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rperez\Desktop\"/>
    </mc:Choice>
  </mc:AlternateContent>
  <bookViews>
    <workbookView xWindow="0" yWindow="0" windowWidth="16770" windowHeight="8070" tabRatio="597" firstSheet="1" activeTab="3"/>
  </bookViews>
  <sheets>
    <sheet name="PAB" sheetId="108" state="hidden" r:id="rId1"/>
    <sheet name="RESUMEN" sheetId="13" r:id="rId2"/>
    <sheet name="VR-PROP" sheetId="15" r:id="rId3"/>
    <sheet name="FORMULA" sheetId="107" r:id="rId4"/>
    <sheet name="Listas" sheetId="106" state="hidden" r:id="rId5"/>
  </sheets>
  <externalReferences>
    <externalReference r:id="rId6"/>
  </externalReferences>
  <definedNames>
    <definedName name="_xlnm._FilterDatabase" localSheetId="2" hidden="1">'VR-PROP'!$I$82:$K$86</definedName>
    <definedName name="_xlnm.Print_Area" localSheetId="1">RESUMEN!$B$1:$I$56</definedName>
    <definedName name="_xlnm.Print_Area" localSheetId="2">'VR-PROP'!$A$1:$K$90</definedName>
    <definedName name="DEPENDENCIAS" localSheetId="0">[1]Listas!$B$2:$B$16</definedName>
    <definedName name="DEPENDENCIAS">Listas!$B$2:$B$16</definedName>
    <definedName name="METEVA" localSheetId="0">[1]Listas!$D$2:$D$7</definedName>
    <definedName name="METEVA">Listas!$D$2:$D$7</definedName>
    <definedName name="RESULTADO" localSheetId="0">[1]Listas!$C$2:$C$4</definedName>
    <definedName name="RESULTADO">Listas!$C$2:$C$4</definedName>
    <definedName name="_xlnm.Print_Titles" localSheetId="3">FORMULA!$1:$11</definedName>
    <definedName name="_xlnm.Print_Titles" localSheetId="0">PAB!#REF!</definedName>
    <definedName name="_xlnm.Print_Titles" localSheetId="2">'VR-PROP'!$B:$H</definedName>
  </definedNames>
  <calcPr calcId="152511"/>
</workbook>
</file>

<file path=xl/calcChain.xml><?xml version="1.0" encoding="utf-8"?>
<calcChain xmlns="http://schemas.openxmlformats.org/spreadsheetml/2006/main">
  <c r="J221" i="106" l="1"/>
  <c r="I221" i="106"/>
  <c r="I220" i="106"/>
  <c r="J220" i="106"/>
  <c r="J219" i="106"/>
  <c r="I219" i="106"/>
  <c r="J218" i="106"/>
  <c r="I218" i="106"/>
  <c r="J217" i="106"/>
  <c r="I217" i="106"/>
  <c r="J216" i="106"/>
  <c r="I216" i="106"/>
  <c r="J215" i="106"/>
  <c r="I215" i="106"/>
  <c r="J214" i="106"/>
  <c r="I214" i="106"/>
  <c r="I213" i="106"/>
  <c r="J213" i="106"/>
  <c r="J212" i="106"/>
  <c r="I212" i="106"/>
  <c r="J211" i="106"/>
  <c r="I211" i="106"/>
  <c r="J210" i="106"/>
  <c r="I210" i="106"/>
  <c r="J209" i="106"/>
  <c r="I209" i="106"/>
  <c r="J208" i="106"/>
  <c r="I208" i="106"/>
  <c r="J207" i="106"/>
  <c r="I207" i="106"/>
  <c r="J206" i="106"/>
  <c r="I206" i="106"/>
  <c r="J205" i="106"/>
  <c r="I205" i="106"/>
  <c r="J204" i="106"/>
  <c r="I204" i="106"/>
  <c r="J203" i="106"/>
  <c r="I203" i="106"/>
  <c r="J202" i="106"/>
  <c r="I202" i="106"/>
  <c r="J201" i="106"/>
  <c r="I201" i="106"/>
  <c r="J200" i="106"/>
  <c r="I200" i="106"/>
  <c r="J199" i="106"/>
  <c r="I199" i="106"/>
  <c r="J198" i="106"/>
  <c r="I198" i="106"/>
  <c r="J197" i="106"/>
  <c r="I197" i="106"/>
  <c r="J196" i="106"/>
  <c r="I196" i="106"/>
  <c r="J195" i="106"/>
  <c r="I195" i="106"/>
  <c r="J194" i="106"/>
  <c r="I194" i="106"/>
  <c r="J193" i="106"/>
  <c r="I193" i="106"/>
  <c r="J192" i="106"/>
  <c r="I192" i="106"/>
  <c r="I191" i="106"/>
  <c r="J191" i="106"/>
  <c r="L45" i="108" l="1"/>
  <c r="L47" i="108" s="1"/>
  <c r="E39" i="108"/>
  <c r="E38" i="108"/>
  <c r="H37" i="108"/>
  <c r="E37" i="108" s="1"/>
  <c r="H36" i="108"/>
  <c r="I41" i="108" s="1"/>
  <c r="H35" i="108"/>
  <c r="H41" i="108" s="1"/>
  <c r="G34" i="108"/>
  <c r="J41" i="108" s="1"/>
  <c r="E33" i="108"/>
  <c r="E32" i="108"/>
  <c r="E31" i="108"/>
  <c r="E30" i="108"/>
  <c r="E29" i="108"/>
  <c r="E28" i="108"/>
  <c r="E27" i="108"/>
  <c r="E34" i="108" l="1"/>
  <c r="I70" i="108"/>
  <c r="I66" i="108"/>
  <c r="I62" i="108"/>
  <c r="I58" i="108"/>
  <c r="I54" i="108"/>
  <c r="I50" i="108"/>
  <c r="I45" i="108"/>
  <c r="I49" i="108"/>
  <c r="I44" i="108"/>
  <c r="I46" i="108"/>
  <c r="I55" i="108"/>
  <c r="I67" i="108"/>
  <c r="I63" i="108"/>
  <c r="I59" i="108"/>
  <c r="I51" i="108"/>
  <c r="I42" i="108"/>
  <c r="I61" i="108"/>
  <c r="I47" i="108"/>
  <c r="I53" i="108"/>
  <c r="I68" i="108"/>
  <c r="I64" i="108"/>
  <c r="I60" i="108"/>
  <c r="I56" i="108"/>
  <c r="I52" i="108"/>
  <c r="I48" i="108"/>
  <c r="I43" i="108"/>
  <c r="I69" i="108"/>
  <c r="I65" i="108"/>
  <c r="I57" i="108"/>
  <c r="J70" i="108"/>
  <c r="J66" i="108"/>
  <c r="J62" i="108"/>
  <c r="J58" i="108"/>
  <c r="J54" i="108"/>
  <c r="J50" i="108"/>
  <c r="J45" i="108"/>
  <c r="H40" i="108"/>
  <c r="J46" i="108"/>
  <c r="J67" i="108"/>
  <c r="J63" i="108"/>
  <c r="J59" i="108"/>
  <c r="J55" i="108"/>
  <c r="J51" i="108"/>
  <c r="J42" i="108"/>
  <c r="J47" i="108"/>
  <c r="I40" i="108"/>
  <c r="J68" i="108"/>
  <c r="J64" i="108"/>
  <c r="J60" i="108"/>
  <c r="J56" i="108"/>
  <c r="J52" i="108"/>
  <c r="J48" i="108"/>
  <c r="J43" i="108"/>
  <c r="J69" i="108"/>
  <c r="J65" i="108"/>
  <c r="J61" i="108"/>
  <c r="J57" i="108"/>
  <c r="J53" i="108"/>
  <c r="J49" i="108"/>
  <c r="J44" i="108"/>
  <c r="H69" i="108"/>
  <c r="H65" i="108"/>
  <c r="H61" i="108"/>
  <c r="H57" i="108"/>
  <c r="H53" i="108"/>
  <c r="H49" i="108"/>
  <c r="H44" i="108"/>
  <c r="H70" i="108"/>
  <c r="H66" i="108"/>
  <c r="H62" i="108"/>
  <c r="H58" i="108"/>
  <c r="H54" i="108"/>
  <c r="H50" i="108"/>
  <c r="H45" i="108"/>
  <c r="H46" i="108"/>
  <c r="H67" i="108"/>
  <c r="H63" i="108"/>
  <c r="H59" i="108"/>
  <c r="H55" i="108"/>
  <c r="H51" i="108"/>
  <c r="H42" i="108"/>
  <c r="H47" i="108"/>
  <c r="H68" i="108"/>
  <c r="H64" i="108"/>
  <c r="H60" i="108"/>
  <c r="H56" i="108"/>
  <c r="H52" i="108"/>
  <c r="H48" i="108"/>
  <c r="H43" i="108"/>
  <c r="I36" i="108"/>
  <c r="E35" i="108"/>
  <c r="J190" i="106"/>
  <c r="I190" i="106"/>
  <c r="J189" i="106"/>
  <c r="I189" i="106"/>
  <c r="J188" i="106"/>
  <c r="I188" i="106"/>
  <c r="J187" i="106"/>
  <c r="I187" i="106"/>
  <c r="J186" i="106"/>
  <c r="I186" i="106"/>
  <c r="J185" i="106"/>
  <c r="I185" i="106"/>
  <c r="J184" i="106"/>
  <c r="I184" i="106"/>
  <c r="J183" i="106"/>
  <c r="I183" i="106"/>
  <c r="J182" i="106"/>
  <c r="I182" i="106"/>
  <c r="J181" i="106"/>
  <c r="I181" i="106"/>
  <c r="J180" i="106"/>
  <c r="I180" i="106"/>
  <c r="J179" i="106"/>
  <c r="I179" i="106"/>
  <c r="J178" i="106"/>
  <c r="I178" i="106"/>
  <c r="J177" i="106"/>
  <c r="I177" i="106"/>
  <c r="J176" i="106"/>
  <c r="I176" i="106"/>
  <c r="J175" i="106"/>
  <c r="I175" i="106"/>
  <c r="J174" i="106"/>
  <c r="I174" i="106"/>
  <c r="J173" i="106"/>
  <c r="I173" i="106"/>
  <c r="J172" i="106"/>
  <c r="I172" i="106"/>
  <c r="J171" i="106"/>
  <c r="I171" i="106"/>
  <c r="J170" i="106"/>
  <c r="I170" i="106"/>
  <c r="J169" i="106"/>
  <c r="I169" i="106"/>
  <c r="J168" i="106"/>
  <c r="I168" i="106"/>
  <c r="J167" i="106"/>
  <c r="I167" i="106"/>
  <c r="J166" i="106"/>
  <c r="I166" i="106"/>
  <c r="J165" i="106"/>
  <c r="I165" i="106"/>
  <c r="J164" i="106"/>
  <c r="I164" i="106"/>
  <c r="J163" i="106"/>
  <c r="I163" i="106"/>
  <c r="J162" i="106"/>
  <c r="I162" i="106"/>
  <c r="J161" i="106"/>
  <c r="I161" i="106"/>
  <c r="J160" i="106"/>
  <c r="I160" i="106"/>
  <c r="J159" i="106"/>
  <c r="I159" i="106"/>
  <c r="J158" i="106"/>
  <c r="I158" i="106"/>
  <c r="J157" i="106"/>
  <c r="I157" i="106"/>
  <c r="J156" i="106"/>
  <c r="I156" i="106"/>
  <c r="J155" i="106"/>
  <c r="I155" i="106"/>
  <c r="J154" i="106"/>
  <c r="I154" i="106"/>
  <c r="J153" i="106"/>
  <c r="I153" i="106"/>
  <c r="J152" i="106"/>
  <c r="I152" i="106"/>
  <c r="J151" i="106"/>
  <c r="I151" i="106"/>
  <c r="J150" i="106"/>
  <c r="I150" i="106"/>
  <c r="J149" i="106"/>
  <c r="I149" i="106"/>
  <c r="J148" i="106"/>
  <c r="I148" i="106"/>
  <c r="J147" i="106"/>
  <c r="I147" i="106"/>
  <c r="J146" i="106"/>
  <c r="I146" i="106"/>
  <c r="J145" i="106"/>
  <c r="I145" i="106"/>
  <c r="J144" i="106"/>
  <c r="I144" i="106"/>
  <c r="J143" i="106"/>
  <c r="I143" i="106"/>
  <c r="J142" i="106"/>
  <c r="I142" i="106"/>
  <c r="J141" i="106"/>
  <c r="I141" i="106"/>
  <c r="J140" i="106"/>
  <c r="I140" i="106"/>
  <c r="J139" i="106"/>
  <c r="I139" i="106"/>
  <c r="J138" i="106"/>
  <c r="I138" i="106"/>
  <c r="J137" i="106"/>
  <c r="I137" i="106"/>
  <c r="J136" i="106"/>
  <c r="I136" i="106"/>
  <c r="J135" i="106"/>
  <c r="I135" i="106"/>
  <c r="J134" i="106"/>
  <c r="I134" i="106"/>
  <c r="J133" i="106"/>
  <c r="I133" i="106"/>
  <c r="J132" i="106"/>
  <c r="I132" i="106"/>
  <c r="J131" i="106"/>
  <c r="I131" i="106"/>
  <c r="J130" i="106"/>
  <c r="I130" i="106"/>
  <c r="J129" i="106"/>
  <c r="I129" i="106"/>
  <c r="J128" i="106"/>
  <c r="I128" i="106"/>
  <c r="J127" i="106"/>
  <c r="I127" i="106"/>
  <c r="J126" i="106"/>
  <c r="I126" i="106"/>
  <c r="J125" i="106"/>
  <c r="I125" i="106"/>
  <c r="J124" i="106"/>
  <c r="I124" i="106"/>
  <c r="J123" i="106"/>
  <c r="I123" i="106"/>
  <c r="J122" i="106"/>
  <c r="I122" i="106"/>
  <c r="J121" i="106"/>
  <c r="I121" i="106"/>
  <c r="J120" i="106"/>
  <c r="I120" i="106"/>
  <c r="J119" i="106"/>
  <c r="I119" i="106"/>
  <c r="J118" i="106"/>
  <c r="I118" i="106"/>
  <c r="J117" i="106"/>
  <c r="I117" i="106"/>
  <c r="J116" i="106"/>
  <c r="I116" i="106"/>
  <c r="J115" i="106"/>
  <c r="I115" i="106"/>
  <c r="J114" i="106"/>
  <c r="I114" i="106"/>
  <c r="J113" i="106"/>
  <c r="I113" i="106"/>
  <c r="J112" i="106"/>
  <c r="I112" i="106"/>
  <c r="J111" i="106"/>
  <c r="I111" i="106"/>
  <c r="J110" i="106"/>
  <c r="I110" i="106"/>
  <c r="J109" i="106"/>
  <c r="I109" i="106"/>
  <c r="J108" i="106"/>
  <c r="I108" i="106"/>
  <c r="J107" i="106"/>
  <c r="I107" i="106"/>
  <c r="J106" i="106"/>
  <c r="I106" i="106"/>
  <c r="J105" i="106"/>
  <c r="I105" i="106"/>
  <c r="J104" i="106"/>
  <c r="I104" i="106"/>
  <c r="J103" i="106"/>
  <c r="I103" i="106"/>
  <c r="J102" i="106"/>
  <c r="I102" i="106"/>
  <c r="J101" i="106"/>
  <c r="I101" i="106"/>
  <c r="J100" i="106"/>
  <c r="I100" i="106"/>
  <c r="J99" i="106"/>
  <c r="I99" i="106"/>
  <c r="J98" i="106"/>
  <c r="I98" i="106"/>
  <c r="J97" i="106"/>
  <c r="I97" i="106"/>
  <c r="J96" i="106"/>
  <c r="I96" i="106"/>
  <c r="J95" i="106"/>
  <c r="I95" i="106"/>
  <c r="J94" i="106"/>
  <c r="I94" i="106"/>
  <c r="J93" i="106"/>
  <c r="I93" i="106"/>
  <c r="J92" i="106"/>
  <c r="I92" i="106"/>
  <c r="J91" i="106"/>
  <c r="I91" i="106"/>
  <c r="J90" i="106"/>
  <c r="I90" i="106"/>
  <c r="J89" i="106"/>
  <c r="I89" i="106"/>
  <c r="J88" i="106"/>
  <c r="I88" i="106"/>
  <c r="J87" i="106"/>
  <c r="I87" i="106"/>
  <c r="J86" i="106"/>
  <c r="I86" i="106"/>
  <c r="J85" i="106"/>
  <c r="I85" i="106"/>
  <c r="J84" i="106"/>
  <c r="I84" i="106"/>
  <c r="J83" i="106"/>
  <c r="I83" i="106"/>
  <c r="J82" i="106"/>
  <c r="I82" i="106"/>
  <c r="J81" i="106"/>
  <c r="I81" i="106"/>
  <c r="J80" i="106"/>
  <c r="I80" i="106"/>
  <c r="J79" i="106"/>
  <c r="I79" i="106"/>
  <c r="J78" i="106"/>
  <c r="I78" i="106"/>
  <c r="J77" i="106"/>
  <c r="I77" i="106"/>
  <c r="J76" i="106"/>
  <c r="I76" i="106"/>
  <c r="J75" i="106"/>
  <c r="I75" i="106"/>
  <c r="J74" i="106"/>
  <c r="I74" i="106"/>
  <c r="J73" i="106"/>
  <c r="I73" i="106"/>
  <c r="J72" i="106"/>
  <c r="I72" i="106"/>
  <c r="J71" i="106"/>
  <c r="I71" i="106"/>
  <c r="J70" i="106"/>
  <c r="I70" i="106"/>
  <c r="J69" i="106"/>
  <c r="I69" i="106"/>
  <c r="J68" i="106"/>
  <c r="I68" i="106"/>
  <c r="J67" i="106"/>
  <c r="I67" i="106"/>
  <c r="J66" i="106"/>
  <c r="I66" i="106"/>
  <c r="J65" i="106"/>
  <c r="I65" i="106"/>
  <c r="J64" i="106"/>
  <c r="I64" i="106"/>
  <c r="J63" i="106"/>
  <c r="I63" i="106"/>
  <c r="J62" i="106"/>
  <c r="I62" i="106"/>
  <c r="J61" i="106"/>
  <c r="I61" i="106"/>
  <c r="J60" i="106"/>
  <c r="I60" i="106"/>
  <c r="J59" i="106"/>
  <c r="I59" i="106"/>
  <c r="J58" i="106"/>
  <c r="I58" i="106"/>
  <c r="J57" i="106"/>
  <c r="I57" i="106"/>
  <c r="J56" i="106"/>
  <c r="I56" i="106"/>
  <c r="J55" i="106"/>
  <c r="I55" i="106"/>
  <c r="J54" i="106"/>
  <c r="I54" i="106"/>
  <c r="J53" i="106"/>
  <c r="I53" i="106"/>
  <c r="J52" i="106"/>
  <c r="I52" i="106"/>
  <c r="J51" i="106"/>
  <c r="I51" i="106"/>
  <c r="J50" i="106"/>
  <c r="I50" i="106"/>
  <c r="J49" i="106"/>
  <c r="I49" i="106"/>
  <c r="J48" i="106"/>
  <c r="I48" i="106"/>
  <c r="J47" i="106"/>
  <c r="I47" i="106"/>
  <c r="J46" i="106"/>
  <c r="I46" i="106"/>
  <c r="J45" i="106"/>
  <c r="I45" i="106"/>
  <c r="J44" i="106"/>
  <c r="I44" i="106"/>
  <c r="J43" i="106"/>
  <c r="I43" i="106"/>
  <c r="J42" i="106"/>
  <c r="I42" i="106"/>
  <c r="J41" i="106"/>
  <c r="I41" i="106"/>
  <c r="J40" i="106"/>
  <c r="I40" i="106"/>
  <c r="J39" i="106"/>
  <c r="I39" i="106"/>
  <c r="J38" i="106"/>
  <c r="I38" i="106"/>
  <c r="J37" i="106"/>
  <c r="I37" i="106"/>
  <c r="J36" i="106"/>
  <c r="I36" i="106"/>
  <c r="J35" i="106"/>
  <c r="I35" i="106"/>
  <c r="J34" i="106"/>
  <c r="I34" i="106"/>
  <c r="J33" i="106"/>
  <c r="I33" i="106"/>
  <c r="J32" i="106"/>
  <c r="I32" i="106"/>
  <c r="J31" i="106"/>
  <c r="I31" i="106"/>
  <c r="J30" i="106"/>
  <c r="I30" i="106"/>
  <c r="J29" i="106"/>
  <c r="I29" i="106"/>
  <c r="J28" i="106"/>
  <c r="I28" i="106"/>
  <c r="J27" i="106"/>
  <c r="I27" i="106"/>
  <c r="J26" i="106"/>
  <c r="I26" i="106"/>
  <c r="J25" i="106"/>
  <c r="I25" i="106"/>
  <c r="J24" i="106"/>
  <c r="I24" i="106"/>
  <c r="J23" i="106"/>
  <c r="I23" i="106"/>
  <c r="J22" i="106"/>
  <c r="I22" i="106"/>
  <c r="J21" i="106"/>
  <c r="I21" i="106"/>
  <c r="J20" i="106"/>
  <c r="I20" i="106"/>
  <c r="J19" i="106"/>
  <c r="I19" i="106"/>
  <c r="J18" i="106"/>
  <c r="I18" i="106"/>
  <c r="J17" i="106"/>
  <c r="I17" i="106"/>
  <c r="J16" i="106"/>
  <c r="I16" i="106"/>
  <c r="J15" i="106"/>
  <c r="I15" i="106"/>
  <c r="J14" i="106"/>
  <c r="I14" i="106"/>
  <c r="J13" i="106"/>
  <c r="I13" i="106"/>
  <c r="J12" i="106"/>
  <c r="I12" i="106"/>
  <c r="J11" i="106"/>
  <c r="I11" i="106"/>
  <c r="J10" i="106"/>
  <c r="I10" i="106"/>
  <c r="J9" i="106"/>
  <c r="I9" i="106"/>
  <c r="J8" i="106"/>
  <c r="I8" i="106"/>
  <c r="J7" i="106"/>
  <c r="I7" i="106"/>
  <c r="J6" i="106"/>
  <c r="I6" i="106"/>
  <c r="J5" i="106"/>
  <c r="I5" i="106"/>
  <c r="J4" i="106"/>
  <c r="I4" i="106"/>
  <c r="J3" i="106"/>
  <c r="I3" i="106"/>
  <c r="F68" i="108" l="1"/>
  <c r="F64" i="108"/>
  <c r="F60" i="108"/>
  <c r="F56" i="108"/>
  <c r="F52" i="108"/>
  <c r="F48" i="108"/>
  <c r="F43" i="108"/>
  <c r="F37" i="108"/>
  <c r="F32" i="108"/>
  <c r="F28" i="108"/>
  <c r="F22" i="108"/>
  <c r="F14" i="108"/>
  <c r="F6" i="108"/>
  <c r="F35" i="108"/>
  <c r="F21" i="108"/>
  <c r="F13" i="108"/>
  <c r="F40" i="108"/>
  <c r="F69" i="108"/>
  <c r="F65" i="108"/>
  <c r="F61" i="108"/>
  <c r="F57" i="108"/>
  <c r="F53" i="108"/>
  <c r="F49" i="108"/>
  <c r="F44" i="108"/>
  <c r="J36" i="108"/>
  <c r="E36" i="108" s="1"/>
  <c r="F31" i="108"/>
  <c r="F27" i="108"/>
  <c r="F20" i="108"/>
  <c r="F12" i="108"/>
  <c r="F19" i="108"/>
  <c r="F11" i="108"/>
  <c r="F18" i="108"/>
  <c r="F15" i="108"/>
  <c r="G41" i="108"/>
  <c r="F39" i="108"/>
  <c r="F47" i="108"/>
  <c r="F70" i="108"/>
  <c r="F66" i="108"/>
  <c r="F62" i="108"/>
  <c r="F58" i="108"/>
  <c r="F54" i="108"/>
  <c r="F50" i="108"/>
  <c r="F45" i="108"/>
  <c r="F41" i="108"/>
  <c r="F34" i="108"/>
  <c r="F30" i="108"/>
  <c r="F26" i="108"/>
  <c r="F10" i="108"/>
  <c r="F25" i="108"/>
  <c r="F17" i="108"/>
  <c r="F9" i="108"/>
  <c r="F23" i="108"/>
  <c r="F7" i="108"/>
  <c r="F46" i="108"/>
  <c r="F38" i="108"/>
  <c r="F36" i="108"/>
  <c r="F67" i="108"/>
  <c r="F63" i="108"/>
  <c r="F59" i="108"/>
  <c r="F55" i="108"/>
  <c r="F51" i="108"/>
  <c r="F42" i="108"/>
  <c r="F33" i="108"/>
  <c r="F29" i="108"/>
  <c r="F24" i="108"/>
  <c r="F16" i="108"/>
  <c r="F8" i="108"/>
  <c r="J40" i="108"/>
  <c r="E40" i="108"/>
  <c r="G69" i="108" l="1"/>
  <c r="E69" i="108" s="1"/>
  <c r="G65" i="108"/>
  <c r="E65" i="108" s="1"/>
  <c r="G61" i="108"/>
  <c r="E61" i="108" s="1"/>
  <c r="G57" i="108"/>
  <c r="E57" i="108" s="1"/>
  <c r="G53" i="108"/>
  <c r="E53" i="108" s="1"/>
  <c r="G49" i="108"/>
  <c r="E49" i="108" s="1"/>
  <c r="G44" i="108"/>
  <c r="E44" i="108" s="1"/>
  <c r="G56" i="108"/>
  <c r="E56" i="108" s="1"/>
  <c r="G70" i="108"/>
  <c r="E70" i="108" s="1"/>
  <c r="G66" i="108"/>
  <c r="E66" i="108" s="1"/>
  <c r="G62" i="108"/>
  <c r="E62" i="108" s="1"/>
  <c r="G58" i="108"/>
  <c r="E58" i="108" s="1"/>
  <c r="G54" i="108"/>
  <c r="E54" i="108" s="1"/>
  <c r="G50" i="108"/>
  <c r="E50" i="108" s="1"/>
  <c r="G45" i="108"/>
  <c r="E45" i="108" s="1"/>
  <c r="G52" i="108"/>
  <c r="E52" i="108" s="1"/>
  <c r="G46" i="108"/>
  <c r="E46" i="108" s="1"/>
  <c r="G60" i="108"/>
  <c r="E60" i="108" s="1"/>
  <c r="G48" i="108"/>
  <c r="E48" i="108" s="1"/>
  <c r="G43" i="108"/>
  <c r="E43" i="108" s="1"/>
  <c r="G67" i="108"/>
  <c r="E67" i="108" s="1"/>
  <c r="G63" i="108"/>
  <c r="E63" i="108" s="1"/>
  <c r="G59" i="108"/>
  <c r="E59" i="108" s="1"/>
  <c r="G55" i="108"/>
  <c r="E55" i="108" s="1"/>
  <c r="G51" i="108"/>
  <c r="E51" i="108" s="1"/>
  <c r="G42" i="108"/>
  <c r="E41" i="108"/>
  <c r="G47" i="108"/>
  <c r="E47" i="108" s="1"/>
  <c r="G68" i="108"/>
  <c r="E68" i="108" s="1"/>
  <c r="G64" i="108"/>
  <c r="E64" i="108" s="1"/>
  <c r="I2" i="106" l="1"/>
  <c r="J2" i="106"/>
  <c r="E42" i="108"/>
  <c r="K35" i="108"/>
</calcChain>
</file>

<file path=xl/sharedStrings.xml><?xml version="1.0" encoding="utf-8"?>
<sst xmlns="http://schemas.openxmlformats.org/spreadsheetml/2006/main" count="3155" uniqueCount="296">
  <si>
    <t>CONDICION DE LAS PROPUESTAS FRENTE AL MINIMO ACEPTABLE</t>
  </si>
  <si>
    <t/>
  </si>
  <si>
    <t>PRESUPUESTO OFICIAL</t>
  </si>
  <si>
    <t>MEDIA ARITMETICA=</t>
  </si>
  <si>
    <t>VALOR MINIMO ACEPTABLE</t>
  </si>
  <si>
    <t>CON RESPECTO AL PO</t>
  </si>
  <si>
    <t>MEDIANA=</t>
  </si>
  <si>
    <t>DESVIACION ESTANDAR=</t>
  </si>
  <si>
    <t>ANALISIS DE ACUERDO A COLOMBIA COMPRA EFICIENTE</t>
  </si>
  <si>
    <t>PROMEDIO DE LOS TRES AÑOS COMO REFERENTE</t>
  </si>
  <si>
    <t>PROMEDIO</t>
  </si>
  <si>
    <t>MEDIANA</t>
  </si>
  <si>
    <t>PROMEDIO HISTORICO DE OFERTAS Y CONTRATOS DE LOS AÑOS 2017, 2018 y 2019 DE ADJUDICACIONES POR DEBAJO DEL PRESUPUESTO OFICIAL</t>
  </si>
  <si>
    <t>MINIMO ADMISIBLE</t>
  </si>
  <si>
    <t>AÑO 2017</t>
  </si>
  <si>
    <t>IPC-PROYECTADO PARA EL AÑO 2020 POR BANREPUBLICA</t>
  </si>
  <si>
    <t>AÑO 2018</t>
  </si>
  <si>
    <t>AÑO 2019</t>
  </si>
  <si>
    <t>IPC + PROMEDIO</t>
  </si>
  <si>
    <t>INSTITUTO NACIONAL DE VÍAS</t>
  </si>
  <si>
    <t>DIRECCIÓN GENERAL</t>
  </si>
  <si>
    <t>DIRECCIÓN DE CONTRATACIÓN</t>
  </si>
  <si>
    <t>DIRECCIÓN OPERATIVA - SUBDIRECCIÓN RED NACIONAL DE CARRETERAS</t>
  </si>
  <si>
    <t>LICITACIÓN PÚBLICA LP-DT-045-2020 ↔ MODULO 2</t>
  </si>
  <si>
    <t>OBJETO:MEJORAMIENTO, GESTIÓN PREDIAL, SOCIAL Y AMBIENTAL SOSTENIBLE DE LA CARRETERA CUATROVIENTOS - CODAZZI EN EL DEPARTAMENTO DE CESAR, EN MARCO DEL PROGRAMA DE OBRA PÚBLICA "CONCLUIR Y CONCLUIR PARA LA REACTIVACIÓN DE LAS REGIONES</t>
  </si>
  <si>
    <t>CUADRO No. 1</t>
  </si>
  <si>
    <t>RESULTADO FINAL DEL PROCESO DE EVALUACIÓN</t>
  </si>
  <si>
    <t>CONSECUTIVO</t>
  </si>
  <si>
    <t>PROPONENTE NÚMERO</t>
  </si>
  <si>
    <t>NOMBRE PROPONENTE</t>
  </si>
  <si>
    <t>CALIFICACIÓN OBTENIDA</t>
  </si>
  <si>
    <t>PUNTAJES OTORGADOS A LOS SIGUIENTES CRITERIOS:</t>
  </si>
  <si>
    <t>Apoyo a la industria nacional</t>
  </si>
  <si>
    <t>Factor de Calidad</t>
  </si>
  <si>
    <t>Vinculación trabajadores con discapacidad en planta de personal</t>
  </si>
  <si>
    <t>CONSORCIO TAU</t>
  </si>
  <si>
    <t>NO ADMISIBLE</t>
  </si>
  <si>
    <t>CONSORCIO OBRAS DEL CARIBE 2021</t>
  </si>
  <si>
    <t>ADMISIBLE</t>
  </si>
  <si>
    <t>CONSORCIO GRUPO INTERVIAS-045-2020</t>
  </si>
  <si>
    <t>CONSORCIO CONSTRUCTOR VIAL DEL CARIBE</t>
  </si>
  <si>
    <t>KMA CONSTRUCCIONES SAS</t>
  </si>
  <si>
    <t>CONSORCIO MECO VIAL</t>
  </si>
  <si>
    <t>CONSORCIO INFRAESTRUCTURA JTC</t>
  </si>
  <si>
    <t>RECHAZO</t>
  </si>
  <si>
    <t>CI GRODCO INGENIEROS CIVILES SAS - EN REORGANIZACION</t>
  </si>
  <si>
    <t>CONSORCIO SANTA CLARA 045</t>
  </si>
  <si>
    <t>CONSTRUCCIONES EL CONDOR SA</t>
  </si>
  <si>
    <t>CONSORCIO INGEX 45</t>
  </si>
  <si>
    <t>MEYAN SA</t>
  </si>
  <si>
    <t>OBRASCON HUARTE LAIN SA SUCURSAL COLOMBIA</t>
  </si>
  <si>
    <t>CONSORCIO CORREDORES VIALES 045 2020</t>
  </si>
  <si>
    <t>CONSORCIO ISLA CARIBE</t>
  </si>
  <si>
    <t>CONSORCIO MULTILAGO 4845</t>
  </si>
  <si>
    <t>CONSORCIO MP CARIBE</t>
  </si>
  <si>
    <t>CONSORCIO VIAL MHC 045</t>
  </si>
  <si>
    <t>CONSORCIO RUTA CARIBE</t>
  </si>
  <si>
    <t>CONSORCIO INCODIN CARIBE</t>
  </si>
  <si>
    <t>CONSORCIO CODAZZI</t>
  </si>
  <si>
    <t>CONSORCIO ALIANZA YDN – UNIVERSAL 45</t>
  </si>
  <si>
    <t>CONSORCIO REGION CARIBE MPJ 045</t>
  </si>
  <si>
    <t>CONSORCIO VIAL APH 045</t>
  </si>
  <si>
    <t>CONSORCIO VÍAS Y EQUIPOS CARIBE 2020</t>
  </si>
  <si>
    <t>CONSORCIO MEGA VIAS CARIBE</t>
  </si>
  <si>
    <t>CONSORCIO VIAS CPO CARIBE</t>
  </si>
  <si>
    <t>CONSORCIO RYE-SYM INGENIEROS</t>
  </si>
  <si>
    <t>CONSORCIO UR 45</t>
  </si>
  <si>
    <t>CONSORCIO VIAS CARIBE 2020</t>
  </si>
  <si>
    <t>CONSORCIO VIAL DEL CARIBE</t>
  </si>
  <si>
    <t xml:space="preserve"> </t>
  </si>
  <si>
    <t>CONSORCIO VIAS CARIBE 2021</t>
  </si>
  <si>
    <t>CONSORCIO VIAL CORREDORES NORTE KM</t>
  </si>
  <si>
    <t>CONSORCIO VIAL CARIBE 2020 (PROP 81)</t>
  </si>
  <si>
    <t>CONSORCIO CEGU 45</t>
  </si>
  <si>
    <t>ESTYMA ESTUDIOS Y MANEJOS SA</t>
  </si>
  <si>
    <t>CONSORCIO RUTA CARIBE-P85</t>
  </si>
  <si>
    <t>TOTALES</t>
  </si>
  <si>
    <t>TOTAL</t>
  </si>
  <si>
    <t>*</t>
  </si>
  <si>
    <t>CUADRO No. 2 - VERIFICACIÓN DE LAS PROPUESTAS ECONÓMICAS</t>
  </si>
  <si>
    <t>MOVILIZAR</t>
  </si>
  <si>
    <t>INMOVILIZAR</t>
  </si>
  <si>
    <t>No.</t>
  </si>
  <si>
    <t>Ítem
Pago</t>
  </si>
  <si>
    <t>DESCRIPCIÓN</t>
  </si>
  <si>
    <t>UNIDAD</t>
  </si>
  <si>
    <t>CANTIDAD</t>
  </si>
  <si>
    <t>P/UNIT</t>
  </si>
  <si>
    <t>VR PARCIAL
(1)</t>
  </si>
  <si>
    <t>VR PARCIAL</t>
  </si>
  <si>
    <t>PU vs PO</t>
  </si>
  <si>
    <t>I - EXPLANACIONES</t>
  </si>
  <si>
    <t>200.2</t>
  </si>
  <si>
    <t>Desmonte y limpieza en zonas no boscosas</t>
  </si>
  <si>
    <t>Ha</t>
  </si>
  <si>
    <t>201.7</t>
  </si>
  <si>
    <t xml:space="preserve">Demolición de Estructuras </t>
  </si>
  <si>
    <t>m3</t>
  </si>
  <si>
    <t>210.1.2</t>
  </si>
  <si>
    <t>Excavación sin clasificar de préstamos</t>
  </si>
  <si>
    <t>210.2.1</t>
  </si>
  <si>
    <t>Excavación en roca de la explanación y canales</t>
  </si>
  <si>
    <t>210.2.2</t>
  </si>
  <si>
    <t>Excavaciones en material común de la Explanación y Canales</t>
  </si>
  <si>
    <t>220.1</t>
  </si>
  <si>
    <t>Terraplenes</t>
  </si>
  <si>
    <t>II - SUBBASES, BASES Y AFIRMADOS</t>
  </si>
  <si>
    <t>311.1</t>
  </si>
  <si>
    <t>Afirmado</t>
  </si>
  <si>
    <t>320.1</t>
  </si>
  <si>
    <t>Subbase Granular clase A</t>
  </si>
  <si>
    <t>330.1</t>
  </si>
  <si>
    <t>Base granular clase A</t>
  </si>
  <si>
    <t xml:space="preserve">III - PAVIMENTOS ASFÁLTICOS </t>
  </si>
  <si>
    <t>420.2</t>
  </si>
  <si>
    <t>Riego de imprimación con emulsión  asfáltica  CRL‐1</t>
  </si>
  <si>
    <t>m2</t>
  </si>
  <si>
    <t>450.2P</t>
  </si>
  <si>
    <t>Mezcla densa en caliente Tipo MDC-19</t>
  </si>
  <si>
    <t>450.9P</t>
  </si>
  <si>
    <t>Mezcla densa en caliente Tipo MDC-19 para bacheos</t>
  </si>
  <si>
    <t>460.1P</t>
  </si>
  <si>
    <t>Fresado de pavimento asfaltico</t>
  </si>
  <si>
    <t>465.1</t>
  </si>
  <si>
    <t>Excavación para reparación de pavimento asfáltico existente incluyendo el corte y la remoción de las capas asfálticas y de las subyacentes.</t>
  </si>
  <si>
    <t>IV - ESTRUCTURAS</t>
  </si>
  <si>
    <t>600.1.1</t>
  </si>
  <si>
    <t>Excavaciones varias sin clasificar</t>
  </si>
  <si>
    <t>600.2.1</t>
  </si>
  <si>
    <t>Excavaciones varias en roca en seco</t>
  </si>
  <si>
    <t>600.2.3</t>
  </si>
  <si>
    <t>Excavaciones varias en material comun en seco</t>
  </si>
  <si>
    <t>610.2</t>
  </si>
  <si>
    <t>Relleno para estructuras con recebo</t>
  </si>
  <si>
    <t>630.3</t>
  </si>
  <si>
    <t>Concreto clase 28 MPA</t>
  </si>
  <si>
    <t>630.4</t>
  </si>
  <si>
    <t>Concreto clase 21 MPA</t>
  </si>
  <si>
    <t>630.6</t>
  </si>
  <si>
    <t>Concreto clase 14 MPA</t>
  </si>
  <si>
    <t>630.7</t>
  </si>
  <si>
    <t>Concreto clase 14 MPA Ciclòpeo</t>
  </si>
  <si>
    <t>640.1</t>
  </si>
  <si>
    <t>Acero de refuerzo Fy=420 Mpa.</t>
  </si>
  <si>
    <t>kg</t>
  </si>
  <si>
    <t>642,5P</t>
  </si>
  <si>
    <t>Cinta pvc, para junta de construcción estructuras en concreto</t>
  </si>
  <si>
    <t>m</t>
  </si>
  <si>
    <t>661.1</t>
  </si>
  <si>
    <t>Tubería de Concreto Reforzado CLASE III, de 900mm de diámetro interior</t>
  </si>
  <si>
    <t>663.3P</t>
  </si>
  <si>
    <t>Tuberia  para filtro PVC perforada diametro 100 mm</t>
  </si>
  <si>
    <t>671.1</t>
  </si>
  <si>
    <t xml:space="preserve">Cuneta de concreto vaciada insitu, no incluye la conformacion de la superficie de apoyo </t>
  </si>
  <si>
    <t>673.1</t>
  </si>
  <si>
    <t>Geotextil Tipo II no tejido</t>
  </si>
  <si>
    <t>673.2</t>
  </si>
  <si>
    <t>Material granular drenante</t>
  </si>
  <si>
    <t>V. SEÑALIZACIÓN Y SEGURIDAD VIAL</t>
  </si>
  <si>
    <t>1P</t>
  </si>
  <si>
    <t>Suministro y aplicación de pintura en frío acrílica pura base agua para líneas de demarcación de pavimentos</t>
  </si>
  <si>
    <t>2P</t>
  </si>
  <si>
    <t>Suministro y aplicación de pintura en frío acrílica pura base agua para marca Vial con pintura en frío</t>
  </si>
  <si>
    <t>4P</t>
  </si>
  <si>
    <t>Suministro e instalación de tachas reflectiva bidireccionales</t>
  </si>
  <si>
    <t>u</t>
  </si>
  <si>
    <t>5P</t>
  </si>
  <si>
    <t>Suministro e instalación de señal vertical de transito sp, sr y si  (75cm*75cm) con lamina acero galvanizado retroreflectiva</t>
  </si>
  <si>
    <t>6P</t>
  </si>
  <si>
    <t xml:space="preserve">Suministro e instalación de  Señal delineador horizontal con lamina acero galvanizado retroreflectiva 60x 75 cm </t>
  </si>
  <si>
    <t>7P.</t>
  </si>
  <si>
    <t>Suministro e instalación de  Señal vertical de transito SP,SR y SI (90 cm *90 cm) con lamina acero galvanizado retroreflectiva</t>
  </si>
  <si>
    <t>720.1</t>
  </si>
  <si>
    <t>Poste de referencia</t>
  </si>
  <si>
    <t>730.1</t>
  </si>
  <si>
    <t xml:space="preserve">Defensa metalica </t>
  </si>
  <si>
    <t>730.2</t>
  </si>
  <si>
    <t>Sección final</t>
  </si>
  <si>
    <t>740.1</t>
  </si>
  <si>
    <t>Captafaros</t>
  </si>
  <si>
    <t>VI - OBRAS VARIAS</t>
  </si>
  <si>
    <t>800.2</t>
  </si>
  <si>
    <t>Cerca de Alambre de Púas con postes de concreto</t>
  </si>
  <si>
    <t>810.1</t>
  </si>
  <si>
    <t>Protección de Taludes con bloques de césped</t>
  </si>
  <si>
    <t>VII - TRANSPORTE</t>
  </si>
  <si>
    <t>900.2</t>
  </si>
  <si>
    <t>Transporte de materiales provenientes de la excavación de la explanación, canales y préstamos para distancias mayores de mil metros (1000 m), medido a partir de cien metros (100 m)</t>
  </si>
  <si>
    <t>m3-km</t>
  </si>
  <si>
    <t>SUBTOTAL BÁSICO DE OBRA</t>
  </si>
  <si>
    <t xml:space="preserve">PROVISIÓN PARA AJUSTES, OBRAS COMPLEMENTARIAS Y/O ADICIONALES (INCLUYE OBRAS AMBIENTALES DEL PAGA) </t>
  </si>
  <si>
    <t>NO MODIFICAR</t>
  </si>
  <si>
    <t>PROVISION PARA JORNADAS DE TRABAJO 24 HORAS DIARIAS 7 DÍAS DE LA SEMANA</t>
  </si>
  <si>
    <t>SUBTOTAL BÁSICO DE OBRA (A)</t>
  </si>
  <si>
    <t>ADMINISTRACIÓN</t>
  </si>
  <si>
    <t>IMPREVISTOS</t>
  </si>
  <si>
    <t>UTILIDAD</t>
  </si>
  <si>
    <t>AIU</t>
  </si>
  <si>
    <t>VALOR IVA (OBRA) (19% SOBRE UTILIDAD OBRA)</t>
  </si>
  <si>
    <t>TOTAL OBRAS (INCLUYE IVA)</t>
  </si>
  <si>
    <t>REVISIÓN, AJUSTE Y/O ACTUALIZACIÓN Y/O MODIFICACIÓN Y/O COMPLEMENTACIÓN DE LOS ESTUDIOS Y DISEÑOS Y/O ELABORACION DEL CÁLCULO DE LA ESTRUCTURA DEL PAVIMENTO Y/O CÁLCULOS ESTRUCTURALES Y/O DE OBRAS REQUERIDAS PARA GARANTIZAR LA ESTABILIDAD DE LA INFRAESTRUCTURA VIAL</t>
  </si>
  <si>
    <t>IVA - REVISIÓN, AJUSTE Y/O ACTUALIZACIÓN Y/O MODIFICACIÓN Y/O COMPLEMENTACIÓN DE LOS ESTUDIOS Y DISEÑOS Y/O ELABORACION DEL CÁLCULO DE LA ESTRUCTURA DEL PAVIMENTO Y/O CÁLCULOS ESTRUCTURALES Y/O DE OBRAS REQUERIDAS PARA GARANTIZAR LA ESTABILIDAD DE LA INFRAESTRUCTURA VIAL</t>
  </si>
  <si>
    <t>TOTAL ESTUDIOS Y DISEÑOS, REVISIÓN, AJUSTE Y/O ACTUALIZACIÓN Y/O MODIFICACIÓN Y/O COMPLEMENTACIÓN DE LOS ESTUDIOS Y DISEÑOS Y/O ELABORACION DEL CÁLCULO DE LA ESTRUCTURA DEL PAVIMENTO Y/O CÁLCULOS ESTRUCTURALES Y/O DE OBRAS REQUERIDAS PARA GARANTIZAR LA ESTABILIDAD DE LA INFRAESTRUCTURA VIAL</t>
  </si>
  <si>
    <t>GESTIÓN SOCIAL PREDIAL Y AMBIENTAL (incluye PAGA e IVA 19%)</t>
  </si>
  <si>
    <t>PROVISIÓN PARA IMPLEMENTACIÓN DEL PROTOCOLO DE BIOSEGURIDAD POR COVID-19  (INCLUYE IVA)</t>
  </si>
  <si>
    <t xml:space="preserve">VALOR TOTAL TOTAL DEL CONTRATO </t>
  </si>
  <si>
    <t>VALOR INICIAL DE LA PROPUESTA ECONÓMICA SEGÚN FORMULARIO No. 1</t>
  </si>
  <si>
    <t>% DE ERROR FRENTE AL VALOR DE LA OFERTA ECONÓMICA INICIAL</t>
  </si>
  <si>
    <t>NOTAS ACLARATORIAS PARA RECHAZO DE LA PROPUESTA ECONÓMICA</t>
  </si>
  <si>
    <t>NOTAS ACLARATORIAS DE LA PROPUESTA ECONÓMICA</t>
  </si>
  <si>
    <t>CUADRO No. 3</t>
  </si>
  <si>
    <t>DETERMINACIÓN DEL PUNTAJE POR VALOR DE LA PROPUESTA</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</si>
  <si>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</si>
  <si>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</si>
  <si>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</si>
  <si>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</si>
  <si>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</si>
  <si>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</si>
  <si>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MEDIA GEOMÉTRICA</t>
  </si>
  <si>
    <t>MÉTODO DE PONDERACIÓN =</t>
  </si>
  <si>
    <t>NO APLICA</t>
  </si>
  <si>
    <t>Parámetros para la ponderación de la propuesta económica</t>
  </si>
  <si>
    <t>Número de propuestas válidas</t>
  </si>
  <si>
    <t>Mínimo</t>
  </si>
  <si>
    <t>Media Aritmética = X</t>
  </si>
  <si>
    <t>Mediana= Me</t>
  </si>
  <si>
    <t>Presupuesto Oficial</t>
  </si>
  <si>
    <t>Puntaje propuesta Económica</t>
  </si>
  <si>
    <t>1. Mediana con Valor Absoluto</t>
  </si>
  <si>
    <t>¿Número de Propuestas Válidas es Par o Impar?</t>
  </si>
  <si>
    <t xml:space="preserve">2. Media Geométrica </t>
  </si>
  <si>
    <r>
      <t>Producto (1x10</t>
    </r>
    <r>
      <rPr>
        <b/>
        <vertAlign val="superscript"/>
        <sz val="9"/>
        <rFont val="Arial"/>
        <family val="2"/>
      </rPr>
      <t>9</t>
    </r>
    <r>
      <rPr>
        <b/>
        <sz val="10"/>
        <rFont val="Arial"/>
        <family val="2"/>
      </rPr>
      <t>)</t>
    </r>
  </si>
  <si>
    <t>Valor de la Propuesta más cercana al valor de la Media Geometrica:</t>
  </si>
  <si>
    <t>Media geométrica aproximada a números enteros = Mg</t>
  </si>
  <si>
    <t>3. Media Aritmética Baja</t>
  </si>
  <si>
    <r>
      <t>Media artimética baja (X</t>
    </r>
    <r>
      <rPr>
        <b/>
        <sz val="6"/>
        <rFont val="Arial"/>
        <family val="2"/>
      </rPr>
      <t>B</t>
    </r>
    <r>
      <rPr>
        <b/>
        <sz val="8"/>
        <rFont val="Arial"/>
        <family val="2"/>
      </rPr>
      <t>)</t>
    </r>
  </si>
  <si>
    <t>4. Menor Valor</t>
  </si>
  <si>
    <t>Menor Valor (Vmin)</t>
  </si>
  <si>
    <t>Estadistico usado para ponderar :</t>
  </si>
  <si>
    <t>PONDERACIÓN</t>
  </si>
  <si>
    <t>PROP. No.</t>
  </si>
  <si>
    <t>PROPONENTE</t>
  </si>
  <si>
    <t>PROPUESTA ECONÓMICA INICIAL</t>
  </si>
  <si>
    <t>PROPUESTA ECONÓMICA CORREGIDA</t>
  </si>
  <si>
    <t>PROPUESTA ECONÓMICA</t>
  </si>
  <si>
    <t>PORCENTAJE DE MEJORA</t>
  </si>
  <si>
    <t>PUNTAJE</t>
  </si>
  <si>
    <t>CON RESPECTO A PO</t>
  </si>
  <si>
    <t>CON RESPECTO A M1</t>
  </si>
  <si>
    <t>CON RESPECTO A M2</t>
  </si>
  <si>
    <t>CON RESPECTO A M3</t>
  </si>
  <si>
    <t>CON RESPECTO A M4</t>
  </si>
  <si>
    <t>($)</t>
  </si>
  <si>
    <t>(%)</t>
  </si>
  <si>
    <r>
      <t>($1x10</t>
    </r>
    <r>
      <rPr>
        <b/>
        <vertAlign val="superscript"/>
        <sz val="11"/>
        <rFont val="Arial"/>
        <family val="2"/>
      </rPr>
      <t>9</t>
    </r>
    <r>
      <rPr>
        <b/>
        <sz val="11"/>
        <rFont val="Arial"/>
        <family val="2"/>
      </rPr>
      <t>)</t>
    </r>
  </si>
  <si>
    <t>(Puntos)</t>
  </si>
  <si>
    <t>Estado de la Ponderación</t>
  </si>
  <si>
    <t>Indicador</t>
  </si>
  <si>
    <t>Cantidad</t>
  </si>
  <si>
    <t>Número total de propuestas descartadas</t>
  </si>
  <si>
    <t>Número de propuestas inferiores o iguales al estadistico de ponderación</t>
  </si>
  <si>
    <t>Número de propuestas superiores al estadistico de ponderación</t>
  </si>
  <si>
    <t>Descuento de la propuesta con mayor ponderación</t>
  </si>
  <si>
    <t>Número propuesta con mayor ponderación</t>
  </si>
  <si>
    <t>Propuesta con mayor ponderación</t>
  </si>
  <si>
    <t>&lt;0</t>
  </si>
  <si>
    <t>ID</t>
  </si>
  <si>
    <t>DEPENDENCIAS</t>
  </si>
  <si>
    <t>RESULTADO</t>
  </si>
  <si>
    <t>MÉTODOS DE EVALUACIÓN</t>
  </si>
  <si>
    <t>PROPUESTA</t>
  </si>
  <si>
    <t>MEDIANA CON VALOR ABSOLUTO</t>
  </si>
  <si>
    <t>SECRETARIA GENERAL - SUBDIRECCIÓN ADMINISTRATIVA</t>
  </si>
  <si>
    <t>SECRETARIA GENERAL - SUBDIRECCIÓN FINANCIERA</t>
  </si>
  <si>
    <t>MEDIA ARITMÉTICA BAJA</t>
  </si>
  <si>
    <t>DIRECCIÓN OPERATIVA - DIRECCIONES TERRITORIALES</t>
  </si>
  <si>
    <t>MENOR VALOR</t>
  </si>
  <si>
    <t>DIRECCIÓN OPERATIVA - GERENCIA DE GRANDES PROYECTOS</t>
  </si>
  <si>
    <t>DIRECCIÓN OPERATIVA - GRUPO PLAN 2500</t>
  </si>
  <si>
    <t>DIRECCIÓN TÉCNICA - SUBDIRECCIÓN DE ESTUDIOS DE INNOVACIÓN</t>
  </si>
  <si>
    <t>DIRECCIÓN TÉCNICA - SUBDIRECCIÓN DE MEDIO AMBIENTE Y GESTIÓN SOCIAL</t>
  </si>
  <si>
    <t>DIRECCIÓN TÉCNICA - SUBDIRECCIÓN DE PREVENCIÓN Y ATENCIÓN DE EMERGENCIAS</t>
  </si>
  <si>
    <t>DIRECCIÓN OPERATIVA - SUBDIRECCIÓN MARÍTIMA Y FLUVIAL</t>
  </si>
  <si>
    <t>DIRECCIÓN OPERATIVA - SUBDIRECCIÓN RED TERCIARIA Y FERREA</t>
  </si>
  <si>
    <t>DIRECCIÓN TÉCNICA</t>
  </si>
  <si>
    <t>DIRECCIÓN OPERATIVA - GRUPO TÚNEL DE LA LÍNEA</t>
  </si>
  <si>
    <t>DIRECCIÓN OPERATIVA</t>
  </si>
  <si>
    <t>CORRECCION ARITMETICA POR PRESENTAR EL VALOR UNITARIO DE: Transporte de materiales provenientes de la excavación de la explanación, canales y préstamos para distancias mayores de mil metros (1000 m), medido a partir de cien metros (100 m)m3-km, con decimales.</t>
  </si>
  <si>
    <t>CORRECCION ARITMETICA  POR DIFERENCIA EN EL SUBTOTAL DE ESTRUCTURAS Y DRENAJE</t>
  </si>
  <si>
    <t>CORRECTO</t>
  </si>
  <si>
    <t>NO VÁLIDA</t>
  </si>
  <si>
    <t>VÁLIDA</t>
  </si>
  <si>
    <t>Par</t>
  </si>
  <si>
    <t>Valor de la Propuesta Inmediatamente por debajo del Valor de la Mediana</t>
  </si>
  <si>
    <t>DESCARTADO</t>
  </si>
  <si>
    <t>MÍNIMO</t>
  </si>
</sst>
</file>

<file path=xl/styles.xml><?xml version="1.0" encoding="utf-8"?>
<styleSheet xmlns="http://schemas.openxmlformats.org/spreadsheetml/2006/main" xmlns:mc="http://schemas.openxmlformats.org/markup-compatibility/2006" xmlns:x14ac="http://schemas.microsoft.com/office/spreadsheetml/2009/9/ac" mc:Ignorable="x14ac">
  <numFmts count="58">
    <numFmt numFmtId="42" formatCode="_-&quot;$&quot;\ * #,##0_-;\-&quot;$&quot;\ * #,##0_-;_-&quot;$&quot;\ * &quot;-&quot;_-;_-@_-"/>
    <numFmt numFmtId="41" formatCode="_-* #,##0_-;\-* #,##0_-;_-* &quot;-&quot;_-;_-@_-"/>
    <numFmt numFmtId="164" formatCode="_-* #,##0.00\ _€_-;\-* #,##0.00\ _€_-;_-* &quot;-&quot;??\ _€_-;_-@_-"/>
    <numFmt numFmtId="165" formatCode="_(* #,##0_);_(* \(#,##0\);_(* &quot;-&quot;_);_(@_)"/>
    <numFmt numFmtId="166" formatCode="_(&quot;$&quot;\ * #,##0.00_);_(&quot;$&quot;\ * \(#,##0.00\);_(&quot;$&quot;\ * &quot;-&quot;??_);_(@_)"/>
    <numFmt numFmtId="167" formatCode="_(* #,##0.00_);_(* \(#,##0.00\);_(* &quot;-&quot;??_);_(@_)"/>
    <numFmt numFmtId="168" formatCode="_(&quot;$&quot;* #,##0.00_);_(&quot;$&quot;* \(#,##0.00\);_(&quot;$&quot;* &quot;-&quot;??_);_(@_)"/>
    <numFmt numFmtId="169" formatCode="_-* #,##0.00\ &quot;Pts&quot;_-;\-* #,##0.00\ &quot;Pts&quot;_-;_-* &quot;-&quot;??\ &quot;Pts&quot;_-;_-@_-"/>
    <numFmt numFmtId="170" formatCode="_-* #,##0.00\ _P_t_s_-;\-* #,##0.00\ _P_t_s_-;_-* &quot;-&quot;??\ _P_t_s_-;_-@_-"/>
    <numFmt numFmtId="171" formatCode="#,##0.0"/>
    <numFmt numFmtId="172" formatCode="#,##0.00;[Red]#,##0.00"/>
    <numFmt numFmtId="173" formatCode="&quot;NN&quot;\ 0"/>
    <numFmt numFmtId="174" formatCode="0.0%"/>
    <numFmt numFmtId="178" formatCode="_ [$€-2]\ * #,##0.00_ ;_ [$€-2]\ * \-#,##0.00_ ;_ [$€-2]\ * &quot;-&quot;??_ "/>
    <numFmt numFmtId="179" formatCode="_(* #,##0_);_(* \(#,##0\);_(* &quot;-&quot;??_);_(@_)"/>
    <numFmt numFmtId="181" formatCode="_([$$-240A]\ * #,##0.00_);_([$$-240A]\ * \(#,##0.00\);_([$$-240A]\ * &quot;-&quot;??_);_(@_)"/>
    <numFmt numFmtId="182" formatCode="0.000000000000000E+00"/>
    <numFmt numFmtId="183" formatCode="_-* #,##0\ _P_t_s_-;\-* #,##0\ _P_t_s_-;_-* &quot;-&quot;??\ _P_t_s_-;_-@_-"/>
    <numFmt numFmtId="184" formatCode="0.0000000000000"/>
    <numFmt numFmtId="185" formatCode="0.000E+00"/>
    <numFmt numFmtId="186" formatCode="##0"/>
    <numFmt numFmtId="187" formatCode="0.000"/>
    <numFmt numFmtId="188" formatCode="0.0000"/>
    <numFmt numFmtId="189" formatCode="0.00%;\-0.00%;&quot;&quot;"/>
    <numFmt numFmtId="190" formatCode="&quot;$&quot;#,##0\ ;\(&quot;$&quot;#,##0\)"/>
    <numFmt numFmtId="191" formatCode="\(0%\)"/>
    <numFmt numFmtId="192" formatCode="d\ \d\e\ mmmm\ \d\e\ yyyy"/>
    <numFmt numFmtId="193" formatCode="000\°00&quot;´&quot;00&quot;´´&quot;"/>
    <numFmt numFmtId="194" formatCode="0%;\-0%;&quot;&quot;"/>
    <numFmt numFmtId="195" formatCode="#0&quot;.&quot;000&quot;´&quot;000&quot;.&quot;000"/>
    <numFmt numFmtId="196" formatCode="##0&quot;.&quot;000"/>
    <numFmt numFmtId="197" formatCode="&quot;$&quot;\ #,##0.00"/>
    <numFmt numFmtId="198" formatCode="#,##0.0000"/>
    <numFmt numFmtId="199" formatCode="_-* #,##0.00\ _P_t_a_-;\-* #,##0.00\ _P_t_a_-;_-* &quot;-&quot;??\ _P_t_a_-;_-@_-"/>
    <numFmt numFmtId="200" formatCode="_ * #,##0.00_ ;_ * \-#,##0.00_ ;_ * &quot;-&quot;??_ ;_ @_ "/>
    <numFmt numFmtId="201" formatCode="##0&quot;´&quot;000&quot;.&quot;000"/>
    <numFmt numFmtId="202" formatCode="[$$-240A]\ #,##0.00"/>
    <numFmt numFmtId="203" formatCode="_ &quot;$&quot;* #,##0.00_ ;_ &quot;$&quot;* \-#,##0.00_ ;_ &quot;$&quot;* &quot;-&quot;??_ ;_ @_ "/>
    <numFmt numFmtId="204" formatCode="#.##\ \K\g"/>
    <numFmt numFmtId="205" formatCode="_(* #,##0.0_);_(* \(#,##0.0\);_(* &quot;-&quot;??_);_(@_)"/>
    <numFmt numFmtId="206" formatCode="#0&quot;.&quot;"/>
    <numFmt numFmtId="207" formatCode="0.0%;\-0.0%;&quot;&quot;"/>
    <numFmt numFmtId="208" formatCode="_([$€]* #,##0.00_);_([$€]* \(#,##0.00\);_([$€]* &quot;-&quot;??_);_(@_)"/>
    <numFmt numFmtId="209" formatCode="&quot;$&quot;\ #,##0.00;&quot;$&quot;\ \-#,##0.00"/>
    <numFmt numFmtId="210" formatCode="0\+000"/>
    <numFmt numFmtId="211" formatCode="#,##0.0000000"/>
    <numFmt numFmtId="212" formatCode="0.0000%"/>
    <numFmt numFmtId="213" formatCode="#,##0.000"/>
    <numFmt numFmtId="214" formatCode="_([$$-240A]\ * #,##0.0000000_);_([$$-240A]\ * \(#,##0.0000000\);_([$$-240A]\ * &quot;-&quot;??_);_(@_)"/>
    <numFmt numFmtId="215" formatCode="_-&quot;$&quot;\ * #,##0.00_-;\-&quot;$&quot;\ * #,##0.00_-;_-&quot;$&quot;\ * &quot;-&quot;_-;_-@_-"/>
    <numFmt numFmtId="216" formatCode="&quot;$&quot;\ #,##0.000"/>
    <numFmt numFmtId="217" formatCode="0.000%"/>
    <numFmt numFmtId="218" formatCode="&quot;$&quot;\ \ \ #,##0.00"/>
    <numFmt numFmtId="219" formatCode="&quot;(PO-P½  )/PO= &quot;0.000%"/>
    <numFmt numFmtId="220" formatCode="&quot;(PO-½ANA ) = &quot;0\ .000%"/>
    <numFmt numFmtId="221" formatCode="&quot;(PO - MinAC)/PO = &quot;0.000%"/>
    <numFmt numFmtId="222" formatCode="&quot;MODULO No. &quot;0&quot;→→&quot;"/>
    <numFmt numFmtId="223" formatCode="&quot;DE UN TOTAL DE &quot;0&quot; MODULOS&quot;"/>
  </numFmts>
  <fonts count="75">
    <font>
      <sz val="10"/>
      <name val="Arial"/>
    </font>
    <font>
      <sz val="11"/>
      <color theme="1"/>
      <name val="Calibri"/>
      <family val="2"/>
      <scheme val="minor"/>
    </font>
    <font>
      <sz val="10"/>
      <name val="Arial"/>
      <family val="2"/>
    </font>
    <font>
      <b/>
      <sz val="14"/>
      <name val="Arial"/>
      <family val="2"/>
    </font>
    <font>
      <b/>
      <sz val="12"/>
      <name val="Arial"/>
      <family val="2"/>
    </font>
    <font>
      <b/>
      <sz val="10"/>
      <name val="Arial"/>
      <family val="2"/>
    </font>
    <font>
      <b/>
      <sz val="9"/>
      <name val="Arial"/>
      <family val="2"/>
    </font>
    <font>
      <b/>
      <sz val="8"/>
      <name val="Arial"/>
      <family val="2"/>
    </font>
    <font>
      <sz val="8"/>
      <name val="Arial"/>
      <family val="2"/>
    </font>
    <font>
      <sz val="10"/>
      <name val="Arial"/>
      <family val="2"/>
    </font>
    <font>
      <b/>
      <sz val="7"/>
      <name val="Arial"/>
      <family val="2"/>
    </font>
    <font>
      <b/>
      <sz val="11"/>
      <name val="Arial"/>
      <family val="2"/>
    </font>
    <font>
      <b/>
      <sz val="12"/>
      <name val="Times New Roman"/>
      <family val="1"/>
    </font>
    <font>
      <sz val="14"/>
      <name val="Arial"/>
      <family val="2"/>
    </font>
    <font>
      <b/>
      <sz val="14"/>
      <name val="Times New Roman"/>
      <family val="1"/>
    </font>
    <font>
      <b/>
      <sz val="14"/>
      <color indexed="10"/>
      <name val="Times New Roman"/>
      <family val="1"/>
    </font>
    <font>
      <sz val="10"/>
      <color indexed="8"/>
      <name val="Arial"/>
      <family val="2"/>
    </font>
    <font>
      <b/>
      <i/>
      <sz val="10"/>
      <name val="Arial"/>
      <family val="2"/>
    </font>
    <font>
      <b/>
      <sz val="16"/>
      <name val="Arial"/>
      <family val="2"/>
    </font>
    <font>
      <b/>
      <sz val="6"/>
      <name val="Arial"/>
      <family val="2"/>
    </font>
    <font>
      <b/>
      <vertAlign val="superscript"/>
      <sz val="9"/>
      <name val="Arial"/>
      <family val="2"/>
    </font>
    <font>
      <b/>
      <sz val="11"/>
      <color theme="1"/>
      <name val="Calibri"/>
      <family val="2"/>
      <scheme val="minor"/>
    </font>
    <font>
      <b/>
      <vertAlign val="superscript"/>
      <sz val="11"/>
      <name val="Arial"/>
      <family val="2"/>
    </font>
    <font>
      <i/>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color indexed="24"/>
      <name val="Modern"/>
      <family val="3"/>
      <charset val="255"/>
    </font>
    <font>
      <sz val="10"/>
      <name val="Helv"/>
    </font>
    <font>
      <b/>
      <sz val="11"/>
      <color indexed="8"/>
      <name val="Calibri"/>
      <family val="2"/>
    </font>
    <font>
      <i/>
      <sz val="11"/>
      <color indexed="23"/>
      <name val="Calibri"/>
      <family val="2"/>
    </font>
    <font>
      <sz val="1"/>
      <color indexed="8"/>
      <name val="Courier"/>
      <family val="3"/>
    </font>
    <font>
      <i/>
      <sz val="1"/>
      <color indexed="8"/>
      <name val="Courier"/>
      <family val="3"/>
    </font>
    <font>
      <sz val="11"/>
      <color indexed="17"/>
      <name val="Calibri"/>
      <family val="2"/>
    </font>
    <font>
      <b/>
      <sz val="10"/>
      <color indexed="24"/>
      <name val="Modern"/>
      <family val="3"/>
      <charset val="255"/>
    </font>
    <font>
      <sz val="8"/>
      <color indexed="24"/>
      <name val="Arial"/>
      <family val="2"/>
    </font>
    <font>
      <b/>
      <sz val="11"/>
      <color indexed="56"/>
      <name val="Calibri"/>
      <family val="2"/>
    </font>
    <font>
      <u/>
      <sz val="10"/>
      <color indexed="12"/>
      <name val="Arial"/>
      <family val="2"/>
    </font>
    <font>
      <sz val="11"/>
      <color indexed="62"/>
      <name val="Calibri"/>
      <family val="2"/>
    </font>
    <font>
      <sz val="11"/>
      <color indexed="52"/>
      <name val="Calibri"/>
      <family val="2"/>
    </font>
    <font>
      <sz val="11"/>
      <color indexed="8"/>
      <name val="Arial"/>
      <family val="2"/>
    </font>
    <font>
      <b/>
      <sz val="11"/>
      <color indexed="63"/>
      <name val="Calibri"/>
      <family val="2"/>
    </font>
    <font>
      <b/>
      <sz val="18"/>
      <color indexed="56"/>
      <name val="Cambria"/>
      <family val="2"/>
    </font>
    <font>
      <b/>
      <sz val="18"/>
      <color indexed="62"/>
      <name val="Cambria"/>
      <family val="2"/>
    </font>
    <font>
      <sz val="11"/>
      <color indexed="10"/>
      <name val="Calibri"/>
      <family val="2"/>
    </font>
    <font>
      <b/>
      <sz val="10"/>
      <color rgb="FFFF0000"/>
      <name val="Arial"/>
      <family val="2"/>
    </font>
    <font>
      <sz val="10"/>
      <name val="Arial"/>
      <family val="2"/>
    </font>
    <font>
      <sz val="10"/>
      <color theme="0"/>
      <name val="Arial"/>
      <family val="2"/>
    </font>
    <font>
      <b/>
      <sz val="20"/>
      <name val="Arial"/>
      <family val="2"/>
    </font>
    <font>
      <b/>
      <sz val="11"/>
      <color theme="0"/>
      <name val="Arial"/>
      <family val="2"/>
    </font>
    <font>
      <b/>
      <sz val="10"/>
      <color theme="0"/>
      <name val="Arial"/>
      <family val="2"/>
    </font>
    <font>
      <sz val="10"/>
      <name val="Arial"/>
      <family val="2"/>
    </font>
    <font>
      <sz val="10"/>
      <color rgb="FFFF0000"/>
      <name val="Arial"/>
      <family val="2"/>
    </font>
    <font>
      <b/>
      <sz val="11"/>
      <color rgb="FF000000"/>
      <name val="Calibri"/>
      <family val="2"/>
    </font>
    <font>
      <sz val="10"/>
      <color rgb="FFFFFFFF"/>
      <name val="Arial"/>
      <family val="2"/>
    </font>
    <font>
      <sz val="10"/>
      <color rgb="FF000000"/>
      <name val="Arial"/>
      <family val="2"/>
    </font>
    <font>
      <sz val="14"/>
      <color rgb="FF0000FF"/>
      <name val="Arial"/>
      <family val="2"/>
    </font>
    <font>
      <b/>
      <sz val="16"/>
      <color rgb="FF000000"/>
      <name val="Calibri"/>
      <family val="2"/>
    </font>
    <font>
      <sz val="11"/>
      <color rgb="FF000000"/>
      <name val="Calibri"/>
      <family val="2"/>
    </font>
    <font>
      <b/>
      <sz val="14"/>
      <color rgb="FF000000"/>
      <name val="Calibri"/>
      <family val="2"/>
    </font>
    <font>
      <b/>
      <sz val="8"/>
      <name val="Calibri"/>
      <family val="2"/>
    </font>
    <font>
      <sz val="16"/>
      <name val="Calibri"/>
      <family val="2"/>
    </font>
    <font>
      <sz val="10"/>
      <name val="Calibri"/>
      <family val="2"/>
    </font>
    <font>
      <sz val="16"/>
      <color rgb="FF000000"/>
      <name val="Calibri"/>
      <family val="2"/>
    </font>
    <font>
      <b/>
      <sz val="18"/>
      <color rgb="FF000000"/>
      <name val="Calibri"/>
      <family val="2"/>
    </font>
    <font>
      <b/>
      <sz val="20"/>
      <color rgb="FF000000"/>
      <name val="Calibri"/>
      <family val="2"/>
    </font>
    <font>
      <b/>
      <sz val="11"/>
      <color theme="2"/>
      <name val="Arial"/>
      <family val="2"/>
    </font>
    <font>
      <sz val="12"/>
      <color theme="1"/>
      <name val="Calibri"/>
      <family val="2"/>
    </font>
    <font>
      <sz val="12"/>
      <color indexed="8"/>
      <name val="Calibri"/>
      <family val="2"/>
    </font>
    <font>
      <sz val="12"/>
      <name val="Calibri"/>
      <family val="2"/>
      <scheme val="minor"/>
    </font>
    <font>
      <sz val="14"/>
      <name val="Times New Roman"/>
      <family val="1"/>
    </font>
    <font>
      <b/>
      <sz val="14"/>
      <color rgb="FFFF0000"/>
      <name val="Arial"/>
      <family val="2"/>
    </font>
    <font>
      <b/>
      <sz val="14"/>
      <color rgb="FF0000FF"/>
      <name val="Swis721 BdCnOul BT"/>
      <family val="5"/>
    </font>
  </fonts>
  <fills count="65">
    <fill>
      <patternFill patternType="none"/>
    </fill>
    <fill>
      <patternFill patternType="gray125"/>
    </fill>
    <fill>
      <patternFill patternType="solid">
        <fgColor indexed="9"/>
        <bgColor indexed="64"/>
      </patternFill>
    </fill>
    <fill>
      <patternFill patternType="solid">
        <fgColor rgb="FFFFCC81"/>
        <bgColor indexed="64"/>
      </patternFill>
    </fill>
    <fill>
      <patternFill patternType="solid">
        <fgColor rgb="FFC0C0C0"/>
        <bgColor indexed="64"/>
      </patternFill>
    </fill>
    <fill>
      <patternFill patternType="solid">
        <fgColor rgb="FF99CCFF"/>
        <bgColor indexed="64"/>
      </patternFill>
    </fill>
    <fill>
      <patternFill patternType="solid">
        <fgColor rgb="FFFF99CC"/>
        <bgColor indexed="64"/>
      </patternFill>
    </fill>
    <fill>
      <patternFill patternType="solid">
        <fgColor rgb="FFFFCCCC"/>
        <bgColor indexed="64"/>
      </patternFill>
    </fill>
    <fill>
      <patternFill patternType="solid">
        <fgColor theme="9" tint="-0.24997711111789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indexed="26"/>
      </patternFill>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
      <patternFill patternType="solid">
        <fgColor theme="3" tint="0.59999389629810485"/>
        <bgColor indexed="64"/>
      </patternFill>
    </fill>
    <fill>
      <patternFill patternType="solid">
        <fgColor theme="4" tint="0.59999389629810485"/>
        <bgColor indexed="64"/>
      </patternFill>
    </fill>
    <fill>
      <patternFill patternType="solid">
        <fgColor rgb="FFC8B4C8"/>
        <bgColor indexed="64"/>
      </patternFill>
    </fill>
    <fill>
      <patternFill patternType="solid">
        <fgColor rgb="FFCCFFCC"/>
        <bgColor indexed="64"/>
      </patternFill>
    </fill>
    <fill>
      <patternFill patternType="solid">
        <fgColor rgb="FFFF96CC"/>
        <bgColor indexed="64"/>
      </patternFill>
    </fill>
    <fill>
      <patternFill patternType="solid">
        <fgColor rgb="FFFFC8C8"/>
        <bgColor indexed="64"/>
      </patternFill>
    </fill>
    <fill>
      <patternFill patternType="solid">
        <fgColor rgb="FF00FFCC"/>
        <bgColor rgb="FF000000"/>
      </patternFill>
    </fill>
    <fill>
      <patternFill patternType="solid">
        <fgColor rgb="FF66FF66"/>
        <bgColor rgb="FF000000"/>
      </patternFill>
    </fill>
    <fill>
      <patternFill patternType="solid">
        <fgColor theme="2"/>
        <bgColor indexed="64"/>
      </patternFill>
    </fill>
    <fill>
      <patternFill patternType="solid">
        <fgColor rgb="FFFFFFFF"/>
        <bgColor rgb="FF000000"/>
      </patternFill>
    </fill>
    <fill>
      <patternFill patternType="solid">
        <fgColor rgb="FFFFCC81"/>
        <bgColor rgb="FF000000"/>
      </patternFill>
    </fill>
    <fill>
      <patternFill patternType="solid">
        <fgColor rgb="FFC8B4C8"/>
        <bgColor rgb="FF000000"/>
      </patternFill>
    </fill>
    <fill>
      <patternFill patternType="solid">
        <fgColor rgb="FFE7E6E6"/>
        <bgColor rgb="FF000000"/>
      </patternFill>
    </fill>
    <fill>
      <patternFill patternType="solid">
        <fgColor rgb="FFD9D9D9"/>
        <bgColor rgb="FF000000"/>
      </patternFill>
    </fill>
    <fill>
      <patternFill patternType="solid">
        <fgColor rgb="FF808080"/>
        <bgColor rgb="FF000000"/>
      </patternFill>
    </fill>
    <fill>
      <patternFill patternType="solid">
        <fgColor theme="2" tint="-9.9978637043366805E-2"/>
        <bgColor rgb="FF000000"/>
      </patternFill>
    </fill>
    <fill>
      <patternFill patternType="solid">
        <fgColor rgb="FFBFBFBF"/>
        <bgColor rgb="FF000000"/>
      </patternFill>
    </fill>
    <fill>
      <patternFill patternType="solid">
        <fgColor rgb="FFAEAAAA"/>
        <bgColor rgb="FF000000"/>
      </patternFill>
    </fill>
    <fill>
      <patternFill patternType="solid">
        <fgColor rgb="FFD0CECE"/>
        <bgColor rgb="FF000000"/>
      </patternFill>
    </fill>
    <fill>
      <patternFill patternType="solid">
        <fgColor rgb="FFE3D9E3"/>
        <bgColor rgb="FF000000"/>
      </patternFill>
    </fill>
    <fill>
      <patternFill patternType="solid">
        <fgColor rgb="FFFFFFCC"/>
      </patternFill>
    </fill>
  </fills>
  <borders count="133">
    <border>
      <left/>
      <right/>
      <top/>
      <bottom/>
      <diagonal/>
    </border>
    <border>
      <left/>
      <right style="double">
        <color indexed="64"/>
      </right>
      <top/>
      <bottom style="double">
        <color indexed="64"/>
      </bottom>
      <diagonal/>
    </border>
    <border>
      <left/>
      <right/>
      <top/>
      <bottom style="medium">
        <color indexed="64"/>
      </bottom>
      <diagonal/>
    </border>
    <border>
      <left style="double">
        <color indexed="64"/>
      </left>
      <right/>
      <top style="medium">
        <color indexed="64"/>
      </top>
      <bottom/>
      <diagonal/>
    </border>
    <border>
      <left/>
      <right/>
      <top style="medium">
        <color indexed="64"/>
      </top>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double">
        <color indexed="64"/>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style="thin">
        <color indexed="64"/>
      </left>
      <right style="thin">
        <color indexed="64"/>
      </right>
      <top style="thin">
        <color indexed="64"/>
      </top>
      <bottom style="medium">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double">
        <color indexed="64"/>
      </left>
      <right style="thin">
        <color indexed="64"/>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style="thin">
        <color indexed="64"/>
      </right>
      <top style="dotted">
        <color indexed="64"/>
      </top>
      <bottom style="double">
        <color indexed="64"/>
      </bottom>
      <diagonal/>
    </border>
    <border>
      <left style="thin">
        <color indexed="64"/>
      </left>
      <right style="double">
        <color indexed="64"/>
      </right>
      <top style="dotted">
        <color indexed="64"/>
      </top>
      <bottom style="double">
        <color indexed="64"/>
      </bottom>
      <diagonal/>
    </border>
    <border>
      <left style="double">
        <color indexed="64"/>
      </left>
      <right style="thin">
        <color indexed="64"/>
      </right>
      <top style="dotted">
        <color indexed="64"/>
      </top>
      <bottom/>
      <diagonal/>
    </border>
    <border>
      <left style="thin">
        <color indexed="64"/>
      </left>
      <right style="double">
        <color indexed="64"/>
      </right>
      <top style="dotted">
        <color indexed="64"/>
      </top>
      <bottom/>
      <diagonal/>
    </border>
    <border>
      <left style="thin">
        <color indexed="64"/>
      </left>
      <right style="double">
        <color indexed="64"/>
      </right>
      <top/>
      <bottom style="dotted">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style="double">
        <color indexed="64"/>
      </right>
      <top style="thin">
        <color indexed="64"/>
      </top>
      <bottom style="dotted">
        <color indexed="64"/>
      </bottom>
      <diagonal/>
    </border>
    <border>
      <left style="double">
        <color indexed="64"/>
      </left>
      <right style="double">
        <color indexed="64"/>
      </right>
      <top/>
      <bottom style="dotted">
        <color indexed="64"/>
      </bottom>
      <diagonal/>
    </border>
    <border>
      <left style="double">
        <color indexed="64"/>
      </left>
      <right style="double">
        <color indexed="64"/>
      </right>
      <top/>
      <bottom style="double">
        <color indexed="64"/>
      </bottom>
      <diagonal/>
    </border>
    <border>
      <left/>
      <right style="thin">
        <color indexed="64"/>
      </right>
      <top style="double">
        <color indexed="64"/>
      </top>
      <bottom style="thin">
        <color indexed="64"/>
      </bottom>
      <diagonal/>
    </border>
    <border>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top style="thin">
        <color indexed="64"/>
      </top>
      <bottom style="double">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style="dotted">
        <color indexed="64"/>
      </right>
      <top style="thin">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medium">
        <color indexed="64"/>
      </top>
      <bottom style="medium">
        <color indexed="64"/>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top/>
      <bottom style="medium">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medium">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style="thin">
        <color indexed="64"/>
      </bottom>
      <diagonal/>
    </border>
    <border>
      <left style="dotted">
        <color indexed="64"/>
      </left>
      <right/>
      <top style="thin">
        <color indexed="64"/>
      </top>
      <bottom style="thin">
        <color indexed="64"/>
      </bottom>
      <diagonal/>
    </border>
    <border>
      <left style="medium">
        <color indexed="64"/>
      </left>
      <right style="dotted">
        <color indexed="64"/>
      </right>
      <top style="medium">
        <color indexed="64"/>
      </top>
      <bottom style="medium">
        <color indexed="64"/>
      </bottom>
      <diagonal/>
    </border>
    <border>
      <left style="dotted">
        <color indexed="64"/>
      </left>
      <right style="dotted">
        <color indexed="64"/>
      </right>
      <top style="medium">
        <color indexed="64"/>
      </top>
      <bottom style="medium">
        <color indexed="64"/>
      </bottom>
      <diagonal/>
    </border>
    <border>
      <left style="dotted">
        <color indexed="64"/>
      </left>
      <right/>
      <top style="medium">
        <color indexed="64"/>
      </top>
      <bottom style="medium">
        <color indexed="64"/>
      </bottom>
      <diagonal/>
    </border>
    <border>
      <left/>
      <right style="dotted">
        <color indexed="64"/>
      </right>
      <top style="thin">
        <color indexed="64"/>
      </top>
      <bottom style="thin">
        <color indexed="64"/>
      </bottom>
      <diagonal/>
    </border>
    <border>
      <left style="medium">
        <color indexed="64"/>
      </left>
      <right style="medium">
        <color indexed="64"/>
      </right>
      <top/>
      <bottom/>
      <diagonal/>
    </border>
    <border>
      <left/>
      <right/>
      <top style="double">
        <color indexed="64"/>
      </top>
      <bottom style="thin">
        <color indexed="64"/>
      </bottom>
      <diagonal/>
    </border>
    <border>
      <left style="thin">
        <color indexed="64"/>
      </left>
      <right/>
      <top style="thin">
        <color indexed="64"/>
      </top>
      <bottom style="medium">
        <color indexed="64"/>
      </bottom>
      <diagonal/>
    </border>
    <border>
      <left style="double">
        <color indexed="64"/>
      </left>
      <right style="double">
        <color indexed="64"/>
      </right>
      <top style="thin">
        <color indexed="64"/>
      </top>
      <bottom style="dashed">
        <color indexed="64"/>
      </bottom>
      <diagonal/>
    </border>
    <border>
      <left style="double">
        <color indexed="64"/>
      </left>
      <right style="double">
        <color indexed="64"/>
      </right>
      <top style="dashed">
        <color indexed="64"/>
      </top>
      <bottom style="dashed">
        <color indexed="64"/>
      </bottom>
      <diagonal/>
    </border>
    <border>
      <left style="double">
        <color indexed="64"/>
      </left>
      <right style="double">
        <color indexed="64"/>
      </right>
      <top style="dashed">
        <color indexed="64"/>
      </top>
      <bottom style="double">
        <color indexed="64"/>
      </bottom>
      <diagonal/>
    </border>
    <border>
      <left/>
      <right style="double">
        <color indexed="64"/>
      </right>
      <top/>
      <bottom style="medium">
        <color indexed="64"/>
      </bottom>
      <diagonal/>
    </border>
    <border>
      <left/>
      <right style="double">
        <color indexed="64"/>
      </right>
      <top style="double">
        <color indexed="64"/>
      </top>
      <bottom style="thin">
        <color indexed="64"/>
      </bottom>
      <diagonal/>
    </border>
    <border>
      <left style="thin">
        <color indexed="64"/>
      </left>
      <right style="double">
        <color indexed="64"/>
      </right>
      <top style="thin">
        <color indexed="64"/>
      </top>
      <bottom style="medium">
        <color indexed="64"/>
      </bottom>
      <diagonal/>
    </border>
    <border>
      <left/>
      <right/>
      <top style="thin">
        <color indexed="64"/>
      </top>
      <bottom style="double">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tted">
        <color indexed="64"/>
      </left>
      <right/>
      <top style="medium">
        <color indexed="64"/>
      </top>
      <bottom style="thin">
        <color indexed="64"/>
      </bottom>
      <diagonal/>
    </border>
    <border>
      <left style="medium">
        <color indexed="64"/>
      </left>
      <right style="medium">
        <color indexed="64"/>
      </right>
      <top style="medium">
        <color indexed="64"/>
      </top>
      <bottom style="double">
        <color indexed="64"/>
      </bottom>
      <diagonal/>
    </border>
    <border>
      <left style="medium">
        <color indexed="64"/>
      </left>
      <right/>
      <top/>
      <bottom style="double">
        <color indexed="64"/>
      </bottom>
      <diagonal/>
    </border>
    <border>
      <left style="dotted">
        <color indexed="64"/>
      </left>
      <right/>
      <top style="thin">
        <color indexed="64"/>
      </top>
      <bottom style="double">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diagonal/>
    </border>
    <border>
      <left/>
      <right style="medium">
        <color indexed="64"/>
      </right>
      <top/>
      <bottom/>
      <diagonal/>
    </border>
    <border>
      <left style="medium">
        <color indexed="64"/>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dotted">
        <color indexed="64"/>
      </left>
      <right style="dotted">
        <color indexed="64"/>
      </right>
      <top style="thin">
        <color indexed="64"/>
      </top>
      <bottom style="medium">
        <color indexed="64"/>
      </bottom>
      <diagonal/>
    </border>
    <border>
      <left style="dotted">
        <color indexed="64"/>
      </left>
      <right style="medium">
        <color indexed="64"/>
      </right>
      <top style="medium">
        <color indexed="64"/>
      </top>
      <bottom style="medium">
        <color indexed="64"/>
      </bottom>
      <diagonal/>
    </border>
    <border>
      <left style="dotted">
        <color indexed="64"/>
      </left>
      <right style="double">
        <color indexed="64"/>
      </right>
      <top style="thin">
        <color indexed="64"/>
      </top>
      <bottom style="double">
        <color indexed="64"/>
      </bottom>
      <diagonal/>
    </border>
    <border>
      <left/>
      <right style="double">
        <color indexed="64"/>
      </right>
      <top style="double">
        <color indexed="64"/>
      </top>
      <bottom style="double">
        <color indexed="64"/>
      </bottom>
      <diagonal/>
    </border>
    <border>
      <left style="thin">
        <color rgb="FFB2B2B2"/>
      </left>
      <right style="thin">
        <color rgb="FFB2B2B2"/>
      </right>
      <top style="thin">
        <color rgb="FFB2B2B2"/>
      </top>
      <bottom style="thin">
        <color rgb="FFB2B2B2"/>
      </bottom>
      <diagonal/>
    </border>
    <border>
      <left style="hair">
        <color indexed="64"/>
      </left>
      <right style="hair">
        <color indexed="64"/>
      </right>
      <top style="thin">
        <color indexed="64"/>
      </top>
      <bottom style="thin">
        <color indexed="64"/>
      </bottom>
      <diagonal/>
    </border>
  </borders>
  <cellStyleXfs count="234">
    <xf numFmtId="0" fontId="0" fillId="0" borderId="0"/>
    <xf numFmtId="0" fontId="16" fillId="0" borderId="0">
      <alignment vertical="top"/>
    </xf>
    <xf numFmtId="178" fontId="2" fillId="0" borderId="0" applyFont="0" applyFill="0" applyBorder="0" applyAlignment="0" applyProtection="0"/>
    <xf numFmtId="170" fontId="2" fillId="0" borderId="0" applyFont="0" applyFill="0" applyBorder="0" applyAlignment="0" applyProtection="0"/>
    <xf numFmtId="167" fontId="9" fillId="0" borderId="0" applyFont="0" applyFill="0" applyBorder="0" applyAlignment="0" applyProtection="0"/>
    <xf numFmtId="167" fontId="2" fillId="0" borderId="0" applyFont="0" applyFill="0" applyBorder="0" applyAlignment="0" applyProtection="0"/>
    <xf numFmtId="170" fontId="2" fillId="0" borderId="0" applyFont="0" applyFill="0" applyBorder="0" applyAlignment="0" applyProtection="0"/>
    <xf numFmtId="169" fontId="2" fillId="0" borderId="0" applyFont="0" applyFill="0" applyBorder="0" applyAlignment="0" applyProtection="0"/>
    <xf numFmtId="168" fontId="2" fillId="0" borderId="0" applyFont="0" applyFill="0" applyBorder="0" applyAlignment="0" applyProtection="0"/>
    <xf numFmtId="169" fontId="2" fillId="0" borderId="0" applyFont="0" applyFill="0" applyBorder="0" applyAlignment="0" applyProtection="0"/>
    <xf numFmtId="0" fontId="9" fillId="0" borderId="0"/>
    <xf numFmtId="0" fontId="2" fillId="0" borderId="0"/>
    <xf numFmtId="0" fontId="2" fillId="0" borderId="0"/>
    <xf numFmtId="0" fontId="2" fillId="0" borderId="0"/>
    <xf numFmtId="9" fontId="2" fillId="0" borderId="0" applyFont="0" applyFill="0" applyBorder="0" applyAlignment="0" applyProtection="0"/>
    <xf numFmtId="0" fontId="1" fillId="0" borderId="0"/>
    <xf numFmtId="167" fontId="1"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167" fontId="2" fillId="0" borderId="0" applyFont="0" applyFill="0" applyBorder="0" applyAlignment="0" applyProtection="0"/>
    <xf numFmtId="0" fontId="1" fillId="0" borderId="0"/>
    <xf numFmtId="0" fontId="24" fillId="9" borderId="0" applyNumberFormat="0" applyBorder="0" applyAlignment="0" applyProtection="0"/>
    <xf numFmtId="0" fontId="24" fillId="10" borderId="0" applyNumberFormat="0" applyBorder="0" applyAlignment="0" applyProtection="0"/>
    <xf numFmtId="0" fontId="24" fillId="11" borderId="0" applyNumberFormat="0" applyBorder="0" applyAlignment="0" applyProtection="0"/>
    <xf numFmtId="0" fontId="24" fillId="12"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2" fontId="2" fillId="0" borderId="0"/>
    <xf numFmtId="0" fontId="24" fillId="15" borderId="0" applyNumberFormat="0" applyBorder="0" applyAlignment="0" applyProtection="0"/>
    <xf numFmtId="0" fontId="24" fillId="16" borderId="0" applyNumberFormat="0" applyBorder="0" applyAlignment="0" applyProtection="0"/>
    <xf numFmtId="0" fontId="24" fillId="17" borderId="0" applyNumberFormat="0" applyBorder="0" applyAlignment="0" applyProtection="0"/>
    <xf numFmtId="0" fontId="24" fillId="12" borderId="0" applyNumberFormat="0" applyBorder="0" applyAlignment="0" applyProtection="0"/>
    <xf numFmtId="0" fontId="24" fillId="15" borderId="0" applyNumberFormat="0" applyBorder="0" applyAlignment="0" applyProtection="0"/>
    <xf numFmtId="0" fontId="24" fillId="18" borderId="0" applyNumberFormat="0" applyBorder="0" applyAlignment="0" applyProtection="0"/>
    <xf numFmtId="0" fontId="25" fillId="19" borderId="0" applyNumberFormat="0" applyBorder="0" applyAlignment="0" applyProtection="0"/>
    <xf numFmtId="0" fontId="25" fillId="16" borderId="0" applyNumberFormat="0" applyBorder="0" applyAlignment="0" applyProtection="0"/>
    <xf numFmtId="0" fontId="25" fillId="17" borderId="0" applyNumberFormat="0" applyBorder="0" applyAlignment="0" applyProtection="0"/>
    <xf numFmtId="0" fontId="25" fillId="20" borderId="0" applyNumberFormat="0" applyBorder="0" applyAlignment="0" applyProtection="0"/>
    <xf numFmtId="0" fontId="25" fillId="21" borderId="0" applyNumberFormat="0" applyBorder="0" applyAlignment="0" applyProtection="0"/>
    <xf numFmtId="0" fontId="25" fillId="22" borderId="0" applyNumberFormat="0" applyBorder="0" applyAlignment="0" applyProtection="0"/>
    <xf numFmtId="0" fontId="25" fillId="23" borderId="0" applyNumberFormat="0" applyBorder="0" applyAlignment="0" applyProtection="0"/>
    <xf numFmtId="0" fontId="25" fillId="24" borderId="0" applyNumberFormat="0" applyBorder="0" applyAlignment="0" applyProtection="0"/>
    <xf numFmtId="0" fontId="25" fillId="25" borderId="0" applyNumberFormat="0" applyBorder="0" applyAlignment="0" applyProtection="0"/>
    <xf numFmtId="0" fontId="25" fillId="20" borderId="0" applyNumberFormat="0" applyBorder="0" applyAlignment="0" applyProtection="0"/>
    <xf numFmtId="0" fontId="25" fillId="21" borderId="0" applyNumberFormat="0" applyBorder="0" applyAlignment="0" applyProtection="0"/>
    <xf numFmtId="0" fontId="25" fillId="26" borderId="0" applyNumberFormat="0" applyBorder="0" applyAlignment="0" applyProtection="0"/>
    <xf numFmtId="0" fontId="26" fillId="10" borderId="0" applyNumberFormat="0" applyBorder="0" applyAlignment="0" applyProtection="0"/>
    <xf numFmtId="0" fontId="27" fillId="27" borderId="86" applyNumberFormat="0" applyAlignment="0" applyProtection="0"/>
    <xf numFmtId="0" fontId="28" fillId="28" borderId="87" applyNumberFormat="0" applyAlignment="0" applyProtection="0"/>
    <xf numFmtId="186" fontId="8" fillId="0" borderId="80">
      <alignment horizontal="right"/>
    </xf>
    <xf numFmtId="2" fontId="8" fillId="0" borderId="0"/>
    <xf numFmtId="187" fontId="8" fillId="0" borderId="0"/>
    <xf numFmtId="188" fontId="7" fillId="0" borderId="0"/>
    <xf numFmtId="186" fontId="8" fillId="0" borderId="80">
      <alignment horizontal="right"/>
    </xf>
    <xf numFmtId="183" fontId="2" fillId="0" borderId="0">
      <protection locked="0"/>
    </xf>
    <xf numFmtId="3" fontId="29" fillId="0" borderId="0" applyFont="0" applyFill="0" applyBorder="0" applyAlignment="0" applyProtection="0"/>
    <xf numFmtId="0" fontId="30" fillId="0" borderId="0"/>
    <xf numFmtId="0" fontId="30" fillId="0" borderId="0"/>
    <xf numFmtId="0" fontId="30" fillId="0" borderId="0"/>
    <xf numFmtId="189" fontId="2" fillId="0" borderId="0">
      <protection locked="0"/>
    </xf>
    <xf numFmtId="190" fontId="29" fillId="0" borderId="0" applyFont="0" applyFill="0" applyBorder="0" applyAlignment="0" applyProtection="0"/>
    <xf numFmtId="191" fontId="2" fillId="0" borderId="0">
      <protection locked="0"/>
    </xf>
    <xf numFmtId="0" fontId="31" fillId="29" borderId="0" applyNumberFormat="0" applyBorder="0" applyAlignment="0" applyProtection="0"/>
    <xf numFmtId="0" fontId="31" fillId="30" borderId="0" applyNumberFormat="0" applyBorder="0" applyAlignment="0" applyProtection="0"/>
    <xf numFmtId="0" fontId="31" fillId="31" borderId="0" applyNumberFormat="0" applyBorder="0" applyAlignment="0" applyProtection="0"/>
    <xf numFmtId="0" fontId="24" fillId="32" borderId="0" applyNumberFormat="0" applyBorder="0" applyAlignment="0" applyProtection="0"/>
    <xf numFmtId="0" fontId="24" fillId="32" borderId="0" applyNumberFormat="0" applyBorder="0" applyAlignment="0" applyProtection="0"/>
    <xf numFmtId="0" fontId="25" fillId="33" borderId="0" applyNumberFormat="0" applyBorder="0" applyAlignment="0" applyProtection="0"/>
    <xf numFmtId="0" fontId="24" fillId="34" borderId="0" applyNumberFormat="0" applyBorder="0" applyAlignment="0" applyProtection="0"/>
    <xf numFmtId="0" fontId="24" fillId="35" borderId="0" applyNumberFormat="0" applyBorder="0" applyAlignment="0" applyProtection="0"/>
    <xf numFmtId="0" fontId="25" fillId="36" borderId="0" applyNumberFormat="0" applyBorder="0" applyAlignment="0" applyProtection="0"/>
    <xf numFmtId="0" fontId="24" fillId="34" borderId="0" applyNumberFormat="0" applyBorder="0" applyAlignment="0" applyProtection="0"/>
    <xf numFmtId="0" fontId="24" fillId="37" borderId="0" applyNumberFormat="0" applyBorder="0" applyAlignment="0" applyProtection="0"/>
    <xf numFmtId="0" fontId="25" fillId="35" borderId="0" applyNumberFormat="0" applyBorder="0" applyAlignment="0" applyProtection="0"/>
    <xf numFmtId="0" fontId="24" fillId="32" borderId="0" applyNumberFormat="0" applyBorder="0" applyAlignment="0" applyProtection="0"/>
    <xf numFmtId="0" fontId="24" fillId="35" borderId="0" applyNumberFormat="0" applyBorder="0" applyAlignment="0" applyProtection="0"/>
    <xf numFmtId="0" fontId="25" fillId="35" borderId="0" applyNumberFormat="0" applyBorder="0" applyAlignment="0" applyProtection="0"/>
    <xf numFmtId="0" fontId="24" fillId="38" borderId="0" applyNumberFormat="0" applyBorder="0" applyAlignment="0" applyProtection="0"/>
    <xf numFmtId="0" fontId="24" fillId="32" borderId="0" applyNumberFormat="0" applyBorder="0" applyAlignment="0" applyProtection="0"/>
    <xf numFmtId="0" fontId="25" fillId="33" borderId="0" applyNumberFormat="0" applyBorder="0" applyAlignment="0" applyProtection="0"/>
    <xf numFmtId="0" fontId="24" fillId="34" borderId="0" applyNumberFormat="0" applyBorder="0" applyAlignment="0" applyProtection="0"/>
    <xf numFmtId="0" fontId="24" fillId="39" borderId="0" applyNumberFormat="0" applyBorder="0" applyAlignment="0" applyProtection="0"/>
    <xf numFmtId="0" fontId="25" fillId="39" borderId="0" applyNumberFormat="0" applyBorder="0" applyAlignment="0" applyProtection="0"/>
    <xf numFmtId="1" fontId="2" fillId="0" borderId="0"/>
    <xf numFmtId="0" fontId="2" fillId="0" borderId="0" applyFont="0" applyFill="0" applyBorder="0" applyAlignment="0" applyProtection="0"/>
    <xf numFmtId="0" fontId="32" fillId="0" borderId="0" applyNumberFormat="0" applyFill="0" applyBorder="0" applyAlignment="0" applyProtection="0"/>
    <xf numFmtId="4" fontId="33" fillId="0" borderId="0">
      <protection locked="0"/>
    </xf>
    <xf numFmtId="4" fontId="33" fillId="0" borderId="0">
      <protection locked="0"/>
    </xf>
    <xf numFmtId="4" fontId="34" fillId="0" borderId="0">
      <protection locked="0"/>
    </xf>
    <xf numFmtId="4" fontId="33" fillId="0" borderId="0">
      <protection locked="0"/>
    </xf>
    <xf numFmtId="4" fontId="33" fillId="0" borderId="0">
      <protection locked="0"/>
    </xf>
    <xf numFmtId="4" fontId="33" fillId="0" borderId="0">
      <protection locked="0"/>
    </xf>
    <xf numFmtId="4" fontId="34" fillId="0" borderId="0">
      <protection locked="0"/>
    </xf>
    <xf numFmtId="192" fontId="2" fillId="0" borderId="0">
      <protection locked="0"/>
    </xf>
    <xf numFmtId="0" fontId="35" fillId="11" borderId="0" applyNumberFormat="0" applyBorder="0" applyAlignment="0" applyProtection="0"/>
    <xf numFmtId="193" fontId="2" fillId="0" borderId="0"/>
    <xf numFmtId="0" fontId="36" fillId="0" borderId="0" applyNumberFormat="0" applyFill="0" applyBorder="0" applyAlignment="0" applyProtection="0"/>
    <xf numFmtId="0" fontId="37" fillId="0" borderId="0" applyNumberFormat="0" applyFill="0" applyBorder="0" applyAlignment="0" applyProtection="0"/>
    <xf numFmtId="0" fontId="38" fillId="0" borderId="88" applyNumberFormat="0" applyFill="0" applyAlignment="0" applyProtection="0"/>
    <xf numFmtId="0" fontId="38" fillId="0" borderId="0" applyNumberFormat="0" applyFill="0" applyBorder="0" applyAlignment="0" applyProtection="0"/>
    <xf numFmtId="194" fontId="2" fillId="0" borderId="0">
      <protection locked="0"/>
    </xf>
    <xf numFmtId="194" fontId="2" fillId="0" borderId="0">
      <protection locked="0"/>
    </xf>
    <xf numFmtId="0" fontId="39" fillId="0" borderId="0" applyNumberFormat="0" applyFill="0" applyBorder="0" applyAlignment="0" applyProtection="0">
      <alignment vertical="top"/>
      <protection locked="0"/>
    </xf>
    <xf numFmtId="0" fontId="40" fillId="14" borderId="86" applyNumberFormat="0" applyAlignment="0" applyProtection="0"/>
    <xf numFmtId="0" fontId="41" fillId="0" borderId="89" applyNumberFormat="0" applyFill="0" applyAlignment="0" applyProtection="0"/>
    <xf numFmtId="195" fontId="8" fillId="0" borderId="0">
      <alignment horizontal="right"/>
    </xf>
    <xf numFmtId="196" fontId="8" fillId="0" borderId="0" applyFont="0" applyFill="0" applyBorder="0" applyAlignment="0">
      <alignment horizontal="center"/>
    </xf>
    <xf numFmtId="165" fontId="1" fillId="0" borderId="0" applyFont="0" applyFill="0" applyBorder="0" applyAlignment="0" applyProtection="0"/>
    <xf numFmtId="171"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8" fontId="2" fillId="0" borderId="0" applyFont="0" applyFill="0" applyBorder="0" applyAlignment="0" applyProtection="0"/>
    <xf numFmtId="16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8" fontId="2" fillId="0" borderId="0" applyFont="0" applyFill="0" applyBorder="0" applyAlignment="0" applyProtection="0"/>
    <xf numFmtId="164" fontId="4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9" fontId="2" fillId="0" borderId="0" applyFont="0" applyFill="0" applyBorder="0" applyAlignment="0" applyProtection="0"/>
    <xf numFmtId="167" fontId="2" fillId="0" borderId="0" applyFont="0" applyFill="0" applyBorder="0" applyAlignment="0" applyProtection="0"/>
    <xf numFmtId="198" fontId="2" fillId="0" borderId="0" applyFont="0" applyFill="0" applyBorder="0" applyAlignment="0" applyProtection="0"/>
    <xf numFmtId="167" fontId="2" fillId="0" borderId="0" applyFont="0" applyFill="0" applyBorder="0" applyAlignment="0" applyProtection="0"/>
    <xf numFmtId="197" fontId="2" fillId="0" borderId="0" applyFont="0" applyFill="0" applyBorder="0" applyAlignment="0" applyProtection="0"/>
    <xf numFmtId="167" fontId="2" fillId="0" borderId="0" applyFont="0" applyFill="0" applyBorder="0" applyAlignment="0" applyProtection="0"/>
    <xf numFmtId="198" fontId="2" fillId="0" borderId="0" applyFont="0" applyFill="0" applyBorder="0" applyAlignment="0" applyProtection="0"/>
    <xf numFmtId="167" fontId="2" fillId="0" borderId="0" applyFont="0" applyFill="0" applyBorder="0" applyAlignment="0" applyProtection="0"/>
    <xf numFmtId="198" fontId="2" fillId="0" borderId="0" applyFont="0" applyFill="0" applyBorder="0" applyAlignment="0" applyProtection="0"/>
    <xf numFmtId="197" fontId="2" fillId="0" borderId="0" applyFont="0" applyFill="0" applyBorder="0" applyAlignment="0" applyProtection="0"/>
    <xf numFmtId="167" fontId="1"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201" fontId="8" fillId="0" borderId="0">
      <alignment horizontal="right"/>
    </xf>
    <xf numFmtId="202" fontId="8" fillId="0" borderId="51"/>
    <xf numFmtId="203" fontId="2" fillId="0" borderId="0"/>
    <xf numFmtId="204" fontId="2" fillId="0" borderId="0" applyFont="0" applyFill="0" applyBorder="0" applyAlignment="0" applyProtection="0"/>
    <xf numFmtId="204" fontId="2" fillId="0" borderId="0" applyFont="0" applyFill="0" applyBorder="0" applyAlignment="0" applyProtection="0"/>
    <xf numFmtId="166" fontId="24" fillId="0" borderId="0" applyFont="0" applyFill="0" applyBorder="0" applyAlignment="0" applyProtection="0"/>
    <xf numFmtId="205" fontId="2" fillId="0" borderId="0" applyFont="0" applyFill="0" applyBorder="0" applyAlignment="0" applyProtection="0"/>
    <xf numFmtId="166" fontId="2" fillId="0" borderId="0" applyFont="0" applyFill="0" applyBorder="0" applyAlignment="0" applyProtection="0"/>
    <xf numFmtId="206" fontId="8" fillId="0" borderId="0" applyFont="0" applyFill="0" applyBorder="0" applyAlignment="0">
      <alignment horizont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1" fillId="0" borderId="0" applyFont="0" applyFill="0" applyBorder="0" applyAlignment="0" applyProtection="0"/>
    <xf numFmtId="0" fontId="2" fillId="0" borderId="0"/>
    <xf numFmtId="167" fontId="1" fillId="0" borderId="0" applyFont="0" applyFill="0" applyBorder="0" applyAlignment="0" applyProtection="0"/>
    <xf numFmtId="0" fontId="2" fillId="0" borderId="0"/>
    <xf numFmtId="0" fontId="2" fillId="0" borderId="0"/>
    <xf numFmtId="0" fontId="24" fillId="0" borderId="0"/>
    <xf numFmtId="0" fontId="24" fillId="40" borderId="90" applyNumberFormat="0" applyFont="0" applyAlignment="0" applyProtection="0"/>
    <xf numFmtId="0" fontId="43" fillId="27" borderId="91" applyNumberFormat="0" applyAlignment="0" applyProtection="0"/>
    <xf numFmtId="0" fontId="30" fillId="0" borderId="0"/>
    <xf numFmtId="207" fontId="2" fillId="0" borderId="0">
      <protection locked="0"/>
    </xf>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44" fillId="0" borderId="0" applyNumberFormat="0" applyFill="0" applyBorder="0" applyAlignment="0" applyProtection="0"/>
    <xf numFmtId="49" fontId="5" fillId="0" borderId="0">
      <alignment horizontal="center" vertical="center"/>
    </xf>
    <xf numFmtId="0" fontId="45" fillId="0" borderId="0" applyNumberFormat="0" applyFill="0" applyBorder="0" applyAlignment="0" applyProtection="0"/>
    <xf numFmtId="0" fontId="46" fillId="0" borderId="0" applyNumberFormat="0" applyFill="0" applyBorder="0" applyAlignment="0" applyProtection="0"/>
    <xf numFmtId="166" fontId="1" fillId="0" borderId="0" applyFont="0" applyFill="0" applyBorder="0" applyAlignment="0" applyProtection="0"/>
    <xf numFmtId="208" fontId="2" fillId="0" borderId="0" applyFont="0" applyFill="0" applyBorder="0" applyAlignment="0" applyProtection="0"/>
    <xf numFmtId="167" fontId="1" fillId="0" borderId="0" applyFont="0" applyFill="0" applyBorder="0" applyAlignment="0" applyProtection="0"/>
    <xf numFmtId="165" fontId="2" fillId="0" borderId="0" applyFont="0" applyFill="0" applyBorder="0" applyAlignment="0" applyProtection="0"/>
    <xf numFmtId="167" fontId="1" fillId="0" borderId="0" applyFont="0" applyFill="0" applyBorder="0" applyAlignment="0" applyProtection="0"/>
    <xf numFmtId="200" fontId="2" fillId="0" borderId="0" applyFont="0" applyFill="0" applyBorder="0" applyAlignment="0" applyProtection="0"/>
    <xf numFmtId="167" fontId="2" fillId="0" borderId="0" applyFont="0" applyFill="0" applyBorder="0" applyAlignment="0" applyProtection="0"/>
    <xf numFmtId="178" fontId="2" fillId="0" borderId="0" applyFont="0" applyFill="0" applyBorder="0" applyAlignment="0" applyProtection="0"/>
    <xf numFmtId="166" fontId="1" fillId="0" borderId="0" applyFont="0" applyFill="0" applyBorder="0" applyAlignment="0" applyProtection="0"/>
    <xf numFmtId="210" fontId="2" fillId="0" borderId="0" applyFont="0" applyFill="0" applyBorder="0" applyAlignment="0" applyProtection="0"/>
    <xf numFmtId="0" fontId="24" fillId="0" borderId="0"/>
    <xf numFmtId="166" fontId="1" fillId="0" borderId="0" applyFont="0" applyFill="0" applyBorder="0" applyAlignment="0" applyProtection="0"/>
    <xf numFmtId="167" fontId="1" fillId="0" borderId="0" applyFont="0" applyFill="0" applyBorder="0" applyAlignment="0" applyProtection="0"/>
    <xf numFmtId="0" fontId="1" fillId="0" borderId="0"/>
    <xf numFmtId="209" fontId="2" fillId="0" borderId="0" applyFont="0" applyFill="0" applyBorder="0" applyAlignment="0" applyProtection="0"/>
    <xf numFmtId="0" fontId="1" fillId="0" borderId="0"/>
    <xf numFmtId="0" fontId="1" fillId="0" borderId="0"/>
    <xf numFmtId="9" fontId="48" fillId="0" borderId="0" applyFont="0" applyFill="0" applyBorder="0" applyAlignment="0" applyProtection="0"/>
    <xf numFmtId="41" fontId="53" fillId="0" borderId="0" applyFont="0" applyFill="0" applyBorder="0" applyAlignment="0" applyProtection="0"/>
    <xf numFmtId="42" fontId="2" fillId="0" borderId="0" applyFont="0" applyFill="0" applyBorder="0" applyAlignment="0" applyProtection="0"/>
    <xf numFmtId="0" fontId="69" fillId="0" borderId="0"/>
    <xf numFmtId="9" fontId="70" fillId="0" borderId="0" applyFont="0" applyFill="0" applyBorder="0" applyAlignment="0" applyProtection="0"/>
    <xf numFmtId="0" fontId="70" fillId="64" borderId="131" applyNumberFormat="0" applyFont="0" applyAlignment="0" applyProtection="0"/>
  </cellStyleXfs>
  <cellXfs count="490">
    <xf numFmtId="0" fontId="0" fillId="0" borderId="0" xfId="0"/>
    <xf numFmtId="0" fontId="9" fillId="0" borderId="0" xfId="0" applyFont="1" applyProtection="1">
      <protection hidden="1"/>
    </xf>
    <xf numFmtId="0" fontId="9" fillId="0" borderId="0" xfId="0" applyFont="1" applyAlignment="1" applyProtection="1">
      <protection hidden="1"/>
    </xf>
    <xf numFmtId="0" fontId="3" fillId="0" borderId="0" xfId="0" applyFont="1" applyAlignment="1" applyProtection="1">
      <alignment horizontal="left"/>
      <protection hidden="1"/>
    </xf>
    <xf numFmtId="0" fontId="9" fillId="0" borderId="0" xfId="0" applyFont="1" applyAlignment="1" applyProtection="1">
      <alignment horizontal="left" vertical="center"/>
      <protection hidden="1"/>
    </xf>
    <xf numFmtId="0" fontId="9" fillId="0" borderId="0" xfId="0" applyFont="1" applyAlignment="1" applyProtection="1">
      <alignment horizontal="center"/>
      <protection hidden="1"/>
    </xf>
    <xf numFmtId="0" fontId="3" fillId="0" borderId="0" xfId="0" applyFont="1" applyFill="1" applyAlignment="1" applyProtection="1">
      <alignment horizontal="left"/>
      <protection hidden="1"/>
    </xf>
    <xf numFmtId="0" fontId="3" fillId="0" borderId="0" xfId="0" applyFont="1" applyFill="1" applyAlignment="1" applyProtection="1">
      <alignment horizontal="centerContinuous" vertical="center" wrapText="1"/>
      <protection hidden="1"/>
    </xf>
    <xf numFmtId="0" fontId="3" fillId="0" borderId="0" xfId="0" applyFont="1" applyFill="1" applyAlignment="1" applyProtection="1">
      <alignment horizontal="centerContinuous" vertical="center"/>
      <protection hidden="1"/>
    </xf>
    <xf numFmtId="1" fontId="14" fillId="0" borderId="0" xfId="0" applyNumberFormat="1" applyFont="1" applyFill="1" applyAlignment="1" applyProtection="1">
      <alignment horizontal="centerContinuous" vertical="center" wrapText="1"/>
      <protection hidden="1"/>
    </xf>
    <xf numFmtId="1" fontId="15" fillId="0" borderId="0" xfId="0" applyNumberFormat="1" applyFont="1" applyFill="1" applyAlignment="1" applyProtection="1">
      <alignment horizontal="centerContinuous" vertical="center" wrapText="1"/>
      <protection hidden="1"/>
    </xf>
    <xf numFmtId="0" fontId="13" fillId="0" borderId="0" xfId="0" applyFont="1" applyProtection="1">
      <protection hidden="1"/>
    </xf>
    <xf numFmtId="0" fontId="13" fillId="0" borderId="0" xfId="0" applyFont="1" applyAlignment="1" applyProtection="1">
      <protection hidden="1"/>
    </xf>
    <xf numFmtId="0" fontId="13" fillId="0" borderId="0" xfId="0" applyFont="1" applyFill="1" applyAlignment="1" applyProtection="1">
      <protection hidden="1"/>
    </xf>
    <xf numFmtId="0" fontId="13" fillId="0" borderId="0" xfId="0" quotePrefix="1" applyFont="1" applyFill="1" applyAlignment="1" applyProtection="1">
      <alignment vertical="center"/>
      <protection hidden="1"/>
    </xf>
    <xf numFmtId="0" fontId="13" fillId="0" borderId="0" xfId="0" applyFont="1" applyFill="1" applyAlignment="1" applyProtection="1">
      <alignment horizontal="center"/>
      <protection hidden="1"/>
    </xf>
    <xf numFmtId="0" fontId="14" fillId="0" borderId="0" xfId="0" applyFont="1" applyAlignment="1" applyProtection="1">
      <alignment horizontal="centerContinuous" vertical="center" wrapText="1"/>
      <protection locked="0"/>
    </xf>
    <xf numFmtId="0" fontId="2" fillId="0" borderId="0" xfId="0" applyFont="1" applyFill="1" applyProtection="1">
      <protection hidden="1"/>
    </xf>
    <xf numFmtId="0" fontId="2" fillId="0" borderId="0" xfId="0" applyFont="1" applyProtection="1">
      <protection hidden="1"/>
    </xf>
    <xf numFmtId="0" fontId="2" fillId="2" borderId="0" xfId="12" applyFont="1" applyFill="1" applyAlignment="1">
      <alignment horizontal="left" vertical="top" wrapText="1"/>
    </xf>
    <xf numFmtId="0" fontId="2" fillId="2" borderId="0" xfId="12" applyFont="1" applyFill="1" applyAlignment="1">
      <alignment wrapText="1"/>
    </xf>
    <xf numFmtId="0" fontId="2" fillId="2" borderId="0" xfId="12" applyFont="1" applyFill="1"/>
    <xf numFmtId="0" fontId="4" fillId="2" borderId="0" xfId="12" applyFont="1" applyFill="1" applyAlignment="1">
      <alignment horizontal="centerContinuous" vertical="center" wrapText="1"/>
    </xf>
    <xf numFmtId="0" fontId="2" fillId="2" borderId="0" xfId="12" applyFont="1" applyFill="1" applyAlignment="1">
      <alignment horizontal="center" vertical="center"/>
    </xf>
    <xf numFmtId="0" fontId="7" fillId="2" borderId="2" xfId="12" applyFont="1" applyFill="1" applyBorder="1" applyAlignment="1">
      <alignment horizontal="center" vertical="center"/>
    </xf>
    <xf numFmtId="1" fontId="12" fillId="0" borderId="0" xfId="12" applyNumberFormat="1" applyFont="1" applyAlignment="1">
      <alignment horizontal="centerContinuous" vertical="center" wrapText="1"/>
    </xf>
    <xf numFmtId="1" fontId="5" fillId="0" borderId="0" xfId="12" applyNumberFormat="1" applyFont="1" applyAlignment="1">
      <alignment horizontal="centerContinuous" vertical="center" wrapText="1"/>
    </xf>
    <xf numFmtId="0" fontId="5" fillId="0" borderId="0" xfId="12" applyFont="1" applyAlignment="1">
      <alignment horizontal="centerContinuous" vertical="center"/>
    </xf>
    <xf numFmtId="0" fontId="7" fillId="0" borderId="3" xfId="0" applyFont="1" applyBorder="1" applyAlignment="1" applyProtection="1">
      <alignment horizontal="centerContinuous"/>
      <protection hidden="1"/>
    </xf>
    <xf numFmtId="0" fontId="7" fillId="0" borderId="4" xfId="0" applyFont="1" applyBorder="1" applyAlignment="1" applyProtection="1">
      <alignment horizontal="center" vertical="center"/>
      <protection hidden="1"/>
    </xf>
    <xf numFmtId="0" fontId="21" fillId="3" borderId="13" xfId="13" applyFont="1" applyFill="1" applyBorder="1" applyAlignment="1">
      <alignment horizontal="center" vertical="center"/>
    </xf>
    <xf numFmtId="0" fontId="17" fillId="4" borderId="14" xfId="11" applyFont="1" applyFill="1" applyBorder="1"/>
    <xf numFmtId="0" fontId="17" fillId="4" borderId="15" xfId="11" applyFont="1" applyFill="1" applyBorder="1"/>
    <xf numFmtId="0" fontId="2" fillId="0" borderId="16" xfId="11" applyBorder="1"/>
    <xf numFmtId="0" fontId="17" fillId="4" borderId="17" xfId="11" applyFont="1" applyFill="1" applyBorder="1"/>
    <xf numFmtId="0" fontId="2" fillId="0" borderId="18" xfId="11" applyBorder="1"/>
    <xf numFmtId="0" fontId="17" fillId="4" borderId="19" xfId="11" applyFont="1" applyFill="1" applyBorder="1"/>
    <xf numFmtId="0" fontId="2" fillId="0" borderId="20" xfId="11" applyBorder="1"/>
    <xf numFmtId="0" fontId="2" fillId="0" borderId="20" xfId="11" applyFont="1" applyBorder="1"/>
    <xf numFmtId="0" fontId="2" fillId="0" borderId="21" xfId="11" applyFont="1" applyFill="1" applyBorder="1"/>
    <xf numFmtId="0" fontId="2" fillId="0" borderId="25" xfId="11" applyFont="1" applyFill="1" applyBorder="1"/>
    <xf numFmtId="0" fontId="2" fillId="0" borderId="26" xfId="11" applyFont="1" applyFill="1" applyBorder="1"/>
    <xf numFmtId="0" fontId="2" fillId="0" borderId="27" xfId="11" applyFont="1" applyFill="1" applyBorder="1"/>
    <xf numFmtId="0" fontId="7" fillId="0" borderId="4" xfId="0" applyFont="1" applyBorder="1" applyAlignment="1" applyProtection="1">
      <alignment horizontal="centerContinuous"/>
      <protection hidden="1"/>
    </xf>
    <xf numFmtId="0" fontId="7" fillId="2" borderId="0" xfId="12" applyFont="1" applyFill="1" applyBorder="1" applyAlignment="1">
      <alignment vertical="center"/>
    </xf>
    <xf numFmtId="181" fontId="11" fillId="2" borderId="0" xfId="7" applyNumberFormat="1" applyFont="1" applyFill="1" applyBorder="1" applyAlignment="1"/>
    <xf numFmtId="10" fontId="5" fillId="2" borderId="34" xfId="12" applyNumberFormat="1" applyFont="1" applyFill="1" applyBorder="1" applyAlignment="1">
      <alignment horizontal="center" vertical="center" wrapText="1"/>
    </xf>
    <xf numFmtId="10" fontId="5" fillId="2" borderId="56" xfId="12" applyNumberFormat="1" applyFont="1" applyFill="1" applyBorder="1" applyAlignment="1">
      <alignment horizontal="center" vertical="center" wrapText="1"/>
    </xf>
    <xf numFmtId="0" fontId="2" fillId="2" borderId="49" xfId="12" applyFont="1" applyFill="1" applyBorder="1"/>
    <xf numFmtId="0" fontId="2" fillId="2" borderId="50" xfId="12" applyFont="1" applyFill="1" applyBorder="1"/>
    <xf numFmtId="0" fontId="2" fillId="0" borderId="50" xfId="12" applyFont="1" applyFill="1" applyBorder="1"/>
    <xf numFmtId="0" fontId="2" fillId="2" borderId="53" xfId="12" applyFont="1" applyFill="1" applyBorder="1"/>
    <xf numFmtId="0" fontId="2" fillId="0" borderId="53" xfId="12" applyFont="1" applyFill="1" applyBorder="1"/>
    <xf numFmtId="0" fontId="5" fillId="0" borderId="50" xfId="12" applyFont="1" applyFill="1" applyBorder="1" applyAlignment="1">
      <alignment horizontal="right" vertical="center"/>
    </xf>
    <xf numFmtId="0" fontId="5" fillId="0" borderId="49" xfId="12" applyFont="1" applyFill="1" applyBorder="1" applyAlignment="1">
      <alignment horizontal="left" vertical="center"/>
    </xf>
    <xf numFmtId="0" fontId="5" fillId="0" borderId="50" xfId="12" applyFont="1" applyFill="1" applyBorder="1" applyAlignment="1">
      <alignment vertical="center"/>
    </xf>
    <xf numFmtId="0" fontId="5" fillId="0" borderId="49" xfId="12" applyFont="1" applyFill="1" applyBorder="1" applyAlignment="1">
      <alignment horizontal="center" vertical="center" wrapText="1"/>
    </xf>
    <xf numFmtId="0" fontId="5" fillId="0" borderId="50" xfId="12" applyFont="1" applyFill="1" applyBorder="1" applyAlignment="1">
      <alignment horizontal="center" vertical="center" wrapText="1"/>
    </xf>
    <xf numFmtId="0" fontId="5" fillId="0" borderId="52" xfId="12" applyFont="1" applyFill="1" applyBorder="1" applyAlignment="1">
      <alignment horizontal="center" vertical="center" wrapText="1"/>
    </xf>
    <xf numFmtId="0" fontId="5" fillId="0" borderId="53" xfId="12" applyFont="1" applyFill="1" applyBorder="1" applyAlignment="1">
      <alignment horizontal="center" vertical="center" wrapText="1"/>
    </xf>
    <xf numFmtId="0" fontId="5" fillId="0" borderId="53" xfId="12" applyFont="1" applyFill="1" applyBorder="1" applyAlignment="1">
      <alignment horizontal="right" vertical="center"/>
    </xf>
    <xf numFmtId="179" fontId="5" fillId="0" borderId="45" xfId="6" applyNumberFormat="1" applyFont="1" applyFill="1" applyBorder="1" applyAlignment="1" applyProtection="1">
      <alignment vertical="center"/>
      <protection locked="0"/>
    </xf>
    <xf numFmtId="167" fontId="5" fillId="0" borderId="57" xfId="6" applyNumberFormat="1" applyFont="1" applyFill="1" applyBorder="1" applyAlignment="1" applyProtection="1">
      <alignment vertical="center"/>
      <protection locked="0"/>
    </xf>
    <xf numFmtId="181" fontId="5" fillId="2" borderId="51" xfId="7" applyNumberFormat="1" applyFont="1" applyFill="1" applyBorder="1" applyAlignment="1"/>
    <xf numFmtId="181" fontId="5" fillId="2" borderId="45" xfId="7" applyNumberFormat="1" applyFont="1" applyFill="1" applyBorder="1" applyAlignment="1"/>
    <xf numFmtId="182" fontId="5" fillId="2" borderId="51" xfId="7" applyNumberFormat="1" applyFont="1" applyFill="1" applyBorder="1" applyAlignment="1"/>
    <xf numFmtId="181" fontId="5" fillId="2" borderId="54" xfId="7" applyNumberFormat="1" applyFont="1" applyFill="1" applyBorder="1" applyAlignment="1"/>
    <xf numFmtId="0" fontId="5" fillId="0" borderId="51" xfId="0" applyFont="1" applyBorder="1" applyAlignment="1">
      <alignment horizontal="center" vertical="center"/>
    </xf>
    <xf numFmtId="0" fontId="5" fillId="2" borderId="51" xfId="12" applyFont="1" applyFill="1" applyBorder="1" applyAlignment="1">
      <alignment horizontal="center"/>
    </xf>
    <xf numFmtId="10" fontId="5" fillId="2" borderId="51" xfId="12" applyNumberFormat="1" applyFont="1" applyFill="1" applyBorder="1" applyAlignment="1">
      <alignment horizontal="center" vertical="center" wrapText="1"/>
    </xf>
    <xf numFmtId="10" fontId="5" fillId="2" borderId="54" xfId="12" applyNumberFormat="1" applyFont="1" applyFill="1" applyBorder="1" applyAlignment="1">
      <alignment horizontal="center" vertical="center" wrapText="1"/>
    </xf>
    <xf numFmtId="0" fontId="7" fillId="2" borderId="4" xfId="12" applyFont="1" applyFill="1" applyBorder="1" applyAlignment="1">
      <alignment horizontal="center" vertical="center" wrapText="1"/>
    </xf>
    <xf numFmtId="4" fontId="7" fillId="2" borderId="2" xfId="12" applyNumberFormat="1" applyFont="1" applyFill="1" applyBorder="1" applyAlignment="1">
      <alignment horizontal="center" vertical="center"/>
    </xf>
    <xf numFmtId="1" fontId="5" fillId="2" borderId="51" xfId="12" applyNumberFormat="1" applyFont="1" applyFill="1" applyBorder="1" applyAlignment="1">
      <alignment horizontal="center" vertical="center" wrapText="1"/>
    </xf>
    <xf numFmtId="170" fontId="5" fillId="0" borderId="61" xfId="3" applyFont="1" applyFill="1" applyBorder="1" applyAlignment="1" applyProtection="1">
      <alignment horizontal="center" vertical="center" wrapText="1"/>
    </xf>
    <xf numFmtId="183" fontId="5" fillId="2" borderId="61" xfId="3" applyNumberFormat="1" applyFont="1" applyFill="1" applyBorder="1" applyAlignment="1" applyProtection="1">
      <alignment horizontal="center" vertical="center" wrapText="1"/>
    </xf>
    <xf numFmtId="0" fontId="5" fillId="2" borderId="0" xfId="12" applyFont="1" applyFill="1" applyBorder="1" applyAlignment="1">
      <alignment horizontal="right" vertical="center"/>
    </xf>
    <xf numFmtId="181" fontId="5" fillId="2" borderId="0" xfId="7" applyNumberFormat="1" applyFont="1" applyFill="1" applyBorder="1" applyAlignment="1"/>
    <xf numFmtId="0" fontId="0" fillId="0" borderId="0" xfId="0" applyAlignment="1">
      <alignment wrapText="1"/>
    </xf>
    <xf numFmtId="182" fontId="0" fillId="0" borderId="0" xfId="0" applyNumberFormat="1"/>
    <xf numFmtId="181" fontId="0" fillId="0" borderId="0" xfId="7" applyNumberFormat="1" applyFont="1"/>
    <xf numFmtId="0" fontId="6" fillId="0" borderId="33" xfId="0" applyFont="1" applyBorder="1" applyAlignment="1" applyProtection="1">
      <alignment horizontal="center" vertical="center"/>
      <protection hidden="1"/>
    </xf>
    <xf numFmtId="3" fontId="5" fillId="5" borderId="28" xfId="11" applyNumberFormat="1" applyFont="1" applyFill="1" applyBorder="1" applyAlignment="1" applyProtection="1">
      <alignment horizontal="right"/>
      <protection hidden="1"/>
    </xf>
    <xf numFmtId="3" fontId="5" fillId="7" borderId="34" xfId="11" applyNumberFormat="1" applyFont="1" applyFill="1" applyBorder="1" applyAlignment="1" applyProtection="1">
      <alignment horizontal="right"/>
      <protection hidden="1"/>
    </xf>
    <xf numFmtId="3" fontId="5" fillId="6" borderId="29" xfId="11" applyNumberFormat="1" applyFont="1" applyFill="1" applyBorder="1" applyAlignment="1" applyProtection="1">
      <alignment horizontal="right"/>
      <protection hidden="1"/>
    </xf>
    <xf numFmtId="1" fontId="5" fillId="2" borderId="44" xfId="12" applyNumberFormat="1" applyFont="1" applyFill="1" applyBorder="1" applyAlignment="1">
      <alignment horizontal="center" vertical="center" wrapText="1"/>
    </xf>
    <xf numFmtId="1" fontId="5" fillId="2" borderId="33" xfId="12" applyNumberFormat="1" applyFont="1" applyFill="1" applyBorder="1" applyAlignment="1">
      <alignment horizontal="center" vertical="center" wrapText="1"/>
    </xf>
    <xf numFmtId="1" fontId="5" fillId="2" borderId="33" xfId="12" applyNumberFormat="1" applyFont="1" applyFill="1" applyBorder="1" applyAlignment="1">
      <alignment horizontal="left" vertical="center" wrapText="1"/>
    </xf>
    <xf numFmtId="3" fontId="5" fillId="0" borderId="33" xfId="12" applyNumberFormat="1" applyFont="1" applyFill="1" applyBorder="1" applyAlignment="1">
      <alignment horizontal="center" vertical="center" wrapText="1"/>
    </xf>
    <xf numFmtId="185" fontId="5" fillId="0" borderId="33" xfId="12" applyNumberFormat="1" applyFont="1" applyFill="1" applyBorder="1" applyAlignment="1">
      <alignment horizontal="center" vertical="center" wrapText="1"/>
    </xf>
    <xf numFmtId="0" fontId="23" fillId="0" borderId="0" xfId="0" applyFont="1" applyAlignment="1" applyProtection="1">
      <alignment horizontal="center" vertical="center"/>
      <protection hidden="1"/>
    </xf>
    <xf numFmtId="211" fontId="5" fillId="0" borderId="45" xfId="12" applyNumberFormat="1" applyFont="1" applyFill="1" applyBorder="1" applyAlignment="1">
      <alignment horizontal="center" vertical="center" wrapText="1"/>
    </xf>
    <xf numFmtId="172" fontId="13" fillId="0" borderId="0" xfId="0" applyNumberFormat="1" applyFont="1" applyFill="1" applyAlignment="1" applyProtection="1">
      <protection hidden="1"/>
    </xf>
    <xf numFmtId="0" fontId="49" fillId="0" borderId="0" xfId="0" applyFont="1"/>
    <xf numFmtId="0" fontId="49" fillId="2" borderId="0" xfId="12" applyFont="1" applyFill="1"/>
    <xf numFmtId="0" fontId="49" fillId="2" borderId="0" xfId="12" applyFont="1" applyFill="1" applyAlignment="1">
      <alignment wrapText="1"/>
    </xf>
    <xf numFmtId="212" fontId="5" fillId="0" borderId="33" xfId="228" applyNumberFormat="1" applyFont="1" applyFill="1" applyBorder="1" applyAlignment="1">
      <alignment horizontal="center" vertical="center" wrapText="1"/>
    </xf>
    <xf numFmtId="0" fontId="0" fillId="42" borderId="0" xfId="0" applyFill="1"/>
    <xf numFmtId="212" fontId="5" fillId="2" borderId="33" xfId="12" applyNumberFormat="1" applyFont="1" applyFill="1" applyBorder="1" applyAlignment="1">
      <alignment horizontal="center" vertical="center" wrapText="1"/>
    </xf>
    <xf numFmtId="0" fontId="2" fillId="0" borderId="0" xfId="0" applyFont="1" applyFill="1" applyAlignment="1" applyProtection="1">
      <alignment horizontal="right" vertical="center"/>
      <protection hidden="1"/>
    </xf>
    <xf numFmtId="0" fontId="2" fillId="0" borderId="0" xfId="0" applyFont="1" applyAlignment="1" applyProtection="1">
      <alignment horizontal="right" vertical="center"/>
      <protection hidden="1"/>
    </xf>
    <xf numFmtId="0" fontId="2" fillId="0" borderId="101" xfId="11" applyFont="1" applyFill="1" applyBorder="1"/>
    <xf numFmtId="0" fontId="2" fillId="0" borderId="102" xfId="11" applyFont="1" applyFill="1" applyBorder="1"/>
    <xf numFmtId="0" fontId="2" fillId="0" borderId="103" xfId="11" applyFont="1" applyFill="1" applyBorder="1"/>
    <xf numFmtId="0" fontId="21" fillId="3" borderId="5" xfId="13" applyFont="1" applyFill="1" applyBorder="1" applyAlignment="1">
      <alignment horizontal="center" vertical="center"/>
    </xf>
    <xf numFmtId="181" fontId="5" fillId="2" borderId="61" xfId="7" applyNumberFormat="1" applyFont="1" applyFill="1" applyBorder="1" applyAlignment="1">
      <alignment horizontal="center" vertical="center"/>
    </xf>
    <xf numFmtId="0" fontId="49" fillId="2" borderId="0" xfId="12" applyFont="1" applyFill="1" applyAlignment="1">
      <alignment horizontal="center" vertical="center"/>
    </xf>
    <xf numFmtId="0" fontId="51" fillId="42" borderId="38" xfId="12" applyFont="1" applyFill="1" applyBorder="1" applyAlignment="1">
      <alignment horizontal="center" vertical="center" wrapText="1"/>
    </xf>
    <xf numFmtId="0" fontId="52" fillId="42" borderId="38" xfId="12" applyFont="1" applyFill="1" applyBorder="1" applyAlignment="1">
      <alignment horizontal="center" vertical="center"/>
    </xf>
    <xf numFmtId="0" fontId="49" fillId="42" borderId="0" xfId="12" applyFont="1" applyFill="1" applyAlignment="1">
      <alignment horizontal="center" vertical="center"/>
    </xf>
    <xf numFmtId="184" fontId="49" fillId="2" borderId="0" xfId="12" applyNumberFormat="1" applyFont="1" applyFill="1" applyAlignment="1">
      <alignment horizontal="right" vertical="center"/>
    </xf>
    <xf numFmtId="170" fontId="49" fillId="2" borderId="0" xfId="3" applyFont="1" applyFill="1" applyAlignment="1">
      <alignment horizontal="center" vertical="center"/>
    </xf>
    <xf numFmtId="0" fontId="2" fillId="42" borderId="0" xfId="0" applyFont="1" applyFill="1"/>
    <xf numFmtId="0" fontId="49" fillId="0" borderId="0" xfId="0" applyFont="1" applyAlignment="1">
      <alignment horizontal="center" vertical="center"/>
    </xf>
    <xf numFmtId="0" fontId="49" fillId="2" borderId="0" xfId="12" applyFont="1" applyFill="1" applyAlignment="1">
      <alignment horizontal="center" vertical="center" wrapText="1"/>
    </xf>
    <xf numFmtId="184" fontId="49" fillId="0" borderId="0" xfId="0" applyNumberFormat="1" applyFont="1"/>
    <xf numFmtId="3" fontId="49" fillId="2" borderId="0" xfId="12" applyNumberFormat="1" applyFont="1" applyFill="1" applyAlignment="1">
      <alignment horizontal="center" vertical="center"/>
    </xf>
    <xf numFmtId="0" fontId="49" fillId="0" borderId="0" xfId="0" applyFont="1" applyAlignment="1">
      <alignment wrapText="1"/>
    </xf>
    <xf numFmtId="0" fontId="49" fillId="0" borderId="0" xfId="0" applyFont="1" applyProtection="1">
      <protection hidden="1"/>
    </xf>
    <xf numFmtId="0" fontId="2" fillId="0" borderId="0" xfId="0" applyFont="1" applyAlignment="1" applyProtection="1">
      <alignment horizontal="center" vertical="center"/>
      <protection hidden="1"/>
    </xf>
    <xf numFmtId="0" fontId="5" fillId="46" borderId="12" xfId="0" applyFont="1" applyFill="1" applyBorder="1" applyAlignment="1" applyProtection="1">
      <alignment horizontal="center" vertical="center" wrapText="1"/>
      <protection locked="0"/>
    </xf>
    <xf numFmtId="0" fontId="5" fillId="46" borderId="100" xfId="0" applyFont="1" applyFill="1" applyBorder="1" applyAlignment="1" applyProtection="1">
      <alignment horizontal="center" vertical="center" wrapText="1"/>
      <protection hidden="1"/>
    </xf>
    <xf numFmtId="0" fontId="5" fillId="46" borderId="106" xfId="0" applyFont="1" applyFill="1" applyBorder="1" applyAlignment="1" applyProtection="1">
      <alignment horizontal="center" vertical="center" wrapText="1"/>
      <protection locked="0"/>
    </xf>
    <xf numFmtId="3" fontId="5" fillId="46" borderId="31" xfId="11" applyNumberFormat="1" applyFont="1" applyFill="1" applyBorder="1" applyAlignment="1" applyProtection="1">
      <alignment horizontal="right"/>
      <protection hidden="1"/>
    </xf>
    <xf numFmtId="0" fontId="5" fillId="47" borderId="5" xfId="11" applyFont="1" applyFill="1" applyBorder="1" applyAlignment="1" applyProtection="1">
      <alignment horizontal="center"/>
      <protection hidden="1"/>
    </xf>
    <xf numFmtId="0" fontId="5" fillId="49" borderId="6" xfId="11" applyFont="1" applyFill="1" applyBorder="1" applyAlignment="1" applyProtection="1">
      <alignment horizontal="center"/>
      <protection hidden="1"/>
    </xf>
    <xf numFmtId="0" fontId="47" fillId="48" borderId="30" xfId="11" applyFont="1" applyFill="1" applyBorder="1" applyAlignment="1" applyProtection="1">
      <alignment horizontal="center"/>
      <protection hidden="1"/>
    </xf>
    <xf numFmtId="0" fontId="5" fillId="46" borderId="7" xfId="11" applyFont="1" applyFill="1" applyBorder="1" applyAlignment="1" applyProtection="1">
      <alignment horizontal="center"/>
      <protection hidden="1"/>
    </xf>
    <xf numFmtId="0" fontId="11" fillId="46" borderId="62" xfId="12" applyFont="1" applyFill="1" applyBorder="1" applyAlignment="1">
      <alignment horizontal="center" vertical="center" wrapText="1"/>
    </xf>
    <xf numFmtId="0" fontId="11" fillId="46" borderId="63" xfId="12" applyFont="1" applyFill="1" applyBorder="1" applyAlignment="1">
      <alignment horizontal="center" vertical="center" wrapText="1"/>
    </xf>
    <xf numFmtId="0" fontId="11" fillId="46" borderId="35" xfId="12" applyFont="1" applyFill="1" applyBorder="1" applyAlignment="1">
      <alignment horizontal="center" vertical="center" wrapText="1"/>
    </xf>
    <xf numFmtId="0" fontId="11" fillId="46" borderId="35" xfId="12" applyFont="1" applyFill="1" applyBorder="1" applyAlignment="1">
      <alignment horizontal="center" vertical="center"/>
    </xf>
    <xf numFmtId="0" fontId="11" fillId="46" borderId="55" xfId="12" applyFont="1" applyFill="1" applyBorder="1" applyAlignment="1">
      <alignment horizontal="center" vertical="center"/>
    </xf>
    <xf numFmtId="0" fontId="5" fillId="46" borderId="51" xfId="12" applyFont="1" applyFill="1" applyBorder="1" applyAlignment="1">
      <alignment horizontal="center" vertical="center"/>
    </xf>
    <xf numFmtId="4" fontId="4" fillId="2" borderId="0" xfId="12" applyNumberFormat="1" applyFont="1" applyFill="1" applyAlignment="1">
      <alignment horizontal="centerContinuous" vertical="center" wrapText="1"/>
    </xf>
    <xf numFmtId="41" fontId="2" fillId="2" borderId="0" xfId="229" applyFont="1" applyFill="1" applyBorder="1"/>
    <xf numFmtId="0" fontId="54" fillId="2" borderId="0" xfId="12" applyFont="1" applyFill="1" applyBorder="1"/>
    <xf numFmtId="0" fontId="2" fillId="2" borderId="0" xfId="12" applyFont="1" applyFill="1" applyBorder="1"/>
    <xf numFmtId="0" fontId="54" fillId="0" borderId="0" xfId="0" applyFont="1" applyBorder="1"/>
    <xf numFmtId="0" fontId="0" fillId="0" borderId="0" xfId="0" applyBorder="1"/>
    <xf numFmtId="0" fontId="54" fillId="2" borderId="0" xfId="12" applyFont="1" applyFill="1" applyBorder="1" applyAlignment="1">
      <alignment wrapText="1"/>
    </xf>
    <xf numFmtId="0" fontId="2" fillId="2" borderId="0" xfId="12" applyFont="1" applyFill="1" applyBorder="1" applyAlignment="1">
      <alignment wrapText="1"/>
    </xf>
    <xf numFmtId="0" fontId="2" fillId="0" borderId="0" xfId="0" applyFont="1" applyBorder="1"/>
    <xf numFmtId="2" fontId="5" fillId="2" borderId="51" xfId="7" applyNumberFormat="1" applyFont="1" applyFill="1" applyBorder="1" applyAlignment="1"/>
    <xf numFmtId="214" fontId="11" fillId="46" borderId="65" xfId="7" applyNumberFormat="1" applyFont="1" applyFill="1" applyBorder="1" applyAlignment="1">
      <alignment horizontal="center" vertical="center" wrapText="1"/>
    </xf>
    <xf numFmtId="0" fontId="2" fillId="0" borderId="10" xfId="0" applyFont="1" applyBorder="1" applyAlignment="1" applyProtection="1">
      <protection hidden="1"/>
    </xf>
    <xf numFmtId="1" fontId="5" fillId="2" borderId="108" xfId="12" applyNumberFormat="1" applyFont="1" applyFill="1" applyBorder="1" applyAlignment="1">
      <alignment horizontal="center" vertical="center" wrapText="1"/>
    </xf>
    <xf numFmtId="1" fontId="5" fillId="2" borderId="109" xfId="12" applyNumberFormat="1" applyFont="1" applyFill="1" applyBorder="1" applyAlignment="1">
      <alignment horizontal="center" vertical="center" wrapText="1"/>
    </xf>
    <xf numFmtId="1" fontId="5" fillId="2" borderId="109" xfId="12" applyNumberFormat="1" applyFont="1" applyFill="1" applyBorder="1" applyAlignment="1">
      <alignment horizontal="left" vertical="center" wrapText="1"/>
    </xf>
    <xf numFmtId="3" fontId="5" fillId="0" borderId="109" xfId="12" applyNumberFormat="1" applyFont="1" applyFill="1" applyBorder="1" applyAlignment="1">
      <alignment horizontal="center" vertical="center" wrapText="1"/>
    </xf>
    <xf numFmtId="212" fontId="5" fillId="0" borderId="109" xfId="228" applyNumberFormat="1" applyFont="1" applyFill="1" applyBorder="1" applyAlignment="1">
      <alignment horizontal="center" vertical="center" wrapText="1"/>
    </xf>
    <xf numFmtId="185" fontId="5" fillId="0" borderId="109" xfId="12" applyNumberFormat="1" applyFont="1" applyFill="1" applyBorder="1" applyAlignment="1">
      <alignment horizontal="center" vertical="center" wrapText="1"/>
    </xf>
    <xf numFmtId="212" fontId="5" fillId="2" borderId="109" xfId="12" applyNumberFormat="1" applyFont="1" applyFill="1" applyBorder="1" applyAlignment="1">
      <alignment horizontal="center" vertical="center" wrapText="1"/>
    </xf>
    <xf numFmtId="211" fontId="5" fillId="0" borderId="110" xfId="12" applyNumberFormat="1" applyFont="1" applyFill="1" applyBorder="1" applyAlignment="1">
      <alignment horizontal="center" vertical="center" wrapText="1"/>
    </xf>
    <xf numFmtId="0" fontId="11" fillId="52" borderId="39" xfId="12" applyFont="1" applyFill="1" applyBorder="1" applyAlignment="1">
      <alignment horizontal="center" vertical="center" wrapText="1"/>
    </xf>
    <xf numFmtId="0" fontId="11" fillId="52" borderId="40" xfId="12" applyFont="1" applyFill="1" applyBorder="1" applyAlignment="1">
      <alignment horizontal="center" vertical="center" wrapText="1"/>
    </xf>
    <xf numFmtId="0" fontId="11" fillId="52" borderId="40" xfId="12" applyFont="1" applyFill="1" applyBorder="1" applyAlignment="1">
      <alignment horizontal="center" vertical="center"/>
    </xf>
    <xf numFmtId="0" fontId="11" fillId="52" borderId="65" xfId="12" applyFont="1" applyFill="1" applyBorder="1" applyAlignment="1">
      <alignment horizontal="center" vertical="center"/>
    </xf>
    <xf numFmtId="0" fontId="2" fillId="0" borderId="0" xfId="0" applyFont="1"/>
    <xf numFmtId="0" fontId="2" fillId="0" borderId="0" xfId="0" applyFont="1" applyBorder="1" applyAlignment="1" applyProtection="1">
      <alignment horizontal="center"/>
      <protection hidden="1"/>
    </xf>
    <xf numFmtId="0" fontId="2" fillId="53" borderId="0" xfId="0" applyFont="1" applyFill="1" applyBorder="1"/>
    <xf numFmtId="0" fontId="2" fillId="53" borderId="0" xfId="0" applyFont="1" applyFill="1" applyBorder="1" applyAlignment="1">
      <alignment horizontal="center"/>
    </xf>
    <xf numFmtId="0" fontId="49" fillId="0" borderId="0" xfId="0" applyFont="1" applyAlignment="1" applyProtection="1">
      <protection hidden="1"/>
    </xf>
    <xf numFmtId="0" fontId="11" fillId="55" borderId="48" xfId="12" applyFont="1" applyFill="1" applyBorder="1" applyAlignment="1">
      <alignment horizontal="center" vertical="center" wrapText="1"/>
    </xf>
    <xf numFmtId="168" fontId="55" fillId="46" borderId="63" xfId="175" applyNumberFormat="1" applyFont="1" applyFill="1" applyBorder="1" applyAlignment="1">
      <alignment horizontal="center" vertical="center" wrapText="1"/>
    </xf>
    <xf numFmtId="168" fontId="55" fillId="46" borderId="55" xfId="175" applyNumberFormat="1" applyFont="1" applyFill="1" applyBorder="1" applyAlignment="1">
      <alignment horizontal="center" vertical="center" wrapText="1"/>
    </xf>
    <xf numFmtId="0" fontId="11" fillId="56" borderId="65" xfId="12" applyFont="1" applyFill="1" applyBorder="1" applyAlignment="1">
      <alignment horizontal="center" vertical="center" wrapText="1"/>
    </xf>
    <xf numFmtId="1" fontId="5" fillId="0" borderId="0" xfId="12" applyNumberFormat="1" applyFont="1" applyFill="1" applyBorder="1" applyAlignment="1">
      <alignment horizontal="center" vertical="center" wrapText="1"/>
    </xf>
    <xf numFmtId="1" fontId="5" fillId="0" borderId="0" xfId="12" applyNumberFormat="1" applyFont="1" applyFill="1" applyBorder="1" applyAlignment="1">
      <alignment horizontal="left" vertical="center" wrapText="1"/>
    </xf>
    <xf numFmtId="3" fontId="5" fillId="0" borderId="0" xfId="12" applyNumberFormat="1" applyFont="1" applyFill="1" applyBorder="1" applyAlignment="1">
      <alignment horizontal="center" vertical="center" wrapText="1"/>
    </xf>
    <xf numFmtId="168" fontId="55" fillId="0" borderId="56" xfId="175" applyNumberFormat="1" applyFont="1" applyFill="1" applyBorder="1" applyAlignment="1">
      <alignment horizontal="center" vertical="center"/>
    </xf>
    <xf numFmtId="0" fontId="56" fillId="53" borderId="0" xfId="12" applyFont="1" applyFill="1" applyBorder="1" applyAlignment="1">
      <alignment horizontal="center" vertical="center"/>
    </xf>
    <xf numFmtId="0" fontId="56" fillId="53" borderId="0" xfId="12" applyFont="1" applyFill="1" applyBorder="1"/>
    <xf numFmtId="215" fontId="50" fillId="53" borderId="37" xfId="230" applyNumberFormat="1" applyFont="1" applyFill="1" applyBorder="1" applyAlignment="1">
      <alignment vertical="center"/>
    </xf>
    <xf numFmtId="170" fontId="56" fillId="53" borderId="0" xfId="3" applyFont="1" applyFill="1" applyBorder="1" applyAlignment="1">
      <alignment horizontal="center" vertical="center"/>
    </xf>
    <xf numFmtId="215" fontId="18" fillId="57" borderId="115" xfId="230" applyNumberFormat="1" applyFont="1" applyFill="1" applyBorder="1" applyAlignment="1">
      <alignment vertical="center"/>
    </xf>
    <xf numFmtId="216" fontId="57" fillId="53" borderId="0" xfId="12" applyNumberFormat="1" applyFont="1" applyFill="1" applyBorder="1" applyAlignment="1">
      <alignment horizontal="center" vertical="center"/>
    </xf>
    <xf numFmtId="217" fontId="57" fillId="53" borderId="0" xfId="192" applyNumberFormat="1" applyFont="1" applyFill="1" applyBorder="1"/>
    <xf numFmtId="0" fontId="57" fillId="53" borderId="0" xfId="12" applyFont="1" applyFill="1" applyBorder="1"/>
    <xf numFmtId="218" fontId="50" fillId="57" borderId="116" xfId="230" applyNumberFormat="1" applyFont="1" applyFill="1" applyBorder="1" applyAlignment="1">
      <alignment horizontal="center" vertical="center"/>
    </xf>
    <xf numFmtId="0" fontId="57" fillId="53" borderId="0" xfId="12" applyFont="1" applyFill="1" applyBorder="1" applyAlignment="1">
      <alignment horizontal="center" vertical="center"/>
    </xf>
    <xf numFmtId="170" fontId="18" fillId="53" borderId="81" xfId="3" applyFont="1" applyFill="1" applyBorder="1" applyAlignment="1">
      <alignment horizontal="right" vertical="center"/>
    </xf>
    <xf numFmtId="215" fontId="50" fillId="53" borderId="115" xfId="230" applyNumberFormat="1" applyFont="1" applyFill="1" applyBorder="1" applyAlignment="1">
      <alignment horizontal="center" vertical="center"/>
    </xf>
    <xf numFmtId="0" fontId="4" fillId="58" borderId="81" xfId="12" applyFont="1" applyFill="1" applyBorder="1" applyAlignment="1">
      <alignment horizontal="center" vertical="center"/>
    </xf>
    <xf numFmtId="0" fontId="4" fillId="58" borderId="48" xfId="12" applyFont="1" applyFill="1" applyBorder="1" applyAlignment="1">
      <alignment horizontal="center" vertical="center"/>
    </xf>
    <xf numFmtId="170" fontId="18" fillId="53" borderId="77" xfId="3" applyFont="1" applyFill="1" applyBorder="1" applyAlignment="1">
      <alignment horizontal="right" vertical="center"/>
    </xf>
    <xf numFmtId="170" fontId="18" fillId="53" borderId="78" xfId="3" applyFont="1" applyFill="1" applyBorder="1" applyAlignment="1">
      <alignment horizontal="right" vertical="center"/>
    </xf>
    <xf numFmtId="215" fontId="50" fillId="53" borderId="38" xfId="230" applyNumberFormat="1" applyFont="1" applyFill="1" applyBorder="1" applyAlignment="1">
      <alignment horizontal="center" vertical="center"/>
    </xf>
    <xf numFmtId="168" fontId="59" fillId="61" borderId="122" xfId="175" applyNumberFormat="1" applyFont="1" applyFill="1" applyBorder="1" applyAlignment="1">
      <alignment horizontal="center"/>
    </xf>
    <xf numFmtId="168" fontId="59" fillId="61" borderId="123" xfId="175" applyNumberFormat="1" applyFont="1" applyFill="1" applyBorder="1" applyAlignment="1">
      <alignment horizontal="center"/>
    </xf>
    <xf numFmtId="168" fontId="59" fillId="61" borderId="124" xfId="175" applyNumberFormat="1" applyFont="1" applyFill="1" applyBorder="1" applyAlignment="1">
      <alignment horizontal="center"/>
    </xf>
    <xf numFmtId="0" fontId="55" fillId="61" borderId="115" xfId="175" applyFont="1" applyFill="1" applyBorder="1" applyAlignment="1">
      <alignment horizontal="center" vertical="center" wrapText="1"/>
    </xf>
    <xf numFmtId="168" fontId="60" fillId="62" borderId="81" xfId="175" applyNumberFormat="1" applyFont="1" applyFill="1" applyBorder="1"/>
    <xf numFmtId="0" fontId="55" fillId="62" borderId="82" xfId="175" applyFont="1" applyFill="1" applyBorder="1" applyAlignment="1">
      <alignment horizontal="center" vertical="center"/>
    </xf>
    <xf numFmtId="0" fontId="55" fillId="62" borderId="48" xfId="175" applyFont="1" applyFill="1" applyBorder="1" applyAlignment="1">
      <alignment horizontal="center" vertical="center" wrapText="1"/>
    </xf>
    <xf numFmtId="0" fontId="55" fillId="61" borderId="98" xfId="175" applyFont="1" applyFill="1" applyBorder="1" applyAlignment="1">
      <alignment horizontal="center" vertical="center" wrapText="1"/>
    </xf>
    <xf numFmtId="0" fontId="59" fillId="62" borderId="77" xfId="175" applyFont="1" applyFill="1" applyBorder="1" applyAlignment="1">
      <alignment horizontal="center" vertical="center"/>
    </xf>
    <xf numFmtId="219" fontId="59" fillId="62" borderId="56" xfId="192" applyNumberFormat="1" applyFont="1" applyFill="1" applyBorder="1" applyAlignment="1">
      <alignment horizontal="center" vertical="center"/>
    </xf>
    <xf numFmtId="220" fontId="59" fillId="62" borderId="56" xfId="192" applyNumberFormat="1" applyFont="1" applyFill="1" applyBorder="1" applyAlignment="1">
      <alignment horizontal="center" vertical="center"/>
    </xf>
    <xf numFmtId="221" fontId="61" fillId="62" borderId="56" xfId="192" applyNumberFormat="1" applyFont="1" applyFill="1" applyBorder="1" applyAlignment="1">
      <alignment horizontal="center" vertical="center"/>
    </xf>
    <xf numFmtId="0" fontId="55" fillId="62" borderId="51" xfId="175" applyFont="1" applyFill="1" applyBorder="1" applyAlignment="1">
      <alignment horizontal="center" vertical="center" wrapText="1"/>
    </xf>
    <xf numFmtId="0" fontId="55" fillId="62" borderId="54" xfId="175" applyFont="1" applyFill="1" applyBorder="1" applyAlignment="1">
      <alignment horizontal="center" vertical="center" wrapText="1"/>
    </xf>
    <xf numFmtId="0" fontId="55" fillId="61" borderId="116" xfId="175" applyFont="1" applyFill="1" applyBorder="1" applyAlignment="1">
      <alignment horizontal="center" vertical="center" wrapText="1"/>
    </xf>
    <xf numFmtId="217" fontId="55" fillId="0" borderId="125" xfId="192" applyNumberFormat="1" applyFont="1" applyFill="1" applyBorder="1" applyAlignment="1">
      <alignment horizontal="center" vertical="center"/>
    </xf>
    <xf numFmtId="217" fontId="55" fillId="0" borderId="64" xfId="192" applyNumberFormat="1" applyFont="1" applyFill="1" applyBorder="1" applyAlignment="1">
      <alignment horizontal="center" vertical="center"/>
    </xf>
    <xf numFmtId="217" fontId="60" fillId="0" borderId="64" xfId="192" applyNumberFormat="1" applyFont="1" applyFill="1" applyBorder="1" applyAlignment="1">
      <alignment horizontal="center" vertical="center"/>
    </xf>
    <xf numFmtId="0" fontId="61" fillId="0" borderId="126" xfId="175" applyFont="1" applyFill="1" applyBorder="1" applyAlignment="1">
      <alignment horizontal="center" vertical="center"/>
    </xf>
    <xf numFmtId="0" fontId="62" fillId="62" borderId="115" xfId="175" applyFont="1" applyFill="1" applyBorder="1" applyAlignment="1">
      <alignment horizontal="center" vertical="center" wrapText="1"/>
    </xf>
    <xf numFmtId="217" fontId="61" fillId="0" borderId="51" xfId="192" applyNumberFormat="1" applyFont="1" applyFill="1" applyBorder="1" applyAlignment="1">
      <alignment horizontal="center" vertical="center"/>
    </xf>
    <xf numFmtId="10" fontId="63" fillId="62" borderId="116" xfId="192" applyNumberFormat="1" applyFont="1" applyFill="1" applyBorder="1" applyAlignment="1">
      <alignment horizontal="center" vertical="center"/>
    </xf>
    <xf numFmtId="0" fontId="61" fillId="0" borderId="51" xfId="175" applyFont="1" applyFill="1" applyBorder="1" applyAlignment="1">
      <alignment horizontal="center" vertical="center"/>
    </xf>
    <xf numFmtId="0" fontId="64" fillId="62" borderId="98" xfId="175" applyFont="1" applyFill="1" applyBorder="1" applyAlignment="1">
      <alignment horizontal="center" vertical="center" wrapText="1"/>
    </xf>
    <xf numFmtId="217" fontId="65" fillId="62" borderId="98" xfId="175" applyNumberFormat="1" applyFont="1" applyFill="1" applyBorder="1" applyAlignment="1">
      <alignment horizontal="center" vertical="center"/>
    </xf>
    <xf numFmtId="217" fontId="66" fillId="58" borderId="115" xfId="175" applyNumberFormat="1" applyFont="1" applyFill="1" applyBorder="1" applyAlignment="1">
      <alignment horizontal="center" vertical="center"/>
    </xf>
    <xf numFmtId="217" fontId="67" fillId="58" borderId="116" xfId="175" applyNumberFormat="1" applyFont="1" applyFill="1" applyBorder="1" applyAlignment="1">
      <alignment horizontal="center" vertical="center"/>
    </xf>
    <xf numFmtId="0" fontId="2" fillId="0" borderId="0" xfId="175"/>
    <xf numFmtId="0" fontId="2" fillId="0" borderId="0" xfId="12" applyFont="1" applyFill="1" applyBorder="1"/>
    <xf numFmtId="0" fontId="68" fillId="52" borderId="40" xfId="12" applyFont="1" applyFill="1" applyBorder="1" applyAlignment="1">
      <alignment horizontal="center" vertical="center" wrapText="1"/>
    </xf>
    <xf numFmtId="0" fontId="5" fillId="0" borderId="50" xfId="12" applyFont="1" applyBorder="1" applyAlignment="1">
      <alignment horizontal="right" vertical="center"/>
    </xf>
    <xf numFmtId="0" fontId="5" fillId="0" borderId="50" xfId="12" applyFont="1" applyBorder="1" applyAlignment="1">
      <alignment vertical="center"/>
    </xf>
    <xf numFmtId="223" fontId="5" fillId="63" borderId="61" xfId="12" applyNumberFormat="1" applyFont="1" applyFill="1" applyBorder="1" applyAlignment="1">
      <alignment horizontal="center"/>
    </xf>
    <xf numFmtId="173" fontId="71" fillId="0" borderId="132" xfId="12" applyNumberFormat="1" applyFont="1" applyBorder="1" applyAlignment="1">
      <alignment horizontal="left" wrapText="1"/>
    </xf>
    <xf numFmtId="1" fontId="71" fillId="0" borderId="132" xfId="12" applyNumberFormat="1" applyFont="1" applyBorder="1" applyAlignment="1">
      <alignment horizontal="center" vertical="center"/>
    </xf>
    <xf numFmtId="0" fontId="4" fillId="0" borderId="97" xfId="0" applyFont="1" applyBorder="1" applyAlignment="1" applyProtection="1">
      <alignment horizontal="center" vertical="center"/>
      <protection hidden="1"/>
    </xf>
    <xf numFmtId="0" fontId="4" fillId="0" borderId="33" xfId="0" applyFont="1" applyBorder="1" applyAlignment="1" applyProtection="1">
      <alignment horizontal="center" vertical="center"/>
      <protection hidden="1"/>
    </xf>
    <xf numFmtId="3" fontId="4" fillId="0" borderId="33" xfId="0" applyNumberFormat="1" applyFont="1" applyBorder="1" applyAlignment="1">
      <alignment horizontal="center" vertical="center"/>
    </xf>
    <xf numFmtId="1" fontId="4" fillId="0" borderId="32" xfId="0" applyNumberFormat="1" applyFont="1" applyFill="1" applyBorder="1" applyAlignment="1" applyProtection="1">
      <alignment horizontal="center" vertical="center"/>
      <protection hidden="1"/>
    </xf>
    <xf numFmtId="0" fontId="11" fillId="0" borderId="0" xfId="12" applyFont="1" applyFill="1" applyBorder="1" applyAlignment="1">
      <alignment horizontal="center" vertical="center" wrapText="1"/>
    </xf>
    <xf numFmtId="0" fontId="11" fillId="0" borderId="0" xfId="12" applyFont="1" applyFill="1" applyBorder="1" applyAlignment="1">
      <alignment horizontal="center" vertical="center"/>
    </xf>
    <xf numFmtId="0" fontId="10" fillId="2" borderId="80" xfId="12" applyFont="1" applyFill="1" applyBorder="1" applyAlignment="1">
      <alignment horizontal="center" vertical="center" wrapText="1"/>
    </xf>
    <xf numFmtId="0" fontId="10" fillId="2" borderId="79" xfId="12" applyFont="1" applyFill="1" applyBorder="1" applyAlignment="1">
      <alignment horizontal="center" vertical="center" wrapText="1"/>
    </xf>
    <xf numFmtId="0" fontId="11" fillId="46" borderId="40" xfId="12" applyFont="1" applyFill="1" applyBorder="1" applyAlignment="1">
      <alignment horizontal="center" vertical="center" wrapText="1"/>
    </xf>
    <xf numFmtId="170" fontId="58" fillId="59" borderId="43" xfId="3" applyFont="1" applyFill="1" applyBorder="1" applyAlignment="1">
      <alignment horizontal="center" vertical="center" wrapText="1"/>
    </xf>
    <xf numFmtId="170" fontId="58" fillId="59" borderId="36" xfId="3" applyFont="1" applyFill="1" applyBorder="1" applyAlignment="1">
      <alignment horizontal="center" vertical="center" wrapText="1"/>
    </xf>
    <xf numFmtId="170" fontId="58" fillId="59" borderId="37" xfId="3" applyFont="1" applyFill="1" applyBorder="1" applyAlignment="1">
      <alignment horizontal="center" vertical="center" wrapText="1"/>
    </xf>
    <xf numFmtId="170" fontId="58" fillId="59" borderId="118" xfId="3" applyFont="1" applyFill="1" applyBorder="1" applyAlignment="1">
      <alignment horizontal="center" vertical="center" wrapText="1"/>
    </xf>
    <xf numFmtId="170" fontId="58" fillId="59" borderId="120" xfId="3" applyFont="1" applyFill="1" applyBorder="1" applyAlignment="1">
      <alignment horizontal="center" vertical="center" wrapText="1"/>
    </xf>
    <xf numFmtId="170" fontId="58" fillId="59" borderId="121" xfId="3" applyFont="1" applyFill="1" applyBorder="1" applyAlignment="1">
      <alignment horizontal="center" vertical="center" wrapText="1"/>
    </xf>
    <xf numFmtId="3" fontId="50" fillId="60" borderId="117" xfId="12" applyNumberFormat="1" applyFont="1" applyFill="1" applyBorder="1" applyAlignment="1">
      <alignment horizontal="center" vertical="center"/>
    </xf>
    <xf numFmtId="3" fontId="50" fillId="60" borderId="119" xfId="12" applyNumberFormat="1" applyFont="1" applyFill="1" applyBorder="1" applyAlignment="1">
      <alignment horizontal="center" vertical="center"/>
    </xf>
    <xf numFmtId="217" fontId="50" fillId="60" borderId="63" xfId="192" applyNumberFormat="1" applyFont="1" applyFill="1" applyBorder="1" applyAlignment="1">
      <alignment horizontal="center" vertical="center"/>
    </xf>
    <xf numFmtId="217" fontId="50" fillId="60" borderId="55" xfId="192" applyNumberFormat="1" applyFont="1" applyFill="1" applyBorder="1" applyAlignment="1">
      <alignment horizontal="center" vertical="center"/>
    </xf>
    <xf numFmtId="0" fontId="2" fillId="0" borderId="4" xfId="0" applyFont="1" applyBorder="1" applyAlignment="1" applyProtection="1">
      <alignment horizontal="center"/>
      <protection hidden="1"/>
    </xf>
    <xf numFmtId="0" fontId="2" fillId="0" borderId="47" xfId="0" applyFont="1" applyBorder="1" applyAlignment="1" applyProtection="1">
      <alignment horizontal="center"/>
      <protection hidden="1"/>
    </xf>
    <xf numFmtId="0" fontId="2" fillId="0" borderId="8" xfId="0" applyFont="1" applyBorder="1" applyProtection="1">
      <protection hidden="1"/>
    </xf>
    <xf numFmtId="0" fontId="2" fillId="0" borderId="22" xfId="0" applyFont="1" applyBorder="1" applyAlignment="1" applyProtection="1">
      <alignment horizontal="center"/>
      <protection hidden="1"/>
    </xf>
    <xf numFmtId="0" fontId="2" fillId="0" borderId="23" xfId="0" applyFont="1" applyBorder="1" applyAlignment="1" applyProtection="1">
      <alignment horizontal="center"/>
      <protection hidden="1"/>
    </xf>
    <xf numFmtId="0" fontId="2" fillId="0" borderId="24" xfId="0" applyFont="1" applyBorder="1" applyAlignment="1" applyProtection="1">
      <alignment horizontal="center"/>
      <protection hidden="1"/>
    </xf>
    <xf numFmtId="0" fontId="2" fillId="0" borderId="8" xfId="0" applyFont="1" applyBorder="1" applyAlignment="1" applyProtection="1">
      <alignment horizontal="center"/>
      <protection hidden="1"/>
    </xf>
    <xf numFmtId="0" fontId="2" fillId="0" borderId="9" xfId="0" applyFont="1" applyBorder="1" applyAlignment="1" applyProtection="1">
      <alignment horizontal="center"/>
      <protection hidden="1"/>
    </xf>
    <xf numFmtId="0" fontId="2" fillId="0" borderId="10" xfId="0" applyFont="1" applyBorder="1" applyAlignment="1" applyProtection="1">
      <alignment horizontal="center"/>
      <protection hidden="1"/>
    </xf>
    <xf numFmtId="0" fontId="2" fillId="0" borderId="11" xfId="0" applyFont="1" applyBorder="1" applyAlignment="1" applyProtection="1">
      <alignment horizontal="center"/>
      <protection hidden="1"/>
    </xf>
    <xf numFmtId="0" fontId="2" fillId="0" borderId="1" xfId="0" applyFont="1" applyBorder="1" applyAlignment="1" applyProtection="1">
      <alignment horizontal="center"/>
      <protection hidden="1"/>
    </xf>
    <xf numFmtId="0" fontId="2" fillId="0" borderId="0" xfId="0" applyFont="1" applyAlignment="1" applyProtection="1">
      <alignment horizontal="center"/>
      <protection hidden="1"/>
    </xf>
    <xf numFmtId="0" fontId="2" fillId="0" borderId="0" xfId="0" applyFont="1" applyFill="1" applyAlignment="1" applyProtection="1">
      <alignment horizontal="center"/>
      <protection hidden="1"/>
    </xf>
    <xf numFmtId="0" fontId="2" fillId="0" borderId="0" xfId="0" applyFont="1" applyFill="1" applyAlignment="1" applyProtection="1">
      <protection hidden="1"/>
    </xf>
    <xf numFmtId="0" fontId="2" fillId="0" borderId="0" xfId="0" applyFont="1" applyAlignment="1" applyProtection="1">
      <protection hidden="1"/>
    </xf>
    <xf numFmtId="0" fontId="2" fillId="0" borderId="0" xfId="0" applyFont="1" applyFill="1" applyAlignment="1" applyProtection="1">
      <alignment horizontal="left" vertical="center"/>
      <protection hidden="1"/>
    </xf>
    <xf numFmtId="0" fontId="2" fillId="0" borderId="0" xfId="0" applyFont="1" applyAlignment="1" applyProtection="1">
      <alignment horizontal="left" vertical="center"/>
      <protection hidden="1"/>
    </xf>
    <xf numFmtId="1" fontId="3" fillId="0" borderId="0" xfId="12" applyNumberFormat="1" applyFont="1" applyAlignment="1" applyProtection="1">
      <alignment horizontal="centerContinuous" vertical="center" wrapText="1"/>
      <protection hidden="1"/>
    </xf>
    <xf numFmtId="0" fontId="13" fillId="0" borderId="0" xfId="0" quotePrefix="1" applyFont="1" applyFill="1" applyBorder="1" applyAlignment="1" applyProtection="1">
      <alignment horizontal="center" vertical="center"/>
      <protection hidden="1"/>
    </xf>
    <xf numFmtId="0" fontId="13" fillId="0" borderId="0" xfId="0" applyFont="1" applyFill="1" applyBorder="1" applyAlignment="1" applyProtection="1">
      <alignment horizontal="center"/>
      <protection hidden="1"/>
    </xf>
    <xf numFmtId="0" fontId="3" fillId="0" borderId="0" xfId="12" applyFont="1" applyAlignment="1" applyProtection="1">
      <alignment horizontal="centerContinuous" vertical="center"/>
      <protection hidden="1"/>
    </xf>
    <xf numFmtId="0" fontId="14" fillId="0" borderId="0" xfId="0" applyFont="1" applyFill="1" applyAlignment="1" applyProtection="1">
      <alignment horizontal="centerContinuous" vertical="center" wrapText="1"/>
      <protection hidden="1"/>
    </xf>
    <xf numFmtId="0" fontId="72" fillId="0" borderId="0" xfId="0" applyFont="1" applyFill="1" applyAlignment="1" applyProtection="1">
      <alignment horizontal="centerContinuous" vertical="center" wrapText="1"/>
      <protection hidden="1"/>
    </xf>
    <xf numFmtId="0" fontId="13" fillId="0" borderId="0" xfId="0" applyFont="1" applyFill="1" applyAlignment="1" applyProtection="1">
      <alignment horizontal="centerContinuous" vertical="center" wrapText="1"/>
      <protection hidden="1"/>
    </xf>
    <xf numFmtId="0" fontId="3" fillId="50" borderId="0" xfId="0" applyFont="1" applyFill="1" applyAlignment="1" applyProtection="1">
      <alignment horizontal="center" vertical="center"/>
      <protection hidden="1"/>
    </xf>
    <xf numFmtId="0" fontId="3" fillId="51" borderId="0" xfId="0" applyFont="1" applyFill="1" applyAlignment="1" applyProtection="1">
      <alignment horizontal="center" vertical="center"/>
      <protection hidden="1"/>
    </xf>
    <xf numFmtId="0" fontId="3" fillId="0" borderId="94" xfId="0" applyFont="1" applyFill="1" applyBorder="1" applyAlignment="1" applyProtection="1">
      <alignment horizontal="center" vertical="center"/>
      <protection hidden="1"/>
    </xf>
    <xf numFmtId="0" fontId="3" fillId="0" borderId="95" xfId="0" applyFont="1" applyFill="1" applyBorder="1" applyAlignment="1" applyProtection="1">
      <alignment horizontal="center" vertical="center" wrapText="1"/>
      <protection hidden="1"/>
    </xf>
    <xf numFmtId="0" fontId="3" fillId="0" borderId="95" xfId="0" applyFont="1" applyFill="1" applyBorder="1" applyAlignment="1" applyProtection="1">
      <alignment horizontal="center" vertical="center"/>
      <protection hidden="1"/>
    </xf>
    <xf numFmtId="0" fontId="3" fillId="0" borderId="95" xfId="0" quotePrefix="1" applyFont="1" applyFill="1" applyBorder="1" applyAlignment="1" applyProtection="1">
      <alignment horizontal="center" vertical="center"/>
      <protection hidden="1"/>
    </xf>
    <xf numFmtId="0" fontId="3" fillId="0" borderId="96" xfId="0" applyFont="1" applyFill="1" applyBorder="1" applyAlignment="1" applyProtection="1">
      <alignment horizontal="center" vertical="center" wrapText="1"/>
      <protection hidden="1"/>
    </xf>
    <xf numFmtId="0" fontId="3" fillId="0" borderId="94" xfId="0" quotePrefix="1" applyFont="1" applyFill="1" applyBorder="1" applyAlignment="1" applyProtection="1">
      <alignment horizontal="center" vertical="center"/>
      <protection hidden="1"/>
    </xf>
    <xf numFmtId="0" fontId="3" fillId="0" borderId="96" xfId="0" applyFont="1" applyFill="1" applyBorder="1" applyAlignment="1" applyProtection="1">
      <alignment horizontal="center" vertical="center"/>
      <protection hidden="1"/>
    </xf>
    <xf numFmtId="0" fontId="3" fillId="0" borderId="128" xfId="0" applyFont="1" applyFill="1" applyBorder="1" applyAlignment="1" applyProtection="1">
      <alignment horizontal="center" vertical="center"/>
      <protection hidden="1"/>
    </xf>
    <xf numFmtId="0" fontId="3" fillId="46" borderId="43" xfId="0" applyFont="1" applyFill="1" applyBorder="1" applyAlignment="1" applyProtection="1">
      <alignment horizontal="centerContinuous" vertical="center" wrapText="1"/>
      <protection hidden="1"/>
    </xf>
    <xf numFmtId="0" fontId="3" fillId="46" borderId="4" xfId="0" applyFont="1" applyFill="1" applyBorder="1" applyAlignment="1" applyProtection="1">
      <alignment horizontal="centerContinuous" vertical="center" wrapText="1"/>
      <protection hidden="1"/>
    </xf>
    <xf numFmtId="171" fontId="3" fillId="46" borderId="4" xfId="0" applyNumberFormat="1" applyFont="1" applyFill="1" applyBorder="1" applyAlignment="1" applyProtection="1">
      <alignment horizontal="centerContinuous" vertical="center" wrapText="1"/>
      <protection hidden="1"/>
    </xf>
    <xf numFmtId="181" fontId="3" fillId="46" borderId="36" xfId="7" applyNumberFormat="1" applyFont="1" applyFill="1" applyBorder="1" applyAlignment="1" applyProtection="1">
      <alignment vertical="center" wrapText="1"/>
      <protection hidden="1"/>
    </xf>
    <xf numFmtId="0" fontId="3" fillId="47" borderId="58" xfId="0" applyFont="1" applyFill="1" applyBorder="1" applyAlignment="1" applyProtection="1">
      <alignment horizontal="centerContinuous" vertical="center" wrapText="1"/>
      <protection hidden="1"/>
    </xf>
    <xf numFmtId="181" fontId="3" fillId="47" borderId="59" xfId="7" applyNumberFormat="1" applyFont="1" applyFill="1" applyBorder="1" applyAlignment="1" applyProtection="1">
      <alignment vertical="center" wrapText="1"/>
      <protection hidden="1"/>
    </xf>
    <xf numFmtId="0" fontId="3" fillId="47" borderId="111" xfId="0" applyFont="1" applyFill="1" applyBorder="1" applyAlignment="1" applyProtection="1">
      <alignment horizontal="centerContinuous" vertical="center" wrapText="1"/>
      <protection hidden="1"/>
    </xf>
    <xf numFmtId="0" fontId="3" fillId="47" borderId="60" xfId="0" applyFont="1" applyFill="1" applyBorder="1" applyAlignment="1" applyProtection="1">
      <alignment horizontal="centerContinuous" vertical="center" wrapText="1"/>
      <protection hidden="1"/>
    </xf>
    <xf numFmtId="0" fontId="13" fillId="0" borderId="44" xfId="0" applyFont="1" applyFill="1" applyBorder="1" applyAlignment="1" applyProtection="1">
      <alignment horizontal="center" vertical="center" wrapText="1"/>
      <protection hidden="1"/>
    </xf>
    <xf numFmtId="0" fontId="13" fillId="0" borderId="33" xfId="0" applyFont="1" applyFill="1" applyBorder="1" applyAlignment="1" applyProtection="1">
      <alignment horizontal="center" vertical="center" wrapText="1"/>
      <protection hidden="1"/>
    </xf>
    <xf numFmtId="0" fontId="13" fillId="0" borderId="33" xfId="0" applyFont="1" applyFill="1" applyBorder="1" applyAlignment="1" applyProtection="1">
      <alignment horizontal="justify" vertical="center" wrapText="1"/>
      <protection hidden="1"/>
    </xf>
    <xf numFmtId="171" fontId="13" fillId="0" borderId="33" xfId="0" applyNumberFormat="1" applyFont="1" applyFill="1" applyBorder="1" applyAlignment="1" applyProtection="1">
      <alignment horizontal="right" vertical="center"/>
      <protection hidden="1"/>
    </xf>
    <xf numFmtId="4" fontId="13" fillId="0" borderId="33" xfId="0" applyNumberFormat="1" applyFont="1" applyFill="1" applyBorder="1" applyAlignment="1" applyProtection="1">
      <alignment horizontal="right" vertical="center"/>
      <protection hidden="1"/>
    </xf>
    <xf numFmtId="4" fontId="13" fillId="0" borderId="45" xfId="7" applyNumberFormat="1" applyFont="1" applyFill="1" applyBorder="1" applyAlignment="1" applyProtection="1">
      <alignment vertical="center"/>
      <protection hidden="1"/>
    </xf>
    <xf numFmtId="4" fontId="13" fillId="0" borderId="44" xfId="0" applyNumberFormat="1" applyFont="1" applyFill="1" applyBorder="1" applyAlignment="1" applyProtection="1">
      <alignment horizontal="right" vertical="center"/>
      <protection hidden="1"/>
    </xf>
    <xf numFmtId="172" fontId="13" fillId="0" borderId="33" xfId="0" applyNumberFormat="1" applyFont="1" applyFill="1" applyBorder="1" applyAlignment="1" applyProtection="1">
      <alignment horizontal="right" vertical="center"/>
      <protection hidden="1"/>
    </xf>
    <xf numFmtId="3" fontId="13" fillId="0" borderId="93" xfId="7" applyNumberFormat="1" applyFont="1" applyFill="1" applyBorder="1" applyAlignment="1" applyProtection="1">
      <alignment horizontal="center" vertical="center"/>
      <protection hidden="1"/>
    </xf>
    <xf numFmtId="3" fontId="13" fillId="0" borderId="45" xfId="7" applyNumberFormat="1" applyFont="1" applyFill="1" applyBorder="1" applyAlignment="1" applyProtection="1">
      <alignment horizontal="center" vertical="center"/>
      <protection hidden="1"/>
    </xf>
    <xf numFmtId="0" fontId="3" fillId="46" borderId="46" xfId="0" applyFont="1" applyFill="1" applyBorder="1" applyAlignment="1" applyProtection="1">
      <alignment horizontal="right" vertical="center"/>
      <protection hidden="1"/>
    </xf>
    <xf numFmtId="0" fontId="3" fillId="46" borderId="47" xfId="0" applyFont="1" applyFill="1" applyBorder="1" applyAlignment="1" applyProtection="1">
      <alignment horizontal="right" vertical="center"/>
      <protection hidden="1"/>
    </xf>
    <xf numFmtId="0" fontId="3" fillId="46" borderId="47" xfId="0" quotePrefix="1" applyFont="1" applyFill="1" applyBorder="1" applyAlignment="1" applyProtection="1">
      <alignment horizontal="right" vertical="center"/>
      <protection hidden="1"/>
    </xf>
    <xf numFmtId="4" fontId="73" fillId="46" borderId="47" xfId="0" applyNumberFormat="1" applyFont="1" applyFill="1" applyBorder="1" applyAlignment="1" applyProtection="1">
      <alignment horizontal="right" vertical="center"/>
      <protection hidden="1"/>
    </xf>
    <xf numFmtId="4" fontId="3" fillId="46" borderId="47" xfId="0" applyNumberFormat="1" applyFont="1" applyFill="1" applyBorder="1" applyAlignment="1" applyProtection="1">
      <alignment horizontal="right" vertical="center"/>
      <protection hidden="1"/>
    </xf>
    <xf numFmtId="4" fontId="3" fillId="46" borderId="48" xfId="7" applyNumberFormat="1" applyFont="1" applyFill="1" applyBorder="1" applyAlignment="1" applyProtection="1">
      <alignment horizontal="right" vertical="center"/>
      <protection hidden="1"/>
    </xf>
    <xf numFmtId="3" fontId="13" fillId="0" borderId="43" xfId="0" applyNumberFormat="1" applyFont="1" applyFill="1" applyBorder="1" applyAlignment="1" applyProtection="1">
      <alignment horizontal="centerContinuous" vertical="center"/>
      <protection hidden="1"/>
    </xf>
    <xf numFmtId="3" fontId="13" fillId="0" borderId="4" xfId="0" applyNumberFormat="1" applyFont="1" applyFill="1" applyBorder="1" applyAlignment="1" applyProtection="1">
      <alignment horizontal="center" vertical="center"/>
      <protection hidden="1"/>
    </xf>
    <xf numFmtId="3" fontId="13" fillId="0" borderId="36" xfId="0" applyNumberFormat="1" applyFont="1" applyFill="1" applyBorder="1" applyAlignment="1" applyProtection="1">
      <alignment horizontal="center" vertical="center"/>
      <protection hidden="1"/>
    </xf>
    <xf numFmtId="4" fontId="3" fillId="0" borderId="51" xfId="7" applyNumberFormat="1" applyFont="1" applyFill="1" applyBorder="1" applyAlignment="1" applyProtection="1">
      <alignment horizontal="right" vertical="center"/>
      <protection hidden="1"/>
    </xf>
    <xf numFmtId="3" fontId="73" fillId="41" borderId="49" xfId="0" applyNumberFormat="1" applyFont="1" applyFill="1" applyBorder="1" applyAlignment="1" applyProtection="1">
      <alignment horizontal="centerContinuous" vertical="center"/>
      <protection hidden="1"/>
    </xf>
    <xf numFmtId="4" fontId="3" fillId="42" borderId="33" xfId="7" applyNumberFormat="1" applyFont="1" applyFill="1" applyBorder="1" applyAlignment="1" applyProtection="1">
      <alignment horizontal="right" vertical="center"/>
      <protection hidden="1"/>
    </xf>
    <xf numFmtId="3" fontId="13" fillId="0" borderId="50" xfId="7" applyNumberFormat="1" applyFont="1" applyFill="1" applyBorder="1" applyAlignment="1" applyProtection="1">
      <alignment horizontal="center" vertical="center"/>
      <protection hidden="1"/>
    </xf>
    <xf numFmtId="3" fontId="13" fillId="0" borderId="61" xfId="7" applyNumberFormat="1" applyFont="1" applyFill="1" applyBorder="1" applyAlignment="1" applyProtection="1">
      <alignment horizontal="center" vertical="center"/>
      <protection hidden="1"/>
    </xf>
    <xf numFmtId="4" fontId="3" fillId="47" borderId="59" xfId="7" applyNumberFormat="1" applyFont="1" applyFill="1" applyBorder="1" applyAlignment="1" applyProtection="1">
      <alignment horizontal="right" vertical="center"/>
      <protection hidden="1"/>
    </xf>
    <xf numFmtId="0" fontId="3" fillId="46" borderId="49" xfId="0" applyFont="1" applyFill="1" applyBorder="1" applyAlignment="1" applyProtection="1">
      <alignment horizontal="right" vertical="center"/>
      <protection hidden="1"/>
    </xf>
    <xf numFmtId="0" fontId="3" fillId="46" borderId="50" xfId="0" applyFont="1" applyFill="1" applyBorder="1" applyAlignment="1" applyProtection="1">
      <alignment horizontal="right" vertical="center"/>
      <protection hidden="1"/>
    </xf>
    <xf numFmtId="0" fontId="3" fillId="46" borderId="50" xfId="0" quotePrefix="1" applyFont="1" applyFill="1" applyBorder="1" applyAlignment="1" applyProtection="1">
      <alignment horizontal="right" vertical="center"/>
      <protection hidden="1"/>
    </xf>
    <xf numFmtId="4" fontId="3" fillId="46" borderId="50" xfId="0" applyNumberFormat="1" applyFont="1" applyFill="1" applyBorder="1" applyAlignment="1" applyProtection="1">
      <alignment horizontal="right" vertical="center"/>
      <protection hidden="1"/>
    </xf>
    <xf numFmtId="174" fontId="3" fillId="46" borderId="51" xfId="7" applyNumberFormat="1" applyFont="1" applyFill="1" applyBorder="1" applyAlignment="1" applyProtection="1">
      <alignment horizontal="right" vertical="center"/>
      <protection hidden="1"/>
    </xf>
    <xf numFmtId="3" fontId="13" fillId="0" borderId="37" xfId="0" applyNumberFormat="1" applyFont="1" applyFill="1" applyBorder="1" applyAlignment="1" applyProtection="1">
      <alignment horizontal="centerContinuous" vertical="center"/>
      <protection hidden="1"/>
    </xf>
    <xf numFmtId="174" fontId="3" fillId="0" borderId="33" xfId="0" applyNumberFormat="1" applyFont="1" applyBorder="1" applyAlignment="1" applyProtection="1">
      <alignment horizontal="right" vertical="center"/>
      <protection hidden="1"/>
    </xf>
    <xf numFmtId="0" fontId="13" fillId="0" borderId="0" xfId="0" applyFont="1" applyBorder="1" applyAlignment="1" applyProtection="1">
      <alignment horizontal="center"/>
      <protection hidden="1"/>
    </xf>
    <xf numFmtId="0" fontId="13" fillId="0" borderId="118" xfId="0" applyFont="1" applyBorder="1" applyAlignment="1" applyProtection="1">
      <alignment horizontal="center"/>
      <protection hidden="1"/>
    </xf>
    <xf numFmtId="3" fontId="73" fillId="0" borderId="49" xfId="0" applyNumberFormat="1" applyFont="1" applyFill="1" applyBorder="1" applyAlignment="1" applyProtection="1">
      <alignment horizontal="centerContinuous" vertical="center"/>
      <protection hidden="1"/>
    </xf>
    <xf numFmtId="174" fontId="3" fillId="0" borderId="33" xfId="0" applyNumberFormat="1" applyFont="1" applyFill="1" applyBorder="1" applyAlignment="1" applyProtection="1">
      <alignment horizontal="right" vertical="center"/>
      <protection hidden="1"/>
    </xf>
    <xf numFmtId="3" fontId="13" fillId="42" borderId="37" xfId="0" applyNumberFormat="1" applyFont="1" applyFill="1" applyBorder="1" applyAlignment="1" applyProtection="1">
      <alignment horizontal="centerContinuous" vertical="center"/>
      <protection hidden="1"/>
    </xf>
    <xf numFmtId="3" fontId="13" fillId="0" borderId="0" xfId="7" applyNumberFormat="1" applyFont="1" applyFill="1" applyBorder="1" applyAlignment="1" applyProtection="1">
      <alignment horizontal="center" vertical="center"/>
      <protection hidden="1"/>
    </xf>
    <xf numFmtId="3" fontId="13" fillId="0" borderId="118" xfId="7" applyNumberFormat="1" applyFont="1" applyFill="1" applyBorder="1" applyAlignment="1" applyProtection="1">
      <alignment horizontal="center" vertical="center"/>
      <protection hidden="1"/>
    </xf>
    <xf numFmtId="213" fontId="13" fillId="0" borderId="37" xfId="0" applyNumberFormat="1" applyFont="1" applyFill="1" applyBorder="1" applyAlignment="1" applyProtection="1">
      <alignment horizontal="centerContinuous" vertical="center"/>
      <protection hidden="1"/>
    </xf>
    <xf numFmtId="174" fontId="3" fillId="47" borderId="33" xfId="0" applyNumberFormat="1" applyFont="1" applyFill="1" applyBorder="1" applyAlignment="1" applyProtection="1">
      <alignment horizontal="right" vertical="center"/>
      <protection hidden="1"/>
    </xf>
    <xf numFmtId="4" fontId="3" fillId="46" borderId="51" xfId="7" applyNumberFormat="1" applyFont="1" applyFill="1" applyBorder="1" applyAlignment="1" applyProtection="1">
      <alignment horizontal="right" vertical="center"/>
      <protection hidden="1"/>
    </xf>
    <xf numFmtId="4" fontId="3" fillId="47" borderId="33" xfId="7" applyNumberFormat="1" applyFont="1" applyFill="1" applyBorder="1" applyAlignment="1" applyProtection="1">
      <alignment horizontal="right" vertical="center"/>
      <protection hidden="1"/>
    </xf>
    <xf numFmtId="3" fontId="13" fillId="0" borderId="0" xfId="0" applyNumberFormat="1" applyFont="1" applyFill="1" applyBorder="1" applyAlignment="1" applyProtection="1">
      <alignment horizontal="center" vertical="center"/>
      <protection hidden="1"/>
    </xf>
    <xf numFmtId="3" fontId="13" fillId="0" borderId="118" xfId="0" applyNumberFormat="1" applyFont="1" applyFill="1" applyBorder="1" applyAlignment="1" applyProtection="1">
      <alignment horizontal="center" vertical="center"/>
      <protection hidden="1"/>
    </xf>
    <xf numFmtId="0" fontId="13" fillId="0" borderId="77" xfId="0" applyFont="1" applyFill="1" applyBorder="1" applyAlignment="1" applyProtection="1">
      <alignment horizontal="center" vertical="center" wrapText="1"/>
      <protection hidden="1"/>
    </xf>
    <xf numFmtId="4" fontId="3" fillId="42" borderId="51" xfId="7" applyNumberFormat="1" applyFont="1" applyFill="1" applyBorder="1" applyAlignment="1" applyProtection="1">
      <alignment horizontal="right" vertical="center"/>
      <protection hidden="1"/>
    </xf>
    <xf numFmtId="0" fontId="13" fillId="46" borderId="77" xfId="0" applyFont="1" applyFill="1" applyBorder="1" applyAlignment="1" applyProtection="1">
      <alignment horizontal="center" vertical="center" wrapText="1"/>
      <protection hidden="1"/>
    </xf>
    <xf numFmtId="4" fontId="3" fillId="46" borderId="33" xfId="7" applyNumberFormat="1" applyFont="1" applyFill="1" applyBorder="1" applyAlignment="1" applyProtection="1">
      <alignment horizontal="right" vertical="center"/>
      <protection hidden="1"/>
    </xf>
    <xf numFmtId="0" fontId="3" fillId="46" borderId="52" xfId="0" applyFont="1" applyFill="1" applyBorder="1" applyAlignment="1" applyProtection="1">
      <alignment horizontal="right" vertical="center"/>
      <protection hidden="1"/>
    </xf>
    <xf numFmtId="0" fontId="3" fillId="46" borderId="53" xfId="0" applyFont="1" applyFill="1" applyBorder="1" applyAlignment="1" applyProtection="1">
      <alignment horizontal="right" vertical="center"/>
      <protection hidden="1"/>
    </xf>
    <xf numFmtId="0" fontId="3" fillId="46" borderId="53" xfId="0" quotePrefix="1" applyFont="1" applyFill="1" applyBorder="1" applyAlignment="1" applyProtection="1">
      <alignment horizontal="right" vertical="center"/>
      <protection hidden="1"/>
    </xf>
    <xf numFmtId="4" fontId="3" fillId="46" borderId="53" xfId="0" applyNumberFormat="1" applyFont="1" applyFill="1" applyBorder="1" applyAlignment="1" applyProtection="1">
      <alignment horizontal="right" vertical="center"/>
      <protection hidden="1"/>
    </xf>
    <xf numFmtId="4" fontId="3" fillId="46" borderId="54" xfId="7" applyNumberFormat="1" applyFont="1" applyFill="1" applyBorder="1" applyAlignment="1" applyProtection="1">
      <alignment horizontal="right" vertical="center"/>
      <protection hidden="1"/>
    </xf>
    <xf numFmtId="3" fontId="13" fillId="0" borderId="37" xfId="0" applyNumberFormat="1" applyFont="1" applyFill="1" applyBorder="1" applyAlignment="1" applyProtection="1">
      <alignment horizontal="right" vertical="center"/>
      <protection hidden="1"/>
    </xf>
    <xf numFmtId="4" fontId="3" fillId="47" borderId="127" xfId="7" applyNumberFormat="1" applyFont="1" applyFill="1" applyBorder="1" applyAlignment="1" applyProtection="1">
      <alignment horizontal="right" vertical="center"/>
      <protection hidden="1"/>
    </xf>
    <xf numFmtId="3" fontId="13" fillId="0" borderId="0" xfId="0" applyNumberFormat="1" applyFont="1" applyFill="1" applyBorder="1" applyAlignment="1" applyProtection="1">
      <alignment horizontal="right" vertical="center"/>
      <protection hidden="1"/>
    </xf>
    <xf numFmtId="3" fontId="13" fillId="0" borderId="118" xfId="0" applyNumberFormat="1" applyFont="1" applyFill="1" applyBorder="1" applyAlignment="1" applyProtection="1">
      <alignment horizontal="right" vertical="center"/>
      <protection hidden="1"/>
    </xf>
    <xf numFmtId="172" fontId="3" fillId="43" borderId="33" xfId="0" applyNumberFormat="1" applyFont="1" applyFill="1" applyBorder="1" applyAlignment="1" applyProtection="1">
      <alignment horizontal="right" vertical="center"/>
      <protection hidden="1"/>
    </xf>
    <xf numFmtId="3" fontId="13" fillId="0" borderId="9" xfId="0" applyNumberFormat="1" applyFont="1" applyFill="1" applyBorder="1" applyAlignment="1" applyProtection="1">
      <alignment horizontal="center" vertical="center"/>
      <protection hidden="1"/>
    </xf>
    <xf numFmtId="212" fontId="3" fillId="44" borderId="95" xfId="228" applyNumberFormat="1" applyFont="1" applyFill="1" applyBorder="1" applyAlignment="1" applyProtection="1">
      <alignment horizontal="center" vertical="center"/>
      <protection hidden="1"/>
    </xf>
    <xf numFmtId="0" fontId="3" fillId="8" borderId="39" xfId="0" applyFont="1" applyFill="1" applyBorder="1" applyAlignment="1" applyProtection="1">
      <alignment horizontal="centerContinuous" vertical="center"/>
      <protection hidden="1"/>
    </xf>
    <xf numFmtId="0" fontId="13" fillId="8" borderId="40" xfId="0" applyFont="1" applyFill="1" applyBorder="1" applyAlignment="1" applyProtection="1">
      <alignment horizontal="centerContinuous"/>
      <protection hidden="1"/>
    </xf>
    <xf numFmtId="0" fontId="3" fillId="8" borderId="41" xfId="0" applyFont="1" applyFill="1" applyBorder="1" applyAlignment="1" applyProtection="1">
      <alignment horizontal="centerContinuous" vertical="center"/>
      <protection hidden="1"/>
    </xf>
    <xf numFmtId="0" fontId="13" fillId="8" borderId="42" xfId="0" applyFont="1" applyFill="1" applyBorder="1" applyAlignment="1" applyProtection="1">
      <alignment horizontal="centerContinuous"/>
      <protection hidden="1"/>
    </xf>
    <xf numFmtId="3" fontId="13" fillId="8" borderId="40" xfId="0" applyNumberFormat="1" applyFont="1" applyFill="1" applyBorder="1" applyAlignment="1" applyProtection="1">
      <alignment horizontal="centerContinuous" vertical="center"/>
      <protection hidden="1"/>
    </xf>
    <xf numFmtId="172" fontId="3" fillId="0" borderId="38" xfId="9" applyNumberFormat="1" applyFont="1" applyFill="1" applyBorder="1" applyAlignment="1" applyProtection="1">
      <alignment horizontal="center" vertical="center"/>
      <protection hidden="1"/>
    </xf>
    <xf numFmtId="0" fontId="13" fillId="0" borderId="113" xfId="0" applyFont="1" applyFill="1" applyBorder="1" applyProtection="1">
      <protection hidden="1"/>
    </xf>
    <xf numFmtId="172" fontId="3" fillId="0" borderId="112" xfId="9" applyNumberFormat="1" applyFont="1" applyFill="1" applyBorder="1" applyAlignment="1" applyProtection="1">
      <alignment horizontal="center" vertical="center"/>
      <protection hidden="1"/>
    </xf>
    <xf numFmtId="3" fontId="13" fillId="0" borderId="114" xfId="7" applyNumberFormat="1" applyFont="1" applyFill="1" applyBorder="1" applyAlignment="1" applyProtection="1">
      <alignment horizontal="center" vertical="center"/>
      <protection hidden="1"/>
    </xf>
    <xf numFmtId="3" fontId="13" fillId="0" borderId="129" xfId="7" applyNumberFormat="1" applyFont="1" applyFill="1" applyBorder="1" applyAlignment="1" applyProtection="1">
      <alignment horizontal="center" vertical="center"/>
      <protection hidden="1"/>
    </xf>
    <xf numFmtId="0" fontId="13" fillId="0" borderId="0" xfId="0" applyFont="1" applyFill="1" applyProtection="1">
      <protection hidden="1"/>
    </xf>
    <xf numFmtId="0" fontId="13" fillId="0" borderId="0" xfId="0" applyFont="1" applyAlignment="1" applyProtection="1">
      <alignment horizontal="center" vertical="center"/>
      <protection hidden="1"/>
    </xf>
    <xf numFmtId="0" fontId="13" fillId="0" borderId="0" xfId="0" applyFont="1" applyAlignment="1" applyProtection="1">
      <alignment horizontal="center"/>
      <protection hidden="1"/>
    </xf>
    <xf numFmtId="0" fontId="11" fillId="0" borderId="0" xfId="12" applyFont="1" applyFill="1" applyBorder="1" applyAlignment="1">
      <alignment horizontal="center" vertical="center" wrapText="1"/>
    </xf>
    <xf numFmtId="0" fontId="11" fillId="0" borderId="0" xfId="12" applyFont="1" applyFill="1" applyBorder="1" applyAlignment="1">
      <alignment horizontal="center" vertical="center"/>
    </xf>
    <xf numFmtId="1" fontId="3" fillId="0" borderId="0" xfId="12" applyNumberFormat="1" applyFont="1" applyAlignment="1">
      <alignment horizontal="center" vertical="center" wrapText="1"/>
    </xf>
    <xf numFmtId="1" fontId="5" fillId="0" borderId="0" xfId="12" applyNumberFormat="1" applyFont="1" applyAlignment="1">
      <alignment horizontal="center" vertical="center" wrapText="1"/>
    </xf>
    <xf numFmtId="1" fontId="4" fillId="0" borderId="0" xfId="12" applyNumberFormat="1" applyFont="1" applyAlignment="1">
      <alignment horizontal="center" vertical="center" wrapText="1"/>
    </xf>
    <xf numFmtId="0" fontId="5" fillId="46" borderId="22" xfId="11" applyFont="1" applyFill="1" applyBorder="1" applyAlignment="1" applyProtection="1">
      <alignment horizontal="center" vertical="center" wrapText="1"/>
      <protection hidden="1"/>
    </xf>
    <xf numFmtId="0" fontId="5" fillId="46" borderId="24" xfId="11" applyFont="1" applyFill="1" applyBorder="1" applyAlignment="1" applyProtection="1">
      <alignment horizontal="center" vertical="center" wrapText="1"/>
      <protection hidden="1"/>
    </xf>
    <xf numFmtId="0" fontId="5" fillId="46" borderId="8" xfId="11" applyFont="1" applyFill="1" applyBorder="1" applyAlignment="1" applyProtection="1">
      <alignment horizontal="center" vertical="center" wrapText="1"/>
      <protection hidden="1"/>
    </xf>
    <xf numFmtId="0" fontId="5" fillId="46" borderId="9" xfId="11" applyFont="1" applyFill="1" applyBorder="1" applyAlignment="1" applyProtection="1">
      <alignment horizontal="center" vertical="center" wrapText="1"/>
      <protection hidden="1"/>
    </xf>
    <xf numFmtId="0" fontId="5" fillId="46" borderId="10" xfId="11" applyFont="1" applyFill="1" applyBorder="1" applyAlignment="1" applyProtection="1">
      <alignment horizontal="center" vertical="center" wrapText="1"/>
      <protection hidden="1"/>
    </xf>
    <xf numFmtId="0" fontId="5" fillId="46" borderId="1" xfId="11" applyFont="1" applyFill="1" applyBorder="1" applyAlignment="1" applyProtection="1">
      <alignment horizontal="center" vertical="center" wrapText="1"/>
      <protection hidden="1"/>
    </xf>
    <xf numFmtId="0" fontId="5" fillId="46" borderId="68" xfId="0" applyFont="1" applyFill="1" applyBorder="1" applyAlignment="1" applyProtection="1">
      <alignment horizontal="center" vertical="center" wrapText="1"/>
      <protection hidden="1"/>
    </xf>
    <xf numFmtId="0" fontId="5" fillId="46" borderId="69" xfId="0" applyFont="1" applyFill="1" applyBorder="1" applyAlignment="1" applyProtection="1">
      <alignment horizontal="center" vertical="center" wrapText="1"/>
      <protection hidden="1"/>
    </xf>
    <xf numFmtId="0" fontId="5" fillId="46" borderId="70" xfId="0" applyFont="1" applyFill="1" applyBorder="1" applyAlignment="1" applyProtection="1">
      <alignment horizontal="center" vertical="center" textRotation="90" wrapText="1"/>
      <protection hidden="1"/>
    </xf>
    <xf numFmtId="0" fontId="5" fillId="46" borderId="71" xfId="0" applyFont="1" applyFill="1" applyBorder="1" applyAlignment="1" applyProtection="1">
      <alignment horizontal="center" vertical="center" textRotation="90" wrapText="1"/>
      <protection hidden="1"/>
    </xf>
    <xf numFmtId="0" fontId="5" fillId="46" borderId="67" xfId="0" applyFont="1" applyFill="1" applyBorder="1" applyAlignment="1" applyProtection="1">
      <alignment horizontal="center" vertical="center" wrapText="1"/>
      <protection hidden="1"/>
    </xf>
    <xf numFmtId="0" fontId="5" fillId="46" borderId="35" xfId="0" applyFont="1" applyFill="1" applyBorder="1" applyAlignment="1" applyProtection="1">
      <alignment horizontal="center" vertical="center" wrapText="1"/>
      <protection hidden="1"/>
    </xf>
    <xf numFmtId="0" fontId="5" fillId="46" borderId="67" xfId="0" applyFont="1" applyFill="1" applyBorder="1" applyAlignment="1" applyProtection="1">
      <alignment horizontal="center" vertical="center" textRotation="90" wrapText="1"/>
      <protection hidden="1"/>
    </xf>
    <xf numFmtId="0" fontId="5" fillId="46" borderId="35" xfId="0" applyFont="1" applyFill="1" applyBorder="1" applyAlignment="1" applyProtection="1">
      <alignment horizontal="center" vertical="center" textRotation="90" wrapText="1"/>
      <protection hidden="1"/>
    </xf>
    <xf numFmtId="0" fontId="5" fillId="3" borderId="24" xfId="0" applyFont="1" applyFill="1" applyBorder="1" applyAlignment="1" applyProtection="1">
      <alignment horizontal="center" vertical="center" wrapText="1"/>
      <protection hidden="1"/>
    </xf>
    <xf numFmtId="0" fontId="5" fillId="3" borderId="104" xfId="0" applyFont="1" applyFill="1" applyBorder="1" applyAlignment="1" applyProtection="1">
      <alignment horizontal="center" vertical="center" wrapText="1"/>
      <protection hidden="1"/>
    </xf>
    <xf numFmtId="0" fontId="5" fillId="46" borderId="66" xfId="0" applyFont="1" applyFill="1" applyBorder="1" applyAlignment="1" applyProtection="1">
      <alignment horizontal="center" vertical="center" wrapText="1"/>
      <protection locked="0"/>
    </xf>
    <xf numFmtId="0" fontId="5" fillId="46" borderId="99" xfId="0" applyFont="1" applyFill="1" applyBorder="1" applyAlignment="1" applyProtection="1">
      <alignment horizontal="center" vertical="center" wrapText="1"/>
      <protection locked="0"/>
    </xf>
    <xf numFmtId="0" fontId="5" fillId="46" borderId="105" xfId="0" applyFont="1" applyFill="1" applyBorder="1" applyAlignment="1" applyProtection="1">
      <alignment horizontal="center" vertical="center" wrapText="1"/>
      <protection locked="0"/>
    </xf>
    <xf numFmtId="0" fontId="5" fillId="0" borderId="0" xfId="12" applyFont="1" applyAlignment="1">
      <alignment horizontal="center" vertical="center"/>
    </xf>
    <xf numFmtId="0" fontId="5" fillId="0" borderId="11" xfId="12" applyFont="1" applyBorder="1" applyAlignment="1">
      <alignment horizontal="center" vertical="center"/>
    </xf>
    <xf numFmtId="0" fontId="2" fillId="0" borderId="107" xfId="0" applyFont="1" applyBorder="1" applyAlignment="1" applyProtection="1">
      <alignment horizontal="center"/>
      <protection hidden="1"/>
    </xf>
    <xf numFmtId="0" fontId="3" fillId="45" borderId="39" xfId="0" quotePrefix="1" applyFont="1" applyFill="1" applyBorder="1" applyAlignment="1" applyProtection="1">
      <alignment horizontal="center" vertical="center"/>
      <protection hidden="1"/>
    </xf>
    <xf numFmtId="0" fontId="3" fillId="45" borderId="40" xfId="0" quotePrefix="1" applyFont="1" applyFill="1" applyBorder="1" applyAlignment="1" applyProtection="1">
      <alignment horizontal="center" vertical="center"/>
      <protection hidden="1"/>
    </xf>
    <xf numFmtId="0" fontId="3" fillId="45" borderId="65" xfId="0" quotePrefix="1" applyFont="1" applyFill="1" applyBorder="1" applyAlignment="1" applyProtection="1">
      <alignment horizontal="center" vertical="center"/>
      <protection hidden="1"/>
    </xf>
    <xf numFmtId="1" fontId="74" fillId="0" borderId="73" xfId="0" quotePrefix="1" applyNumberFormat="1" applyFont="1" applyFill="1" applyBorder="1" applyAlignment="1" applyProtection="1">
      <alignment horizontal="center" vertical="center" wrapText="1"/>
      <protection hidden="1"/>
    </xf>
    <xf numFmtId="1" fontId="74" fillId="0" borderId="74" xfId="0" quotePrefix="1" applyNumberFormat="1" applyFont="1" applyFill="1" applyBorder="1" applyAlignment="1" applyProtection="1">
      <alignment horizontal="center" vertical="center" wrapText="1"/>
      <protection hidden="1"/>
    </xf>
    <xf numFmtId="1" fontId="74" fillId="0" borderId="130" xfId="0" quotePrefix="1" applyNumberFormat="1" applyFont="1" applyFill="1" applyBorder="1" applyAlignment="1" applyProtection="1">
      <alignment horizontal="center" vertical="center" wrapText="1"/>
      <protection hidden="1"/>
    </xf>
    <xf numFmtId="0" fontId="13" fillId="0" borderId="22" xfId="0" applyFont="1" applyFill="1" applyBorder="1" applyAlignment="1" applyProtection="1">
      <alignment horizontal="justify" vertical="center" wrapText="1"/>
      <protection hidden="1"/>
    </xf>
    <xf numFmtId="0" fontId="13" fillId="0" borderId="23" xfId="0" applyFont="1" applyFill="1" applyBorder="1" applyAlignment="1" applyProtection="1">
      <alignment horizontal="justify" vertical="center" wrapText="1"/>
      <protection hidden="1"/>
    </xf>
    <xf numFmtId="0" fontId="13" fillId="0" borderId="24" xfId="0" applyFont="1" applyFill="1" applyBorder="1" applyAlignment="1" applyProtection="1">
      <alignment horizontal="justify" vertical="center" wrapText="1"/>
      <protection hidden="1"/>
    </xf>
    <xf numFmtId="0" fontId="13" fillId="0" borderId="8" xfId="0" applyFont="1" applyFill="1" applyBorder="1" applyAlignment="1" applyProtection="1">
      <alignment horizontal="justify" vertical="center" wrapText="1"/>
      <protection hidden="1"/>
    </xf>
    <xf numFmtId="0" fontId="13" fillId="0" borderId="0" xfId="0" applyFont="1" applyFill="1" applyBorder="1" applyAlignment="1" applyProtection="1">
      <alignment horizontal="justify" vertical="center" wrapText="1"/>
      <protection hidden="1"/>
    </xf>
    <xf numFmtId="0" fontId="13" fillId="0" borderId="9" xfId="0" applyFont="1" applyFill="1" applyBorder="1" applyAlignment="1" applyProtection="1">
      <alignment horizontal="justify" vertical="center" wrapText="1"/>
      <protection hidden="1"/>
    </xf>
    <xf numFmtId="0" fontId="13" fillId="0" borderId="10" xfId="0" applyFont="1" applyFill="1" applyBorder="1" applyAlignment="1" applyProtection="1">
      <alignment horizontal="justify" vertical="center" wrapText="1"/>
      <protection hidden="1"/>
    </xf>
    <xf numFmtId="0" fontId="13" fillId="0" borderId="11" xfId="0" applyFont="1" applyFill="1" applyBorder="1" applyAlignment="1" applyProtection="1">
      <alignment horizontal="justify" vertical="center" wrapText="1"/>
      <protection hidden="1"/>
    </xf>
    <xf numFmtId="0" fontId="13" fillId="0" borderId="1" xfId="0" applyFont="1" applyFill="1" applyBorder="1" applyAlignment="1" applyProtection="1">
      <alignment horizontal="justify" vertical="center" wrapText="1"/>
      <protection hidden="1"/>
    </xf>
    <xf numFmtId="0" fontId="5" fillId="0" borderId="22" xfId="0" applyFont="1" applyFill="1" applyBorder="1" applyAlignment="1" applyProtection="1">
      <alignment horizontal="justify" vertical="center" wrapText="1"/>
      <protection hidden="1"/>
    </xf>
    <xf numFmtId="0" fontId="5" fillId="0" borderId="23" xfId="0" applyFont="1" applyFill="1" applyBorder="1" applyAlignment="1" applyProtection="1">
      <alignment horizontal="justify" vertical="center" wrapText="1"/>
      <protection hidden="1"/>
    </xf>
    <xf numFmtId="0" fontId="5" fillId="0" borderId="8" xfId="0" applyFont="1" applyFill="1" applyBorder="1" applyAlignment="1" applyProtection="1">
      <alignment horizontal="justify" vertical="center" wrapText="1"/>
      <protection hidden="1"/>
    </xf>
    <xf numFmtId="0" fontId="5" fillId="0" borderId="0" xfId="0" applyFont="1" applyFill="1" applyBorder="1" applyAlignment="1" applyProtection="1">
      <alignment horizontal="justify" vertical="center" wrapText="1"/>
      <protection hidden="1"/>
    </xf>
    <xf numFmtId="0" fontId="5" fillId="0" borderId="10" xfId="0" applyFont="1" applyFill="1" applyBorder="1" applyAlignment="1" applyProtection="1">
      <alignment horizontal="justify" vertical="center" wrapText="1"/>
      <protection hidden="1"/>
    </xf>
    <xf numFmtId="0" fontId="5" fillId="0" borderId="11" xfId="0" applyFont="1" applyFill="1" applyBorder="1" applyAlignment="1" applyProtection="1">
      <alignment horizontal="justify" vertical="center" wrapText="1"/>
      <protection hidden="1"/>
    </xf>
    <xf numFmtId="0" fontId="3" fillId="0" borderId="2" xfId="0" applyFont="1" applyFill="1" applyBorder="1" applyAlignment="1" applyProtection="1">
      <alignment horizontal="center" vertical="center" wrapText="1"/>
      <protection hidden="1"/>
    </xf>
    <xf numFmtId="3" fontId="3" fillId="0" borderId="72" xfId="0" applyNumberFormat="1" applyFont="1" applyFill="1" applyBorder="1" applyAlignment="1" applyProtection="1">
      <alignment horizontal="center" vertical="center"/>
      <protection hidden="1"/>
    </xf>
    <xf numFmtId="1" fontId="3" fillId="0" borderId="0" xfId="0" quotePrefix="1" applyNumberFormat="1" applyFont="1" applyFill="1" applyAlignment="1" applyProtection="1">
      <alignment horizontal="center" vertical="center" wrapText="1"/>
      <protection hidden="1"/>
    </xf>
    <xf numFmtId="1" fontId="3" fillId="0" borderId="0" xfId="12" applyNumberFormat="1" applyFont="1" applyAlignment="1" applyProtection="1">
      <alignment horizontal="center" vertical="center" wrapText="1"/>
      <protection hidden="1"/>
    </xf>
    <xf numFmtId="0" fontId="3" fillId="0" borderId="0" xfId="12" applyFont="1" applyAlignment="1" applyProtection="1">
      <alignment horizontal="center" vertical="center"/>
      <protection hidden="1"/>
    </xf>
    <xf numFmtId="0" fontId="3" fillId="0" borderId="0" xfId="0" applyFont="1" applyFill="1" applyBorder="1" applyAlignment="1" applyProtection="1">
      <alignment horizontal="center" vertical="center" wrapText="1"/>
      <protection hidden="1"/>
    </xf>
    <xf numFmtId="4" fontId="3" fillId="46" borderId="75" xfId="0" applyNumberFormat="1" applyFont="1" applyFill="1" applyBorder="1" applyAlignment="1" applyProtection="1">
      <alignment horizontal="center" vertical="center" wrapText="1"/>
      <protection hidden="1"/>
    </xf>
    <xf numFmtId="4" fontId="3" fillId="46" borderId="76" xfId="0" applyNumberFormat="1" applyFont="1" applyFill="1" applyBorder="1" applyAlignment="1" applyProtection="1">
      <alignment horizontal="center" vertical="center" wrapText="1"/>
      <protection hidden="1"/>
    </xf>
    <xf numFmtId="4" fontId="3" fillId="46" borderId="27" xfId="0" applyNumberFormat="1" applyFont="1" applyFill="1" applyBorder="1" applyAlignment="1" applyProtection="1">
      <alignment horizontal="center" vertical="center" wrapText="1"/>
      <protection hidden="1"/>
    </xf>
    <xf numFmtId="0" fontId="3" fillId="46" borderId="0" xfId="0" applyFont="1" applyFill="1" applyAlignment="1" applyProtection="1">
      <alignment horizontal="center" vertical="center" wrapText="1"/>
      <protection hidden="1"/>
    </xf>
    <xf numFmtId="0" fontId="3" fillId="0" borderId="2" xfId="0" applyFont="1" applyFill="1" applyBorder="1" applyAlignment="1" applyProtection="1">
      <alignment horizontal="center" vertical="center"/>
      <protection hidden="1"/>
    </xf>
    <xf numFmtId="0" fontId="3" fillId="43" borderId="39" xfId="0" applyFont="1" applyFill="1" applyBorder="1" applyAlignment="1" applyProtection="1">
      <alignment horizontal="right" vertical="center"/>
      <protection hidden="1"/>
    </xf>
    <xf numFmtId="0" fontId="3" fillId="43" borderId="40" xfId="0" applyFont="1" applyFill="1" applyBorder="1" applyAlignment="1" applyProtection="1">
      <alignment horizontal="right" vertical="center"/>
      <protection hidden="1"/>
    </xf>
    <xf numFmtId="0" fontId="3" fillId="43" borderId="65" xfId="0" applyFont="1" applyFill="1" applyBorder="1" applyAlignment="1" applyProtection="1">
      <alignment horizontal="right" vertical="center"/>
      <protection hidden="1"/>
    </xf>
    <xf numFmtId="0" fontId="3" fillId="44" borderId="39" xfId="0" applyFont="1" applyFill="1" applyBorder="1" applyAlignment="1" applyProtection="1">
      <alignment horizontal="center" vertical="center"/>
      <protection hidden="1"/>
    </xf>
    <xf numFmtId="0" fontId="3" fillId="44" borderId="40" xfId="0" applyFont="1" applyFill="1" applyBorder="1" applyAlignment="1" applyProtection="1">
      <alignment horizontal="center" vertical="center"/>
      <protection hidden="1"/>
    </xf>
    <xf numFmtId="0" fontId="3" fillId="44" borderId="65" xfId="0" applyFont="1" applyFill="1" applyBorder="1" applyAlignment="1" applyProtection="1">
      <alignment horizontal="center" vertical="center"/>
      <protection hidden="1"/>
    </xf>
    <xf numFmtId="0" fontId="3" fillId="45" borderId="39" xfId="0" applyFont="1" applyFill="1" applyBorder="1" applyAlignment="1" applyProtection="1">
      <alignment horizontal="center" vertical="center" wrapText="1"/>
      <protection hidden="1"/>
    </xf>
    <xf numFmtId="0" fontId="3" fillId="45" borderId="40" xfId="0" applyFont="1" applyFill="1" applyBorder="1" applyAlignment="1" applyProtection="1">
      <alignment horizontal="center" vertical="center" wrapText="1"/>
      <protection hidden="1"/>
    </xf>
    <xf numFmtId="0" fontId="3" fillId="45" borderId="65" xfId="0" applyFont="1" applyFill="1" applyBorder="1" applyAlignment="1" applyProtection="1">
      <alignment horizontal="center" vertical="center" wrapText="1"/>
      <protection hidden="1"/>
    </xf>
    <xf numFmtId="0" fontId="13" fillId="0" borderId="50" xfId="0" applyFont="1" applyFill="1" applyBorder="1" applyAlignment="1" applyProtection="1">
      <alignment horizontal="left" vertical="center" wrapText="1"/>
      <protection hidden="1"/>
    </xf>
    <xf numFmtId="0" fontId="13" fillId="0" borderId="92" xfId="0" applyFont="1" applyFill="1" applyBorder="1" applyAlignment="1" applyProtection="1">
      <alignment horizontal="left" vertical="top" wrapText="1"/>
      <protection hidden="1"/>
    </xf>
    <xf numFmtId="0" fontId="13" fillId="0" borderId="50" xfId="0" applyFont="1" applyFill="1" applyBorder="1" applyAlignment="1" applyProtection="1">
      <alignment horizontal="left" vertical="top" wrapText="1"/>
      <protection hidden="1"/>
    </xf>
    <xf numFmtId="0" fontId="13" fillId="0" borderId="92" xfId="0" applyFont="1" applyFill="1" applyBorder="1" applyAlignment="1" applyProtection="1">
      <alignment horizontal="right" vertical="center" wrapText="1"/>
      <protection hidden="1"/>
    </xf>
    <xf numFmtId="0" fontId="13" fillId="0" borderId="50" xfId="0" applyFont="1" applyFill="1" applyBorder="1" applyAlignment="1" applyProtection="1">
      <alignment horizontal="right" vertical="center" wrapText="1"/>
      <protection hidden="1"/>
    </xf>
    <xf numFmtId="0" fontId="3" fillId="46" borderId="50" xfId="0" applyFont="1" applyFill="1" applyBorder="1" applyAlignment="1" applyProtection="1">
      <alignment horizontal="left" vertical="top" wrapText="1"/>
      <protection hidden="1"/>
    </xf>
    <xf numFmtId="0" fontId="3" fillId="46" borderId="34" xfId="0" applyFont="1" applyFill="1" applyBorder="1" applyAlignment="1" applyProtection="1">
      <alignment horizontal="left" vertical="top" wrapText="1"/>
      <protection hidden="1"/>
    </xf>
    <xf numFmtId="0" fontId="3" fillId="0" borderId="50" xfId="0" applyFont="1" applyFill="1" applyBorder="1" applyAlignment="1" applyProtection="1">
      <alignment horizontal="right" vertical="center" wrapText="1"/>
      <protection hidden="1"/>
    </xf>
    <xf numFmtId="0" fontId="3" fillId="0" borderId="34" xfId="0" applyFont="1" applyFill="1" applyBorder="1" applyAlignment="1" applyProtection="1">
      <alignment horizontal="right" vertical="center" wrapText="1"/>
      <protection hidden="1"/>
    </xf>
    <xf numFmtId="0" fontId="3" fillId="0" borderId="53" xfId="0" applyFont="1" applyFill="1" applyBorder="1" applyAlignment="1" applyProtection="1">
      <alignment horizontal="right" vertical="center" wrapText="1"/>
      <protection hidden="1"/>
    </xf>
    <xf numFmtId="0" fontId="3" fillId="0" borderId="83" xfId="0" applyFont="1" applyFill="1" applyBorder="1" applyAlignment="1" applyProtection="1">
      <alignment horizontal="right" vertical="center" wrapText="1"/>
      <protection hidden="1"/>
    </xf>
    <xf numFmtId="0" fontId="5" fillId="2" borderId="50" xfId="12" applyFont="1" applyFill="1" applyBorder="1" applyAlignment="1">
      <alignment horizontal="center" wrapText="1"/>
    </xf>
    <xf numFmtId="0" fontId="5" fillId="2" borderId="53" xfId="12" applyFont="1" applyFill="1" applyBorder="1" applyAlignment="1">
      <alignment horizontal="center" vertical="center"/>
    </xf>
    <xf numFmtId="0" fontId="5" fillId="2" borderId="85" xfId="12" applyFont="1" applyFill="1" applyBorder="1" applyAlignment="1">
      <alignment horizontal="center" vertical="center"/>
    </xf>
    <xf numFmtId="0" fontId="5" fillId="2" borderId="53" xfId="12" applyFont="1" applyFill="1" applyBorder="1" applyAlignment="1">
      <alignment horizontal="right" vertical="center"/>
    </xf>
    <xf numFmtId="0" fontId="11" fillId="46" borderId="47" xfId="12" applyFont="1" applyFill="1" applyBorder="1" applyAlignment="1">
      <alignment horizontal="center" vertical="center" wrapText="1"/>
    </xf>
    <xf numFmtId="0" fontId="11" fillId="46" borderId="84" xfId="12" applyFont="1" applyFill="1" applyBorder="1" applyAlignment="1">
      <alignment horizontal="center" vertical="center" wrapText="1"/>
    </xf>
    <xf numFmtId="0" fontId="11" fillId="46" borderId="46" xfId="12" applyFont="1" applyFill="1" applyBorder="1" applyAlignment="1">
      <alignment horizontal="center" vertical="center" wrapText="1"/>
    </xf>
    <xf numFmtId="222" fontId="6" fillId="63" borderId="49" xfId="12" applyNumberFormat="1" applyFont="1" applyFill="1" applyBorder="1" applyAlignment="1">
      <alignment horizontal="center"/>
    </xf>
    <xf numFmtId="222" fontId="6" fillId="63" borderId="50" xfId="12" applyNumberFormat="1" applyFont="1" applyFill="1" applyBorder="1" applyAlignment="1">
      <alignment horizontal="center"/>
    </xf>
    <xf numFmtId="0" fontId="2" fillId="63" borderId="52" xfId="12" applyFill="1" applyBorder="1" applyAlignment="1">
      <alignment horizontal="center" vertical="center"/>
    </xf>
    <xf numFmtId="0" fontId="2" fillId="63" borderId="53" xfId="12" applyFill="1" applyBorder="1" applyAlignment="1">
      <alignment horizontal="center" vertical="center"/>
    </xf>
    <xf numFmtId="0" fontId="2" fillId="63" borderId="85" xfId="12" applyFill="1" applyBorder="1" applyAlignment="1">
      <alignment horizontal="center" vertical="center"/>
    </xf>
    <xf numFmtId="222" fontId="6" fillId="55" borderId="49" xfId="12" applyNumberFormat="1" applyFont="1" applyFill="1" applyBorder="1" applyAlignment="1">
      <alignment horizontal="center"/>
    </xf>
    <xf numFmtId="222" fontId="6" fillId="55" borderId="50" xfId="12" applyNumberFormat="1" applyFont="1" applyFill="1" applyBorder="1" applyAlignment="1">
      <alignment horizontal="center"/>
    </xf>
    <xf numFmtId="222" fontId="6" fillId="55" borderId="61" xfId="12" applyNumberFormat="1" applyFont="1" applyFill="1" applyBorder="1" applyAlignment="1">
      <alignment horizontal="center"/>
    </xf>
    <xf numFmtId="0" fontId="5" fillId="0" borderId="0" xfId="12" applyFont="1" applyBorder="1" applyAlignment="1">
      <alignment horizontal="center" vertical="center" wrapText="1"/>
    </xf>
    <xf numFmtId="0" fontId="10" fillId="2" borderId="62" xfId="12" applyFont="1" applyFill="1" applyBorder="1" applyAlignment="1">
      <alignment horizontal="center" vertical="center" wrapText="1"/>
    </xf>
    <xf numFmtId="0" fontId="10" fillId="2" borderId="80" xfId="12" applyFont="1" applyFill="1" applyBorder="1" applyAlignment="1">
      <alignment horizontal="center" vertical="center" wrapText="1"/>
    </xf>
    <xf numFmtId="0" fontId="11" fillId="46" borderId="46" xfId="12" applyFont="1" applyFill="1" applyBorder="1" applyAlignment="1">
      <alignment horizontal="left" vertical="center" wrapText="1"/>
    </xf>
    <xf numFmtId="0" fontId="11" fillId="46" borderId="47" xfId="12" applyFont="1" applyFill="1" applyBorder="1" applyAlignment="1">
      <alignment horizontal="left" vertical="center" wrapText="1"/>
    </xf>
    <xf numFmtId="0" fontId="11" fillId="46" borderId="84" xfId="12" applyFont="1" applyFill="1" applyBorder="1" applyAlignment="1">
      <alignment horizontal="left" vertical="center" wrapText="1"/>
    </xf>
    <xf numFmtId="0" fontId="11" fillId="46" borderId="49" xfId="12" applyFont="1" applyFill="1" applyBorder="1" applyAlignment="1">
      <alignment horizontal="left" vertical="center" wrapText="1"/>
    </xf>
    <xf numFmtId="0" fontId="11" fillId="46" borderId="50" xfId="12" applyFont="1" applyFill="1" applyBorder="1" applyAlignment="1">
      <alignment horizontal="left" vertical="center" wrapText="1"/>
    </xf>
    <xf numFmtId="0" fontId="11" fillId="46" borderId="61" xfId="12" applyFont="1" applyFill="1" applyBorder="1" applyAlignment="1">
      <alignment horizontal="left" vertical="center" wrapText="1"/>
    </xf>
    <xf numFmtId="181" fontId="11" fillId="46" borderId="40" xfId="7" applyNumberFormat="1" applyFont="1" applyFill="1" applyBorder="1" applyAlignment="1">
      <alignment horizontal="center" vertical="center" wrapText="1"/>
    </xf>
    <xf numFmtId="0" fontId="11" fillId="46" borderId="81" xfId="12" applyFont="1" applyFill="1" applyBorder="1" applyAlignment="1">
      <alignment horizontal="center" vertical="center" wrapText="1"/>
    </xf>
    <xf numFmtId="0" fontId="11" fillId="46" borderId="82" xfId="12" applyFont="1" applyFill="1" applyBorder="1" applyAlignment="1">
      <alignment horizontal="center" vertical="center" wrapText="1"/>
    </xf>
    <xf numFmtId="0" fontId="11" fillId="46" borderId="48" xfId="12" applyFont="1" applyFill="1" applyBorder="1" applyAlignment="1">
      <alignment horizontal="center" vertical="center" wrapText="1"/>
    </xf>
    <xf numFmtId="0" fontId="10" fillId="2" borderId="29" xfId="12" applyFont="1" applyFill="1" applyBorder="1" applyAlignment="1">
      <alignment horizontal="center" vertical="center" wrapText="1"/>
    </xf>
    <xf numFmtId="0" fontId="10" fillId="2" borderId="79" xfId="12" applyFont="1" applyFill="1" applyBorder="1" applyAlignment="1">
      <alignment horizontal="center" vertical="center" wrapText="1"/>
    </xf>
    <xf numFmtId="0" fontId="5" fillId="2" borderId="49" xfId="12" applyFont="1" applyFill="1" applyBorder="1" applyAlignment="1">
      <alignment horizontal="right" vertical="center"/>
    </xf>
    <xf numFmtId="0" fontId="5" fillId="2" borderId="50" xfId="12" applyFont="1" applyFill="1" applyBorder="1" applyAlignment="1">
      <alignment horizontal="right" vertical="center"/>
    </xf>
    <xf numFmtId="0" fontId="5" fillId="2" borderId="34" xfId="12" applyFont="1" applyFill="1" applyBorder="1" applyAlignment="1">
      <alignment horizontal="right" vertical="center"/>
    </xf>
    <xf numFmtId="0" fontId="11" fillId="46" borderId="77" xfId="12" applyFont="1" applyFill="1" applyBorder="1" applyAlignment="1">
      <alignment horizontal="center" vertical="center" wrapText="1"/>
    </xf>
    <xf numFmtId="0" fontId="11" fillId="46" borderId="78" xfId="12" applyFont="1" applyFill="1" applyBorder="1" applyAlignment="1">
      <alignment horizontal="center" vertical="center" wrapText="1"/>
    </xf>
    <xf numFmtId="0" fontId="11" fillId="46" borderId="56" xfId="12" applyFont="1" applyFill="1" applyBorder="1" applyAlignment="1">
      <alignment horizontal="center" vertical="center" wrapText="1"/>
    </xf>
    <xf numFmtId="0" fontId="11" fillId="46" borderId="12" xfId="12" applyFont="1" applyFill="1" applyBorder="1" applyAlignment="1">
      <alignment horizontal="center" vertical="center" wrapText="1"/>
    </xf>
    <xf numFmtId="0" fontId="11" fillId="46" borderId="56" xfId="12" applyFont="1" applyFill="1" applyBorder="1" applyAlignment="1">
      <alignment horizontal="center" vertical="center"/>
    </xf>
    <xf numFmtId="0" fontId="11" fillId="46" borderId="12" xfId="12" applyFont="1" applyFill="1" applyBorder="1" applyAlignment="1">
      <alignment horizontal="center" vertical="center"/>
    </xf>
    <xf numFmtId="4" fontId="5" fillId="2" borderId="78" xfId="12" applyNumberFormat="1" applyFont="1" applyFill="1" applyBorder="1" applyAlignment="1">
      <alignment horizontal="right" vertical="center" wrapText="1"/>
    </xf>
    <xf numFmtId="4" fontId="5" fillId="2" borderId="12" xfId="12" applyNumberFormat="1" applyFont="1" applyFill="1" applyBorder="1" applyAlignment="1">
      <alignment horizontal="right" vertical="center" wrapText="1"/>
    </xf>
    <xf numFmtId="4" fontId="5" fillId="2" borderId="77" xfId="12" applyNumberFormat="1" applyFont="1" applyFill="1" applyBorder="1" applyAlignment="1">
      <alignment horizontal="right" vertical="center" wrapText="1"/>
    </xf>
    <xf numFmtId="4" fontId="5" fillId="2" borderId="56" xfId="12" applyNumberFormat="1" applyFont="1" applyFill="1" applyBorder="1" applyAlignment="1">
      <alignment horizontal="right" vertical="center" wrapText="1"/>
    </xf>
    <xf numFmtId="0" fontId="11" fillId="46" borderId="58" xfId="12" applyFont="1" applyFill="1" applyBorder="1" applyAlignment="1">
      <alignment horizontal="center" vertical="center" wrapText="1"/>
    </xf>
    <xf numFmtId="0" fontId="11" fillId="46" borderId="59" xfId="12" applyFont="1" applyFill="1" applyBorder="1" applyAlignment="1">
      <alignment horizontal="center" vertical="center" wrapText="1"/>
    </xf>
    <xf numFmtId="0" fontId="11" fillId="46" borderId="60" xfId="12" applyFont="1" applyFill="1" applyBorder="1" applyAlignment="1">
      <alignment horizontal="center" vertical="center" wrapText="1"/>
    </xf>
    <xf numFmtId="0" fontId="5" fillId="2" borderId="52" xfId="12" applyFont="1" applyFill="1" applyBorder="1" applyAlignment="1">
      <alignment horizontal="right" vertical="center"/>
    </xf>
    <xf numFmtId="0" fontId="5" fillId="2" borderId="83" xfId="12" applyFont="1" applyFill="1" applyBorder="1" applyAlignment="1">
      <alignment horizontal="right" vertical="center"/>
    </xf>
    <xf numFmtId="0" fontId="11" fillId="46" borderId="39" xfId="12" applyFont="1" applyFill="1" applyBorder="1" applyAlignment="1">
      <alignment horizontal="center" vertical="center" wrapText="1"/>
    </xf>
    <xf numFmtId="0" fontId="11" fillId="46" borderId="40" xfId="12" applyFont="1" applyFill="1" applyBorder="1" applyAlignment="1">
      <alignment horizontal="center" vertical="center" wrapText="1"/>
    </xf>
    <xf numFmtId="0" fontId="5" fillId="46" borderId="77" xfId="12" applyFont="1" applyFill="1" applyBorder="1" applyAlignment="1">
      <alignment horizontal="center" vertical="center" wrapText="1"/>
    </xf>
    <xf numFmtId="0" fontId="5" fillId="46" borderId="56" xfId="12" applyFont="1" applyFill="1" applyBorder="1" applyAlignment="1">
      <alignment horizontal="center" vertical="center" wrapText="1"/>
    </xf>
    <xf numFmtId="0" fontId="5" fillId="54" borderId="0" xfId="0" applyFont="1" applyFill="1" applyBorder="1" applyAlignment="1">
      <alignment horizontal="center" vertical="center"/>
    </xf>
  </cellXfs>
  <cellStyles count="234">
    <cellStyle name="20% - Accent1" xfId="21"/>
    <cellStyle name="20% - Accent2" xfId="22"/>
    <cellStyle name="20% - Accent3" xfId="23"/>
    <cellStyle name="20% - Accent4" xfId="24"/>
    <cellStyle name="20% - Accent5" xfId="25"/>
    <cellStyle name="20% - Accent6" xfId="26"/>
    <cellStyle name="2-decimales" xfId="27"/>
    <cellStyle name="40% - Accent1" xfId="28"/>
    <cellStyle name="40% - Accent2" xfId="29"/>
    <cellStyle name="40% - Accent3" xfId="30"/>
    <cellStyle name="40% - Accent4" xfId="31"/>
    <cellStyle name="40% - Accent5" xfId="32"/>
    <cellStyle name="40% - Accent6" xfId="33"/>
    <cellStyle name="60% - Accent1" xfId="34"/>
    <cellStyle name="60% - Accent2" xfId="35"/>
    <cellStyle name="60% - Accent3" xfId="36"/>
    <cellStyle name="60% - Accent4" xfId="37"/>
    <cellStyle name="60% - Accent5" xfId="38"/>
    <cellStyle name="60% - Accent6" xfId="39"/>
    <cellStyle name="Accent1" xfId="40"/>
    <cellStyle name="Accent2" xfId="41"/>
    <cellStyle name="Accent3" xfId="42"/>
    <cellStyle name="Accent4" xfId="43"/>
    <cellStyle name="Accent5" xfId="44"/>
    <cellStyle name="Accent6" xfId="45"/>
    <cellStyle name="Bad" xfId="46"/>
    <cellStyle name="Calculation" xfId="47"/>
    <cellStyle name="Check Cell" xfId="48"/>
    <cellStyle name="CIENTOS" xfId="49"/>
    <cellStyle name="CIENTOS 2D" xfId="50"/>
    <cellStyle name="CIENTOS 3D" xfId="51"/>
    <cellStyle name="CIENTOS 4D" xfId="52"/>
    <cellStyle name="CIENTOS_ANALISIS UNITARIO CONCRETO DE 3000 PSI Y VARIOS (ACERO GRADO 60)" xfId="53"/>
    <cellStyle name="Comma" xfId="54"/>
    <cellStyle name="Comma0" xfId="55"/>
    <cellStyle name="Comma0 - Modelo5" xfId="56"/>
    <cellStyle name="Comma1 - Modelo1" xfId="57"/>
    <cellStyle name="Curren - Modelo2" xfId="58"/>
    <cellStyle name="Currency" xfId="59"/>
    <cellStyle name="Currency0" xfId="60"/>
    <cellStyle name="Date" xfId="61"/>
    <cellStyle name="Énfasis 1" xfId="62"/>
    <cellStyle name="Énfasis 2" xfId="63"/>
    <cellStyle name="Énfasis 3" xfId="64"/>
    <cellStyle name="Énfasis1 - 20%" xfId="65"/>
    <cellStyle name="Énfasis1 - 40%" xfId="66"/>
    <cellStyle name="Énfasis1 - 60%" xfId="67"/>
    <cellStyle name="Énfasis2 - 20%" xfId="68"/>
    <cellStyle name="Énfasis2 - 40%" xfId="69"/>
    <cellStyle name="Énfasis2 - 60%" xfId="70"/>
    <cellStyle name="Énfasis3 - 20%" xfId="71"/>
    <cellStyle name="Énfasis3 - 40%" xfId="72"/>
    <cellStyle name="Énfasis3 - 60%" xfId="73"/>
    <cellStyle name="Énfasis4 - 20%" xfId="74"/>
    <cellStyle name="Énfasis4 - 40%" xfId="75"/>
    <cellStyle name="Énfasis4 - 60%" xfId="76"/>
    <cellStyle name="Énfasis5 - 20%" xfId="77"/>
    <cellStyle name="Énfasis5 - 40%" xfId="78"/>
    <cellStyle name="Énfasis5 - 60%" xfId="79"/>
    <cellStyle name="Énfasis6 - 20%" xfId="80"/>
    <cellStyle name="Énfasis6 - 40%" xfId="81"/>
    <cellStyle name="Énfasis6 - 60%" xfId="82"/>
    <cellStyle name="ENTERO" xfId="83"/>
    <cellStyle name="Estilo 1" xfId="1"/>
    <cellStyle name="Euro" xfId="2"/>
    <cellStyle name="Euro 2" xfId="84"/>
    <cellStyle name="Euro 3" xfId="212"/>
    <cellStyle name="Explanatory Text" xfId="85"/>
    <cellStyle name="F2" xfId="86"/>
    <cellStyle name="F3" xfId="87"/>
    <cellStyle name="F4" xfId="88"/>
    <cellStyle name="F5" xfId="89"/>
    <cellStyle name="F6" xfId="90"/>
    <cellStyle name="F7" xfId="91"/>
    <cellStyle name="F8" xfId="92"/>
    <cellStyle name="Fixed" xfId="93"/>
    <cellStyle name="Good" xfId="94"/>
    <cellStyle name="GRADOSMINSEG" xfId="95"/>
    <cellStyle name="Heading 1" xfId="96"/>
    <cellStyle name="Heading 2" xfId="97"/>
    <cellStyle name="Heading 3" xfId="98"/>
    <cellStyle name="Heading 4" xfId="99"/>
    <cellStyle name="Heading1" xfId="100"/>
    <cellStyle name="Heading2" xfId="101"/>
    <cellStyle name="Hipervínculo 2" xfId="102"/>
    <cellStyle name="Input" xfId="103"/>
    <cellStyle name="Linked Cell" xfId="104"/>
    <cellStyle name="MILE DE MILLONES" xfId="105"/>
    <cellStyle name="MILES" xfId="106"/>
    <cellStyle name="Millares" xfId="3" builtinId="3"/>
    <cellStyle name="Millares [0]" xfId="229" builtinId="6"/>
    <cellStyle name="Millares [0] 2" xfId="107"/>
    <cellStyle name="Millares [0] 2 2" xfId="214"/>
    <cellStyle name="Millares [0] 3" xfId="108"/>
    <cellStyle name="Millares [0] 3 2" xfId="109"/>
    <cellStyle name="Millares [0] 4" xfId="110"/>
    <cellStyle name="Millares [0] 4 2" xfId="111"/>
    <cellStyle name="Millares [0] 5" xfId="112"/>
    <cellStyle name="Millares [0] 5 2" xfId="113"/>
    <cellStyle name="Millares 10" xfId="114"/>
    <cellStyle name="Millares 10 2" xfId="115"/>
    <cellStyle name="Millares 10 3" xfId="116"/>
    <cellStyle name="Millares 10 4" xfId="117"/>
    <cellStyle name="Millares 10 5" xfId="118"/>
    <cellStyle name="Millares 10 6" xfId="119"/>
    <cellStyle name="Millares 11" xfId="120"/>
    <cellStyle name="Millares 12" xfId="121"/>
    <cellStyle name="Millares 13" xfId="122"/>
    <cellStyle name="Millares 14" xfId="123"/>
    <cellStyle name="Millares 15" xfId="124"/>
    <cellStyle name="Millares 16" xfId="125"/>
    <cellStyle name="Millares 17" xfId="126"/>
    <cellStyle name="Millares 18" xfId="127"/>
    <cellStyle name="Millares 19" xfId="128"/>
    <cellStyle name="Millares 2" xfId="4"/>
    <cellStyle name="Millares 2 2" xfId="129"/>
    <cellStyle name="Millares 2 2 2" xfId="217"/>
    <cellStyle name="Millares 2 3" xfId="130"/>
    <cellStyle name="Millares 2 4" xfId="19"/>
    <cellStyle name="Millares 2 5" xfId="216"/>
    <cellStyle name="Millares 20" xfId="131"/>
    <cellStyle name="Millares 21" xfId="132"/>
    <cellStyle name="Millares 22" xfId="133"/>
    <cellStyle name="Millares 23" xfId="134"/>
    <cellStyle name="Millares 24" xfId="135"/>
    <cellStyle name="Millares 25" xfId="136"/>
    <cellStyle name="Millares 26" xfId="137"/>
    <cellStyle name="Millares 27" xfId="138"/>
    <cellStyle name="Millares 28" xfId="139"/>
    <cellStyle name="Millares 29" xfId="140"/>
    <cellStyle name="Millares 3" xfId="5"/>
    <cellStyle name="Millares 3 2" xfId="142"/>
    <cellStyle name="Millares 3 3" xfId="143"/>
    <cellStyle name="Millares 3 4" xfId="141"/>
    <cellStyle name="Millares 3_6._Presupuesto General Señalización" xfId="144"/>
    <cellStyle name="Millares 30" xfId="145"/>
    <cellStyle name="Millares 31" xfId="146"/>
    <cellStyle name="Millares 32" xfId="147"/>
    <cellStyle name="Millares 33" xfId="148"/>
    <cellStyle name="Millares 34" xfId="149"/>
    <cellStyle name="Millares 35" xfId="150"/>
    <cellStyle name="Millares 36" xfId="16"/>
    <cellStyle name="Millares 37" xfId="184"/>
    <cellStyle name="Millares 38" xfId="223"/>
    <cellStyle name="Millares 39" xfId="213"/>
    <cellStyle name="Millares 4" xfId="151"/>
    <cellStyle name="Millares 4 2" xfId="152"/>
    <cellStyle name="Millares 40" xfId="215"/>
    <cellStyle name="Millares 5" xfId="153"/>
    <cellStyle name="Millares 5 2" xfId="154"/>
    <cellStyle name="Millares 6" xfId="155"/>
    <cellStyle name="Millares 6 2" xfId="156"/>
    <cellStyle name="Millares 7" xfId="157"/>
    <cellStyle name="Millares 7 2" xfId="218"/>
    <cellStyle name="Millares 8" xfId="158"/>
    <cellStyle name="Millares 8 2" xfId="159"/>
    <cellStyle name="Millares 8 3" xfId="160"/>
    <cellStyle name="Millares 8 4" xfId="161"/>
    <cellStyle name="Millares 8 5" xfId="162"/>
    <cellStyle name="Millares 8 6" xfId="163"/>
    <cellStyle name="Millares 8 7" xfId="164"/>
    <cellStyle name="Millares 9" xfId="165"/>
    <cellStyle name="Millares_PtosLicitacionesSRTaño03" xfId="6"/>
    <cellStyle name="MILLONES" xfId="166"/>
    <cellStyle name="Moneda" xfId="7" builtinId="4"/>
    <cellStyle name="Moneda [0] 2" xfId="230"/>
    <cellStyle name="Moneda [00]" xfId="167"/>
    <cellStyle name="Moneda [2]" xfId="168"/>
    <cellStyle name="Moneda 12" xfId="169"/>
    <cellStyle name="Moneda 2" xfId="8"/>
    <cellStyle name="Moneda 2 2" xfId="170"/>
    <cellStyle name="Moneda 2 3" xfId="225"/>
    <cellStyle name="Moneda 3" xfId="171"/>
    <cellStyle name="Moneda 3 2" xfId="172"/>
    <cellStyle name="Moneda 3 3" xfId="220"/>
    <cellStyle name="Moneda 4" xfId="173"/>
    <cellStyle name="Moneda 5" xfId="17"/>
    <cellStyle name="Moneda 6" xfId="182"/>
    <cellStyle name="Moneda 7" xfId="222"/>
    <cellStyle name="Moneda 8" xfId="219"/>
    <cellStyle name="Moneda 9" xfId="211"/>
    <cellStyle name="Moneda_PtosLicitacionesSRTaño03" xfId="9"/>
    <cellStyle name="No. punto" xfId="174"/>
    <cellStyle name="Normal" xfId="0" builtinId="0"/>
    <cellStyle name="Normal 10" xfId="227"/>
    <cellStyle name="Normal 11" xfId="231"/>
    <cellStyle name="Normal 2" xfId="10"/>
    <cellStyle name="Normal 2 10" xfId="175"/>
    <cellStyle name="Normal 2 10 2" xfId="176"/>
    <cellStyle name="Normal 2 10 3" xfId="177"/>
    <cellStyle name="Normal 2 2" xfId="11"/>
    <cellStyle name="Normal 2 2 2" xfId="178"/>
    <cellStyle name="Normal 2 3" xfId="179"/>
    <cellStyle name="Normal 2 4" xfId="180"/>
    <cellStyle name="Normal 2_INFORME CTO. 52-2009 CONSORCIO H.L." xfId="181"/>
    <cellStyle name="Normal 3" xfId="12"/>
    <cellStyle name="Normal 3 2" xfId="183"/>
    <cellStyle name="Normal 4" xfId="13"/>
    <cellStyle name="Normal 4 2" xfId="221"/>
    <cellStyle name="Normal 5" xfId="185"/>
    <cellStyle name="Normal 5 2" xfId="186"/>
    <cellStyle name="Normal 5 3" xfId="187"/>
    <cellStyle name="Normal 6" xfId="15"/>
    <cellStyle name="Normal 7" xfId="20"/>
    <cellStyle name="Normal 8" xfId="224"/>
    <cellStyle name="Normal 9" xfId="226"/>
    <cellStyle name="Notas 2" xfId="233"/>
    <cellStyle name="Note" xfId="188"/>
    <cellStyle name="Output" xfId="189"/>
    <cellStyle name="Percen - Modelo3" xfId="190"/>
    <cellStyle name="Percent" xfId="191"/>
    <cellStyle name="Porcentaje" xfId="228" builtinId="5"/>
    <cellStyle name="Porcentaje 2" xfId="192"/>
    <cellStyle name="Porcentaje 3" xfId="18"/>
    <cellStyle name="Porcentaje 4" xfId="232"/>
    <cellStyle name="Porcentual 2" xfId="14"/>
    <cellStyle name="Porcentual 2 2" xfId="193"/>
    <cellStyle name="Porcentual 2 2 2" xfId="194"/>
    <cellStyle name="Porcentual 2 3" xfId="195"/>
    <cellStyle name="Porcentual 2 4" xfId="196"/>
    <cellStyle name="Porcentual 2 5" xfId="197"/>
    <cellStyle name="Porcentual 2 6" xfId="198"/>
    <cellStyle name="Porcentual 3" xfId="199"/>
    <cellStyle name="Porcentual 3 2" xfId="200"/>
    <cellStyle name="Porcentual 4" xfId="201"/>
    <cellStyle name="Porcentual 4 2" xfId="202"/>
    <cellStyle name="Porcentual 5" xfId="203"/>
    <cellStyle name="Porcentual 5 2" xfId="204"/>
    <cellStyle name="Porcentual 6" xfId="205"/>
    <cellStyle name="Porcentual 7" xfId="206"/>
    <cellStyle name="Title" xfId="207"/>
    <cellStyle name="TITULO" xfId="208"/>
    <cellStyle name="Título de hoja" xfId="209"/>
    <cellStyle name="Warning Text" xfId="210"/>
  </cellStyles>
  <dxfs count="804">
    <dxf>
      <font>
        <b/>
        <i val="0"/>
      </font>
      <fill>
        <patternFill>
          <bgColor rgb="FFFFCCCC"/>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FAF0"/>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4DD34D"/>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auto="1"/>
      </font>
      <fill>
        <patternFill>
          <bgColor rgb="FFCCFFFF"/>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ill>
        <patternFill>
          <bgColor rgb="FF92D050"/>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0"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rgb="FFFF0000"/>
      </font>
      <fill>
        <patternFill>
          <bgColor rgb="FFFF96CC"/>
        </patternFill>
      </fill>
    </dxf>
    <dxf>
      <fill>
        <patternFill>
          <bgColor rgb="FFFFC8C8"/>
        </patternFill>
      </fill>
    </dxf>
    <dxf>
      <fill>
        <patternFill>
          <bgColor rgb="FFCCFFCC"/>
        </patternFill>
      </fill>
    </dxf>
    <dxf>
      <fill>
        <patternFill>
          <bgColor theme="0" tint="-0.24994659260841701"/>
        </patternFill>
      </fill>
    </dxf>
    <dxf>
      <fill>
        <patternFill>
          <bgColor rgb="FF4DD34D"/>
        </patternFill>
      </fill>
    </dxf>
    <dxf>
      <fill>
        <patternFill>
          <bgColor theme="6" tint="-0.24994659260841701"/>
        </patternFill>
      </fill>
    </dxf>
    <dxf>
      <font>
        <b/>
        <i val="0"/>
        <color auto="1"/>
      </font>
      <fill>
        <patternFill>
          <bgColor rgb="FFCCFFFF"/>
        </patternFill>
      </fill>
    </dxf>
    <dxf>
      <fill>
        <patternFill>
          <bgColor theme="9" tint="0.59996337778862885"/>
        </patternFill>
      </fill>
    </dxf>
    <dxf>
      <fill>
        <patternFill>
          <bgColor rgb="FF92D050"/>
        </patternFill>
      </fill>
    </dxf>
    <dxf>
      <fill>
        <patternFill>
          <bgColor theme="9" tint="-0.24994659260841701"/>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9"/>
        </patternFill>
      </fill>
    </dxf>
    <dxf>
      <font>
        <b/>
        <i val="0"/>
        <color rgb="FFFF0000"/>
      </font>
      <fill>
        <patternFill>
          <bgColor rgb="FFFF96CC"/>
        </patternFill>
      </fill>
    </dxf>
    <dxf>
      <font>
        <b/>
        <i val="0"/>
      </font>
      <fill>
        <patternFill>
          <bgColor rgb="FFCCFFCC"/>
        </patternFill>
      </fill>
    </dxf>
    <dxf>
      <font>
        <b/>
        <i val="0"/>
        <color rgb="FF0000FF"/>
      </font>
    </dxf>
    <dxf>
      <font>
        <b/>
        <i val="0"/>
        <color rgb="FFFF0000"/>
      </font>
    </dxf>
    <dxf>
      <font>
        <b/>
        <i val="0"/>
        <color rgb="FFFF0000"/>
      </font>
    </dxf>
    <dxf>
      <font>
        <b/>
        <i val="0"/>
        <color rgb="FFFF0000"/>
      </font>
    </dxf>
    <dxf>
      <font>
        <b/>
        <i val="0"/>
      </font>
      <fill>
        <patternFill>
          <bgColor rgb="FFFFC8C8"/>
        </patternFill>
      </fill>
    </dxf>
    <dxf>
      <font>
        <b/>
        <i val="0"/>
        <condense val="0"/>
        <extend val="0"/>
        <color indexed="10"/>
      </font>
      <fill>
        <patternFill>
          <bgColor indexed="45"/>
        </patternFill>
      </fill>
    </dxf>
    <dxf>
      <font>
        <b/>
        <i val="0"/>
        <color auto="1"/>
      </font>
      <fill>
        <patternFill>
          <bgColor rgb="FFC8FAF0"/>
        </patternFill>
      </fill>
    </dxf>
    <dxf>
      <font>
        <b/>
        <i val="0"/>
        <color rgb="FFFF0000"/>
      </font>
      <fill>
        <patternFill>
          <bgColor rgb="FFFFD5FF"/>
        </patternFill>
      </fill>
    </dxf>
    <dxf>
      <font>
        <b/>
        <i val="0"/>
        <color rgb="FF0000FF"/>
      </font>
      <fill>
        <patternFill>
          <bgColor rgb="FF66FFFF"/>
        </patternFill>
      </fill>
    </dxf>
    <dxf>
      <font>
        <b/>
        <i val="0"/>
        <color rgb="FFFF0000"/>
      </font>
      <fill>
        <patternFill>
          <bgColor rgb="FFFFE1FF"/>
        </patternFill>
      </fill>
    </dxf>
    <dxf>
      <font>
        <b/>
        <i val="0"/>
      </font>
      <fill>
        <patternFill>
          <bgColor rgb="FFFFCCCC"/>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FAF0"/>
        </patternFill>
      </fill>
    </dxf>
  </dxfs>
  <tableStyles count="0" defaultTableStyle="TableStyleMedium9" defaultPivotStyle="PivotStyleLight16"/>
  <colors>
    <mruColors>
      <color rgb="FFC8B4C8"/>
      <color rgb="FF0000FF"/>
      <color rgb="FFCCFFCC"/>
      <color rgb="FF4DD34D"/>
      <color rgb="FFCCFFFF"/>
      <color rgb="FF64C864"/>
      <color rgb="FF00B050"/>
      <color rgb="FFB498D0"/>
      <color rgb="FFC8FAF0"/>
      <color rgb="FF92D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9</xdr:col>
      <xdr:colOff>259770</xdr:colOff>
      <xdr:row>12</xdr:row>
      <xdr:rowOff>95253</xdr:rowOff>
    </xdr:from>
    <xdr:to>
      <xdr:col>9</xdr:col>
      <xdr:colOff>909201</xdr:colOff>
      <xdr:row>12</xdr:row>
      <xdr:rowOff>744682</xdr:rowOff>
    </xdr:to>
    <xdr:sp macro="[0]!VERIFICAR" textlink="">
      <xdr:nvSpPr>
        <xdr:cNvPr id="17" name="Elipse 16">
          <a:extLst>
            <a:ext uri="{FF2B5EF4-FFF2-40B4-BE49-F238E27FC236}">
              <a16:creationId xmlns:a16="http://schemas.microsoft.com/office/drawing/2014/main" xmlns="" id="{37306A00-9B80-43FB-A073-2ACBFA1C498B}"/>
            </a:ext>
          </a:extLst>
        </xdr:cNvPr>
        <xdr:cNvSpPr/>
      </xdr:nvSpPr>
      <xdr:spPr bwMode="auto">
        <a:xfrm>
          <a:off x="10676656" y="3671458"/>
          <a:ext cx="649431" cy="649429"/>
        </a:xfrm>
        <a:prstGeom prst="ellipse">
          <a:avLst/>
        </a:prstGeom>
        <a:solidFill>
          <a:srgbClr val="9BBB59">
            <a:lumMod val="40000"/>
            <a:lumOff val="60000"/>
          </a:srgbClr>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VERIFICAR NOMBRES</a:t>
          </a:r>
        </a:p>
      </xdr:txBody>
    </xdr:sp>
    <xdr:clientData/>
  </xdr:twoCellAnchor>
  <xdr:twoCellAnchor>
    <xdr:from>
      <xdr:col>10</xdr:col>
      <xdr:colOff>303061</xdr:colOff>
      <xdr:row>12</xdr:row>
      <xdr:rowOff>95249</xdr:rowOff>
    </xdr:from>
    <xdr:to>
      <xdr:col>10</xdr:col>
      <xdr:colOff>952492</xdr:colOff>
      <xdr:row>12</xdr:row>
      <xdr:rowOff>744678</xdr:rowOff>
    </xdr:to>
    <xdr:sp macro="[0]!OCULTAR" textlink="">
      <xdr:nvSpPr>
        <xdr:cNvPr id="18" name="Elipse 17">
          <a:extLst>
            <a:ext uri="{FF2B5EF4-FFF2-40B4-BE49-F238E27FC236}">
              <a16:creationId xmlns:a16="http://schemas.microsoft.com/office/drawing/2014/main" xmlns="" id="{F91C545E-1FFF-4A5C-AD9C-8C8F48BF8098}"/>
            </a:ext>
          </a:extLst>
        </xdr:cNvPr>
        <xdr:cNvSpPr/>
      </xdr:nvSpPr>
      <xdr:spPr bwMode="auto">
        <a:xfrm>
          <a:off x="11767697" y="3671454"/>
          <a:ext cx="649431" cy="649429"/>
        </a:xfrm>
        <a:prstGeom prst="ellipse">
          <a:avLst/>
        </a:prstGeom>
        <a:solidFill>
          <a:srgbClr val="8064A2">
            <a:lumMod val="20000"/>
            <a:lumOff val="80000"/>
          </a:srgbClr>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0</xdr:colOff>
      <xdr:row>7</xdr:row>
      <xdr:rowOff>164630</xdr:rowOff>
    </xdr:from>
    <xdr:to>
      <xdr:col>6</xdr:col>
      <xdr:colOff>1188000</xdr:colOff>
      <xdr:row>9</xdr:row>
      <xdr:rowOff>11297</xdr:rowOff>
    </xdr:to>
    <xdr:sp macro="[0]!MOVILIZAR" textlink="">
      <xdr:nvSpPr>
        <xdr:cNvPr id="2" name="Rectángulo 1">
          <a:extLst>
            <a:ext uri="{FF2B5EF4-FFF2-40B4-BE49-F238E27FC236}">
              <a16:creationId xmlns:a16="http://schemas.microsoft.com/office/drawing/2014/main" xmlns="" id="{555BEF3F-C75F-4DAE-928B-6D1C895FAB20}"/>
            </a:ext>
          </a:extLst>
        </xdr:cNvPr>
        <xdr:cNvSpPr>
          <a:spLocks noChangeArrowheads="1"/>
        </xdr:cNvSpPr>
      </xdr:nvSpPr>
      <xdr:spPr bwMode="auto">
        <a:xfrm>
          <a:off x="5785556" y="2340093"/>
          <a:ext cx="1188000" cy="270000"/>
        </a:xfrm>
        <a:prstGeom prst="rect">
          <a:avLst/>
        </a:prstGeom>
        <a:noFill/>
        <a:ln>
          <a:noFill/>
        </a:ln>
      </xdr:spPr>
    </xdr:sp>
    <xdr:clientData/>
  </xdr:twoCellAnchor>
  <xdr:twoCellAnchor>
    <xdr:from>
      <xdr:col>6</xdr:col>
      <xdr:colOff>1184240</xdr:colOff>
      <xdr:row>7</xdr:row>
      <xdr:rowOff>164631</xdr:rowOff>
    </xdr:from>
    <xdr:to>
      <xdr:col>8</xdr:col>
      <xdr:colOff>15129</xdr:colOff>
      <xdr:row>9</xdr:row>
      <xdr:rowOff>11298</xdr:rowOff>
    </xdr:to>
    <xdr:sp macro="[0]!INMOVILIZA" textlink="">
      <xdr:nvSpPr>
        <xdr:cNvPr id="3" name="Rectángulo 2">
          <a:extLst>
            <a:ext uri="{FF2B5EF4-FFF2-40B4-BE49-F238E27FC236}">
              <a16:creationId xmlns:a16="http://schemas.microsoft.com/office/drawing/2014/main" xmlns="" id="{3559E6D8-A5CE-4FCB-8150-E491826CE87D}"/>
            </a:ext>
          </a:extLst>
        </xdr:cNvPr>
        <xdr:cNvSpPr>
          <a:spLocks noChangeArrowheads="1"/>
        </xdr:cNvSpPr>
      </xdr:nvSpPr>
      <xdr:spPr bwMode="auto">
        <a:xfrm>
          <a:off x="6969796" y="2340094"/>
          <a:ext cx="1512000" cy="270000"/>
        </a:xfrm>
        <a:prstGeom prst="rect">
          <a:avLst/>
        </a:prstGeom>
        <a:noFill/>
        <a:ln>
          <a:noFill/>
        </a:ln>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343949</xdr:colOff>
      <xdr:row>8</xdr:row>
      <xdr:rowOff>75776</xdr:rowOff>
    </xdr:from>
    <xdr:to>
      <xdr:col>6</xdr:col>
      <xdr:colOff>547361</xdr:colOff>
      <xdr:row>9</xdr:row>
      <xdr:rowOff>33442</xdr:rowOff>
    </xdr:to>
    <xdr:pic>
      <xdr:nvPicPr>
        <xdr:cNvPr id="423999" name="1 Imagen" descr="Exportable a varios formatos - TRM diaria">
          <a:hlinkClick xmlns:r="http://schemas.openxmlformats.org/officeDocument/2006/relationships" r:id="rId1"/>
          <a:extLst>
            <a:ext uri="{FF2B5EF4-FFF2-40B4-BE49-F238E27FC236}">
              <a16:creationId xmlns:a16="http://schemas.microsoft.com/office/drawing/2014/main" xmlns="" id="{00000000-0008-0000-0200-00003F7806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55949" y="1864359"/>
          <a:ext cx="203412"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WINDOWS10/Desktop/1-Copia%20de%20Copia%20de%20PARA%20AYUDACopia%20de%200682020-V2%20ELEGIBILIDAD%20LP-DO-SRN-027-2020%20JESUS(Recuperado%20autom&#225;ticamente)(Recuperado%20autom&#225;ticament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B"/>
      <sheetName val="RESUMEN"/>
      <sheetName val="VR-PROP"/>
      <sheetName val="Hoja2"/>
      <sheetName val="FORMULA"/>
      <sheetName val="ELEGIBILIDAD"/>
      <sheetName val="FORMULA (2)"/>
      <sheetName val="EJERCICIO"/>
      <sheetName val="Listas"/>
      <sheetName val="Hoja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ow r="2">
          <cell r="B2" t="str">
            <v>DIRECCIÓN GENERAL</v>
          </cell>
          <cell r="C2" t="str">
            <v>ADMISIBLE</v>
          </cell>
          <cell r="D2" t="str">
            <v>MEDIANA CON VALOR ABSOLUTO</v>
          </cell>
        </row>
        <row r="3">
          <cell r="B3" t="str">
            <v>SECRETARIA GENERAL - SUBDIRECCIÓN ADMINISTRATIVA</v>
          </cell>
          <cell r="C3" t="str">
            <v>NO ADMISIBLE</v>
          </cell>
          <cell r="D3" t="str">
            <v>MEDIA GEOMÉTRICA CON PRESUPUESTO OFICIAL</v>
          </cell>
        </row>
        <row r="4">
          <cell r="B4" t="str">
            <v>SECRETARIA GENERAL - SUBDIRECCIÓN FINANCIERA</v>
          </cell>
          <cell r="C4" t="str">
            <v>RECHAZO</v>
          </cell>
          <cell r="D4" t="str">
            <v>MEDIA ARITMÉTICA ALTA</v>
          </cell>
        </row>
        <row r="5">
          <cell r="B5" t="str">
            <v>DIRECCIÓN OPERATIVA - DIRECCIONES TERRITORIALES</v>
          </cell>
          <cell r="D5" t="str">
            <v>MEDIA ARITMÉTICA BAJA</v>
          </cell>
        </row>
        <row r="6">
          <cell r="B6" t="str">
            <v>DIRECCIÓN OPERATIVA - GERENCIA DE GRANDES PROYECTOS</v>
          </cell>
          <cell r="D6" t="str">
            <v>MENOR VALOR</v>
          </cell>
        </row>
        <row r="7">
          <cell r="B7" t="str">
            <v>DIRECCIÓN OPERATIVA - GRUPO PLAN 2500</v>
          </cell>
          <cell r="D7" t="str">
            <v>NO APLICA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 - GRUPO TÚNEL DE LA LÍNEA</v>
          </cell>
        </row>
        <row r="16">
          <cell r="B16" t="str">
            <v>DIRECCIÓN OPERATIVA</v>
          </cell>
        </row>
      </sheetData>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8" tint="-0.499984740745262"/>
    <pageSetUpPr fitToPage="1"/>
  </sheetPr>
  <dimension ref="A1:O76"/>
  <sheetViews>
    <sheetView showGridLines="0" topLeftCell="B1" zoomScale="130" zoomScaleNormal="130" workbookViewId="0">
      <selection activeCell="E1" sqref="E1:L1048576"/>
    </sheetView>
  </sheetViews>
  <sheetFormatPr baseColWidth="10" defaultColWidth="11.42578125" defaultRowHeight="12.75"/>
  <cols>
    <col min="1" max="1" width="2.7109375" style="21" customWidth="1"/>
    <col min="2" max="2" width="8.28515625" style="21" customWidth="1"/>
    <col min="3" max="3" width="44.28515625" style="21" customWidth="1"/>
    <col min="4" max="4" width="21.42578125" style="21" customWidth="1"/>
    <col min="5" max="5" width="1.7109375" style="21" customWidth="1"/>
    <col min="6" max="6" width="20.7109375" style="21" customWidth="1"/>
    <col min="7" max="11" width="40.7109375" style="21" customWidth="1"/>
    <col min="12" max="13" width="25.7109375" style="21" customWidth="1"/>
    <col min="14" max="16384" width="11.42578125" style="21"/>
  </cols>
  <sheetData>
    <row r="1" spans="1:15" ht="16.5" thickBot="1">
      <c r="A1" s="21">
        <v>1</v>
      </c>
      <c r="B1" s="27">
        <v>2</v>
      </c>
      <c r="C1" s="22">
        <v>3</v>
      </c>
      <c r="D1" s="22">
        <v>4</v>
      </c>
      <c r="E1" s="21">
        <v>5</v>
      </c>
    </row>
    <row r="2" spans="1:15" ht="15">
      <c r="B2" s="358"/>
      <c r="C2" s="358"/>
      <c r="D2" s="358"/>
      <c r="F2" s="163"/>
    </row>
    <row r="3" spans="1:15" ht="15" customHeight="1">
      <c r="B3" s="358"/>
      <c r="C3" s="359"/>
      <c r="D3" s="227"/>
      <c r="F3" s="164" t="s">
        <v>0</v>
      </c>
    </row>
    <row r="4" spans="1:15" ht="22.5" customHeight="1" thickBot="1">
      <c r="B4" s="358"/>
      <c r="C4" s="359"/>
      <c r="D4" s="227"/>
      <c r="F4" s="165"/>
    </row>
    <row r="5" spans="1:15" ht="6.75" customHeight="1" thickBot="1">
      <c r="B5" s="227"/>
      <c r="C5" s="228"/>
      <c r="D5" s="227"/>
      <c r="F5" s="166"/>
    </row>
    <row r="6" spans="1:15" ht="26.25" customHeight="1">
      <c r="B6" s="167"/>
      <c r="C6" s="168"/>
      <c r="D6" s="169"/>
      <c r="F6" s="170" t="e">
        <f>IF(D6&gt;$I$36,"PROPUESTA VALIDA","PROPUESTA BAJA")</f>
        <v>#NUM!</v>
      </c>
    </row>
    <row r="7" spans="1:15" ht="26.25" customHeight="1">
      <c r="B7" s="167"/>
      <c r="C7" s="168"/>
      <c r="D7" s="169"/>
      <c r="F7" s="170" t="e">
        <f t="shared" ref="F7:F70" si="0">IF(D7&gt;$I$36,"PROPUESTA VALIDA","PROPUESTA BAJA")</f>
        <v>#NUM!</v>
      </c>
    </row>
    <row r="8" spans="1:15" ht="26.25" customHeight="1">
      <c r="B8" s="167"/>
      <c r="C8" s="168"/>
      <c r="D8" s="169"/>
      <c r="F8" s="170" t="e">
        <f t="shared" si="0"/>
        <v>#NUM!</v>
      </c>
    </row>
    <row r="9" spans="1:15" ht="26.25" customHeight="1">
      <c r="B9" s="167"/>
      <c r="C9" s="168"/>
      <c r="D9" s="169"/>
      <c r="F9" s="170" t="e">
        <f t="shared" si="0"/>
        <v>#NUM!</v>
      </c>
    </row>
    <row r="10" spans="1:15" s="94" customFormat="1" ht="26.25" customHeight="1">
      <c r="A10" s="21"/>
      <c r="B10" s="167"/>
      <c r="C10" s="168"/>
      <c r="D10" s="169"/>
      <c r="F10" s="170" t="e">
        <f t="shared" si="0"/>
        <v>#NUM!</v>
      </c>
      <c r="G10" s="21"/>
      <c r="H10" s="21"/>
      <c r="I10" s="21"/>
      <c r="J10" s="21"/>
      <c r="K10" s="21"/>
      <c r="L10" s="21"/>
      <c r="M10" s="21"/>
      <c r="N10" s="21"/>
      <c r="O10" s="21"/>
    </row>
    <row r="11" spans="1:15" s="94" customFormat="1" ht="26.25" customHeight="1">
      <c r="A11" s="21"/>
      <c r="B11" s="167"/>
      <c r="C11" s="168"/>
      <c r="D11" s="169"/>
      <c r="F11" s="170" t="e">
        <f t="shared" si="0"/>
        <v>#NUM!</v>
      </c>
      <c r="G11" s="21"/>
      <c r="H11" s="21"/>
      <c r="I11" s="21"/>
      <c r="J11" s="21"/>
      <c r="K11" s="21"/>
      <c r="L11" s="21"/>
      <c r="M11" s="21"/>
      <c r="N11" s="21"/>
      <c r="O11" s="21"/>
    </row>
    <row r="12" spans="1:15" s="94" customFormat="1" ht="26.25" customHeight="1">
      <c r="A12" s="21"/>
      <c r="B12" s="167"/>
      <c r="C12" s="168"/>
      <c r="D12" s="169"/>
      <c r="F12" s="170" t="e">
        <f t="shared" si="0"/>
        <v>#NUM!</v>
      </c>
      <c r="G12" s="21"/>
      <c r="H12" s="21"/>
      <c r="I12" s="21"/>
      <c r="J12" s="21"/>
      <c r="K12" s="21"/>
      <c r="L12" s="21"/>
      <c r="M12" s="21"/>
      <c r="N12" s="21"/>
      <c r="O12" s="21"/>
    </row>
    <row r="13" spans="1:15" s="94" customFormat="1" ht="26.25" customHeight="1">
      <c r="A13" s="21"/>
      <c r="B13" s="167"/>
      <c r="C13" s="168"/>
      <c r="D13" s="169"/>
      <c r="F13" s="170" t="e">
        <f t="shared" si="0"/>
        <v>#NUM!</v>
      </c>
      <c r="G13" s="21"/>
      <c r="H13" s="21"/>
      <c r="I13" s="21"/>
      <c r="J13" s="21"/>
      <c r="K13" s="21"/>
      <c r="L13" s="21"/>
      <c r="M13" s="21"/>
      <c r="N13" s="21"/>
      <c r="O13" s="21"/>
    </row>
    <row r="14" spans="1:15" s="94" customFormat="1" ht="26.25" customHeight="1">
      <c r="A14" s="21"/>
      <c r="B14" s="167"/>
      <c r="C14" s="168"/>
      <c r="D14" s="169"/>
      <c r="F14" s="170" t="e">
        <f t="shared" si="0"/>
        <v>#NUM!</v>
      </c>
      <c r="G14" s="21"/>
      <c r="H14" s="21"/>
      <c r="I14" s="21"/>
      <c r="J14" s="21"/>
      <c r="K14" s="21"/>
      <c r="L14" s="21"/>
      <c r="M14" s="21"/>
      <c r="N14" s="21"/>
      <c r="O14" s="21"/>
    </row>
    <row r="15" spans="1:15" s="94" customFormat="1" ht="26.25" customHeight="1">
      <c r="A15" s="21"/>
      <c r="B15" s="167"/>
      <c r="C15" s="168"/>
      <c r="D15" s="169"/>
      <c r="F15" s="170" t="e">
        <f t="shared" si="0"/>
        <v>#NUM!</v>
      </c>
      <c r="G15" s="21"/>
      <c r="H15" s="21"/>
      <c r="I15" s="21"/>
      <c r="J15" s="21"/>
      <c r="K15" s="21"/>
      <c r="L15" s="21"/>
      <c r="M15" s="21"/>
      <c r="N15" s="21"/>
      <c r="O15" s="21"/>
    </row>
    <row r="16" spans="1:15" s="94" customFormat="1" ht="26.25" customHeight="1">
      <c r="A16" s="21"/>
      <c r="B16" s="167"/>
      <c r="C16" s="168"/>
      <c r="D16" s="169"/>
      <c r="F16" s="170" t="e">
        <f t="shared" si="0"/>
        <v>#NUM!</v>
      </c>
      <c r="G16" s="21"/>
      <c r="H16" s="21"/>
      <c r="I16" s="21"/>
      <c r="J16" s="21"/>
      <c r="K16" s="21"/>
      <c r="L16" s="21"/>
      <c r="M16" s="21"/>
      <c r="N16" s="21"/>
      <c r="O16" s="21"/>
    </row>
    <row r="17" spans="1:15" s="94" customFormat="1" ht="26.25" customHeight="1">
      <c r="A17" s="21"/>
      <c r="B17" s="167"/>
      <c r="C17" s="168"/>
      <c r="D17" s="169"/>
      <c r="F17" s="170" t="e">
        <f t="shared" si="0"/>
        <v>#NUM!</v>
      </c>
      <c r="G17" s="171"/>
      <c r="H17" s="171"/>
      <c r="I17" s="172"/>
      <c r="J17" s="172"/>
      <c r="K17" s="172"/>
      <c r="L17" s="172"/>
      <c r="M17" s="21"/>
      <c r="N17" s="21"/>
      <c r="O17" s="21"/>
    </row>
    <row r="18" spans="1:15" s="94" customFormat="1" ht="26.25" customHeight="1">
      <c r="A18" s="21"/>
      <c r="B18" s="167"/>
      <c r="C18" s="168"/>
      <c r="D18" s="169"/>
      <c r="F18" s="170" t="e">
        <f t="shared" si="0"/>
        <v>#NUM!</v>
      </c>
      <c r="G18" s="173"/>
      <c r="H18" s="171"/>
      <c r="I18" s="172"/>
      <c r="J18" s="172"/>
      <c r="K18" s="172"/>
      <c r="L18" s="172"/>
      <c r="M18" s="21"/>
      <c r="N18" s="21"/>
      <c r="O18" s="21"/>
    </row>
    <row r="19" spans="1:15" s="94" customFormat="1" ht="26.25" customHeight="1">
      <c r="A19" s="21"/>
      <c r="B19" s="167"/>
      <c r="C19" s="168"/>
      <c r="D19" s="169"/>
      <c r="F19" s="170" t="e">
        <f t="shared" si="0"/>
        <v>#NUM!</v>
      </c>
      <c r="G19" s="174">
        <v>12517051</v>
      </c>
      <c r="H19" s="174" t="s">
        <v>1</v>
      </c>
      <c r="I19" s="174" t="s">
        <v>1</v>
      </c>
      <c r="J19" s="174" t="s">
        <v>1</v>
      </c>
      <c r="K19" s="174">
        <v>0</v>
      </c>
      <c r="L19" s="174"/>
      <c r="M19" s="21"/>
      <c r="N19" s="21"/>
      <c r="O19" s="21"/>
    </row>
    <row r="20" spans="1:15" s="94" customFormat="1" ht="26.25" customHeight="1">
      <c r="A20" s="21"/>
      <c r="B20" s="167"/>
      <c r="C20" s="168"/>
      <c r="D20" s="169"/>
      <c r="F20" s="170" t="e">
        <f t="shared" si="0"/>
        <v>#NUM!</v>
      </c>
      <c r="G20" s="174">
        <v>19572440</v>
      </c>
      <c r="H20" s="174" t="s">
        <v>1</v>
      </c>
      <c r="I20" s="174" t="s">
        <v>1</v>
      </c>
      <c r="J20" s="174" t="s">
        <v>1</v>
      </c>
      <c r="K20" s="174">
        <v>0</v>
      </c>
      <c r="L20" s="174"/>
      <c r="M20" s="21"/>
      <c r="N20" s="21"/>
      <c r="O20" s="21"/>
    </row>
    <row r="21" spans="1:15" s="94" customFormat="1" ht="26.25" customHeight="1">
      <c r="A21" s="21"/>
      <c r="B21" s="167"/>
      <c r="C21" s="168"/>
      <c r="D21" s="169"/>
      <c r="F21" s="170" t="e">
        <f t="shared" si="0"/>
        <v>#NUM!</v>
      </c>
      <c r="G21" s="174">
        <v>8230777</v>
      </c>
      <c r="H21" s="174" t="s">
        <v>1</v>
      </c>
      <c r="I21" s="174" t="s">
        <v>1</v>
      </c>
      <c r="J21" s="174" t="s">
        <v>1</v>
      </c>
      <c r="K21" s="174">
        <v>0</v>
      </c>
      <c r="L21" s="174"/>
      <c r="M21" s="21"/>
      <c r="N21" s="21"/>
      <c r="O21" s="21"/>
    </row>
    <row r="22" spans="1:15" s="94" customFormat="1" ht="26.25" customHeight="1">
      <c r="A22" s="21"/>
      <c r="B22" s="167"/>
      <c r="C22" s="168"/>
      <c r="D22" s="169"/>
      <c r="F22" s="170" t="e">
        <f t="shared" si="0"/>
        <v>#NUM!</v>
      </c>
      <c r="G22" s="174">
        <v>8599889</v>
      </c>
      <c r="H22" s="174">
        <v>4100122</v>
      </c>
      <c r="I22" s="174" t="s">
        <v>1</v>
      </c>
      <c r="J22" s="174" t="s">
        <v>1</v>
      </c>
      <c r="K22" s="174">
        <v>0</v>
      </c>
      <c r="L22" s="174"/>
      <c r="M22" s="21"/>
      <c r="N22" s="21"/>
      <c r="O22" s="21"/>
    </row>
    <row r="23" spans="1:15" s="94" customFormat="1" ht="26.25" customHeight="1">
      <c r="A23" s="21"/>
      <c r="B23" s="167"/>
      <c r="C23" s="168"/>
      <c r="D23" s="169"/>
      <c r="F23" s="170" t="e">
        <f t="shared" si="0"/>
        <v>#NUM!</v>
      </c>
      <c r="G23" s="174">
        <v>13016907</v>
      </c>
      <c r="H23" s="174" t="s">
        <v>1</v>
      </c>
      <c r="I23" s="174" t="s">
        <v>1</v>
      </c>
      <c r="J23" s="174" t="s">
        <v>1</v>
      </c>
      <c r="K23" s="174">
        <v>-14846.380000114441</v>
      </c>
      <c r="L23" s="174"/>
      <c r="M23" s="21"/>
      <c r="N23" s="21"/>
      <c r="O23" s="21"/>
    </row>
    <row r="24" spans="1:15" s="94" customFormat="1" ht="26.25" customHeight="1">
      <c r="A24" s="21"/>
      <c r="B24" s="167"/>
      <c r="C24" s="168"/>
      <c r="D24" s="169"/>
      <c r="F24" s="170" t="e">
        <f t="shared" si="0"/>
        <v>#NUM!</v>
      </c>
      <c r="G24" s="174">
        <v>18624297</v>
      </c>
      <c r="H24" s="174">
        <v>8517140</v>
      </c>
      <c r="I24" s="174" t="s">
        <v>1</v>
      </c>
      <c r="J24" s="174" t="s">
        <v>1</v>
      </c>
      <c r="K24" s="174">
        <v>0</v>
      </c>
      <c r="L24" s="174"/>
      <c r="M24" s="21"/>
      <c r="N24" s="21"/>
      <c r="O24" s="21"/>
    </row>
    <row r="25" spans="1:15" s="94" customFormat="1" ht="26.25" customHeight="1">
      <c r="A25" s="21"/>
      <c r="B25" s="167"/>
      <c r="C25" s="168"/>
      <c r="D25" s="169"/>
      <c r="F25" s="170" t="e">
        <f t="shared" si="0"/>
        <v>#NUM!</v>
      </c>
      <c r="G25" s="174">
        <v>15366493</v>
      </c>
      <c r="H25" s="174" t="s">
        <v>1</v>
      </c>
      <c r="I25" s="174" t="s">
        <v>1</v>
      </c>
      <c r="J25" s="174" t="s">
        <v>1</v>
      </c>
      <c r="K25" s="174">
        <v>0</v>
      </c>
      <c r="L25" s="174"/>
    </row>
    <row r="26" spans="1:15" s="94" customFormat="1" ht="26.25" customHeight="1">
      <c r="A26" s="21"/>
      <c r="B26" s="167"/>
      <c r="C26" s="168"/>
      <c r="D26" s="169"/>
      <c r="F26" s="170" t="e">
        <f t="shared" si="0"/>
        <v>#NUM!</v>
      </c>
      <c r="G26" s="174">
        <v>0</v>
      </c>
      <c r="H26" s="174">
        <v>5259336</v>
      </c>
      <c r="I26" s="174" t="s">
        <v>1</v>
      </c>
      <c r="J26" s="174" t="s">
        <v>1</v>
      </c>
      <c r="K26" s="174">
        <v>-137385</v>
      </c>
      <c r="L26" s="174"/>
    </row>
    <row r="27" spans="1:15" s="94" customFormat="1" ht="26.25" customHeight="1">
      <c r="A27" s="21"/>
      <c r="B27" s="167"/>
      <c r="C27" s="168"/>
      <c r="D27" s="169"/>
      <c r="E27" s="94" t="str">
        <f>IF(COUNTIF(G27:J27,"&gt;"&amp;$L$32),B27,"")</f>
        <v/>
      </c>
      <c r="F27" s="170" t="e">
        <f t="shared" si="0"/>
        <v>#NUM!</v>
      </c>
      <c r="G27" s="174" t="e">
        <v>#VALUE!</v>
      </c>
      <c r="H27" s="174">
        <v>5259336</v>
      </c>
      <c r="I27" s="174" t="s">
        <v>1</v>
      </c>
      <c r="J27" s="174" t="s">
        <v>1</v>
      </c>
      <c r="K27" s="174">
        <v>-797969</v>
      </c>
      <c r="L27" s="174"/>
    </row>
    <row r="28" spans="1:15" s="94" customFormat="1" ht="26.25" customHeight="1">
      <c r="A28" s="21"/>
      <c r="B28" s="167"/>
      <c r="C28" s="168"/>
      <c r="D28" s="169"/>
      <c r="E28" s="94" t="str">
        <f t="shared" ref="E28:E70" si="1">IF(COUNTIF(G28:J28,"&gt;"&amp;$L$32),B28,"")</f>
        <v/>
      </c>
      <c r="F28" s="170" t="e">
        <f t="shared" si="0"/>
        <v>#NUM!</v>
      </c>
      <c r="G28" s="174">
        <v>142621754</v>
      </c>
      <c r="H28" s="174">
        <v>154733629</v>
      </c>
      <c r="I28" s="174" t="s">
        <v>1</v>
      </c>
      <c r="J28" s="174" t="s">
        <v>1</v>
      </c>
      <c r="K28" s="174">
        <v>0</v>
      </c>
      <c r="L28" s="174"/>
    </row>
    <row r="29" spans="1:15" s="94" customFormat="1" ht="26.25" customHeight="1">
      <c r="A29" s="21"/>
      <c r="B29" s="167"/>
      <c r="C29" s="168"/>
      <c r="D29" s="169"/>
      <c r="E29" s="94" t="str">
        <f t="shared" si="1"/>
        <v/>
      </c>
      <c r="F29" s="170" t="e">
        <f t="shared" si="0"/>
        <v>#NUM!</v>
      </c>
      <c r="G29" s="174">
        <v>47648676</v>
      </c>
      <c r="H29" s="174">
        <v>12111875</v>
      </c>
      <c r="I29" s="174" t="s">
        <v>1</v>
      </c>
      <c r="J29" s="174" t="s">
        <v>1</v>
      </c>
      <c r="K29" s="174">
        <v>0</v>
      </c>
      <c r="L29" s="174"/>
    </row>
    <row r="30" spans="1:15" s="94" customFormat="1" ht="26.25" customHeight="1">
      <c r="A30" s="21"/>
      <c r="B30" s="167"/>
      <c r="C30" s="168"/>
      <c r="D30" s="169"/>
      <c r="E30" s="94" t="str">
        <f t="shared" si="1"/>
        <v/>
      </c>
      <c r="F30" s="170" t="e">
        <f t="shared" si="0"/>
        <v>#NUM!</v>
      </c>
      <c r="G30" s="174" t="e">
        <v>#VALUE!</v>
      </c>
      <c r="H30" s="174" t="s">
        <v>1</v>
      </c>
      <c r="I30" s="174" t="s">
        <v>1</v>
      </c>
      <c r="J30" s="174" t="s">
        <v>1</v>
      </c>
      <c r="K30" s="174">
        <v>0</v>
      </c>
      <c r="L30" s="174"/>
    </row>
    <row r="31" spans="1:15" s="94" customFormat="1" ht="26.25" customHeight="1">
      <c r="A31" s="21"/>
      <c r="B31" s="167"/>
      <c r="C31" s="168"/>
      <c r="D31" s="169"/>
      <c r="E31" s="94" t="str">
        <f t="shared" si="1"/>
        <v/>
      </c>
      <c r="F31" s="170" t="e">
        <f t="shared" si="0"/>
        <v>#NUM!</v>
      </c>
      <c r="G31" s="174">
        <v>19036932</v>
      </c>
      <c r="H31" s="174">
        <v>51547085</v>
      </c>
      <c r="I31" s="174" t="s">
        <v>1</v>
      </c>
      <c r="J31" s="174" t="s">
        <v>1</v>
      </c>
      <c r="K31" s="174">
        <v>0</v>
      </c>
      <c r="L31" s="174"/>
    </row>
    <row r="32" spans="1:15" s="94" customFormat="1" ht="26.25" customHeight="1" thickBot="1">
      <c r="A32" s="21"/>
      <c r="B32" s="167"/>
      <c r="C32" s="168"/>
      <c r="D32" s="169"/>
      <c r="E32" s="94" t="str">
        <f t="shared" si="1"/>
        <v/>
      </c>
      <c r="F32" s="170" t="e">
        <f t="shared" si="0"/>
        <v>#NUM!</v>
      </c>
      <c r="G32" s="174" t="e">
        <v>#VALUE!</v>
      </c>
      <c r="H32" s="174">
        <v>32510153</v>
      </c>
      <c r="I32" s="174" t="s">
        <v>1</v>
      </c>
      <c r="J32" s="174" t="s">
        <v>1</v>
      </c>
      <c r="K32" s="174">
        <v>551258</v>
      </c>
      <c r="L32" s="174"/>
    </row>
    <row r="33" spans="1:15" s="94" customFormat="1" ht="26.25" customHeight="1">
      <c r="A33" s="21"/>
      <c r="B33" s="167"/>
      <c r="C33" s="168"/>
      <c r="D33" s="169"/>
      <c r="E33" s="94" t="str">
        <f t="shared" si="1"/>
        <v/>
      </c>
      <c r="F33" s="170" t="e">
        <f t="shared" si="0"/>
        <v>#NUM!</v>
      </c>
      <c r="G33" s="175" t="s">
        <v>2</v>
      </c>
      <c r="H33" s="176"/>
      <c r="I33" s="177"/>
      <c r="J33" s="178"/>
      <c r="K33" s="174">
        <v>0</v>
      </c>
      <c r="L33" s="174"/>
    </row>
    <row r="34" spans="1:15" s="94" customFormat="1" ht="26.25" customHeight="1" thickBot="1">
      <c r="A34" s="21"/>
      <c r="B34" s="167"/>
      <c r="C34" s="168"/>
      <c r="D34" s="169"/>
      <c r="E34" s="94" t="str">
        <f t="shared" si="1"/>
        <v/>
      </c>
      <c r="F34" s="170" t="e">
        <f t="shared" si="0"/>
        <v>#NUM!</v>
      </c>
      <c r="G34" s="179">
        <f>D5</f>
        <v>0</v>
      </c>
      <c r="H34" s="180"/>
      <c r="I34" s="178"/>
      <c r="J34" s="178"/>
      <c r="K34" s="174">
        <v>0</v>
      </c>
      <c r="L34" s="174"/>
    </row>
    <row r="35" spans="1:15" s="94" customFormat="1" ht="26.25" customHeight="1" thickBot="1">
      <c r="A35" s="21"/>
      <c r="B35" s="167"/>
      <c r="C35" s="168"/>
      <c r="D35" s="169"/>
      <c r="E35" s="94" t="str">
        <f t="shared" si="1"/>
        <v/>
      </c>
      <c r="F35" s="170" t="e">
        <f t="shared" si="0"/>
        <v>#NUM!</v>
      </c>
      <c r="G35" s="181" t="s">
        <v>3</v>
      </c>
      <c r="H35" s="182" t="e">
        <f>AVERAGE(D6:D35)</f>
        <v>#DIV/0!</v>
      </c>
      <c r="I35" s="183" t="s">
        <v>4</v>
      </c>
      <c r="J35" s="184" t="s">
        <v>5</v>
      </c>
      <c r="K35" s="232" t="str">
        <f>IFERROR(IF(MAX(G42:J70)&lt;L47,"DESPUES DE APLICAR LA GUIA DE COLOMBIA COMPRA EFICIENTE, SE DETERMINA QUE NINGUNA OFERTA SE ENCUENTRA EN LA CONDICION DE OFERTA ARTIFICIALMENTE BAJA"," SE DEBE REQUERIR A LOS PROPONENTES: "&amp;E27 &amp;", "&amp;E28 &amp;", "&amp;E29 &amp;", "&amp; E30 &amp; ", "&amp;E31 &amp;", "&amp;E32 &amp; ", "&amp;E33 &amp; ", "&amp;E34 &amp;", "&amp;E35 &amp; ","&amp;E36 &amp;", "&amp;E37 &amp;", "&amp;E38 &amp;", "&amp; E39 &amp; ", "&amp;E40 &amp;", "&amp;E41 &amp; ", "&amp;E42 &amp; ", "&amp;E43 &amp;", "&amp; E44),"")</f>
        <v/>
      </c>
      <c r="L35" s="233"/>
    </row>
    <row r="36" spans="1:15" s="94" customFormat="1" ht="26.25" customHeight="1" thickBot="1">
      <c r="A36" s="21"/>
      <c r="B36" s="167"/>
      <c r="C36" s="168"/>
      <c r="D36" s="169"/>
      <c r="E36" s="94" t="str">
        <f t="shared" si="1"/>
        <v/>
      </c>
      <c r="F36" s="170" t="e">
        <f t="shared" si="0"/>
        <v>#NUM!</v>
      </c>
      <c r="G36" s="185" t="s">
        <v>6</v>
      </c>
      <c r="H36" s="182" t="e">
        <f>MEDIAN(D6:D35)</f>
        <v>#NUM!</v>
      </c>
      <c r="I36" s="238" t="e">
        <f>H36-H37</f>
        <v>#NUM!</v>
      </c>
      <c r="J36" s="240" t="e">
        <f>1-(I36/J41)</f>
        <v>#NUM!</v>
      </c>
      <c r="K36" s="234"/>
      <c r="L36" s="235"/>
    </row>
    <row r="37" spans="1:15" s="94" customFormat="1" ht="26.25" customHeight="1" thickBot="1">
      <c r="A37" s="21"/>
      <c r="B37" s="167"/>
      <c r="C37" s="168"/>
      <c r="D37" s="169"/>
      <c r="E37" s="94" t="str">
        <f t="shared" si="1"/>
        <v/>
      </c>
      <c r="F37" s="170" t="e">
        <f t="shared" si="0"/>
        <v>#NUM!</v>
      </c>
      <c r="G37" s="186" t="s">
        <v>7</v>
      </c>
      <c r="H37" s="187" t="e">
        <f>_xlfn.STDEV.P(D6:D35)</f>
        <v>#DIV/0!</v>
      </c>
      <c r="I37" s="239"/>
      <c r="J37" s="241"/>
      <c r="K37" s="236"/>
      <c r="L37" s="237"/>
    </row>
    <row r="38" spans="1:15" s="94" customFormat="1" ht="26.25" customHeight="1" thickBot="1">
      <c r="A38" s="21"/>
      <c r="B38" s="167"/>
      <c r="C38" s="168"/>
      <c r="D38" s="169"/>
      <c r="E38" s="94" t="str">
        <f t="shared" si="1"/>
        <v/>
      </c>
      <c r="F38" s="170" t="e">
        <f t="shared" si="0"/>
        <v>#NUM!</v>
      </c>
      <c r="G38" s="188" t="s">
        <v>8</v>
      </c>
      <c r="H38" s="189"/>
      <c r="I38" s="189"/>
      <c r="J38" s="189"/>
      <c r="K38" s="190"/>
      <c r="L38" s="191" t="s">
        <v>9</v>
      </c>
    </row>
    <row r="39" spans="1:15" s="94" customFormat="1" ht="26.25" customHeight="1">
      <c r="A39" s="21"/>
      <c r="B39" s="167"/>
      <c r="C39" s="168"/>
      <c r="D39" s="169"/>
      <c r="E39" s="94" t="str">
        <f t="shared" si="1"/>
        <v/>
      </c>
      <c r="F39" s="170" t="e">
        <f t="shared" si="0"/>
        <v>#NUM!</v>
      </c>
      <c r="G39" s="192"/>
      <c r="H39" s="193" t="s">
        <v>10</v>
      </c>
      <c r="I39" s="193" t="s">
        <v>11</v>
      </c>
      <c r="J39" s="193" t="s">
        <v>2</v>
      </c>
      <c r="K39" s="194" t="s">
        <v>12</v>
      </c>
      <c r="L39" s="195"/>
    </row>
    <row r="40" spans="1:15" s="94" customFormat="1" ht="26.25" customHeight="1">
      <c r="A40" s="21"/>
      <c r="B40" s="167"/>
      <c r="C40" s="168"/>
      <c r="D40" s="169"/>
      <c r="E40" s="94" t="str">
        <f t="shared" si="1"/>
        <v/>
      </c>
      <c r="F40" s="170" t="e">
        <f t="shared" si="0"/>
        <v>#NUM!</v>
      </c>
      <c r="G40" s="196" t="s">
        <v>13</v>
      </c>
      <c r="H40" s="197" t="e">
        <f>(J41-H41)/J41</f>
        <v>#DIV/0!</v>
      </c>
      <c r="I40" s="198" t="e">
        <f>(J41-I41)/J41</f>
        <v>#NUM!</v>
      </c>
      <c r="J40" s="199" t="e">
        <f>(J41-I36)/J41</f>
        <v>#NUM!</v>
      </c>
      <c r="K40" s="200"/>
      <c r="L40" s="195"/>
    </row>
    <row r="41" spans="1:15" s="94" customFormat="1" ht="26.25" customHeight="1" thickBot="1">
      <c r="A41" s="21"/>
      <c r="B41" s="167"/>
      <c r="C41" s="168"/>
      <c r="D41" s="169"/>
      <c r="E41" s="94" t="str">
        <f t="shared" si="1"/>
        <v/>
      </c>
      <c r="F41" s="170" t="e">
        <f t="shared" si="0"/>
        <v>#NUM!</v>
      </c>
      <c r="G41" s="179" t="e">
        <f>I36</f>
        <v>#NUM!</v>
      </c>
      <c r="H41" s="179" t="e">
        <f>H35</f>
        <v>#DIV/0!</v>
      </c>
      <c r="I41" s="179" t="e">
        <f>H36</f>
        <v>#NUM!</v>
      </c>
      <c r="J41" s="179">
        <f>G34</f>
        <v>0</v>
      </c>
      <c r="K41" s="201"/>
      <c r="L41" s="202"/>
    </row>
    <row r="42" spans="1:15" ht="26.25" customHeight="1">
      <c r="B42" s="167"/>
      <c r="C42" s="168"/>
      <c r="D42" s="169"/>
      <c r="E42" s="94" t="str">
        <f>IF(COUNTIF(G42:J42,"&gt;"&amp;$L$32),"No."&amp;B42&amp;",  ","")</f>
        <v/>
      </c>
      <c r="F42" s="170" t="e">
        <f t="shared" si="0"/>
        <v>#NUM!</v>
      </c>
      <c r="G42" s="203" t="e">
        <f>1-(D42/$G$41)</f>
        <v>#NUM!</v>
      </c>
      <c r="H42" s="204" t="e">
        <f>1-(D42/$H$41)</f>
        <v>#DIV/0!</v>
      </c>
      <c r="I42" s="205" t="e">
        <f>1-(D42/$I$41)</f>
        <v>#NUM!</v>
      </c>
      <c r="J42" s="205" t="e">
        <f>1-(D42/$J$41)</f>
        <v>#DIV/0!</v>
      </c>
      <c r="K42" s="206" t="s">
        <v>14</v>
      </c>
      <c r="L42" s="207" t="s">
        <v>15</v>
      </c>
      <c r="M42" s="94"/>
      <c r="N42" s="94"/>
      <c r="O42" s="94"/>
    </row>
    <row r="43" spans="1:15" ht="26.25" customHeight="1" thickBot="1">
      <c r="B43" s="167"/>
      <c r="C43" s="168"/>
      <c r="D43" s="169"/>
      <c r="E43" s="94" t="str">
        <f t="shared" ref="E43:E50" si="2">IF(COUNTIF(G43:J43,"&gt;"&amp;$L$32),"No."&amp;B43&amp;",  ","")</f>
        <v/>
      </c>
      <c r="F43" s="170" t="e">
        <f t="shared" si="0"/>
        <v>#NUM!</v>
      </c>
      <c r="G43" s="203" t="e">
        <f t="shared" ref="G43:G70" si="3">1-(D43/$G$41)</f>
        <v>#NUM!</v>
      </c>
      <c r="H43" s="204" t="e">
        <f t="shared" ref="H43:H70" si="4">1-(D43/$H$41)</f>
        <v>#DIV/0!</v>
      </c>
      <c r="I43" s="205" t="e">
        <f t="shared" ref="I43:I70" si="5">1-(D43/$I$41)</f>
        <v>#NUM!</v>
      </c>
      <c r="J43" s="205" t="e">
        <f t="shared" ref="J43:J70" si="6">1-(D43/$J$41)</f>
        <v>#DIV/0!</v>
      </c>
      <c r="K43" s="208">
        <v>0.113371142807664</v>
      </c>
      <c r="L43" s="209">
        <v>0.03</v>
      </c>
      <c r="M43" s="94"/>
      <c r="N43" s="94"/>
      <c r="O43" s="94"/>
    </row>
    <row r="44" spans="1:15" ht="26.25" customHeight="1">
      <c r="B44" s="167"/>
      <c r="C44" s="168"/>
      <c r="D44" s="169"/>
      <c r="E44" s="94" t="str">
        <f t="shared" si="2"/>
        <v/>
      </c>
      <c r="F44" s="170" t="e">
        <f t="shared" si="0"/>
        <v>#NUM!</v>
      </c>
      <c r="G44" s="203" t="e">
        <f t="shared" si="3"/>
        <v>#NUM!</v>
      </c>
      <c r="H44" s="204" t="e">
        <f t="shared" si="4"/>
        <v>#DIV/0!</v>
      </c>
      <c r="I44" s="205" t="e">
        <f t="shared" si="5"/>
        <v>#NUM!</v>
      </c>
      <c r="J44" s="205" t="e">
        <f t="shared" si="6"/>
        <v>#DIV/0!</v>
      </c>
      <c r="K44" s="210" t="s">
        <v>16</v>
      </c>
      <c r="L44" s="211" t="s">
        <v>9</v>
      </c>
      <c r="M44" s="94"/>
      <c r="N44" s="94"/>
      <c r="O44" s="94"/>
    </row>
    <row r="45" spans="1:15" ht="26.25" customHeight="1" thickBot="1">
      <c r="B45" s="167"/>
      <c r="C45" s="168"/>
      <c r="D45" s="169"/>
      <c r="E45" s="94" t="str">
        <f t="shared" si="2"/>
        <v/>
      </c>
      <c r="F45" s="170" t="e">
        <f t="shared" si="0"/>
        <v>#NUM!</v>
      </c>
      <c r="G45" s="203" t="e">
        <f t="shared" si="3"/>
        <v>#NUM!</v>
      </c>
      <c r="H45" s="204" t="e">
        <f t="shared" si="4"/>
        <v>#DIV/0!</v>
      </c>
      <c r="I45" s="205" t="e">
        <f t="shared" si="5"/>
        <v>#NUM!</v>
      </c>
      <c r="J45" s="205" t="e">
        <f t="shared" si="6"/>
        <v>#DIV/0!</v>
      </c>
      <c r="K45" s="208">
        <v>0.1157212157046858</v>
      </c>
      <c r="L45" s="212">
        <f>AVERAGE(K42:K47)</f>
        <v>0.12271663986972385</v>
      </c>
      <c r="M45" s="94"/>
      <c r="N45" s="94"/>
      <c r="O45" s="94"/>
    </row>
    <row r="46" spans="1:15" ht="26.25" customHeight="1">
      <c r="B46" s="167"/>
      <c r="C46" s="168"/>
      <c r="D46" s="169"/>
      <c r="E46" s="94" t="str">
        <f t="shared" si="2"/>
        <v/>
      </c>
      <c r="F46" s="170" t="e">
        <f t="shared" si="0"/>
        <v>#NUM!</v>
      </c>
      <c r="G46" s="203" t="e">
        <f t="shared" si="3"/>
        <v>#NUM!</v>
      </c>
      <c r="H46" s="204" t="e">
        <f t="shared" si="4"/>
        <v>#DIV/0!</v>
      </c>
      <c r="I46" s="205" t="e">
        <f t="shared" si="5"/>
        <v>#NUM!</v>
      </c>
      <c r="J46" s="205" t="e">
        <f t="shared" si="6"/>
        <v>#DIV/0!</v>
      </c>
      <c r="K46" s="208" t="s">
        <v>17</v>
      </c>
      <c r="L46" s="213" t="s">
        <v>18</v>
      </c>
      <c r="M46" s="94"/>
      <c r="N46" s="94"/>
      <c r="O46" s="94"/>
    </row>
    <row r="47" spans="1:15" ht="26.25" customHeight="1" thickBot="1">
      <c r="B47" s="167"/>
      <c r="C47" s="168"/>
      <c r="D47" s="169"/>
      <c r="E47" s="94" t="str">
        <f t="shared" si="2"/>
        <v/>
      </c>
      <c r="F47" s="170" t="e">
        <f t="shared" si="0"/>
        <v>#NUM!</v>
      </c>
      <c r="G47" s="203" t="e">
        <f t="shared" si="3"/>
        <v>#NUM!</v>
      </c>
      <c r="H47" s="204" t="e">
        <f t="shared" si="4"/>
        <v>#DIV/0!</v>
      </c>
      <c r="I47" s="205" t="e">
        <f t="shared" si="5"/>
        <v>#NUM!</v>
      </c>
      <c r="J47" s="205" t="e">
        <f t="shared" si="6"/>
        <v>#DIV/0!</v>
      </c>
      <c r="K47" s="208">
        <v>0.13905756109682174</v>
      </c>
      <c r="L47" s="214">
        <f>L43+L45</f>
        <v>0.15271663986972384</v>
      </c>
      <c r="M47" s="94"/>
      <c r="N47" s="94"/>
      <c r="O47" s="94"/>
    </row>
    <row r="48" spans="1:15" ht="26.25" customHeight="1">
      <c r="B48" s="167"/>
      <c r="C48" s="168"/>
      <c r="D48" s="169"/>
      <c r="E48" s="94" t="str">
        <f t="shared" si="2"/>
        <v/>
      </c>
      <c r="F48" s="170" t="e">
        <f t="shared" si="0"/>
        <v>#NUM!</v>
      </c>
      <c r="G48" s="203" t="e">
        <f t="shared" si="3"/>
        <v>#NUM!</v>
      </c>
      <c r="H48" s="204" t="e">
        <f t="shared" si="4"/>
        <v>#DIV/0!</v>
      </c>
      <c r="I48" s="205" t="e">
        <f t="shared" si="5"/>
        <v>#NUM!</v>
      </c>
      <c r="J48" s="205" t="e">
        <f t="shared" si="6"/>
        <v>#DIV/0!</v>
      </c>
      <c r="K48" s="174">
        <v>0</v>
      </c>
      <c r="L48" s="174"/>
      <c r="M48" s="94"/>
      <c r="N48" s="94"/>
      <c r="O48" s="94"/>
    </row>
    <row r="49" spans="1:15" ht="26.25" customHeight="1">
      <c r="B49" s="167"/>
      <c r="C49" s="168"/>
      <c r="D49" s="169"/>
      <c r="E49" s="94" t="str">
        <f t="shared" si="2"/>
        <v/>
      </c>
      <c r="F49" s="170" t="e">
        <f t="shared" si="0"/>
        <v>#NUM!</v>
      </c>
      <c r="G49" s="203" t="e">
        <f t="shared" si="3"/>
        <v>#NUM!</v>
      </c>
      <c r="H49" s="204" t="e">
        <f t="shared" si="4"/>
        <v>#DIV/0!</v>
      </c>
      <c r="I49" s="205" t="e">
        <f t="shared" si="5"/>
        <v>#NUM!</v>
      </c>
      <c r="J49" s="205" t="e">
        <f t="shared" si="6"/>
        <v>#DIV/0!</v>
      </c>
      <c r="K49" s="174">
        <v>0</v>
      </c>
      <c r="L49" s="174"/>
      <c r="M49" s="94"/>
      <c r="N49" s="94"/>
      <c r="O49" s="94"/>
    </row>
    <row r="50" spans="1:15" ht="26.25" customHeight="1">
      <c r="B50" s="167"/>
      <c r="C50" s="168"/>
      <c r="D50" s="169"/>
      <c r="E50" s="94" t="str">
        <f t="shared" si="2"/>
        <v/>
      </c>
      <c r="F50" s="170" t="e">
        <f t="shared" si="0"/>
        <v>#NUM!</v>
      </c>
      <c r="G50" s="203" t="e">
        <f t="shared" si="3"/>
        <v>#NUM!</v>
      </c>
      <c r="H50" s="204" t="e">
        <f t="shared" si="4"/>
        <v>#DIV/0!</v>
      </c>
      <c r="I50" s="205" t="e">
        <f t="shared" si="5"/>
        <v>#NUM!</v>
      </c>
      <c r="J50" s="205" t="e">
        <f t="shared" si="6"/>
        <v>#DIV/0!</v>
      </c>
      <c r="K50" s="174">
        <v>0</v>
      </c>
      <c r="L50" s="174"/>
      <c r="M50" s="94"/>
      <c r="N50" s="94"/>
      <c r="O50" s="94"/>
    </row>
    <row r="51" spans="1:15" s="215" customFormat="1" ht="6.75" customHeight="1">
      <c r="B51" s="167"/>
      <c r="C51" s="168"/>
      <c r="D51" s="169"/>
      <c r="E51" s="94" t="str">
        <f t="shared" si="1"/>
        <v/>
      </c>
      <c r="F51" s="170" t="e">
        <f t="shared" si="0"/>
        <v>#NUM!</v>
      </c>
      <c r="G51" s="203" t="e">
        <f t="shared" si="3"/>
        <v>#NUM!</v>
      </c>
      <c r="H51" s="204" t="e">
        <f t="shared" si="4"/>
        <v>#DIV/0!</v>
      </c>
      <c r="I51" s="205" t="e">
        <f t="shared" si="5"/>
        <v>#NUM!</v>
      </c>
      <c r="J51" s="205" t="e">
        <f t="shared" si="6"/>
        <v>#DIV/0!</v>
      </c>
      <c r="K51" s="21"/>
      <c r="L51" s="21"/>
      <c r="M51" s="94"/>
      <c r="N51" s="94"/>
      <c r="O51" s="94"/>
    </row>
    <row r="52" spans="1:15" ht="15">
      <c r="B52" s="167"/>
      <c r="C52" s="168"/>
      <c r="D52" s="169"/>
      <c r="E52" s="94" t="str">
        <f t="shared" si="1"/>
        <v/>
      </c>
      <c r="F52" s="170" t="e">
        <f t="shared" si="0"/>
        <v>#NUM!</v>
      </c>
      <c r="G52" s="203" t="e">
        <f t="shared" si="3"/>
        <v>#NUM!</v>
      </c>
      <c r="H52" s="204" t="e">
        <f t="shared" si="4"/>
        <v>#DIV/0!</v>
      </c>
      <c r="I52" s="205" t="e">
        <f t="shared" si="5"/>
        <v>#NUM!</v>
      </c>
      <c r="J52" s="205" t="e">
        <f t="shared" si="6"/>
        <v>#DIV/0!</v>
      </c>
      <c r="M52" s="94"/>
      <c r="N52" s="94"/>
      <c r="O52" s="94"/>
    </row>
    <row r="53" spans="1:15" ht="15">
      <c r="B53" s="167"/>
      <c r="C53" s="168"/>
      <c r="D53" s="169"/>
      <c r="E53" s="94" t="str">
        <f t="shared" si="1"/>
        <v/>
      </c>
      <c r="F53" s="170" t="e">
        <f t="shared" si="0"/>
        <v>#NUM!</v>
      </c>
      <c r="G53" s="203" t="e">
        <f t="shared" si="3"/>
        <v>#NUM!</v>
      </c>
      <c r="H53" s="204" t="e">
        <f t="shared" si="4"/>
        <v>#DIV/0!</v>
      </c>
      <c r="I53" s="205" t="e">
        <f t="shared" si="5"/>
        <v>#NUM!</v>
      </c>
      <c r="J53" s="205" t="e">
        <f t="shared" si="6"/>
        <v>#DIV/0!</v>
      </c>
      <c r="M53" s="94"/>
      <c r="N53" s="94"/>
      <c r="O53" s="94"/>
    </row>
    <row r="54" spans="1:15" ht="15">
      <c r="B54" s="167"/>
      <c r="C54" s="168"/>
      <c r="D54" s="169"/>
      <c r="E54" s="94" t="str">
        <f t="shared" si="1"/>
        <v/>
      </c>
      <c r="F54" s="170" t="e">
        <f t="shared" si="0"/>
        <v>#NUM!</v>
      </c>
      <c r="G54" s="203" t="e">
        <f t="shared" si="3"/>
        <v>#NUM!</v>
      </c>
      <c r="H54" s="204" t="e">
        <f t="shared" si="4"/>
        <v>#DIV/0!</v>
      </c>
      <c r="I54" s="205" t="e">
        <f t="shared" si="5"/>
        <v>#NUM!</v>
      </c>
      <c r="J54" s="205" t="e">
        <f t="shared" si="6"/>
        <v>#DIV/0!</v>
      </c>
      <c r="M54" s="94"/>
      <c r="N54" s="94"/>
      <c r="O54" s="94"/>
    </row>
    <row r="55" spans="1:15" s="106" customFormat="1" ht="15">
      <c r="A55" s="21"/>
      <c r="B55" s="167"/>
      <c r="C55" s="168"/>
      <c r="D55" s="169"/>
      <c r="E55" s="94" t="str">
        <f t="shared" si="1"/>
        <v/>
      </c>
      <c r="F55" s="170" t="e">
        <f t="shared" si="0"/>
        <v>#NUM!</v>
      </c>
      <c r="G55" s="203" t="e">
        <f t="shared" si="3"/>
        <v>#NUM!</v>
      </c>
      <c r="H55" s="204" t="e">
        <f t="shared" si="4"/>
        <v>#DIV/0!</v>
      </c>
      <c r="I55" s="205" t="e">
        <f t="shared" si="5"/>
        <v>#NUM!</v>
      </c>
      <c r="J55" s="205" t="e">
        <f t="shared" si="6"/>
        <v>#DIV/0!</v>
      </c>
      <c r="K55" s="21"/>
      <c r="L55" s="21"/>
      <c r="M55" s="94"/>
      <c r="N55" s="94"/>
      <c r="O55" s="94"/>
    </row>
    <row r="56" spans="1:15" s="106" customFormat="1" ht="15">
      <c r="A56" s="21"/>
      <c r="B56" s="167"/>
      <c r="C56" s="168"/>
      <c r="D56" s="169"/>
      <c r="E56" s="94" t="str">
        <f t="shared" si="1"/>
        <v/>
      </c>
      <c r="F56" s="170" t="e">
        <f t="shared" si="0"/>
        <v>#NUM!</v>
      </c>
      <c r="G56" s="203" t="e">
        <f t="shared" si="3"/>
        <v>#NUM!</v>
      </c>
      <c r="H56" s="204" t="e">
        <f t="shared" si="4"/>
        <v>#DIV/0!</v>
      </c>
      <c r="I56" s="205" t="e">
        <f t="shared" si="5"/>
        <v>#NUM!</v>
      </c>
      <c r="J56" s="205" t="e">
        <f t="shared" si="6"/>
        <v>#DIV/0!</v>
      </c>
      <c r="K56" s="21"/>
      <c r="L56" s="21"/>
      <c r="M56" s="94"/>
      <c r="N56" s="94"/>
      <c r="O56" s="94"/>
    </row>
    <row r="57" spans="1:15" s="106" customFormat="1" ht="15">
      <c r="A57" s="21"/>
      <c r="B57" s="167"/>
      <c r="C57" s="168"/>
      <c r="D57" s="169"/>
      <c r="E57" s="94" t="str">
        <f t="shared" si="1"/>
        <v/>
      </c>
      <c r="F57" s="170" t="e">
        <f t="shared" si="0"/>
        <v>#NUM!</v>
      </c>
      <c r="G57" s="203" t="e">
        <f t="shared" si="3"/>
        <v>#NUM!</v>
      </c>
      <c r="H57" s="204" t="e">
        <f t="shared" si="4"/>
        <v>#DIV/0!</v>
      </c>
      <c r="I57" s="205" t="e">
        <f t="shared" si="5"/>
        <v>#NUM!</v>
      </c>
      <c r="J57" s="205" t="e">
        <f t="shared" si="6"/>
        <v>#DIV/0!</v>
      </c>
      <c r="K57" s="21"/>
      <c r="L57" s="21"/>
      <c r="M57" s="21"/>
      <c r="N57" s="21"/>
      <c r="O57" s="21"/>
    </row>
    <row r="58" spans="1:15" s="106" customFormat="1" ht="15">
      <c r="A58" s="21"/>
      <c r="B58" s="167"/>
      <c r="C58" s="168"/>
      <c r="D58" s="169"/>
      <c r="E58" s="94" t="str">
        <f t="shared" si="1"/>
        <v/>
      </c>
      <c r="F58" s="170" t="e">
        <f t="shared" si="0"/>
        <v>#NUM!</v>
      </c>
      <c r="G58" s="203" t="e">
        <f t="shared" si="3"/>
        <v>#NUM!</v>
      </c>
      <c r="H58" s="204" t="e">
        <f t="shared" si="4"/>
        <v>#DIV/0!</v>
      </c>
      <c r="I58" s="205" t="e">
        <f t="shared" si="5"/>
        <v>#NUM!</v>
      </c>
      <c r="J58" s="205" t="e">
        <f t="shared" si="6"/>
        <v>#DIV/0!</v>
      </c>
      <c r="K58" s="21"/>
      <c r="L58" s="21"/>
      <c r="M58" s="21"/>
      <c r="N58" s="21"/>
      <c r="O58" s="21"/>
    </row>
    <row r="59" spans="1:15" s="106" customFormat="1" ht="15">
      <c r="A59" s="21"/>
      <c r="B59" s="167"/>
      <c r="C59" s="168"/>
      <c r="D59" s="169"/>
      <c r="E59" s="94" t="str">
        <f t="shared" si="1"/>
        <v/>
      </c>
      <c r="F59" s="170" t="e">
        <f t="shared" si="0"/>
        <v>#NUM!</v>
      </c>
      <c r="G59" s="203" t="e">
        <f t="shared" si="3"/>
        <v>#NUM!</v>
      </c>
      <c r="H59" s="204" t="e">
        <f t="shared" si="4"/>
        <v>#DIV/0!</v>
      </c>
      <c r="I59" s="205" t="e">
        <f t="shared" si="5"/>
        <v>#NUM!</v>
      </c>
      <c r="J59" s="205" t="e">
        <f t="shared" si="6"/>
        <v>#DIV/0!</v>
      </c>
      <c r="K59" s="21"/>
      <c r="L59" s="21"/>
      <c r="M59" s="21"/>
      <c r="N59" s="21"/>
      <c r="O59" s="21"/>
    </row>
    <row r="60" spans="1:15" s="106" customFormat="1" ht="15">
      <c r="A60" s="21"/>
      <c r="B60" s="167"/>
      <c r="C60" s="168"/>
      <c r="D60" s="169"/>
      <c r="E60" s="94" t="str">
        <f t="shared" si="1"/>
        <v/>
      </c>
      <c r="F60" s="170" t="e">
        <f t="shared" si="0"/>
        <v>#NUM!</v>
      </c>
      <c r="G60" s="203" t="e">
        <f t="shared" si="3"/>
        <v>#NUM!</v>
      </c>
      <c r="H60" s="204" t="e">
        <f t="shared" si="4"/>
        <v>#DIV/0!</v>
      </c>
      <c r="I60" s="205" t="e">
        <f t="shared" si="5"/>
        <v>#NUM!</v>
      </c>
      <c r="J60" s="205" t="e">
        <f t="shared" si="6"/>
        <v>#DIV/0!</v>
      </c>
      <c r="K60" s="21"/>
      <c r="L60" s="21"/>
      <c r="M60" s="21"/>
      <c r="N60" s="21"/>
      <c r="O60" s="21"/>
    </row>
    <row r="61" spans="1:15" s="106" customFormat="1" ht="15">
      <c r="A61" s="21"/>
      <c r="B61" s="167"/>
      <c r="C61" s="168"/>
      <c r="D61" s="169"/>
      <c r="E61" s="94" t="str">
        <f t="shared" si="1"/>
        <v/>
      </c>
      <c r="F61" s="170" t="e">
        <f t="shared" si="0"/>
        <v>#NUM!</v>
      </c>
      <c r="G61" s="203" t="e">
        <f t="shared" si="3"/>
        <v>#NUM!</v>
      </c>
      <c r="H61" s="204" t="e">
        <f t="shared" si="4"/>
        <v>#DIV/0!</v>
      </c>
      <c r="I61" s="205" t="e">
        <f t="shared" si="5"/>
        <v>#NUM!</v>
      </c>
      <c r="J61" s="205" t="e">
        <f t="shared" si="6"/>
        <v>#DIV/0!</v>
      </c>
      <c r="K61" s="21"/>
      <c r="L61" s="21"/>
      <c r="M61" s="21"/>
      <c r="N61" s="21"/>
      <c r="O61" s="21"/>
    </row>
    <row r="62" spans="1:15" ht="15">
      <c r="B62" s="167"/>
      <c r="C62" s="168"/>
      <c r="D62" s="169"/>
      <c r="E62" s="94" t="str">
        <f t="shared" si="1"/>
        <v/>
      </c>
      <c r="F62" s="170" t="e">
        <f t="shared" si="0"/>
        <v>#NUM!</v>
      </c>
      <c r="G62" s="203" t="e">
        <f t="shared" si="3"/>
        <v>#NUM!</v>
      </c>
      <c r="H62" s="204" t="e">
        <f t="shared" si="4"/>
        <v>#DIV/0!</v>
      </c>
      <c r="I62" s="205" t="e">
        <f t="shared" si="5"/>
        <v>#NUM!</v>
      </c>
      <c r="J62" s="205" t="e">
        <f t="shared" si="6"/>
        <v>#DIV/0!</v>
      </c>
    </row>
    <row r="63" spans="1:15" ht="15">
      <c r="B63" s="167"/>
      <c r="C63" s="168"/>
      <c r="D63" s="169"/>
      <c r="E63" s="94" t="str">
        <f t="shared" si="1"/>
        <v/>
      </c>
      <c r="F63" s="170" t="e">
        <f t="shared" si="0"/>
        <v>#NUM!</v>
      </c>
      <c r="G63" s="203" t="e">
        <f t="shared" si="3"/>
        <v>#NUM!</v>
      </c>
      <c r="H63" s="204" t="e">
        <f t="shared" si="4"/>
        <v>#DIV/0!</v>
      </c>
      <c r="I63" s="205" t="e">
        <f t="shared" si="5"/>
        <v>#NUM!</v>
      </c>
      <c r="J63" s="205" t="e">
        <f t="shared" si="6"/>
        <v>#DIV/0!</v>
      </c>
    </row>
    <row r="64" spans="1:15" ht="15">
      <c r="B64" s="167"/>
      <c r="C64" s="168"/>
      <c r="D64" s="169"/>
      <c r="E64" s="94" t="str">
        <f t="shared" si="1"/>
        <v/>
      </c>
      <c r="F64" s="170" t="e">
        <f t="shared" si="0"/>
        <v>#NUM!</v>
      </c>
      <c r="G64" s="203" t="e">
        <f t="shared" si="3"/>
        <v>#NUM!</v>
      </c>
      <c r="H64" s="204" t="e">
        <f t="shared" si="4"/>
        <v>#DIV/0!</v>
      </c>
      <c r="I64" s="205" t="e">
        <f t="shared" si="5"/>
        <v>#NUM!</v>
      </c>
      <c r="J64" s="205" t="e">
        <f t="shared" si="6"/>
        <v>#DIV/0!</v>
      </c>
    </row>
    <row r="65" spans="2:15" ht="15">
      <c r="B65" s="167"/>
      <c r="C65" s="168"/>
      <c r="D65" s="169"/>
      <c r="E65" s="94" t="str">
        <f t="shared" si="1"/>
        <v/>
      </c>
      <c r="F65" s="170" t="e">
        <f t="shared" si="0"/>
        <v>#NUM!</v>
      </c>
      <c r="G65" s="203" t="e">
        <f t="shared" si="3"/>
        <v>#NUM!</v>
      </c>
      <c r="H65" s="204" t="e">
        <f t="shared" si="4"/>
        <v>#DIV/0!</v>
      </c>
      <c r="I65" s="205" t="e">
        <f t="shared" si="5"/>
        <v>#NUM!</v>
      </c>
      <c r="J65" s="205" t="e">
        <f t="shared" si="6"/>
        <v>#DIV/0!</v>
      </c>
    </row>
    <row r="66" spans="2:15" ht="15">
      <c r="B66" s="167"/>
      <c r="C66" s="168"/>
      <c r="D66" s="169"/>
      <c r="E66" s="94" t="str">
        <f t="shared" si="1"/>
        <v/>
      </c>
      <c r="F66" s="170" t="e">
        <f t="shared" si="0"/>
        <v>#NUM!</v>
      </c>
      <c r="G66" s="203" t="e">
        <f t="shared" si="3"/>
        <v>#NUM!</v>
      </c>
      <c r="H66" s="204" t="e">
        <f t="shared" si="4"/>
        <v>#DIV/0!</v>
      </c>
      <c r="I66" s="205" t="e">
        <f t="shared" si="5"/>
        <v>#NUM!</v>
      </c>
      <c r="J66" s="205" t="e">
        <f t="shared" si="6"/>
        <v>#DIV/0!</v>
      </c>
      <c r="M66" s="215"/>
      <c r="N66" s="215"/>
      <c r="O66" s="215"/>
    </row>
    <row r="67" spans="2:15" ht="15">
      <c r="B67" s="167"/>
      <c r="C67" s="168"/>
      <c r="D67" s="169"/>
      <c r="E67" s="94" t="str">
        <f t="shared" si="1"/>
        <v/>
      </c>
      <c r="F67" s="170" t="e">
        <f t="shared" si="0"/>
        <v>#NUM!</v>
      </c>
      <c r="G67" s="203" t="e">
        <f t="shared" si="3"/>
        <v>#NUM!</v>
      </c>
      <c r="H67" s="204" t="e">
        <f t="shared" si="4"/>
        <v>#DIV/0!</v>
      </c>
      <c r="I67" s="205" t="e">
        <f t="shared" si="5"/>
        <v>#NUM!</v>
      </c>
      <c r="J67" s="205" t="e">
        <f t="shared" si="6"/>
        <v>#DIV/0!</v>
      </c>
    </row>
    <row r="68" spans="2:15" ht="15">
      <c r="B68" s="167"/>
      <c r="C68" s="168"/>
      <c r="D68" s="169"/>
      <c r="E68" s="94" t="str">
        <f t="shared" si="1"/>
        <v/>
      </c>
      <c r="F68" s="170" t="e">
        <f t="shared" si="0"/>
        <v>#NUM!</v>
      </c>
      <c r="G68" s="203" t="e">
        <f t="shared" si="3"/>
        <v>#NUM!</v>
      </c>
      <c r="H68" s="204" t="e">
        <f t="shared" si="4"/>
        <v>#DIV/0!</v>
      </c>
      <c r="I68" s="205" t="e">
        <f t="shared" si="5"/>
        <v>#NUM!</v>
      </c>
      <c r="J68" s="205" t="e">
        <f t="shared" si="6"/>
        <v>#DIV/0!</v>
      </c>
    </row>
    <row r="69" spans="2:15" ht="15">
      <c r="B69" s="167"/>
      <c r="C69" s="168"/>
      <c r="D69" s="169"/>
      <c r="E69" s="94" t="str">
        <f t="shared" si="1"/>
        <v/>
      </c>
      <c r="F69" s="170" t="e">
        <f t="shared" si="0"/>
        <v>#NUM!</v>
      </c>
      <c r="G69" s="203" t="e">
        <f t="shared" si="3"/>
        <v>#NUM!</v>
      </c>
      <c r="H69" s="204" t="e">
        <f t="shared" si="4"/>
        <v>#DIV/0!</v>
      </c>
      <c r="I69" s="205" t="e">
        <f t="shared" si="5"/>
        <v>#NUM!</v>
      </c>
      <c r="J69" s="205" t="e">
        <f t="shared" si="6"/>
        <v>#DIV/0!</v>
      </c>
    </row>
    <row r="70" spans="2:15" ht="15">
      <c r="B70" s="167"/>
      <c r="C70" s="168"/>
      <c r="D70" s="169"/>
      <c r="E70" s="94" t="str">
        <f t="shared" si="1"/>
        <v/>
      </c>
      <c r="F70" s="170" t="e">
        <f t="shared" si="0"/>
        <v>#NUM!</v>
      </c>
      <c r="G70" s="203" t="e">
        <f t="shared" si="3"/>
        <v>#NUM!</v>
      </c>
      <c r="H70" s="204" t="e">
        <f t="shared" si="4"/>
        <v>#DIV/0!</v>
      </c>
      <c r="I70" s="205" t="e">
        <f t="shared" si="5"/>
        <v>#NUM!</v>
      </c>
      <c r="J70" s="205" t="e">
        <f t="shared" si="6"/>
        <v>#DIV/0!</v>
      </c>
      <c r="M70" s="106"/>
      <c r="N70" s="106"/>
      <c r="O70" s="106"/>
    </row>
    <row r="71" spans="2:15">
      <c r="B71" s="216"/>
      <c r="C71" s="216"/>
      <c r="D71" s="216"/>
      <c r="M71" s="106"/>
      <c r="N71" s="106"/>
      <c r="O71" s="106"/>
    </row>
    <row r="72" spans="2:15">
      <c r="B72" s="216"/>
      <c r="C72" s="216"/>
      <c r="D72" s="216"/>
      <c r="M72" s="106"/>
      <c r="N72" s="106"/>
      <c r="O72" s="106"/>
    </row>
    <row r="73" spans="2:15">
      <c r="B73" s="216"/>
      <c r="C73" s="216"/>
      <c r="D73" s="216"/>
      <c r="M73" s="106"/>
      <c r="N73" s="106"/>
      <c r="O73" s="106"/>
    </row>
    <row r="74" spans="2:15">
      <c r="B74" s="216"/>
      <c r="C74" s="216"/>
      <c r="D74" s="216"/>
      <c r="M74" s="106"/>
      <c r="N74" s="106"/>
      <c r="O74" s="106"/>
    </row>
    <row r="75" spans="2:15">
      <c r="B75" s="216"/>
      <c r="C75" s="216"/>
      <c r="D75" s="216"/>
      <c r="M75" s="106"/>
      <c r="N75" s="106"/>
      <c r="O75" s="106"/>
    </row>
    <row r="76" spans="2:15">
      <c r="B76" s="216"/>
      <c r="C76" s="216"/>
      <c r="D76" s="216"/>
      <c r="M76" s="106"/>
      <c r="N76" s="106"/>
      <c r="O76" s="106"/>
    </row>
  </sheetData>
  <sheetProtection selectLockedCells="1"/>
  <dataConsolidate/>
  <mergeCells count="3">
    <mergeCell ref="B2:D2"/>
    <mergeCell ref="B3:B4"/>
    <mergeCell ref="C3:C4"/>
  </mergeCells>
  <conditionalFormatting sqref="B6:D70">
    <cfRule type="expression" dxfId="803" priority="8" stopIfTrue="1">
      <formula>MOD(ROW(),2)</formula>
    </cfRule>
  </conditionalFormatting>
  <conditionalFormatting sqref="D6:D70">
    <cfRule type="cellIs" dxfId="802" priority="7" stopIfTrue="1" operator="equal">
      <formula>"NO ADMISIBLE"</formula>
    </cfRule>
  </conditionalFormatting>
  <conditionalFormatting sqref="D6:D70">
    <cfRule type="cellIs" dxfId="801" priority="6" stopIfTrue="1" operator="equal">
      <formula>"DESCARTADO"</formula>
    </cfRule>
  </conditionalFormatting>
  <conditionalFormatting sqref="D6:D70">
    <cfRule type="cellIs" dxfId="800" priority="5" stopIfTrue="1" operator="equal">
      <formula>"NO ADMISIBLE"</formula>
    </cfRule>
  </conditionalFormatting>
  <conditionalFormatting sqref="D6:D70">
    <cfRule type="cellIs" dxfId="799" priority="4" stopIfTrue="1" operator="equal">
      <formula>"DESCARTADO"</formula>
    </cfRule>
  </conditionalFormatting>
  <conditionalFormatting sqref="F6:F70">
    <cfRule type="cellIs" dxfId="798" priority="2" operator="equal">
      <formula>"PROPUESTA BAJA"</formula>
    </cfRule>
    <cfRule type="cellIs" dxfId="797" priority="3" operator="equal">
      <formula>"PROPUESTA VALIDA"</formula>
    </cfRule>
  </conditionalFormatting>
  <conditionalFormatting sqref="G42:J70">
    <cfRule type="cellIs" dxfId="796" priority="1" operator="greaterThan">
      <formula>$L$47</formula>
    </cfRule>
  </conditionalFormatting>
  <printOptions horizontalCentered="1"/>
  <pageMargins left="0.23622047244094491" right="0.23622047244094491" top="0.74803149606299213" bottom="0.74803149606299213" header="0.31496062992125984" footer="0.31496062992125984"/>
  <pageSetup scale="85" fitToHeight="0" orientation="portrait" horizontalDpi="1200" verticalDpi="1200" r:id="rId1"/>
  <headerFooter alignWithMargins="0">
    <oddFooter>&amp;L&amp;9&amp;F
&amp;A&amp;C&amp;P de &amp;N&amp;R&amp;9INSTITUTO NACIONAL DE VIAS
&amp;D</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rgb="FFFFFF00"/>
  </sheetPr>
  <dimension ref="A1:L274"/>
  <sheetViews>
    <sheetView showGridLines="0" zoomScale="145" zoomScaleNormal="145" workbookViewId="0">
      <selection sqref="A1:XFD1048576"/>
    </sheetView>
  </sheetViews>
  <sheetFormatPr baseColWidth="10" defaultColWidth="0" defaultRowHeight="12.75" zeroHeight="1"/>
  <cols>
    <col min="1" max="1" width="3" style="1" customWidth="1"/>
    <col min="2" max="2" width="7.140625" style="1" customWidth="1"/>
    <col min="3" max="3" width="7" style="1" customWidth="1"/>
    <col min="4" max="4" width="60.28515625" style="1" customWidth="1"/>
    <col min="5" max="5" width="18.28515625" style="1" customWidth="1"/>
    <col min="6" max="7" width="13.5703125" style="5" customWidth="1"/>
    <col min="8" max="8" width="21.42578125" style="5" customWidth="1"/>
    <col min="9" max="9" width="15.7109375" style="5" hidden="1" customWidth="1"/>
    <col min="10" max="10" width="15.7109375" style="1" customWidth="1"/>
    <col min="11" max="11" width="19.7109375" style="1" hidden="1" customWidth="1"/>
    <col min="12" max="12" width="11.42578125" style="1" customWidth="1"/>
    <col min="13" max="16384" width="11.42578125" style="1" hidden="1"/>
  </cols>
  <sheetData>
    <row r="1" spans="1:11" s="11" customFormat="1" ht="20.100000000000001" customHeight="1">
      <c r="B1" s="360" t="s">
        <v>19</v>
      </c>
      <c r="C1" s="360"/>
      <c r="D1" s="360"/>
      <c r="E1" s="360"/>
      <c r="F1" s="360"/>
      <c r="G1" s="360"/>
      <c r="H1" s="360"/>
      <c r="I1" s="360"/>
    </row>
    <row r="2" spans="1:11" s="11" customFormat="1" ht="20.100000000000001" customHeight="1">
      <c r="B2" s="361" t="s">
        <v>20</v>
      </c>
      <c r="C2" s="361"/>
      <c r="D2" s="361"/>
      <c r="E2" s="361"/>
      <c r="F2" s="361"/>
      <c r="G2" s="361"/>
      <c r="H2" s="361"/>
      <c r="I2" s="361"/>
    </row>
    <row r="3" spans="1:11" s="11" customFormat="1" ht="20.100000000000001" customHeight="1">
      <c r="B3" s="361" t="s">
        <v>21</v>
      </c>
      <c r="C3" s="361"/>
      <c r="D3" s="361"/>
      <c r="E3" s="361"/>
      <c r="F3" s="361"/>
      <c r="G3" s="361"/>
      <c r="H3" s="361"/>
      <c r="I3" s="361"/>
    </row>
    <row r="4" spans="1:11" s="11" customFormat="1" ht="18">
      <c r="B4" s="361" t="s">
        <v>22</v>
      </c>
      <c r="C4" s="361"/>
      <c r="D4" s="361"/>
      <c r="E4" s="361"/>
      <c r="F4" s="361"/>
      <c r="G4" s="361"/>
      <c r="H4" s="361"/>
      <c r="I4" s="361"/>
    </row>
    <row r="5" spans="1:11" s="11" customFormat="1" ht="25.5" customHeight="1">
      <c r="A5" s="16"/>
      <c r="B5" s="362" t="s">
        <v>23</v>
      </c>
      <c r="C5" s="362"/>
      <c r="D5" s="362"/>
      <c r="E5" s="362"/>
      <c r="F5" s="362"/>
      <c r="G5" s="362"/>
      <c r="H5" s="362"/>
      <c r="I5" s="362"/>
    </row>
    <row r="6" spans="1:11" s="11" customFormat="1" ht="18.75">
      <c r="A6" s="16"/>
      <c r="B6" s="26"/>
      <c r="C6" s="26"/>
      <c r="D6" s="25"/>
      <c r="E6" s="25"/>
      <c r="F6" s="25"/>
      <c r="G6" s="25"/>
      <c r="H6" s="25"/>
      <c r="I6" s="25"/>
    </row>
    <row r="7" spans="1:11" s="11" customFormat="1" ht="53.25" customHeight="1">
      <c r="A7" s="16"/>
      <c r="B7" s="361" t="s">
        <v>24</v>
      </c>
      <c r="C7" s="361"/>
      <c r="D7" s="361"/>
      <c r="E7" s="361"/>
      <c r="F7" s="361"/>
      <c r="G7" s="361"/>
      <c r="H7" s="361"/>
      <c r="I7" s="361"/>
    </row>
    <row r="8" spans="1:11" s="11" customFormat="1" ht="18.75">
      <c r="A8" s="16"/>
      <c r="B8" s="26"/>
      <c r="C8" s="26"/>
      <c r="D8" s="25"/>
      <c r="E8" s="25"/>
      <c r="F8" s="25"/>
      <c r="G8" s="25"/>
      <c r="H8" s="25"/>
      <c r="I8" s="25"/>
    </row>
    <row r="9" spans="1:11" s="11" customFormat="1" ht="18.75">
      <c r="A9" s="16"/>
      <c r="B9" s="26"/>
      <c r="C9" s="26"/>
      <c r="D9" s="25"/>
      <c r="E9" s="25"/>
      <c r="F9" s="25"/>
      <c r="G9" s="25"/>
      <c r="H9" s="25"/>
      <c r="I9" s="25"/>
    </row>
    <row r="10" spans="1:11" ht="13.5" customHeight="1">
      <c r="A10" s="18"/>
      <c r="B10" s="382" t="s">
        <v>25</v>
      </c>
      <c r="C10" s="382"/>
      <c r="D10" s="382"/>
      <c r="E10" s="382"/>
      <c r="F10" s="382"/>
      <c r="G10" s="382"/>
      <c r="H10" s="382"/>
      <c r="I10" s="382"/>
      <c r="J10" s="18"/>
      <c r="K10" s="18"/>
    </row>
    <row r="11" spans="1:11" ht="13.5" customHeight="1" thickBot="1">
      <c r="A11" s="18"/>
      <c r="B11" s="383" t="s">
        <v>26</v>
      </c>
      <c r="C11" s="383"/>
      <c r="D11" s="383"/>
      <c r="E11" s="383"/>
      <c r="F11" s="383"/>
      <c r="G11" s="383"/>
      <c r="H11" s="383"/>
      <c r="I11" s="383"/>
      <c r="J11" s="18"/>
      <c r="K11" s="18"/>
    </row>
    <row r="12" spans="1:11" ht="41.25" customHeight="1" thickTop="1">
      <c r="A12" s="18"/>
      <c r="B12" s="371" t="s">
        <v>27</v>
      </c>
      <c r="C12" s="375" t="s">
        <v>28</v>
      </c>
      <c r="D12" s="369" t="s">
        <v>29</v>
      </c>
      <c r="E12" s="373" t="s">
        <v>30</v>
      </c>
      <c r="F12" s="379" t="s">
        <v>31</v>
      </c>
      <c r="G12" s="380"/>
      <c r="H12" s="381"/>
      <c r="I12" s="377"/>
      <c r="J12" s="18"/>
      <c r="K12" s="18"/>
    </row>
    <row r="13" spans="1:11" ht="59.25" customHeight="1" thickBot="1">
      <c r="A13" s="18"/>
      <c r="B13" s="372"/>
      <c r="C13" s="376"/>
      <c r="D13" s="370"/>
      <c r="E13" s="374"/>
      <c r="F13" s="120" t="s">
        <v>32</v>
      </c>
      <c r="G13" s="121" t="s">
        <v>33</v>
      </c>
      <c r="H13" s="122" t="s">
        <v>34</v>
      </c>
      <c r="I13" s="378"/>
      <c r="J13" s="18"/>
      <c r="K13" s="18"/>
    </row>
    <row r="14" spans="1:11" ht="4.5" customHeight="1">
      <c r="A14" s="18"/>
      <c r="B14" s="28"/>
      <c r="C14" s="43"/>
      <c r="D14" s="29"/>
      <c r="E14" s="29"/>
      <c r="F14" s="242"/>
      <c r="G14" s="242"/>
      <c r="H14" s="243"/>
      <c r="I14" s="242"/>
      <c r="J14" s="244"/>
      <c r="K14" s="18"/>
    </row>
    <row r="15" spans="1:11" ht="15.75">
      <c r="A15" s="18"/>
      <c r="B15" s="226">
        <v>1</v>
      </c>
      <c r="C15" s="222">
        <v>2</v>
      </c>
      <c r="D15" s="221" t="s">
        <v>35</v>
      </c>
      <c r="E15" s="225" t="s">
        <v>36</v>
      </c>
      <c r="F15" s="224">
        <v>10</v>
      </c>
      <c r="G15" s="224">
        <v>19</v>
      </c>
      <c r="H15" s="223">
        <v>0</v>
      </c>
      <c r="I15" s="81"/>
      <c r="J15" s="244"/>
      <c r="K15" s="119" t="s">
        <v>289</v>
      </c>
    </row>
    <row r="16" spans="1:11" ht="15.75">
      <c r="A16" s="18"/>
      <c r="B16" s="226">
        <v>2</v>
      </c>
      <c r="C16" s="222">
        <v>5</v>
      </c>
      <c r="D16" s="221" t="s">
        <v>37</v>
      </c>
      <c r="E16" s="225" t="s">
        <v>38</v>
      </c>
      <c r="F16" s="224">
        <v>10</v>
      </c>
      <c r="G16" s="224">
        <v>19</v>
      </c>
      <c r="H16" s="223">
        <v>1</v>
      </c>
      <c r="I16" s="81"/>
      <c r="J16" s="244"/>
      <c r="K16" s="119" t="s">
        <v>289</v>
      </c>
    </row>
    <row r="17" spans="2:11" ht="15.75">
      <c r="B17" s="226">
        <v>3</v>
      </c>
      <c r="C17" s="222">
        <v>7</v>
      </c>
      <c r="D17" s="221" t="s">
        <v>39</v>
      </c>
      <c r="E17" s="225" t="s">
        <v>36</v>
      </c>
      <c r="F17" s="224">
        <v>10</v>
      </c>
      <c r="G17" s="224">
        <v>19</v>
      </c>
      <c r="H17" s="223">
        <v>1</v>
      </c>
      <c r="I17" s="81"/>
      <c r="J17" s="244"/>
      <c r="K17" s="119" t="s">
        <v>289</v>
      </c>
    </row>
    <row r="18" spans="2:11" ht="15.75">
      <c r="B18" s="226">
        <v>4</v>
      </c>
      <c r="C18" s="222">
        <v>8</v>
      </c>
      <c r="D18" s="221" t="s">
        <v>40</v>
      </c>
      <c r="E18" s="225" t="s">
        <v>38</v>
      </c>
      <c r="F18" s="224">
        <v>10</v>
      </c>
      <c r="G18" s="224">
        <v>19</v>
      </c>
      <c r="H18" s="223">
        <v>1</v>
      </c>
      <c r="I18" s="81"/>
      <c r="J18" s="244"/>
      <c r="K18" s="119" t="s">
        <v>289</v>
      </c>
    </row>
    <row r="19" spans="2:11" ht="15.75">
      <c r="B19" s="226">
        <v>5</v>
      </c>
      <c r="C19" s="222">
        <v>10</v>
      </c>
      <c r="D19" s="221" t="s">
        <v>41</v>
      </c>
      <c r="E19" s="225" t="s">
        <v>38</v>
      </c>
      <c r="F19" s="224">
        <v>10</v>
      </c>
      <c r="G19" s="224">
        <v>19</v>
      </c>
      <c r="H19" s="223">
        <v>1</v>
      </c>
      <c r="I19" s="81"/>
      <c r="J19" s="244"/>
      <c r="K19" s="119" t="s">
        <v>289</v>
      </c>
    </row>
    <row r="20" spans="2:11" ht="15.75">
      <c r="B20" s="226">
        <v>6</v>
      </c>
      <c r="C20" s="222">
        <v>11</v>
      </c>
      <c r="D20" s="221" t="s">
        <v>42</v>
      </c>
      <c r="E20" s="225" t="s">
        <v>38</v>
      </c>
      <c r="F20" s="224">
        <v>10</v>
      </c>
      <c r="G20" s="224">
        <v>19</v>
      </c>
      <c r="H20" s="223">
        <v>1</v>
      </c>
      <c r="I20" s="81"/>
      <c r="J20" s="244"/>
      <c r="K20" s="119" t="s">
        <v>289</v>
      </c>
    </row>
    <row r="21" spans="2:11" ht="15.75">
      <c r="B21" s="226">
        <v>7</v>
      </c>
      <c r="C21" s="222">
        <v>12</v>
      </c>
      <c r="D21" s="221" t="s">
        <v>43</v>
      </c>
      <c r="E21" s="225" t="s">
        <v>44</v>
      </c>
      <c r="F21" s="224">
        <v>10</v>
      </c>
      <c r="G21" s="224">
        <v>19</v>
      </c>
      <c r="H21" s="223">
        <v>1</v>
      </c>
      <c r="I21" s="81"/>
      <c r="J21" s="244"/>
      <c r="K21" s="119" t="s">
        <v>289</v>
      </c>
    </row>
    <row r="22" spans="2:11" ht="15.75">
      <c r="B22" s="226">
        <v>8</v>
      </c>
      <c r="C22" s="222">
        <v>17</v>
      </c>
      <c r="D22" s="221" t="s">
        <v>45</v>
      </c>
      <c r="E22" s="225" t="s">
        <v>38</v>
      </c>
      <c r="F22" s="224">
        <v>10</v>
      </c>
      <c r="G22" s="224">
        <v>19</v>
      </c>
      <c r="H22" s="223">
        <v>1</v>
      </c>
      <c r="I22" s="81"/>
      <c r="J22" s="244"/>
      <c r="K22" s="119" t="s">
        <v>289</v>
      </c>
    </row>
    <row r="23" spans="2:11" ht="15.75">
      <c r="B23" s="226">
        <v>9</v>
      </c>
      <c r="C23" s="222">
        <v>26</v>
      </c>
      <c r="D23" s="221" t="s">
        <v>46</v>
      </c>
      <c r="E23" s="225" t="s">
        <v>36</v>
      </c>
      <c r="F23" s="224">
        <v>0</v>
      </c>
      <c r="G23" s="224">
        <v>19</v>
      </c>
      <c r="H23" s="223">
        <v>1</v>
      </c>
      <c r="I23" s="81"/>
      <c r="J23" s="244"/>
      <c r="K23" s="119" t="s">
        <v>289</v>
      </c>
    </row>
    <row r="24" spans="2:11" ht="15.75">
      <c r="B24" s="226">
        <v>10</v>
      </c>
      <c r="C24" s="222">
        <v>27</v>
      </c>
      <c r="D24" s="221" t="s">
        <v>47</v>
      </c>
      <c r="E24" s="225" t="s">
        <v>38</v>
      </c>
      <c r="F24" s="224">
        <v>10</v>
      </c>
      <c r="G24" s="224">
        <v>19</v>
      </c>
      <c r="H24" s="223">
        <v>1</v>
      </c>
      <c r="I24" s="81"/>
      <c r="J24" s="244"/>
      <c r="K24" s="119" t="s">
        <v>289</v>
      </c>
    </row>
    <row r="25" spans="2:11" ht="15.75">
      <c r="B25" s="226">
        <v>11</v>
      </c>
      <c r="C25" s="222">
        <v>30</v>
      </c>
      <c r="D25" s="221" t="s">
        <v>48</v>
      </c>
      <c r="E25" s="225" t="s">
        <v>36</v>
      </c>
      <c r="F25" s="224">
        <v>10</v>
      </c>
      <c r="G25" s="224">
        <v>19</v>
      </c>
      <c r="H25" s="223">
        <v>1</v>
      </c>
      <c r="I25" s="81"/>
      <c r="J25" s="244"/>
      <c r="K25" s="119" t="s">
        <v>289</v>
      </c>
    </row>
    <row r="26" spans="2:11" ht="15.75">
      <c r="B26" s="226">
        <v>12</v>
      </c>
      <c r="C26" s="222">
        <v>35</v>
      </c>
      <c r="D26" s="221" t="s">
        <v>49</v>
      </c>
      <c r="E26" s="225" t="s">
        <v>38</v>
      </c>
      <c r="F26" s="224">
        <v>10</v>
      </c>
      <c r="G26" s="224">
        <v>19</v>
      </c>
      <c r="H26" s="223">
        <v>1</v>
      </c>
      <c r="I26" s="81"/>
      <c r="J26" s="244"/>
      <c r="K26" s="119" t="s">
        <v>289</v>
      </c>
    </row>
    <row r="27" spans="2:11" ht="15.75">
      <c r="B27" s="226">
        <v>13</v>
      </c>
      <c r="C27" s="222">
        <v>39</v>
      </c>
      <c r="D27" s="221" t="s">
        <v>50</v>
      </c>
      <c r="E27" s="225" t="s">
        <v>38</v>
      </c>
      <c r="F27" s="224">
        <v>10</v>
      </c>
      <c r="G27" s="224">
        <v>19</v>
      </c>
      <c r="H27" s="223">
        <v>1</v>
      </c>
      <c r="I27" s="81"/>
      <c r="J27" s="244"/>
      <c r="K27" s="119" t="s">
        <v>289</v>
      </c>
    </row>
    <row r="28" spans="2:11" ht="15.75">
      <c r="B28" s="226">
        <v>14</v>
      </c>
      <c r="C28" s="222">
        <v>47</v>
      </c>
      <c r="D28" s="221" t="s">
        <v>51</v>
      </c>
      <c r="E28" s="225" t="s">
        <v>38</v>
      </c>
      <c r="F28" s="224">
        <v>10</v>
      </c>
      <c r="G28" s="224">
        <v>19</v>
      </c>
      <c r="H28" s="223">
        <v>1</v>
      </c>
      <c r="I28" s="81"/>
      <c r="J28" s="244"/>
      <c r="K28" s="119" t="s">
        <v>289</v>
      </c>
    </row>
    <row r="29" spans="2:11" ht="15.75">
      <c r="B29" s="226">
        <v>15</v>
      </c>
      <c r="C29" s="222">
        <v>48</v>
      </c>
      <c r="D29" s="221" t="s">
        <v>52</v>
      </c>
      <c r="E29" s="225" t="s">
        <v>38</v>
      </c>
      <c r="F29" s="224">
        <v>10</v>
      </c>
      <c r="G29" s="224">
        <v>19</v>
      </c>
      <c r="H29" s="223">
        <v>1</v>
      </c>
      <c r="I29" s="81"/>
      <c r="J29" s="244"/>
      <c r="K29" s="119" t="s">
        <v>289</v>
      </c>
    </row>
    <row r="30" spans="2:11" ht="15.75">
      <c r="B30" s="226">
        <v>16</v>
      </c>
      <c r="C30" s="222">
        <v>50</v>
      </c>
      <c r="D30" s="221" t="s">
        <v>53</v>
      </c>
      <c r="E30" s="225" t="s">
        <v>36</v>
      </c>
      <c r="F30" s="224">
        <v>10</v>
      </c>
      <c r="G30" s="224">
        <v>19</v>
      </c>
      <c r="H30" s="223">
        <v>1</v>
      </c>
      <c r="I30" s="81"/>
      <c r="J30" s="244"/>
      <c r="K30" s="119" t="s">
        <v>289</v>
      </c>
    </row>
    <row r="31" spans="2:11" ht="15.75">
      <c r="B31" s="226">
        <v>17</v>
      </c>
      <c r="C31" s="222">
        <v>51</v>
      </c>
      <c r="D31" s="221" t="s">
        <v>54</v>
      </c>
      <c r="E31" s="225" t="s">
        <v>38</v>
      </c>
      <c r="F31" s="224">
        <v>10</v>
      </c>
      <c r="G31" s="224">
        <v>19</v>
      </c>
      <c r="H31" s="223">
        <v>1</v>
      </c>
      <c r="I31" s="81"/>
      <c r="J31" s="244"/>
      <c r="K31" s="119" t="s">
        <v>289</v>
      </c>
    </row>
    <row r="32" spans="2:11" ht="15.75">
      <c r="B32" s="226">
        <v>18</v>
      </c>
      <c r="C32" s="222">
        <v>52</v>
      </c>
      <c r="D32" s="221" t="s">
        <v>55</v>
      </c>
      <c r="E32" s="225" t="s">
        <v>38</v>
      </c>
      <c r="F32" s="224">
        <v>10</v>
      </c>
      <c r="G32" s="224">
        <v>19</v>
      </c>
      <c r="H32" s="223">
        <v>1</v>
      </c>
      <c r="I32" s="81"/>
      <c r="J32" s="244"/>
      <c r="K32" s="119" t="s">
        <v>289</v>
      </c>
    </row>
    <row r="33" spans="1:11" ht="15.75">
      <c r="A33" s="18"/>
      <c r="B33" s="226">
        <v>19</v>
      </c>
      <c r="C33" s="222">
        <v>56</v>
      </c>
      <c r="D33" s="221" t="s">
        <v>56</v>
      </c>
      <c r="E33" s="225" t="s">
        <v>38</v>
      </c>
      <c r="F33" s="224">
        <v>10</v>
      </c>
      <c r="G33" s="224">
        <v>19</v>
      </c>
      <c r="H33" s="223">
        <v>1</v>
      </c>
      <c r="I33" s="81"/>
      <c r="J33" s="244"/>
      <c r="K33" s="119" t="s">
        <v>289</v>
      </c>
    </row>
    <row r="34" spans="1:11" ht="15.75">
      <c r="A34" s="18"/>
      <c r="B34" s="226">
        <v>20</v>
      </c>
      <c r="C34" s="222">
        <v>57</v>
      </c>
      <c r="D34" s="221" t="s">
        <v>57</v>
      </c>
      <c r="E34" s="225" t="s">
        <v>44</v>
      </c>
      <c r="F34" s="224">
        <v>10</v>
      </c>
      <c r="G34" s="224">
        <v>19</v>
      </c>
      <c r="H34" s="223">
        <v>0</v>
      </c>
      <c r="I34" s="81"/>
      <c r="J34" s="244"/>
      <c r="K34" s="119" t="s">
        <v>289</v>
      </c>
    </row>
    <row r="35" spans="1:11" ht="15.75">
      <c r="A35" s="18"/>
      <c r="B35" s="226">
        <v>21</v>
      </c>
      <c r="C35" s="222">
        <v>59</v>
      </c>
      <c r="D35" s="221" t="s">
        <v>58</v>
      </c>
      <c r="E35" s="225" t="s">
        <v>38</v>
      </c>
      <c r="F35" s="224">
        <v>10</v>
      </c>
      <c r="G35" s="224">
        <v>19</v>
      </c>
      <c r="H35" s="223">
        <v>1</v>
      </c>
      <c r="I35" s="81"/>
      <c r="J35" s="244"/>
      <c r="K35" s="119" t="s">
        <v>289</v>
      </c>
    </row>
    <row r="36" spans="1:11" ht="15.75">
      <c r="A36" s="18"/>
      <c r="B36" s="226">
        <v>22</v>
      </c>
      <c r="C36" s="222">
        <v>60</v>
      </c>
      <c r="D36" s="221" t="s">
        <v>59</v>
      </c>
      <c r="E36" s="225" t="s">
        <v>38</v>
      </c>
      <c r="F36" s="224">
        <v>10</v>
      </c>
      <c r="G36" s="224">
        <v>19</v>
      </c>
      <c r="H36" s="223">
        <v>1</v>
      </c>
      <c r="I36" s="81"/>
      <c r="J36" s="244"/>
      <c r="K36" s="119" t="s">
        <v>289</v>
      </c>
    </row>
    <row r="37" spans="1:11" ht="15.75">
      <c r="A37" s="18"/>
      <c r="B37" s="226">
        <v>23</v>
      </c>
      <c r="C37" s="222">
        <v>63</v>
      </c>
      <c r="D37" s="221" t="s">
        <v>60</v>
      </c>
      <c r="E37" s="225" t="s">
        <v>36</v>
      </c>
      <c r="F37" s="224">
        <v>10</v>
      </c>
      <c r="G37" s="224">
        <v>19</v>
      </c>
      <c r="H37" s="223">
        <v>0</v>
      </c>
      <c r="I37" s="81"/>
      <c r="J37" s="244"/>
      <c r="K37" s="119" t="s">
        <v>289</v>
      </c>
    </row>
    <row r="38" spans="1:11" ht="15.75">
      <c r="A38" s="18"/>
      <c r="B38" s="226">
        <v>24</v>
      </c>
      <c r="C38" s="222">
        <v>64</v>
      </c>
      <c r="D38" s="221" t="s">
        <v>61</v>
      </c>
      <c r="E38" s="225" t="s">
        <v>38</v>
      </c>
      <c r="F38" s="224">
        <v>10</v>
      </c>
      <c r="G38" s="224">
        <v>19</v>
      </c>
      <c r="H38" s="223">
        <v>1</v>
      </c>
      <c r="I38" s="81"/>
      <c r="J38" s="244"/>
      <c r="K38" s="119" t="s">
        <v>289</v>
      </c>
    </row>
    <row r="39" spans="1:11" ht="15.75">
      <c r="A39" s="18"/>
      <c r="B39" s="226">
        <v>25</v>
      </c>
      <c r="C39" s="222">
        <v>66</v>
      </c>
      <c r="D39" s="221" t="s">
        <v>62</v>
      </c>
      <c r="E39" s="225" t="s">
        <v>38</v>
      </c>
      <c r="F39" s="224">
        <v>10</v>
      </c>
      <c r="G39" s="224">
        <v>19</v>
      </c>
      <c r="H39" s="223">
        <v>1</v>
      </c>
      <c r="I39" s="81"/>
      <c r="J39" s="244"/>
      <c r="K39" s="119" t="s">
        <v>289</v>
      </c>
    </row>
    <row r="40" spans="1:11" ht="15.75">
      <c r="A40" s="18"/>
      <c r="B40" s="226">
        <v>26</v>
      </c>
      <c r="C40" s="222">
        <v>69</v>
      </c>
      <c r="D40" s="221" t="s">
        <v>63</v>
      </c>
      <c r="E40" s="225" t="s">
        <v>38</v>
      </c>
      <c r="F40" s="224">
        <v>10</v>
      </c>
      <c r="G40" s="224">
        <v>19</v>
      </c>
      <c r="H40" s="223">
        <v>1</v>
      </c>
      <c r="I40" s="81"/>
      <c r="J40" s="244"/>
      <c r="K40" s="119" t="s">
        <v>289</v>
      </c>
    </row>
    <row r="41" spans="1:11" ht="15.75">
      <c r="A41" s="18"/>
      <c r="B41" s="226">
        <v>27</v>
      </c>
      <c r="C41" s="222">
        <v>70</v>
      </c>
      <c r="D41" s="221" t="s">
        <v>64</v>
      </c>
      <c r="E41" s="225" t="s">
        <v>38</v>
      </c>
      <c r="F41" s="224">
        <v>10</v>
      </c>
      <c r="G41" s="224">
        <v>19</v>
      </c>
      <c r="H41" s="223">
        <v>1</v>
      </c>
      <c r="I41" s="81"/>
      <c r="J41" s="244"/>
      <c r="K41" s="119" t="s">
        <v>289</v>
      </c>
    </row>
    <row r="42" spans="1:11" ht="15.75">
      <c r="A42" s="18"/>
      <c r="B42" s="226">
        <v>28</v>
      </c>
      <c r="C42" s="222">
        <v>71</v>
      </c>
      <c r="D42" s="221" t="s">
        <v>65</v>
      </c>
      <c r="E42" s="225" t="s">
        <v>36</v>
      </c>
      <c r="F42" s="224">
        <v>10</v>
      </c>
      <c r="G42" s="224">
        <v>0</v>
      </c>
      <c r="H42" s="223">
        <v>1</v>
      </c>
      <c r="I42" s="81"/>
      <c r="J42" s="244"/>
      <c r="K42" s="119" t="s">
        <v>289</v>
      </c>
    </row>
    <row r="43" spans="1:11" ht="15.75">
      <c r="A43" s="18"/>
      <c r="B43" s="226">
        <v>29</v>
      </c>
      <c r="C43" s="222">
        <v>73</v>
      </c>
      <c r="D43" s="221" t="s">
        <v>66</v>
      </c>
      <c r="E43" s="225" t="s">
        <v>36</v>
      </c>
      <c r="F43" s="224">
        <v>10</v>
      </c>
      <c r="G43" s="224">
        <v>19</v>
      </c>
      <c r="H43" s="223">
        <v>1</v>
      </c>
      <c r="I43" s="81"/>
      <c r="J43" s="244"/>
      <c r="K43" s="119" t="s">
        <v>289</v>
      </c>
    </row>
    <row r="44" spans="1:11" ht="15.75">
      <c r="A44" s="18"/>
      <c r="B44" s="226">
        <v>30</v>
      </c>
      <c r="C44" s="222">
        <v>74</v>
      </c>
      <c r="D44" s="221" t="s">
        <v>67</v>
      </c>
      <c r="E44" s="225" t="s">
        <v>38</v>
      </c>
      <c r="F44" s="224">
        <v>10</v>
      </c>
      <c r="G44" s="224">
        <v>19</v>
      </c>
      <c r="H44" s="223">
        <v>1</v>
      </c>
      <c r="I44" s="81"/>
      <c r="J44" s="244"/>
      <c r="K44" s="119" t="s">
        <v>289</v>
      </c>
    </row>
    <row r="45" spans="1:11" ht="15.75">
      <c r="A45" s="18"/>
      <c r="B45" s="226">
        <v>31</v>
      </c>
      <c r="C45" s="222">
        <v>75</v>
      </c>
      <c r="D45" s="221" t="s">
        <v>68</v>
      </c>
      <c r="E45" s="225" t="s">
        <v>38</v>
      </c>
      <c r="F45" s="224">
        <v>10</v>
      </c>
      <c r="G45" s="224">
        <v>19</v>
      </c>
      <c r="H45" s="223">
        <v>1</v>
      </c>
      <c r="I45" s="81"/>
      <c r="J45" s="244"/>
      <c r="K45" s="119" t="s">
        <v>289</v>
      </c>
    </row>
    <row r="46" spans="1:11" ht="15.75">
      <c r="A46" s="18" t="s">
        <v>69</v>
      </c>
      <c r="B46" s="226">
        <v>32</v>
      </c>
      <c r="C46" s="222">
        <v>78</v>
      </c>
      <c r="D46" s="221" t="s">
        <v>70</v>
      </c>
      <c r="E46" s="225" t="s">
        <v>38</v>
      </c>
      <c r="F46" s="224">
        <v>10</v>
      </c>
      <c r="G46" s="224">
        <v>19</v>
      </c>
      <c r="H46" s="223">
        <v>1</v>
      </c>
      <c r="I46" s="81"/>
      <c r="J46" s="244"/>
      <c r="K46" s="119" t="s">
        <v>289</v>
      </c>
    </row>
    <row r="47" spans="1:11" ht="15.75">
      <c r="A47" s="18"/>
      <c r="B47" s="226">
        <v>33</v>
      </c>
      <c r="C47" s="222">
        <v>80</v>
      </c>
      <c r="D47" s="221" t="s">
        <v>71</v>
      </c>
      <c r="E47" s="225" t="s">
        <v>38</v>
      </c>
      <c r="F47" s="224">
        <v>10</v>
      </c>
      <c r="G47" s="224">
        <v>19</v>
      </c>
      <c r="H47" s="223">
        <v>0</v>
      </c>
      <c r="I47" s="81"/>
      <c r="J47" s="244"/>
      <c r="K47" s="119" t="s">
        <v>289</v>
      </c>
    </row>
    <row r="48" spans="1:11" ht="15.75">
      <c r="A48" s="18"/>
      <c r="B48" s="226">
        <v>34</v>
      </c>
      <c r="C48" s="222">
        <v>81</v>
      </c>
      <c r="D48" s="221" t="s">
        <v>72</v>
      </c>
      <c r="E48" s="225" t="s">
        <v>38</v>
      </c>
      <c r="F48" s="224">
        <v>10</v>
      </c>
      <c r="G48" s="224">
        <v>19</v>
      </c>
      <c r="H48" s="223">
        <v>1</v>
      </c>
      <c r="I48" s="81"/>
      <c r="J48" s="244"/>
      <c r="K48" s="119" t="s">
        <v>289</v>
      </c>
    </row>
    <row r="49" spans="2:11" ht="15.75">
      <c r="B49" s="226">
        <v>35</v>
      </c>
      <c r="C49" s="222">
        <v>82</v>
      </c>
      <c r="D49" s="221" t="s">
        <v>73</v>
      </c>
      <c r="E49" s="225" t="s">
        <v>38</v>
      </c>
      <c r="F49" s="224">
        <v>10</v>
      </c>
      <c r="G49" s="224">
        <v>19</v>
      </c>
      <c r="H49" s="223">
        <v>1</v>
      </c>
      <c r="I49" s="81"/>
      <c r="J49" s="244"/>
      <c r="K49" s="119" t="s">
        <v>289</v>
      </c>
    </row>
    <row r="50" spans="2:11" ht="15.75">
      <c r="B50" s="226">
        <v>36</v>
      </c>
      <c r="C50" s="222">
        <v>84</v>
      </c>
      <c r="D50" s="221" t="s">
        <v>74</v>
      </c>
      <c r="E50" s="225" t="s">
        <v>38</v>
      </c>
      <c r="F50" s="224">
        <v>10</v>
      </c>
      <c r="G50" s="224">
        <v>19</v>
      </c>
      <c r="H50" s="223">
        <v>1</v>
      </c>
      <c r="I50" s="81"/>
      <c r="J50" s="244"/>
      <c r="K50" s="119" t="s">
        <v>289</v>
      </c>
    </row>
    <row r="51" spans="2:11" ht="15.75">
      <c r="B51" s="226">
        <v>37</v>
      </c>
      <c r="C51" s="222">
        <v>85</v>
      </c>
      <c r="D51" s="221" t="s">
        <v>75</v>
      </c>
      <c r="E51" s="225" t="s">
        <v>36</v>
      </c>
      <c r="F51" s="224">
        <v>10</v>
      </c>
      <c r="G51" s="224">
        <v>19</v>
      </c>
      <c r="H51" s="223">
        <v>1</v>
      </c>
      <c r="I51" s="81"/>
      <c r="J51" s="244"/>
      <c r="K51" s="119" t="s">
        <v>289</v>
      </c>
    </row>
    <row r="52" spans="2:11" ht="5.25" customHeight="1" thickBot="1">
      <c r="B52" s="145"/>
      <c r="C52" s="384"/>
      <c r="D52" s="384"/>
      <c r="E52" s="384"/>
      <c r="F52" s="384"/>
      <c r="G52" s="384"/>
      <c r="H52" s="384"/>
      <c r="I52" s="159"/>
      <c r="J52" s="244"/>
      <c r="K52" s="18"/>
    </row>
    <row r="53" spans="2:11" ht="13.5" thickTop="1">
      <c r="B53" s="363" t="s">
        <v>76</v>
      </c>
      <c r="C53" s="364"/>
      <c r="D53" s="82" t="s">
        <v>38</v>
      </c>
      <c r="E53" s="124">
        <v>26</v>
      </c>
      <c r="F53" s="245"/>
      <c r="G53" s="246"/>
      <c r="H53" s="247"/>
      <c r="I53" s="247"/>
      <c r="J53" s="18"/>
      <c r="K53" s="18"/>
    </row>
    <row r="54" spans="2:11">
      <c r="B54" s="365"/>
      <c r="C54" s="366"/>
      <c r="D54" s="83" t="s">
        <v>36</v>
      </c>
      <c r="E54" s="125">
        <v>9</v>
      </c>
      <c r="F54" s="248"/>
      <c r="G54" s="159"/>
      <c r="H54" s="249"/>
      <c r="I54" s="249"/>
      <c r="J54" s="18"/>
      <c r="K54" s="18"/>
    </row>
    <row r="55" spans="2:11">
      <c r="B55" s="365"/>
      <c r="C55" s="366"/>
      <c r="D55" s="84" t="s">
        <v>44</v>
      </c>
      <c r="E55" s="126">
        <v>2</v>
      </c>
      <c r="F55" s="248"/>
      <c r="G55" s="159"/>
      <c r="H55" s="249"/>
      <c r="I55" s="249"/>
      <c r="J55" s="18"/>
      <c r="K55" s="18"/>
    </row>
    <row r="56" spans="2:11" ht="13.5" thickBot="1">
      <c r="B56" s="367"/>
      <c r="C56" s="368"/>
      <c r="D56" s="123" t="s">
        <v>77</v>
      </c>
      <c r="E56" s="127">
        <v>37</v>
      </c>
      <c r="F56" s="250"/>
      <c r="G56" s="251"/>
      <c r="H56" s="252"/>
      <c r="I56" s="252"/>
      <c r="J56" s="18"/>
      <c r="K56" s="18"/>
    </row>
    <row r="57" spans="2:11" ht="3" customHeight="1" thickTop="1">
      <c r="B57" s="118" t="s">
        <v>78</v>
      </c>
      <c r="C57" s="18"/>
      <c r="D57" s="18"/>
      <c r="E57" s="18"/>
      <c r="F57" s="253"/>
      <c r="G57" s="253"/>
      <c r="H57" s="253"/>
      <c r="I57" s="253"/>
      <c r="J57" s="18"/>
      <c r="K57" s="18"/>
    </row>
    <row r="58" spans="2:11">
      <c r="B58" s="18"/>
      <c r="C58" s="18"/>
      <c r="D58" s="18"/>
      <c r="E58" s="18"/>
      <c r="F58" s="253"/>
      <c r="G58" s="253"/>
      <c r="H58" s="253"/>
      <c r="I58" s="253"/>
      <c r="J58" s="18"/>
      <c r="K58" s="18"/>
    </row>
    <row r="59" spans="2:11">
      <c r="B59" s="18"/>
      <c r="C59" s="18"/>
      <c r="D59" s="18"/>
      <c r="E59" s="18"/>
      <c r="F59" s="253"/>
      <c r="G59" s="253"/>
      <c r="H59" s="253"/>
      <c r="I59" s="253"/>
      <c r="J59" s="18"/>
      <c r="K59" s="18"/>
    </row>
    <row r="60" spans="2:11">
      <c r="B60" s="18"/>
      <c r="C60" s="18"/>
      <c r="D60" s="18"/>
      <c r="E60" s="18"/>
      <c r="F60" s="253"/>
      <c r="G60" s="253"/>
      <c r="H60" s="253"/>
      <c r="I60" s="253"/>
      <c r="J60" s="18"/>
      <c r="K60" s="18"/>
    </row>
    <row r="61" spans="2:11">
      <c r="B61" s="18"/>
      <c r="C61" s="18"/>
      <c r="D61" s="18"/>
      <c r="E61" s="18"/>
      <c r="F61" s="253"/>
      <c r="G61" s="253"/>
      <c r="H61" s="253"/>
      <c r="I61" s="253"/>
      <c r="J61" s="18"/>
      <c r="K61" s="18"/>
    </row>
    <row r="62" spans="2:11">
      <c r="B62" s="18"/>
      <c r="C62" s="18"/>
      <c r="D62" s="18"/>
      <c r="E62" s="18"/>
      <c r="F62" s="253"/>
      <c r="G62" s="253"/>
      <c r="H62" s="253"/>
      <c r="I62" s="253"/>
      <c r="J62" s="18"/>
      <c r="K62" s="18"/>
    </row>
    <row r="63" spans="2:11">
      <c r="B63" s="18"/>
      <c r="C63" s="18"/>
      <c r="D63" s="18"/>
      <c r="E63" s="18"/>
      <c r="F63" s="253"/>
      <c r="G63" s="253"/>
      <c r="H63" s="253"/>
      <c r="I63" s="253"/>
      <c r="J63" s="18"/>
      <c r="K63" s="18"/>
    </row>
    <row r="64" spans="2:11">
      <c r="B64" s="18"/>
      <c r="C64" s="18"/>
      <c r="D64" s="18"/>
      <c r="E64" s="18"/>
      <c r="F64" s="253"/>
      <c r="G64" s="253"/>
      <c r="H64" s="253"/>
      <c r="I64" s="253"/>
      <c r="J64" s="18"/>
      <c r="K64" s="18"/>
    </row>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sheetData>
  <sheetProtection selectLockedCells="1"/>
  <mergeCells count="16">
    <mergeCell ref="B53:C56"/>
    <mergeCell ref="B4:I4"/>
    <mergeCell ref="D12:D13"/>
    <mergeCell ref="B12:B13"/>
    <mergeCell ref="E12:E13"/>
    <mergeCell ref="C12:C13"/>
    <mergeCell ref="I12:I13"/>
    <mergeCell ref="F12:H12"/>
    <mergeCell ref="B10:I10"/>
    <mergeCell ref="B11:I11"/>
    <mergeCell ref="C52:H52"/>
    <mergeCell ref="B1:I1"/>
    <mergeCell ref="B2:I2"/>
    <mergeCell ref="B3:I3"/>
    <mergeCell ref="B5:I5"/>
    <mergeCell ref="B7:I7"/>
  </mergeCells>
  <phoneticPr fontId="0" type="noConversion"/>
  <conditionalFormatting sqref="B15:I51">
    <cfRule type="expression" dxfId="795" priority="38">
      <formula>MOD(ROW(),2)</formula>
    </cfRule>
  </conditionalFormatting>
  <conditionalFormatting sqref="E54">
    <cfRule type="cellIs" dxfId="794" priority="21" operator="greaterThan">
      <formula>0</formula>
    </cfRule>
  </conditionalFormatting>
  <conditionalFormatting sqref="E15:E51 D54:E54">
    <cfRule type="cellIs" dxfId="793" priority="19" operator="equal">
      <formula>"NO ADMISIBLE"</formula>
    </cfRule>
  </conditionalFormatting>
  <conditionalFormatting sqref="F15:H51">
    <cfRule type="cellIs" dxfId="792" priority="12" operator="equal">
      <formula>0</formula>
    </cfRule>
  </conditionalFormatting>
  <conditionalFormatting sqref="I15:I51">
    <cfRule type="cellIs" dxfId="791" priority="11" operator="equal">
      <formula>"NO"</formula>
    </cfRule>
  </conditionalFormatting>
  <conditionalFormatting sqref="K15:K51">
    <cfRule type="cellIs" dxfId="790" priority="9" operator="notEqual">
      <formula>"CORRECTO"</formula>
    </cfRule>
    <cfRule type="cellIs" dxfId="789" priority="10" operator="equal">
      <formula>"CORRECTO"</formula>
    </cfRule>
  </conditionalFormatting>
  <conditionalFormatting sqref="E15:E51 D53:E53">
    <cfRule type="cellIs" dxfId="788" priority="20" stopIfTrue="1" operator="equal">
      <formula>"ADMISIBLE"</formula>
    </cfRule>
  </conditionalFormatting>
  <conditionalFormatting sqref="E15:E51 D55:E55">
    <cfRule type="cellIs" dxfId="787" priority="18" operator="equal">
      <formula>"RECHAZO"</formula>
    </cfRule>
  </conditionalFormatting>
  <dataValidations count="2">
    <dataValidation type="list" allowBlank="1" showInputMessage="1" showErrorMessage="1" sqref="B4:C4">
      <formula1>DEPENDENCIAS</formula1>
    </dataValidation>
    <dataValidation type="list" allowBlank="1" showInputMessage="1" showErrorMessage="1" sqref="E15:E51">
      <formula1>RESULTADO</formula1>
    </dataValidation>
  </dataValidations>
  <printOptions horizontalCentered="1"/>
  <pageMargins left="0.23622047244094491" right="0.23622047244094491" top="0.74803149606299213" bottom="0.74803149606299213" header="0.31496062992125984" footer="0.31496062992125984"/>
  <pageSetup scale="53" orientation="portrait" horizontalDpi="1200" verticalDpi="1200" r:id="rId1"/>
  <headerFooter alignWithMargins="0">
    <oddFooter>&amp;L&amp;9&amp;F
&amp;A&amp;C&amp;P de &amp;N&amp;R&amp;9INSTITUTO NACIONAL DE VIAS
&amp;D</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theme="9" tint="-0.249977111117893"/>
  </sheetPr>
  <dimension ref="A1:DS121"/>
  <sheetViews>
    <sheetView showGridLines="0" zoomScale="98" zoomScaleNormal="98" zoomScaleSheetLayoutView="93" workbookViewId="0">
      <selection sqref="A1:XFD1048576"/>
    </sheetView>
  </sheetViews>
  <sheetFormatPr baseColWidth="10" defaultColWidth="11.42578125" defaultRowHeight="18" zeroHeight="1"/>
  <cols>
    <col min="1" max="1" width="2.7109375" style="1" customWidth="1"/>
    <col min="2" max="2" width="5.140625" style="355" customWidth="1"/>
    <col min="3" max="3" width="9.5703125" style="355" customWidth="1"/>
    <col min="4" max="4" width="45.7109375" style="11" customWidth="1"/>
    <col min="5" max="5" width="10.140625" style="11" customWidth="1"/>
    <col min="6" max="6" width="13.5703125" style="11" customWidth="1"/>
    <col min="7" max="7" width="20.85546875" style="11" customWidth="1"/>
    <col min="8" max="8" width="26.5703125" style="11" customWidth="1"/>
    <col min="9" max="10" width="21.140625" style="11" customWidth="1"/>
    <col min="11" max="11" width="21.140625" style="357" customWidth="1"/>
    <col min="12" max="12" width="21.140625" style="11" customWidth="1"/>
    <col min="13" max="13" width="26.28515625" style="11" customWidth="1"/>
    <col min="14" max="14" width="21.140625" style="357" customWidth="1"/>
    <col min="15" max="16" width="21.140625" style="11" customWidth="1"/>
    <col min="17" max="17" width="21.140625" style="357" customWidth="1"/>
    <col min="18" max="18" width="21.140625" style="11" customWidth="1"/>
    <col min="19" max="19" width="25.42578125" style="11" customWidth="1"/>
    <col min="20" max="20" width="21.140625" style="357" customWidth="1"/>
    <col min="21" max="21" width="21.140625" style="11" customWidth="1"/>
    <col min="22" max="22" width="27.140625" style="11" customWidth="1"/>
    <col min="23" max="23" width="21.140625" style="357" customWidth="1"/>
    <col min="24" max="24" width="21.140625" style="11" customWidth="1"/>
    <col min="25" max="25" width="27" style="11" customWidth="1"/>
    <col min="26" max="26" width="21.140625" style="357" customWidth="1"/>
    <col min="27" max="28" width="21.140625" style="11" customWidth="1"/>
    <col min="29" max="29" width="21.140625" style="357" customWidth="1"/>
    <col min="30" max="30" width="21.140625" style="11" customWidth="1"/>
    <col min="31" max="31" width="32" style="11" customWidth="1"/>
    <col min="32" max="32" width="21.140625" style="357" customWidth="1"/>
    <col min="33" max="34" width="21.140625" style="11" customWidth="1"/>
    <col min="35" max="35" width="21.140625" style="357" customWidth="1"/>
    <col min="36" max="36" width="21.140625" style="11" customWidth="1"/>
    <col min="37" max="37" width="26.5703125" style="11" customWidth="1"/>
    <col min="38" max="38" width="21.140625" style="357" customWidth="1"/>
    <col min="39" max="40" width="21.140625" style="11" customWidth="1"/>
    <col min="41" max="41" width="21.140625" style="357" customWidth="1"/>
    <col min="42" max="42" width="21.140625" style="11" customWidth="1"/>
    <col min="43" max="43" width="25.140625" style="11" customWidth="1"/>
    <col min="44" max="44" width="21.140625" style="357" customWidth="1"/>
    <col min="45" max="45" width="21.140625" style="11" customWidth="1"/>
    <col min="46" max="46" width="24.28515625" style="11" customWidth="1"/>
    <col min="47" max="47" width="21.140625" style="357" customWidth="1"/>
    <col min="48" max="48" width="21.140625" style="11" customWidth="1"/>
    <col min="49" max="49" width="28.42578125" style="11" customWidth="1"/>
    <col min="50" max="50" width="21.140625" style="357" customWidth="1"/>
    <col min="51" max="51" width="21.140625" style="11" customWidth="1"/>
    <col min="52" max="52" width="27.140625" style="11" customWidth="1"/>
    <col min="53" max="53" width="21.140625" style="357" customWidth="1"/>
    <col min="54" max="55" width="21.140625" style="11" customWidth="1"/>
    <col min="56" max="56" width="21.140625" style="357" customWidth="1"/>
    <col min="57" max="57" width="21.140625" style="11" customWidth="1"/>
    <col min="58" max="58" width="30.42578125" style="11" customWidth="1"/>
    <col min="59" max="59" width="21.140625" style="357" customWidth="1"/>
    <col min="60" max="60" width="21.140625" style="11" customWidth="1"/>
    <col min="61" max="61" width="25.42578125" style="11" customWidth="1"/>
    <col min="62" max="62" width="27.7109375" style="357" customWidth="1"/>
    <col min="63" max="63" width="21.140625" style="11" customWidth="1"/>
    <col min="64" max="64" width="34.42578125" style="11" customWidth="1"/>
    <col min="65" max="65" width="21.140625" style="357" customWidth="1"/>
    <col min="66" max="67" width="21.140625" style="11" customWidth="1"/>
    <col min="68" max="68" width="21.140625" style="357" customWidth="1"/>
    <col min="69" max="69" width="21.140625" style="11" customWidth="1"/>
    <col min="70" max="70" width="28.140625" style="11" customWidth="1"/>
    <col min="71" max="71" width="21.140625" style="357" customWidth="1"/>
    <col min="72" max="72" width="21.140625" style="11" customWidth="1"/>
    <col min="73" max="73" width="27.28515625" style="11" customWidth="1"/>
    <col min="74" max="74" width="21.140625" style="357" customWidth="1"/>
    <col min="75" max="76" width="21.140625" style="11" customWidth="1"/>
    <col min="77" max="77" width="21.140625" style="357" customWidth="1"/>
    <col min="78" max="78" width="21.140625" style="11" customWidth="1"/>
    <col min="79" max="79" width="25.5703125" style="11" customWidth="1"/>
    <col min="80" max="80" width="21.140625" style="357" customWidth="1"/>
    <col min="81" max="81" width="21.140625" style="11" customWidth="1"/>
    <col min="82" max="82" width="25.42578125" style="11" customWidth="1"/>
    <col min="83" max="83" width="28.140625" style="357" customWidth="1"/>
    <col min="84" max="84" width="21.140625" style="11" customWidth="1"/>
    <col min="85" max="85" width="27" style="11" customWidth="1"/>
    <col min="86" max="86" width="21.140625" style="357" customWidth="1"/>
    <col min="87" max="87" width="21.140625" style="11" customWidth="1"/>
    <col min="88" max="88" width="27.7109375" style="11" customWidth="1"/>
    <col min="89" max="89" width="21.140625" style="357" customWidth="1"/>
    <col min="90" max="91" width="21.140625" style="11" customWidth="1"/>
    <col min="92" max="92" width="21.140625" style="357" customWidth="1"/>
    <col min="93" max="94" width="21.140625" style="11" customWidth="1"/>
    <col min="95" max="95" width="21.140625" style="357" customWidth="1"/>
    <col min="96" max="96" width="21.140625" style="11" customWidth="1"/>
    <col min="97" max="97" width="27.42578125" style="11" customWidth="1"/>
    <col min="98" max="98" width="21.140625" style="357" customWidth="1"/>
    <col min="99" max="99" width="21.140625" style="11" customWidth="1"/>
    <col min="100" max="100" width="32.5703125" style="11" customWidth="1"/>
    <col min="101" max="101" width="21.140625" style="357" customWidth="1"/>
    <col min="102" max="102" width="21.140625" style="11" customWidth="1"/>
    <col min="103" max="103" width="29.7109375" style="11" customWidth="1"/>
    <col min="104" max="104" width="31" style="357" customWidth="1"/>
    <col min="105" max="105" width="21.140625" style="11" customWidth="1"/>
    <col min="106" max="106" width="33.140625" style="11" customWidth="1"/>
    <col min="107" max="107" width="21.140625" style="357" customWidth="1"/>
    <col min="108" max="108" width="21.140625" style="11" customWidth="1"/>
    <col min="109" max="109" width="26.5703125" style="11" customWidth="1"/>
    <col min="110" max="110" width="21.140625" style="357" customWidth="1"/>
    <col min="111" max="111" width="21.140625" style="11" customWidth="1"/>
    <col min="112" max="112" width="26.140625" style="11" customWidth="1"/>
    <col min="113" max="113" width="21.140625" style="357" customWidth="1"/>
    <col min="114" max="114" width="21.140625" style="11" customWidth="1"/>
    <col min="115" max="115" width="29.7109375" style="11" customWidth="1"/>
    <col min="116" max="116" width="21.140625" style="357" customWidth="1"/>
    <col min="117" max="118" width="21.140625" style="11" customWidth="1"/>
    <col min="119" max="119" width="21.140625" style="357" customWidth="1"/>
    <col min="120" max="216" width="11.42578125" style="1" customWidth="1"/>
    <col min="217" max="16384" width="11.42578125" style="1"/>
  </cols>
  <sheetData>
    <row r="1" spans="1:123" s="12" customFormat="1" ht="19.5" customHeight="1">
      <c r="A1" s="13"/>
      <c r="B1" s="409" t="s">
        <v>19</v>
      </c>
      <c r="C1" s="409"/>
      <c r="D1" s="409"/>
      <c r="E1" s="409"/>
      <c r="F1" s="409"/>
      <c r="G1" s="409"/>
      <c r="H1" s="409"/>
      <c r="I1" s="14"/>
      <c r="J1" s="13"/>
      <c r="K1" s="15"/>
      <c r="L1" s="14"/>
      <c r="M1" s="13"/>
      <c r="N1" s="15"/>
      <c r="O1" s="14"/>
      <c r="P1" s="13"/>
      <c r="Q1" s="15"/>
      <c r="R1" s="14"/>
      <c r="S1" s="13"/>
      <c r="T1" s="15"/>
      <c r="U1" s="14"/>
      <c r="V1" s="13"/>
      <c r="W1" s="15"/>
      <c r="X1" s="14"/>
      <c r="Y1" s="13"/>
      <c r="Z1" s="15"/>
      <c r="AA1" s="14"/>
      <c r="AB1" s="13"/>
      <c r="AC1" s="15"/>
      <c r="AD1" s="14"/>
      <c r="AE1" s="13"/>
      <c r="AF1" s="15"/>
      <c r="AG1" s="14"/>
      <c r="AH1" s="13"/>
      <c r="AI1" s="15"/>
      <c r="AJ1" s="14"/>
      <c r="AK1" s="13"/>
      <c r="AL1" s="15"/>
      <c r="AM1" s="14"/>
      <c r="AN1" s="13"/>
      <c r="AO1" s="15"/>
      <c r="AP1" s="14"/>
      <c r="AQ1" s="13"/>
      <c r="AR1" s="15"/>
      <c r="AS1" s="14"/>
      <c r="AT1" s="13"/>
      <c r="AU1" s="15"/>
      <c r="AV1" s="14"/>
      <c r="AW1" s="13"/>
      <c r="AX1" s="15"/>
      <c r="AY1" s="14"/>
      <c r="AZ1" s="13"/>
      <c r="BA1" s="15"/>
      <c r="BB1" s="14"/>
      <c r="BC1" s="13"/>
      <c r="BD1" s="15"/>
      <c r="BE1" s="14"/>
      <c r="BF1" s="13"/>
      <c r="BG1" s="15"/>
      <c r="BH1" s="14"/>
      <c r="BI1" s="13"/>
      <c r="BJ1" s="15"/>
      <c r="BK1" s="14"/>
      <c r="BL1" s="13"/>
      <c r="BM1" s="15"/>
      <c r="BN1" s="14"/>
      <c r="BO1" s="13"/>
      <c r="BP1" s="15"/>
      <c r="BQ1" s="14"/>
      <c r="BR1" s="13"/>
      <c r="BS1" s="15"/>
      <c r="BT1" s="14"/>
      <c r="BU1" s="13"/>
      <c r="BV1" s="15"/>
      <c r="BW1" s="14"/>
      <c r="BX1" s="13"/>
      <c r="BY1" s="15"/>
      <c r="BZ1" s="14"/>
      <c r="CA1" s="13"/>
      <c r="CB1" s="15"/>
      <c r="CC1" s="14"/>
      <c r="CD1" s="13"/>
      <c r="CE1" s="15"/>
      <c r="CF1" s="14"/>
      <c r="CG1" s="13"/>
      <c r="CH1" s="15"/>
      <c r="CI1" s="14"/>
      <c r="CJ1" s="13"/>
      <c r="CK1" s="15"/>
      <c r="CL1" s="14"/>
      <c r="CM1" s="13"/>
      <c r="CN1" s="15"/>
      <c r="CO1" s="14"/>
      <c r="CP1" s="13"/>
      <c r="CQ1" s="15"/>
      <c r="CR1" s="14"/>
      <c r="CS1" s="13"/>
      <c r="CT1" s="15"/>
      <c r="CU1" s="14"/>
      <c r="CV1" s="13"/>
      <c r="CW1" s="15"/>
      <c r="CX1" s="14"/>
      <c r="CY1" s="13"/>
      <c r="CZ1" s="15"/>
      <c r="DA1" s="14"/>
      <c r="DB1" s="13"/>
      <c r="DC1" s="15"/>
      <c r="DD1" s="14"/>
      <c r="DE1" s="13"/>
      <c r="DF1" s="15"/>
      <c r="DG1" s="14"/>
      <c r="DH1" s="13"/>
      <c r="DI1" s="15"/>
      <c r="DJ1" s="14"/>
      <c r="DK1" s="13"/>
      <c r="DL1" s="15"/>
      <c r="DM1" s="14"/>
      <c r="DN1" s="13"/>
      <c r="DO1" s="15"/>
    </row>
    <row r="2" spans="1:123" s="12" customFormat="1" ht="20.100000000000001" customHeight="1">
      <c r="A2" s="13"/>
      <c r="B2" s="409" t="s">
        <v>20</v>
      </c>
      <c r="C2" s="409"/>
      <c r="D2" s="409"/>
      <c r="E2" s="409"/>
      <c r="F2" s="409"/>
      <c r="G2" s="409"/>
      <c r="H2" s="409"/>
      <c r="I2" s="14"/>
      <c r="J2" s="13"/>
      <c r="K2" s="15"/>
      <c r="L2" s="14"/>
      <c r="M2" s="13"/>
      <c r="N2" s="15"/>
      <c r="O2" s="14"/>
      <c r="P2" s="13"/>
      <c r="Q2" s="15"/>
      <c r="R2" s="14"/>
      <c r="S2" s="13"/>
      <c r="T2" s="15"/>
      <c r="U2" s="14"/>
      <c r="V2" s="13"/>
      <c r="W2" s="15"/>
      <c r="X2" s="14"/>
      <c r="Y2" s="13"/>
      <c r="Z2" s="15"/>
      <c r="AA2" s="14"/>
      <c r="AB2" s="13"/>
      <c r="AC2" s="15"/>
      <c r="AD2" s="14"/>
      <c r="AE2" s="13"/>
      <c r="AF2" s="15"/>
      <c r="AG2" s="14"/>
      <c r="AH2" s="13"/>
      <c r="AI2" s="15"/>
      <c r="AJ2" s="14"/>
      <c r="AK2" s="13"/>
      <c r="AL2" s="15"/>
      <c r="AM2" s="14"/>
      <c r="AN2" s="13"/>
      <c r="AO2" s="15"/>
      <c r="AP2" s="14"/>
      <c r="AQ2" s="13"/>
      <c r="AR2" s="15"/>
      <c r="AS2" s="14"/>
      <c r="AT2" s="13"/>
      <c r="AU2" s="15"/>
      <c r="AV2" s="14"/>
      <c r="AW2" s="13"/>
      <c r="AX2" s="15"/>
      <c r="AY2" s="14"/>
      <c r="AZ2" s="13"/>
      <c r="BA2" s="15"/>
      <c r="BB2" s="14"/>
      <c r="BC2" s="13"/>
      <c r="BD2" s="15"/>
      <c r="BE2" s="14"/>
      <c r="BF2" s="13"/>
      <c r="BG2" s="15"/>
      <c r="BH2" s="14"/>
      <c r="BI2" s="13"/>
      <c r="BJ2" s="15"/>
      <c r="BK2" s="14"/>
      <c r="BL2" s="13"/>
      <c r="BM2" s="15"/>
      <c r="BN2" s="14"/>
      <c r="BO2" s="13"/>
      <c r="BP2" s="15"/>
      <c r="BQ2" s="14"/>
      <c r="BR2" s="13"/>
      <c r="BS2" s="15"/>
      <c r="BT2" s="14"/>
      <c r="BU2" s="13"/>
      <c r="BV2" s="15"/>
      <c r="BW2" s="14"/>
      <c r="BX2" s="13"/>
      <c r="BY2" s="15"/>
      <c r="BZ2" s="14"/>
      <c r="CA2" s="13"/>
      <c r="CB2" s="15"/>
      <c r="CC2" s="14"/>
      <c r="CD2" s="13"/>
      <c r="CE2" s="15"/>
      <c r="CF2" s="14"/>
      <c r="CG2" s="13"/>
      <c r="CH2" s="15"/>
      <c r="CI2" s="14"/>
      <c r="CJ2" s="13"/>
      <c r="CK2" s="15"/>
      <c r="CL2" s="14"/>
      <c r="CM2" s="13"/>
      <c r="CN2" s="15"/>
      <c r="CO2" s="14"/>
      <c r="CP2" s="13"/>
      <c r="CQ2" s="15"/>
      <c r="CR2" s="14"/>
      <c r="CS2" s="13"/>
      <c r="CT2" s="15"/>
      <c r="CU2" s="14"/>
      <c r="CV2" s="13"/>
      <c r="CW2" s="15"/>
      <c r="CX2" s="14"/>
      <c r="CY2" s="13"/>
      <c r="CZ2" s="15"/>
      <c r="DA2" s="14"/>
      <c r="DB2" s="13"/>
      <c r="DC2" s="15"/>
      <c r="DD2" s="14"/>
      <c r="DE2" s="13"/>
      <c r="DF2" s="15"/>
      <c r="DG2" s="14"/>
      <c r="DH2" s="13"/>
      <c r="DI2" s="15"/>
      <c r="DJ2" s="14"/>
      <c r="DK2" s="13"/>
      <c r="DL2" s="15"/>
      <c r="DM2" s="14"/>
      <c r="DN2" s="13"/>
      <c r="DO2" s="15"/>
    </row>
    <row r="3" spans="1:123" s="12" customFormat="1" ht="20.100000000000001" customHeight="1">
      <c r="A3" s="13"/>
      <c r="B3" s="409" t="s">
        <v>21</v>
      </c>
      <c r="C3" s="409"/>
      <c r="D3" s="409"/>
      <c r="E3" s="409"/>
      <c r="F3" s="409"/>
      <c r="G3" s="409"/>
      <c r="H3" s="409"/>
      <c r="I3" s="14"/>
      <c r="J3" s="92"/>
      <c r="K3" s="15"/>
      <c r="L3" s="14"/>
      <c r="M3" s="92"/>
      <c r="N3" s="15"/>
      <c r="O3" s="14"/>
      <c r="P3" s="92"/>
      <c r="Q3" s="15"/>
      <c r="R3" s="14"/>
      <c r="S3" s="92"/>
      <c r="T3" s="15"/>
      <c r="U3" s="14"/>
      <c r="V3" s="92"/>
      <c r="W3" s="15"/>
      <c r="X3" s="14"/>
      <c r="Y3" s="92"/>
      <c r="Z3" s="15"/>
      <c r="AA3" s="14"/>
      <c r="AB3" s="92"/>
      <c r="AC3" s="15"/>
      <c r="AD3" s="14"/>
      <c r="AE3" s="92"/>
      <c r="AF3" s="15"/>
      <c r="AG3" s="14"/>
      <c r="AH3" s="92"/>
      <c r="AI3" s="15"/>
      <c r="AJ3" s="14"/>
      <c r="AK3" s="92"/>
      <c r="AL3" s="15"/>
      <c r="AM3" s="14"/>
      <c r="AN3" s="92"/>
      <c r="AO3" s="15"/>
      <c r="AP3" s="14"/>
      <c r="AQ3" s="92"/>
      <c r="AR3" s="15"/>
      <c r="AS3" s="14"/>
      <c r="AT3" s="92"/>
      <c r="AU3" s="15"/>
      <c r="AV3" s="14"/>
      <c r="AW3" s="92"/>
      <c r="AX3" s="15"/>
      <c r="AY3" s="14"/>
      <c r="AZ3" s="92"/>
      <c r="BA3" s="15"/>
      <c r="BB3" s="14"/>
      <c r="BC3" s="92"/>
      <c r="BD3" s="15"/>
      <c r="BE3" s="14"/>
      <c r="BF3" s="92"/>
      <c r="BG3" s="15"/>
      <c r="BH3" s="14"/>
      <c r="BI3" s="92"/>
      <c r="BJ3" s="15"/>
      <c r="BK3" s="14"/>
      <c r="BL3" s="92"/>
      <c r="BM3" s="15"/>
      <c r="BN3" s="14"/>
      <c r="BO3" s="92"/>
      <c r="BP3" s="15"/>
      <c r="BQ3" s="14"/>
      <c r="BR3" s="92"/>
      <c r="BS3" s="15"/>
      <c r="BT3" s="14"/>
      <c r="BU3" s="92"/>
      <c r="BV3" s="15"/>
      <c r="BW3" s="14"/>
      <c r="BX3" s="92"/>
      <c r="BY3" s="15"/>
      <c r="BZ3" s="14"/>
      <c r="CA3" s="92"/>
      <c r="CB3" s="15"/>
      <c r="CC3" s="14"/>
      <c r="CD3" s="92"/>
      <c r="CE3" s="15"/>
      <c r="CF3" s="14"/>
      <c r="CG3" s="92"/>
      <c r="CH3" s="15"/>
      <c r="CI3" s="14"/>
      <c r="CJ3" s="92"/>
      <c r="CK3" s="15"/>
      <c r="CL3" s="14"/>
      <c r="CM3" s="92"/>
      <c r="CN3" s="15"/>
      <c r="CO3" s="14"/>
      <c r="CP3" s="92"/>
      <c r="CQ3" s="15"/>
      <c r="CR3" s="14"/>
      <c r="CS3" s="92"/>
      <c r="CT3" s="15"/>
      <c r="CU3" s="14"/>
      <c r="CV3" s="92"/>
      <c r="CW3" s="15"/>
      <c r="CX3" s="14"/>
      <c r="CY3" s="92"/>
      <c r="CZ3" s="15"/>
      <c r="DA3" s="14"/>
      <c r="DB3" s="92"/>
      <c r="DC3" s="15"/>
      <c r="DD3" s="14"/>
      <c r="DE3" s="92"/>
      <c r="DF3" s="15"/>
      <c r="DG3" s="14"/>
      <c r="DH3" s="92"/>
      <c r="DI3" s="15"/>
      <c r="DJ3" s="14"/>
      <c r="DK3" s="92"/>
      <c r="DL3" s="15"/>
      <c r="DM3" s="14"/>
      <c r="DN3" s="92"/>
      <c r="DO3" s="15"/>
    </row>
    <row r="4" spans="1:123" s="12" customFormat="1" ht="20.100000000000001" customHeight="1">
      <c r="A4" s="13"/>
      <c r="B4" s="409" t="s">
        <v>22</v>
      </c>
      <c r="C4" s="409"/>
      <c r="D4" s="409"/>
      <c r="E4" s="409"/>
      <c r="F4" s="409"/>
      <c r="G4" s="409"/>
      <c r="H4" s="409"/>
      <c r="I4" s="14"/>
      <c r="J4" s="92"/>
      <c r="K4" s="15"/>
      <c r="L4" s="14"/>
      <c r="M4" s="92"/>
      <c r="N4" s="15"/>
      <c r="O4" s="14"/>
      <c r="P4" s="92"/>
      <c r="Q4" s="15"/>
      <c r="R4" s="14"/>
      <c r="S4" s="92"/>
      <c r="T4" s="15"/>
      <c r="U4" s="14"/>
      <c r="V4" s="92"/>
      <c r="W4" s="15"/>
      <c r="X4" s="14"/>
      <c r="Y4" s="92"/>
      <c r="Z4" s="15"/>
      <c r="AA4" s="14"/>
      <c r="AB4" s="92"/>
      <c r="AC4" s="15"/>
      <c r="AD4" s="14"/>
      <c r="AE4" s="92"/>
      <c r="AF4" s="15"/>
      <c r="AG4" s="14"/>
      <c r="AH4" s="92"/>
      <c r="AI4" s="15"/>
      <c r="AJ4" s="14"/>
      <c r="AK4" s="92"/>
      <c r="AL4" s="15"/>
      <c r="AM4" s="14"/>
      <c r="AN4" s="92"/>
      <c r="AO4" s="15"/>
      <c r="AP4" s="14"/>
      <c r="AQ4" s="92"/>
      <c r="AR4" s="15"/>
      <c r="AS4" s="14"/>
      <c r="AT4" s="92"/>
      <c r="AU4" s="15"/>
      <c r="AV4" s="14"/>
      <c r="AW4" s="92"/>
      <c r="AX4" s="15"/>
      <c r="AY4" s="14"/>
      <c r="AZ4" s="92"/>
      <c r="BA4" s="15"/>
      <c r="BB4" s="14"/>
      <c r="BC4" s="92"/>
      <c r="BD4" s="15"/>
      <c r="BE4" s="14"/>
      <c r="BF4" s="92"/>
      <c r="BG4" s="15"/>
      <c r="BH4" s="14"/>
      <c r="BI4" s="92"/>
      <c r="BJ4" s="15"/>
      <c r="BK4" s="14"/>
      <c r="BL4" s="92"/>
      <c r="BM4" s="15"/>
      <c r="BN4" s="14"/>
      <c r="BO4" s="92"/>
      <c r="BP4" s="15"/>
      <c r="BQ4" s="14"/>
      <c r="BR4" s="92"/>
      <c r="BS4" s="15"/>
      <c r="BT4" s="14"/>
      <c r="BU4" s="92"/>
      <c r="BV4" s="15"/>
      <c r="BW4" s="14"/>
      <c r="BX4" s="92"/>
      <c r="BY4" s="15"/>
      <c r="BZ4" s="14"/>
      <c r="CA4" s="92"/>
      <c r="CB4" s="15"/>
      <c r="CC4" s="14"/>
      <c r="CD4" s="92"/>
      <c r="CE4" s="15"/>
      <c r="CF4" s="14"/>
      <c r="CG4" s="92"/>
      <c r="CH4" s="15"/>
      <c r="CI4" s="14"/>
      <c r="CJ4" s="92"/>
      <c r="CK4" s="15"/>
      <c r="CL4" s="14"/>
      <c r="CM4" s="92"/>
      <c r="CN4" s="15"/>
      <c r="CO4" s="14"/>
      <c r="CP4" s="92"/>
      <c r="CQ4" s="15"/>
      <c r="CR4" s="14"/>
      <c r="CS4" s="92"/>
      <c r="CT4" s="15"/>
      <c r="CU4" s="14"/>
      <c r="CV4" s="92"/>
      <c r="CW4" s="15"/>
      <c r="CX4" s="14"/>
      <c r="CY4" s="92"/>
      <c r="CZ4" s="15"/>
      <c r="DA4" s="14"/>
      <c r="DB4" s="92"/>
      <c r="DC4" s="15"/>
      <c r="DD4" s="14"/>
      <c r="DE4" s="92"/>
      <c r="DF4" s="15"/>
      <c r="DG4" s="14"/>
      <c r="DH4" s="92"/>
      <c r="DI4" s="15"/>
      <c r="DJ4" s="14"/>
      <c r="DK4" s="92"/>
      <c r="DL4" s="15"/>
      <c r="DM4" s="14"/>
      <c r="DN4" s="92"/>
      <c r="DO4" s="15"/>
    </row>
    <row r="5" spans="1:123" s="12" customFormat="1" ht="20.100000000000001" customHeight="1">
      <c r="A5" s="13"/>
      <c r="B5" s="409" t="s">
        <v>23</v>
      </c>
      <c r="C5" s="409"/>
      <c r="D5" s="409"/>
      <c r="E5" s="409"/>
      <c r="F5" s="409"/>
      <c r="G5" s="409"/>
      <c r="H5" s="409"/>
      <c r="I5" s="14"/>
      <c r="J5" s="13"/>
      <c r="K5" s="15"/>
      <c r="L5" s="14"/>
      <c r="M5" s="13"/>
      <c r="N5" s="15"/>
      <c r="O5" s="14"/>
      <c r="P5" s="13"/>
      <c r="Q5" s="15"/>
      <c r="R5" s="14"/>
      <c r="S5" s="13"/>
      <c r="T5" s="15"/>
      <c r="U5" s="14"/>
      <c r="V5" s="13"/>
      <c r="W5" s="15"/>
      <c r="X5" s="14"/>
      <c r="Y5" s="13"/>
      <c r="Z5" s="15"/>
      <c r="AA5" s="14"/>
      <c r="AB5" s="13"/>
      <c r="AC5" s="15"/>
      <c r="AD5" s="14"/>
      <c r="AE5" s="13"/>
      <c r="AF5" s="15"/>
      <c r="AG5" s="14"/>
      <c r="AH5" s="13"/>
      <c r="AI5" s="15"/>
      <c r="AJ5" s="14"/>
      <c r="AK5" s="13"/>
      <c r="AL5" s="15"/>
      <c r="AM5" s="14"/>
      <c r="AN5" s="13"/>
      <c r="AO5" s="15"/>
      <c r="AP5" s="14"/>
      <c r="AQ5" s="13"/>
      <c r="AR5" s="15"/>
      <c r="AS5" s="14"/>
      <c r="AT5" s="13"/>
      <c r="AU5" s="15"/>
      <c r="AV5" s="14"/>
      <c r="AW5" s="13"/>
      <c r="AX5" s="15"/>
      <c r="AY5" s="14"/>
      <c r="AZ5" s="13"/>
      <c r="BA5" s="15"/>
      <c r="BB5" s="14"/>
      <c r="BC5" s="13"/>
      <c r="BD5" s="15"/>
      <c r="BE5" s="14"/>
      <c r="BF5" s="13"/>
      <c r="BG5" s="15"/>
      <c r="BH5" s="14"/>
      <c r="BI5" s="13"/>
      <c r="BJ5" s="15"/>
      <c r="BK5" s="14"/>
      <c r="BL5" s="13"/>
      <c r="BM5" s="15"/>
      <c r="BN5" s="14"/>
      <c r="BO5" s="13"/>
      <c r="BP5" s="15"/>
      <c r="BQ5" s="14"/>
      <c r="BR5" s="13"/>
      <c r="BS5" s="15"/>
      <c r="BT5" s="14"/>
      <c r="BU5" s="13"/>
      <c r="BV5" s="15"/>
      <c r="BW5" s="14"/>
      <c r="BX5" s="13"/>
      <c r="BY5" s="15"/>
      <c r="BZ5" s="14"/>
      <c r="CA5" s="13"/>
      <c r="CB5" s="15"/>
      <c r="CC5" s="14"/>
      <c r="CD5" s="13"/>
      <c r="CE5" s="15"/>
      <c r="CF5" s="14"/>
      <c r="CG5" s="13"/>
      <c r="CH5" s="15"/>
      <c r="CI5" s="14"/>
      <c r="CJ5" s="13"/>
      <c r="CK5" s="15"/>
      <c r="CL5" s="14"/>
      <c r="CM5" s="13"/>
      <c r="CN5" s="15"/>
      <c r="CO5" s="14"/>
      <c r="CP5" s="13"/>
      <c r="CQ5" s="15"/>
      <c r="CR5" s="14"/>
      <c r="CS5" s="13"/>
      <c r="CT5" s="15"/>
      <c r="CU5" s="14"/>
      <c r="CV5" s="13"/>
      <c r="CW5" s="15"/>
      <c r="CX5" s="14"/>
      <c r="CY5" s="13"/>
      <c r="CZ5" s="15"/>
      <c r="DA5" s="14"/>
      <c r="DB5" s="13"/>
      <c r="DC5" s="15"/>
      <c r="DD5" s="14"/>
      <c r="DE5" s="13"/>
      <c r="DF5" s="15"/>
      <c r="DG5" s="14"/>
      <c r="DH5" s="13"/>
      <c r="DI5" s="15"/>
      <c r="DJ5" s="14"/>
      <c r="DK5" s="13"/>
      <c r="DL5" s="15"/>
      <c r="DM5" s="14"/>
      <c r="DN5" s="13"/>
      <c r="DO5" s="15"/>
    </row>
    <row r="6" spans="1:123" s="12" customFormat="1" ht="18.75" hidden="1">
      <c r="A6" s="13"/>
      <c r="B6" s="259"/>
      <c r="C6" s="9"/>
      <c r="D6" s="10"/>
      <c r="E6" s="10"/>
      <c r="F6" s="10"/>
      <c r="G6" s="10"/>
      <c r="H6" s="10"/>
      <c r="I6" s="14"/>
      <c r="J6" s="13"/>
      <c r="K6" s="15"/>
      <c r="L6" s="14"/>
      <c r="M6" s="13"/>
      <c r="N6" s="15"/>
      <c r="O6" s="14"/>
      <c r="P6" s="13"/>
      <c r="Q6" s="15"/>
      <c r="R6" s="14"/>
      <c r="S6" s="13"/>
      <c r="T6" s="15"/>
      <c r="U6" s="14"/>
      <c r="V6" s="13"/>
      <c r="W6" s="15"/>
      <c r="X6" s="14"/>
      <c r="Y6" s="13"/>
      <c r="Z6" s="15"/>
      <c r="AA6" s="14"/>
      <c r="AB6" s="13"/>
      <c r="AC6" s="15"/>
      <c r="AD6" s="14"/>
      <c r="AE6" s="13"/>
      <c r="AF6" s="15"/>
      <c r="AG6" s="14"/>
      <c r="AH6" s="13"/>
      <c r="AI6" s="15"/>
      <c r="AJ6" s="14"/>
      <c r="AK6" s="13"/>
      <c r="AL6" s="15"/>
      <c r="AM6" s="14"/>
      <c r="AN6" s="13"/>
      <c r="AO6" s="15"/>
      <c r="AP6" s="14"/>
      <c r="AQ6" s="13"/>
      <c r="AR6" s="15"/>
      <c r="AS6" s="14"/>
      <c r="AT6" s="13"/>
      <c r="AU6" s="15"/>
      <c r="AV6" s="14"/>
      <c r="AW6" s="13"/>
      <c r="AX6" s="15"/>
      <c r="AY6" s="14"/>
      <c r="AZ6" s="13"/>
      <c r="BA6" s="15"/>
      <c r="BB6" s="14"/>
      <c r="BC6" s="13"/>
      <c r="BD6" s="15"/>
      <c r="BE6" s="14"/>
      <c r="BF6" s="13"/>
      <c r="BG6" s="15"/>
      <c r="BH6" s="14"/>
      <c r="BI6" s="13"/>
      <c r="BJ6" s="15"/>
      <c r="BK6" s="14"/>
      <c r="BL6" s="13"/>
      <c r="BM6" s="15"/>
      <c r="BN6" s="14"/>
      <c r="BO6" s="13"/>
      <c r="BP6" s="15"/>
      <c r="BQ6" s="14"/>
      <c r="BR6" s="13"/>
      <c r="BS6" s="15"/>
      <c r="BT6" s="14"/>
      <c r="BU6" s="13"/>
      <c r="BV6" s="15"/>
      <c r="BW6" s="14"/>
      <c r="BX6" s="13"/>
      <c r="BY6" s="15"/>
      <c r="BZ6" s="14"/>
      <c r="CA6" s="13"/>
      <c r="CB6" s="15"/>
      <c r="CC6" s="14"/>
      <c r="CD6" s="13"/>
      <c r="CE6" s="15"/>
      <c r="CF6" s="14"/>
      <c r="CG6" s="13"/>
      <c r="CH6" s="15"/>
      <c r="CI6" s="14"/>
      <c r="CJ6" s="13"/>
      <c r="CK6" s="15"/>
      <c r="CL6" s="14"/>
      <c r="CM6" s="13"/>
      <c r="CN6" s="15"/>
      <c r="CO6" s="14"/>
      <c r="CP6" s="13"/>
      <c r="CQ6" s="15"/>
      <c r="CR6" s="14"/>
      <c r="CS6" s="13"/>
      <c r="CT6" s="15"/>
      <c r="CU6" s="14"/>
      <c r="CV6" s="13"/>
      <c r="CW6" s="15"/>
      <c r="CX6" s="14"/>
      <c r="CY6" s="13"/>
      <c r="CZ6" s="15"/>
      <c r="DA6" s="14"/>
      <c r="DB6" s="13"/>
      <c r="DC6" s="15"/>
      <c r="DD6" s="14"/>
      <c r="DE6" s="13"/>
      <c r="DF6" s="15"/>
      <c r="DG6" s="14"/>
      <c r="DH6" s="13"/>
      <c r="DI6" s="15"/>
      <c r="DJ6" s="14"/>
      <c r="DK6" s="13"/>
      <c r="DL6" s="15"/>
      <c r="DM6" s="14"/>
      <c r="DN6" s="13"/>
      <c r="DO6" s="15"/>
    </row>
    <row r="7" spans="1:123" s="12" customFormat="1" ht="55.5" customHeight="1">
      <c r="A7" s="13"/>
      <c r="B7" s="409" t="s">
        <v>24</v>
      </c>
      <c r="C7" s="409"/>
      <c r="D7" s="409"/>
      <c r="E7" s="409"/>
      <c r="F7" s="409"/>
      <c r="G7" s="409"/>
      <c r="H7" s="409"/>
      <c r="I7" s="14"/>
      <c r="J7" s="13"/>
      <c r="K7" s="15"/>
      <c r="L7" s="14"/>
      <c r="M7" s="13"/>
      <c r="N7" s="15"/>
      <c r="O7" s="14"/>
      <c r="P7" s="13"/>
      <c r="Q7" s="15"/>
      <c r="R7" s="14"/>
      <c r="S7" s="13"/>
      <c r="T7" s="15"/>
      <c r="U7" s="14"/>
      <c r="V7" s="13"/>
      <c r="W7" s="15"/>
      <c r="X7" s="14"/>
      <c r="Y7" s="13"/>
      <c r="Z7" s="15"/>
      <c r="AA7" s="14"/>
      <c r="AB7" s="13"/>
      <c r="AC7" s="15"/>
      <c r="AD7" s="14"/>
      <c r="AE7" s="13"/>
      <c r="AF7" s="15"/>
      <c r="AG7" s="14"/>
      <c r="AH7" s="13"/>
      <c r="AI7" s="15"/>
      <c r="AJ7" s="14"/>
      <c r="AK7" s="13"/>
      <c r="AL7" s="15"/>
      <c r="AM7" s="14"/>
      <c r="AN7" s="13"/>
      <c r="AO7" s="15"/>
      <c r="AP7" s="14"/>
      <c r="AQ7" s="13"/>
      <c r="AR7" s="15"/>
      <c r="AS7" s="14"/>
      <c r="AT7" s="13"/>
      <c r="AU7" s="15"/>
      <c r="AV7" s="14"/>
      <c r="AW7" s="13"/>
      <c r="AX7" s="15"/>
      <c r="AY7" s="14"/>
      <c r="AZ7" s="13"/>
      <c r="BA7" s="15"/>
      <c r="BB7" s="14"/>
      <c r="BC7" s="13"/>
      <c r="BD7" s="15"/>
      <c r="BE7" s="14"/>
      <c r="BF7" s="13"/>
      <c r="BG7" s="15"/>
      <c r="BH7" s="14"/>
      <c r="BI7" s="13"/>
      <c r="BJ7" s="15"/>
      <c r="BK7" s="14"/>
      <c r="BL7" s="13"/>
      <c r="BM7" s="15"/>
      <c r="BN7" s="14"/>
      <c r="BO7" s="13"/>
      <c r="BP7" s="15"/>
      <c r="BQ7" s="14"/>
      <c r="BR7" s="13"/>
      <c r="BS7" s="15"/>
      <c r="BT7" s="14"/>
      <c r="BU7" s="13"/>
      <c r="BV7" s="15"/>
      <c r="BW7" s="14"/>
      <c r="BX7" s="13"/>
      <c r="BY7" s="15"/>
      <c r="BZ7" s="14"/>
      <c r="CA7" s="13"/>
      <c r="CB7" s="15"/>
      <c r="CC7" s="14"/>
      <c r="CD7" s="13"/>
      <c r="CE7" s="15"/>
      <c r="CF7" s="14"/>
      <c r="CG7" s="13"/>
      <c r="CH7" s="15"/>
      <c r="CI7" s="14"/>
      <c r="CJ7" s="13"/>
      <c r="CK7" s="15"/>
      <c r="CL7" s="14"/>
      <c r="CM7" s="13"/>
      <c r="CN7" s="15"/>
      <c r="CO7" s="14"/>
      <c r="CP7" s="13"/>
      <c r="CQ7" s="15"/>
      <c r="CR7" s="14"/>
      <c r="CS7" s="13"/>
      <c r="CT7" s="15"/>
      <c r="CU7" s="14"/>
      <c r="CV7" s="13"/>
      <c r="CW7" s="15"/>
      <c r="CX7" s="14"/>
      <c r="CY7" s="13"/>
      <c r="CZ7" s="15"/>
      <c r="DA7" s="14"/>
      <c r="DB7" s="13"/>
      <c r="DC7" s="15"/>
      <c r="DD7" s="14"/>
      <c r="DE7" s="13"/>
      <c r="DF7" s="15"/>
      <c r="DG7" s="14"/>
      <c r="DH7" s="13"/>
      <c r="DI7" s="15"/>
      <c r="DJ7" s="14"/>
      <c r="DK7" s="13"/>
      <c r="DL7" s="15"/>
      <c r="DM7" s="14"/>
      <c r="DN7" s="13"/>
      <c r="DO7" s="15"/>
    </row>
    <row r="8" spans="1:123" s="5" customFormat="1" ht="24" customHeight="1" thickBot="1">
      <c r="A8" s="254"/>
      <c r="B8" s="410" t="s">
        <v>79</v>
      </c>
      <c r="C8" s="410"/>
      <c r="D8" s="410"/>
      <c r="E8" s="410"/>
      <c r="F8" s="410"/>
      <c r="G8" s="410"/>
      <c r="H8" s="410"/>
      <c r="I8" s="260"/>
      <c r="J8" s="261"/>
      <c r="K8" s="261"/>
      <c r="L8" s="260"/>
      <c r="M8" s="261"/>
      <c r="N8" s="261"/>
      <c r="O8" s="260"/>
      <c r="P8" s="261"/>
      <c r="Q8" s="261"/>
      <c r="R8" s="260"/>
      <c r="S8" s="261"/>
      <c r="T8" s="261"/>
      <c r="U8" s="260"/>
      <c r="V8" s="261"/>
      <c r="W8" s="261"/>
      <c r="X8" s="260"/>
      <c r="Y8" s="261"/>
      <c r="Z8" s="261"/>
      <c r="AA8" s="260"/>
      <c r="AB8" s="261"/>
      <c r="AC8" s="261"/>
      <c r="AD8" s="260"/>
      <c r="AE8" s="261"/>
      <c r="AF8" s="261"/>
      <c r="AG8" s="260"/>
      <c r="AH8" s="261"/>
      <c r="AI8" s="261"/>
      <c r="AJ8" s="260"/>
      <c r="AK8" s="261"/>
      <c r="AL8" s="261"/>
      <c r="AM8" s="260"/>
      <c r="AN8" s="261"/>
      <c r="AO8" s="261"/>
      <c r="AP8" s="260"/>
      <c r="AQ8" s="261"/>
      <c r="AR8" s="261"/>
      <c r="AS8" s="260"/>
      <c r="AT8" s="261"/>
      <c r="AU8" s="261"/>
      <c r="AV8" s="260"/>
      <c r="AW8" s="261"/>
      <c r="AX8" s="261"/>
      <c r="AY8" s="260"/>
      <c r="AZ8" s="261"/>
      <c r="BA8" s="261"/>
      <c r="BB8" s="260"/>
      <c r="BC8" s="261"/>
      <c r="BD8" s="261"/>
      <c r="BE8" s="260"/>
      <c r="BF8" s="261"/>
      <c r="BG8" s="261"/>
      <c r="BH8" s="260"/>
      <c r="BI8" s="261"/>
      <c r="BJ8" s="261"/>
      <c r="BK8" s="260"/>
      <c r="BL8" s="261"/>
      <c r="BM8" s="261"/>
      <c r="BN8" s="260"/>
      <c r="BO8" s="261"/>
      <c r="BP8" s="261"/>
      <c r="BQ8" s="260"/>
      <c r="BR8" s="261"/>
      <c r="BS8" s="261"/>
      <c r="BT8" s="260"/>
      <c r="BU8" s="261"/>
      <c r="BV8" s="261"/>
      <c r="BW8" s="260"/>
      <c r="BX8" s="261"/>
      <c r="BY8" s="261"/>
      <c r="BZ8" s="260"/>
      <c r="CA8" s="261"/>
      <c r="CB8" s="261"/>
      <c r="CC8" s="260"/>
      <c r="CD8" s="261"/>
      <c r="CE8" s="261"/>
      <c r="CF8" s="260"/>
      <c r="CG8" s="261"/>
      <c r="CH8" s="261"/>
      <c r="CI8" s="260"/>
      <c r="CJ8" s="261"/>
      <c r="CK8" s="261"/>
      <c r="CL8" s="260"/>
      <c r="CM8" s="261"/>
      <c r="CN8" s="261"/>
      <c r="CO8" s="260"/>
      <c r="CP8" s="261"/>
      <c r="CQ8" s="261"/>
      <c r="CR8" s="260"/>
      <c r="CS8" s="261"/>
      <c r="CT8" s="261"/>
      <c r="CU8" s="260"/>
      <c r="CV8" s="261"/>
      <c r="CW8" s="261"/>
      <c r="CX8" s="260"/>
      <c r="CY8" s="261"/>
      <c r="CZ8" s="261"/>
      <c r="DA8" s="260"/>
      <c r="DB8" s="261"/>
      <c r="DC8" s="261"/>
      <c r="DD8" s="260"/>
      <c r="DE8" s="261"/>
      <c r="DF8" s="261"/>
      <c r="DG8" s="260"/>
      <c r="DH8" s="261"/>
      <c r="DI8" s="261"/>
      <c r="DJ8" s="260"/>
      <c r="DK8" s="261"/>
      <c r="DL8" s="261"/>
      <c r="DM8" s="260"/>
      <c r="DN8" s="261"/>
      <c r="DO8" s="261"/>
      <c r="DP8" s="253"/>
      <c r="DQ8" s="253"/>
      <c r="DR8" s="253"/>
      <c r="DS8" s="253"/>
    </row>
    <row r="9" spans="1:123" s="2" customFormat="1" ht="20.100000000000001" customHeight="1" thickTop="1" thickBot="1">
      <c r="A9" s="255"/>
      <c r="B9" s="262"/>
      <c r="C9" s="263"/>
      <c r="D9" s="264"/>
      <c r="E9" s="265"/>
      <c r="F9" s="265"/>
      <c r="G9" s="266" t="s">
        <v>80</v>
      </c>
      <c r="H9" s="267" t="s">
        <v>81</v>
      </c>
      <c r="I9" s="407" t="s">
        <v>36</v>
      </c>
      <c r="J9" s="407"/>
      <c r="K9" s="407"/>
      <c r="L9" s="407" t="s">
        <v>38</v>
      </c>
      <c r="M9" s="407"/>
      <c r="N9" s="407"/>
      <c r="O9" s="407" t="s">
        <v>36</v>
      </c>
      <c r="P9" s="407"/>
      <c r="Q9" s="407"/>
      <c r="R9" s="407" t="s">
        <v>38</v>
      </c>
      <c r="S9" s="407"/>
      <c r="T9" s="407"/>
      <c r="U9" s="407" t="s">
        <v>38</v>
      </c>
      <c r="V9" s="407"/>
      <c r="W9" s="407"/>
      <c r="X9" s="407" t="s">
        <v>38</v>
      </c>
      <c r="Y9" s="407"/>
      <c r="Z9" s="407"/>
      <c r="AA9" s="407" t="s">
        <v>44</v>
      </c>
      <c r="AB9" s="407"/>
      <c r="AC9" s="407"/>
      <c r="AD9" s="407" t="s">
        <v>38</v>
      </c>
      <c r="AE9" s="407"/>
      <c r="AF9" s="407"/>
      <c r="AG9" s="407" t="s">
        <v>36</v>
      </c>
      <c r="AH9" s="407"/>
      <c r="AI9" s="407"/>
      <c r="AJ9" s="407" t="s">
        <v>38</v>
      </c>
      <c r="AK9" s="407"/>
      <c r="AL9" s="407"/>
      <c r="AM9" s="407" t="s">
        <v>36</v>
      </c>
      <c r="AN9" s="407"/>
      <c r="AO9" s="407"/>
      <c r="AP9" s="407" t="s">
        <v>38</v>
      </c>
      <c r="AQ9" s="407"/>
      <c r="AR9" s="407"/>
      <c r="AS9" s="407" t="s">
        <v>38</v>
      </c>
      <c r="AT9" s="407"/>
      <c r="AU9" s="407"/>
      <c r="AV9" s="407" t="s">
        <v>38</v>
      </c>
      <c r="AW9" s="407"/>
      <c r="AX9" s="407"/>
      <c r="AY9" s="407" t="s">
        <v>38</v>
      </c>
      <c r="AZ9" s="407"/>
      <c r="BA9" s="407"/>
      <c r="BB9" s="407" t="s">
        <v>36</v>
      </c>
      <c r="BC9" s="407"/>
      <c r="BD9" s="407"/>
      <c r="BE9" s="407" t="s">
        <v>38</v>
      </c>
      <c r="BF9" s="407"/>
      <c r="BG9" s="407"/>
      <c r="BH9" s="407" t="s">
        <v>38</v>
      </c>
      <c r="BI9" s="407"/>
      <c r="BJ9" s="407"/>
      <c r="BK9" s="407" t="s">
        <v>38</v>
      </c>
      <c r="BL9" s="407"/>
      <c r="BM9" s="407"/>
      <c r="BN9" s="407" t="s">
        <v>44</v>
      </c>
      <c r="BO9" s="407"/>
      <c r="BP9" s="407"/>
      <c r="BQ9" s="407" t="s">
        <v>38</v>
      </c>
      <c r="BR9" s="407"/>
      <c r="BS9" s="407"/>
      <c r="BT9" s="407" t="s">
        <v>38</v>
      </c>
      <c r="BU9" s="407"/>
      <c r="BV9" s="407"/>
      <c r="BW9" s="407" t="s">
        <v>36</v>
      </c>
      <c r="BX9" s="407"/>
      <c r="BY9" s="407"/>
      <c r="BZ9" s="407" t="s">
        <v>38</v>
      </c>
      <c r="CA9" s="407"/>
      <c r="CB9" s="407"/>
      <c r="CC9" s="407" t="s">
        <v>38</v>
      </c>
      <c r="CD9" s="407"/>
      <c r="CE9" s="407"/>
      <c r="CF9" s="407" t="s">
        <v>38</v>
      </c>
      <c r="CG9" s="407"/>
      <c r="CH9" s="407"/>
      <c r="CI9" s="407" t="s">
        <v>38</v>
      </c>
      <c r="CJ9" s="407"/>
      <c r="CK9" s="407"/>
      <c r="CL9" s="407" t="s">
        <v>36</v>
      </c>
      <c r="CM9" s="407"/>
      <c r="CN9" s="407"/>
      <c r="CO9" s="407" t="s">
        <v>36</v>
      </c>
      <c r="CP9" s="407"/>
      <c r="CQ9" s="407"/>
      <c r="CR9" s="407" t="s">
        <v>38</v>
      </c>
      <c r="CS9" s="407"/>
      <c r="CT9" s="407"/>
      <c r="CU9" s="407" t="s">
        <v>38</v>
      </c>
      <c r="CV9" s="407"/>
      <c r="CW9" s="407"/>
      <c r="CX9" s="407" t="s">
        <v>38</v>
      </c>
      <c r="CY9" s="407"/>
      <c r="CZ9" s="407"/>
      <c r="DA9" s="407" t="s">
        <v>38</v>
      </c>
      <c r="DB9" s="407"/>
      <c r="DC9" s="407"/>
      <c r="DD9" s="407" t="s">
        <v>38</v>
      </c>
      <c r="DE9" s="407"/>
      <c r="DF9" s="407"/>
      <c r="DG9" s="407" t="s">
        <v>38</v>
      </c>
      <c r="DH9" s="407"/>
      <c r="DI9" s="407"/>
      <c r="DJ9" s="407" t="s">
        <v>38</v>
      </c>
      <c r="DK9" s="407"/>
      <c r="DL9" s="407"/>
      <c r="DM9" s="407" t="s">
        <v>36</v>
      </c>
      <c r="DN9" s="407"/>
      <c r="DO9" s="407"/>
      <c r="DP9" s="162"/>
      <c r="DQ9" s="256"/>
      <c r="DR9" s="256"/>
      <c r="DS9" s="162" t="s">
        <v>78</v>
      </c>
    </row>
    <row r="10" spans="1:123" s="3" customFormat="1" ht="20.25" customHeight="1" thickTop="1">
      <c r="A10" s="6"/>
      <c r="B10" s="415"/>
      <c r="C10" s="415"/>
      <c r="D10" s="415"/>
      <c r="E10" s="415"/>
      <c r="F10" s="415"/>
      <c r="G10" s="415"/>
      <c r="H10" s="415"/>
      <c r="I10" s="408">
        <v>2</v>
      </c>
      <c r="J10" s="408"/>
      <c r="K10" s="408"/>
      <c r="L10" s="408">
        <v>5</v>
      </c>
      <c r="M10" s="408"/>
      <c r="N10" s="408"/>
      <c r="O10" s="408">
        <v>7</v>
      </c>
      <c r="P10" s="408"/>
      <c r="Q10" s="408"/>
      <c r="R10" s="408">
        <v>8</v>
      </c>
      <c r="S10" s="408"/>
      <c r="T10" s="408"/>
      <c r="U10" s="408">
        <v>10</v>
      </c>
      <c r="V10" s="408"/>
      <c r="W10" s="408"/>
      <c r="X10" s="408">
        <v>11</v>
      </c>
      <c r="Y10" s="408"/>
      <c r="Z10" s="408"/>
      <c r="AA10" s="408">
        <v>12</v>
      </c>
      <c r="AB10" s="408"/>
      <c r="AC10" s="408"/>
      <c r="AD10" s="408">
        <v>17</v>
      </c>
      <c r="AE10" s="408"/>
      <c r="AF10" s="408"/>
      <c r="AG10" s="408">
        <v>26</v>
      </c>
      <c r="AH10" s="408"/>
      <c r="AI10" s="408"/>
      <c r="AJ10" s="408">
        <v>27</v>
      </c>
      <c r="AK10" s="408"/>
      <c r="AL10" s="408"/>
      <c r="AM10" s="408">
        <v>30</v>
      </c>
      <c r="AN10" s="408"/>
      <c r="AO10" s="408"/>
      <c r="AP10" s="408">
        <v>35</v>
      </c>
      <c r="AQ10" s="408"/>
      <c r="AR10" s="408"/>
      <c r="AS10" s="408">
        <v>39</v>
      </c>
      <c r="AT10" s="408"/>
      <c r="AU10" s="408"/>
      <c r="AV10" s="408">
        <v>47</v>
      </c>
      <c r="AW10" s="408"/>
      <c r="AX10" s="408"/>
      <c r="AY10" s="408">
        <v>48</v>
      </c>
      <c r="AZ10" s="408"/>
      <c r="BA10" s="408"/>
      <c r="BB10" s="408">
        <v>50</v>
      </c>
      <c r="BC10" s="408"/>
      <c r="BD10" s="408"/>
      <c r="BE10" s="408">
        <v>51</v>
      </c>
      <c r="BF10" s="408"/>
      <c r="BG10" s="408"/>
      <c r="BH10" s="408">
        <v>52</v>
      </c>
      <c r="BI10" s="408"/>
      <c r="BJ10" s="408"/>
      <c r="BK10" s="408">
        <v>56</v>
      </c>
      <c r="BL10" s="408"/>
      <c r="BM10" s="408"/>
      <c r="BN10" s="408">
        <v>57</v>
      </c>
      <c r="BO10" s="408"/>
      <c r="BP10" s="408"/>
      <c r="BQ10" s="408">
        <v>59</v>
      </c>
      <c r="BR10" s="408"/>
      <c r="BS10" s="408"/>
      <c r="BT10" s="408">
        <v>60</v>
      </c>
      <c r="BU10" s="408"/>
      <c r="BV10" s="408"/>
      <c r="BW10" s="408">
        <v>63</v>
      </c>
      <c r="BX10" s="408"/>
      <c r="BY10" s="408"/>
      <c r="BZ10" s="408">
        <v>64</v>
      </c>
      <c r="CA10" s="408"/>
      <c r="CB10" s="408"/>
      <c r="CC10" s="408">
        <v>66</v>
      </c>
      <c r="CD10" s="408"/>
      <c r="CE10" s="408"/>
      <c r="CF10" s="408">
        <v>69</v>
      </c>
      <c r="CG10" s="408"/>
      <c r="CH10" s="408"/>
      <c r="CI10" s="408">
        <v>70</v>
      </c>
      <c r="CJ10" s="408"/>
      <c r="CK10" s="408"/>
      <c r="CL10" s="408">
        <v>71</v>
      </c>
      <c r="CM10" s="408"/>
      <c r="CN10" s="408"/>
      <c r="CO10" s="408">
        <v>73</v>
      </c>
      <c r="CP10" s="408"/>
      <c r="CQ10" s="408"/>
      <c r="CR10" s="408">
        <v>74</v>
      </c>
      <c r="CS10" s="408"/>
      <c r="CT10" s="408"/>
      <c r="CU10" s="408">
        <v>75</v>
      </c>
      <c r="CV10" s="408"/>
      <c r="CW10" s="408"/>
      <c r="CX10" s="408">
        <v>78</v>
      </c>
      <c r="CY10" s="408"/>
      <c r="CZ10" s="408"/>
      <c r="DA10" s="408">
        <v>80</v>
      </c>
      <c r="DB10" s="408"/>
      <c r="DC10" s="408"/>
      <c r="DD10" s="408">
        <v>81</v>
      </c>
      <c r="DE10" s="408"/>
      <c r="DF10" s="408"/>
      <c r="DG10" s="408">
        <v>82</v>
      </c>
      <c r="DH10" s="408"/>
      <c r="DI10" s="408"/>
      <c r="DJ10" s="408">
        <v>84</v>
      </c>
      <c r="DK10" s="408"/>
      <c r="DL10" s="408"/>
      <c r="DM10" s="408">
        <v>85</v>
      </c>
      <c r="DN10" s="408"/>
      <c r="DO10" s="408"/>
    </row>
    <row r="11" spans="1:123" s="4" customFormat="1" ht="17.25" customHeight="1" thickBot="1">
      <c r="A11" s="257"/>
      <c r="B11" s="416" t="s">
        <v>2</v>
      </c>
      <c r="C11" s="416"/>
      <c r="D11" s="416"/>
      <c r="E11" s="416"/>
      <c r="F11" s="416"/>
      <c r="G11" s="416"/>
      <c r="H11" s="416"/>
      <c r="I11" s="406" t="s">
        <v>35</v>
      </c>
      <c r="J11" s="406"/>
      <c r="K11" s="406"/>
      <c r="L11" s="411" t="s">
        <v>37</v>
      </c>
      <c r="M11" s="411"/>
      <c r="N11" s="411"/>
      <c r="O11" s="411" t="s">
        <v>39</v>
      </c>
      <c r="P11" s="411"/>
      <c r="Q11" s="411"/>
      <c r="R11" s="411" t="s">
        <v>40</v>
      </c>
      <c r="S11" s="411"/>
      <c r="T11" s="411"/>
      <c r="U11" s="411" t="s">
        <v>41</v>
      </c>
      <c r="V11" s="411"/>
      <c r="W11" s="411"/>
      <c r="X11" s="411" t="s">
        <v>42</v>
      </c>
      <c r="Y11" s="411"/>
      <c r="Z11" s="411"/>
      <c r="AA11" s="411" t="s">
        <v>43</v>
      </c>
      <c r="AB11" s="411"/>
      <c r="AC11" s="411"/>
      <c r="AD11" s="411" t="s">
        <v>45</v>
      </c>
      <c r="AE11" s="411"/>
      <c r="AF11" s="411"/>
      <c r="AG11" s="411" t="s">
        <v>46</v>
      </c>
      <c r="AH11" s="411"/>
      <c r="AI11" s="411"/>
      <c r="AJ11" s="411" t="s">
        <v>47</v>
      </c>
      <c r="AK11" s="411"/>
      <c r="AL11" s="411"/>
      <c r="AM11" s="411" t="s">
        <v>48</v>
      </c>
      <c r="AN11" s="411"/>
      <c r="AO11" s="411"/>
      <c r="AP11" s="411" t="s">
        <v>49</v>
      </c>
      <c r="AQ11" s="411"/>
      <c r="AR11" s="411"/>
      <c r="AS11" s="411" t="s">
        <v>50</v>
      </c>
      <c r="AT11" s="411"/>
      <c r="AU11" s="411"/>
      <c r="AV11" s="411" t="s">
        <v>51</v>
      </c>
      <c r="AW11" s="411"/>
      <c r="AX11" s="411"/>
      <c r="AY11" s="411" t="s">
        <v>52</v>
      </c>
      <c r="AZ11" s="411"/>
      <c r="BA11" s="411"/>
      <c r="BB11" s="411" t="s">
        <v>53</v>
      </c>
      <c r="BC11" s="411"/>
      <c r="BD11" s="411"/>
      <c r="BE11" s="411" t="s">
        <v>54</v>
      </c>
      <c r="BF11" s="411"/>
      <c r="BG11" s="411"/>
      <c r="BH11" s="411" t="s">
        <v>55</v>
      </c>
      <c r="BI11" s="411"/>
      <c r="BJ11" s="411"/>
      <c r="BK11" s="411" t="s">
        <v>56</v>
      </c>
      <c r="BL11" s="411"/>
      <c r="BM11" s="411"/>
      <c r="BN11" s="411" t="s">
        <v>57</v>
      </c>
      <c r="BO11" s="411"/>
      <c r="BP11" s="411"/>
      <c r="BQ11" s="411" t="s">
        <v>58</v>
      </c>
      <c r="BR11" s="406"/>
      <c r="BS11" s="406"/>
      <c r="BT11" s="406" t="s">
        <v>59</v>
      </c>
      <c r="BU11" s="406"/>
      <c r="BV11" s="406"/>
      <c r="BW11" s="406" t="s">
        <v>60</v>
      </c>
      <c r="BX11" s="406"/>
      <c r="BY11" s="406"/>
      <c r="BZ11" s="406" t="s">
        <v>61</v>
      </c>
      <c r="CA11" s="406"/>
      <c r="CB11" s="406"/>
      <c r="CC11" s="406" t="s">
        <v>62</v>
      </c>
      <c r="CD11" s="406"/>
      <c r="CE11" s="406"/>
      <c r="CF11" s="406" t="s">
        <v>63</v>
      </c>
      <c r="CG11" s="406"/>
      <c r="CH11" s="406"/>
      <c r="CI11" s="406" t="s">
        <v>64</v>
      </c>
      <c r="CJ11" s="406"/>
      <c r="CK11" s="406"/>
      <c r="CL11" s="406" t="s">
        <v>65</v>
      </c>
      <c r="CM11" s="406"/>
      <c r="CN11" s="406"/>
      <c r="CO11" s="406" t="s">
        <v>66</v>
      </c>
      <c r="CP11" s="406"/>
      <c r="CQ11" s="406"/>
      <c r="CR11" s="406" t="s">
        <v>67</v>
      </c>
      <c r="CS11" s="406"/>
      <c r="CT11" s="406"/>
      <c r="CU11" s="406" t="s">
        <v>68</v>
      </c>
      <c r="CV11" s="406"/>
      <c r="CW11" s="406"/>
      <c r="CX11" s="406" t="s">
        <v>70</v>
      </c>
      <c r="CY11" s="406"/>
      <c r="CZ11" s="406"/>
      <c r="DA11" s="406" t="s">
        <v>71</v>
      </c>
      <c r="DB11" s="406"/>
      <c r="DC11" s="406"/>
      <c r="DD11" s="406" t="s">
        <v>72</v>
      </c>
      <c r="DE11" s="406"/>
      <c r="DF11" s="406"/>
      <c r="DG11" s="406" t="s">
        <v>73</v>
      </c>
      <c r="DH11" s="406"/>
      <c r="DI11" s="406"/>
      <c r="DJ11" s="406" t="s">
        <v>74</v>
      </c>
      <c r="DK11" s="406"/>
      <c r="DL11" s="406"/>
      <c r="DM11" s="411" t="s">
        <v>75</v>
      </c>
      <c r="DN11" s="411"/>
      <c r="DO11" s="411"/>
      <c r="DP11" s="258"/>
      <c r="DQ11" s="258"/>
      <c r="DR11" s="258"/>
      <c r="DS11" s="258"/>
    </row>
    <row r="12" spans="1:123" ht="30.6" customHeight="1" thickBot="1">
      <c r="A12" s="17"/>
      <c r="B12" s="423"/>
      <c r="C12" s="424"/>
      <c r="D12" s="424"/>
      <c r="E12" s="424"/>
      <c r="F12" s="424"/>
      <c r="G12" s="424"/>
      <c r="H12" s="425"/>
      <c r="I12" s="385"/>
      <c r="J12" s="386"/>
      <c r="K12" s="386"/>
      <c r="L12" s="385"/>
      <c r="M12" s="386"/>
      <c r="N12" s="386"/>
      <c r="O12" s="385"/>
      <c r="P12" s="386"/>
      <c r="Q12" s="386"/>
      <c r="R12" s="385"/>
      <c r="S12" s="386"/>
      <c r="T12" s="386"/>
      <c r="U12" s="385"/>
      <c r="V12" s="386"/>
      <c r="W12" s="386"/>
      <c r="X12" s="385"/>
      <c r="Y12" s="386"/>
      <c r="Z12" s="386"/>
      <c r="AA12" s="385"/>
      <c r="AB12" s="386"/>
      <c r="AC12" s="386"/>
      <c r="AD12" s="385"/>
      <c r="AE12" s="386"/>
      <c r="AF12" s="386"/>
      <c r="AG12" s="385"/>
      <c r="AH12" s="386"/>
      <c r="AI12" s="386"/>
      <c r="AJ12" s="385"/>
      <c r="AK12" s="386"/>
      <c r="AL12" s="386"/>
      <c r="AM12" s="385"/>
      <c r="AN12" s="386"/>
      <c r="AO12" s="386"/>
      <c r="AP12" s="385"/>
      <c r="AQ12" s="386"/>
      <c r="AR12" s="386"/>
      <c r="AS12" s="385"/>
      <c r="AT12" s="386"/>
      <c r="AU12" s="386"/>
      <c r="AV12" s="385"/>
      <c r="AW12" s="386"/>
      <c r="AX12" s="386"/>
      <c r="AY12" s="385"/>
      <c r="AZ12" s="386"/>
      <c r="BA12" s="386"/>
      <c r="BB12" s="385"/>
      <c r="BC12" s="386"/>
      <c r="BD12" s="386"/>
      <c r="BE12" s="385"/>
      <c r="BF12" s="386"/>
      <c r="BG12" s="386"/>
      <c r="BH12" s="385"/>
      <c r="BI12" s="386"/>
      <c r="BJ12" s="386"/>
      <c r="BK12" s="385"/>
      <c r="BL12" s="386"/>
      <c r="BM12" s="386"/>
      <c r="BN12" s="385"/>
      <c r="BO12" s="386"/>
      <c r="BP12" s="386"/>
      <c r="BQ12" s="385"/>
      <c r="BR12" s="386"/>
      <c r="BS12" s="386"/>
      <c r="BT12" s="385"/>
      <c r="BU12" s="386"/>
      <c r="BV12" s="386"/>
      <c r="BW12" s="385"/>
      <c r="BX12" s="386"/>
      <c r="BY12" s="386"/>
      <c r="BZ12" s="385"/>
      <c r="CA12" s="386"/>
      <c r="CB12" s="386"/>
      <c r="CC12" s="385"/>
      <c r="CD12" s="386"/>
      <c r="CE12" s="386"/>
      <c r="CF12" s="385"/>
      <c r="CG12" s="386"/>
      <c r="CH12" s="386"/>
      <c r="CI12" s="385"/>
      <c r="CJ12" s="386"/>
      <c r="CK12" s="386"/>
      <c r="CL12" s="385"/>
      <c r="CM12" s="386"/>
      <c r="CN12" s="386"/>
      <c r="CO12" s="385"/>
      <c r="CP12" s="386"/>
      <c r="CQ12" s="386"/>
      <c r="CR12" s="385"/>
      <c r="CS12" s="386"/>
      <c r="CT12" s="386"/>
      <c r="CU12" s="385"/>
      <c r="CV12" s="386"/>
      <c r="CW12" s="386"/>
      <c r="CX12" s="385"/>
      <c r="CY12" s="386"/>
      <c r="CZ12" s="386"/>
      <c r="DA12" s="385"/>
      <c r="DB12" s="386"/>
      <c r="DC12" s="386"/>
      <c r="DD12" s="385"/>
      <c r="DE12" s="386"/>
      <c r="DF12" s="386"/>
      <c r="DG12" s="385"/>
      <c r="DH12" s="386"/>
      <c r="DI12" s="386"/>
      <c r="DJ12" s="385"/>
      <c r="DK12" s="386"/>
      <c r="DL12" s="386"/>
      <c r="DM12" s="385"/>
      <c r="DN12" s="386"/>
      <c r="DO12" s="387"/>
      <c r="DP12" s="18"/>
      <c r="DQ12" s="18"/>
      <c r="DR12" s="18"/>
      <c r="DS12" s="18"/>
    </row>
    <row r="13" spans="1:123" ht="36" customHeight="1" thickBot="1">
      <c r="A13" s="17"/>
      <c r="B13" s="268" t="s">
        <v>82</v>
      </c>
      <c r="C13" s="269" t="s">
        <v>83</v>
      </c>
      <c r="D13" s="270" t="s">
        <v>84</v>
      </c>
      <c r="E13" s="270" t="s">
        <v>85</v>
      </c>
      <c r="F13" s="271" t="s">
        <v>86</v>
      </c>
      <c r="G13" s="270" t="s">
        <v>87</v>
      </c>
      <c r="H13" s="272" t="s">
        <v>88</v>
      </c>
      <c r="I13" s="273" t="s">
        <v>87</v>
      </c>
      <c r="J13" s="270" t="s">
        <v>89</v>
      </c>
      <c r="K13" s="274" t="s">
        <v>90</v>
      </c>
      <c r="L13" s="273" t="s">
        <v>87</v>
      </c>
      <c r="M13" s="270" t="s">
        <v>89</v>
      </c>
      <c r="N13" s="274" t="s">
        <v>90</v>
      </c>
      <c r="O13" s="273" t="s">
        <v>87</v>
      </c>
      <c r="P13" s="270" t="s">
        <v>89</v>
      </c>
      <c r="Q13" s="274" t="s">
        <v>90</v>
      </c>
      <c r="R13" s="273" t="s">
        <v>87</v>
      </c>
      <c r="S13" s="270" t="s">
        <v>89</v>
      </c>
      <c r="T13" s="274" t="s">
        <v>90</v>
      </c>
      <c r="U13" s="273" t="s">
        <v>87</v>
      </c>
      <c r="V13" s="270" t="s">
        <v>89</v>
      </c>
      <c r="W13" s="274" t="s">
        <v>90</v>
      </c>
      <c r="X13" s="273" t="s">
        <v>87</v>
      </c>
      <c r="Y13" s="270" t="s">
        <v>89</v>
      </c>
      <c r="Z13" s="274" t="s">
        <v>90</v>
      </c>
      <c r="AA13" s="273" t="s">
        <v>87</v>
      </c>
      <c r="AB13" s="270" t="s">
        <v>89</v>
      </c>
      <c r="AC13" s="274" t="s">
        <v>90</v>
      </c>
      <c r="AD13" s="273" t="s">
        <v>87</v>
      </c>
      <c r="AE13" s="270" t="s">
        <v>89</v>
      </c>
      <c r="AF13" s="274" t="s">
        <v>90</v>
      </c>
      <c r="AG13" s="273" t="s">
        <v>87</v>
      </c>
      <c r="AH13" s="270" t="s">
        <v>89</v>
      </c>
      <c r="AI13" s="274" t="s">
        <v>90</v>
      </c>
      <c r="AJ13" s="273" t="s">
        <v>87</v>
      </c>
      <c r="AK13" s="270" t="s">
        <v>89</v>
      </c>
      <c r="AL13" s="274" t="s">
        <v>90</v>
      </c>
      <c r="AM13" s="273" t="s">
        <v>87</v>
      </c>
      <c r="AN13" s="270" t="s">
        <v>89</v>
      </c>
      <c r="AO13" s="274" t="s">
        <v>90</v>
      </c>
      <c r="AP13" s="273" t="s">
        <v>87</v>
      </c>
      <c r="AQ13" s="270" t="s">
        <v>89</v>
      </c>
      <c r="AR13" s="274" t="s">
        <v>90</v>
      </c>
      <c r="AS13" s="273" t="s">
        <v>87</v>
      </c>
      <c r="AT13" s="270" t="s">
        <v>89</v>
      </c>
      <c r="AU13" s="274" t="s">
        <v>90</v>
      </c>
      <c r="AV13" s="273" t="s">
        <v>87</v>
      </c>
      <c r="AW13" s="270" t="s">
        <v>89</v>
      </c>
      <c r="AX13" s="274" t="s">
        <v>90</v>
      </c>
      <c r="AY13" s="273" t="s">
        <v>87</v>
      </c>
      <c r="AZ13" s="270" t="s">
        <v>89</v>
      </c>
      <c r="BA13" s="274" t="s">
        <v>90</v>
      </c>
      <c r="BB13" s="273" t="s">
        <v>87</v>
      </c>
      <c r="BC13" s="270" t="s">
        <v>89</v>
      </c>
      <c r="BD13" s="274" t="s">
        <v>90</v>
      </c>
      <c r="BE13" s="273" t="s">
        <v>87</v>
      </c>
      <c r="BF13" s="270" t="s">
        <v>89</v>
      </c>
      <c r="BG13" s="274" t="s">
        <v>90</v>
      </c>
      <c r="BH13" s="273" t="s">
        <v>87</v>
      </c>
      <c r="BI13" s="270" t="s">
        <v>89</v>
      </c>
      <c r="BJ13" s="274" t="s">
        <v>90</v>
      </c>
      <c r="BK13" s="273" t="s">
        <v>87</v>
      </c>
      <c r="BL13" s="270" t="s">
        <v>89</v>
      </c>
      <c r="BM13" s="274" t="s">
        <v>90</v>
      </c>
      <c r="BN13" s="273" t="s">
        <v>87</v>
      </c>
      <c r="BO13" s="270" t="s">
        <v>89</v>
      </c>
      <c r="BP13" s="274" t="s">
        <v>90</v>
      </c>
      <c r="BQ13" s="273" t="s">
        <v>87</v>
      </c>
      <c r="BR13" s="270" t="s">
        <v>89</v>
      </c>
      <c r="BS13" s="274" t="s">
        <v>90</v>
      </c>
      <c r="BT13" s="273" t="s">
        <v>87</v>
      </c>
      <c r="BU13" s="270" t="s">
        <v>89</v>
      </c>
      <c r="BV13" s="274" t="s">
        <v>90</v>
      </c>
      <c r="BW13" s="273" t="s">
        <v>87</v>
      </c>
      <c r="BX13" s="270" t="s">
        <v>89</v>
      </c>
      <c r="BY13" s="274" t="s">
        <v>90</v>
      </c>
      <c r="BZ13" s="273" t="s">
        <v>87</v>
      </c>
      <c r="CA13" s="270" t="s">
        <v>89</v>
      </c>
      <c r="CB13" s="274" t="s">
        <v>90</v>
      </c>
      <c r="CC13" s="273" t="s">
        <v>87</v>
      </c>
      <c r="CD13" s="270" t="s">
        <v>89</v>
      </c>
      <c r="CE13" s="274" t="s">
        <v>90</v>
      </c>
      <c r="CF13" s="273" t="s">
        <v>87</v>
      </c>
      <c r="CG13" s="270" t="s">
        <v>89</v>
      </c>
      <c r="CH13" s="274" t="s">
        <v>90</v>
      </c>
      <c r="CI13" s="273" t="s">
        <v>87</v>
      </c>
      <c r="CJ13" s="270" t="s">
        <v>89</v>
      </c>
      <c r="CK13" s="274" t="s">
        <v>90</v>
      </c>
      <c r="CL13" s="273" t="s">
        <v>87</v>
      </c>
      <c r="CM13" s="270" t="s">
        <v>89</v>
      </c>
      <c r="CN13" s="274" t="s">
        <v>90</v>
      </c>
      <c r="CO13" s="273" t="s">
        <v>87</v>
      </c>
      <c r="CP13" s="270" t="s">
        <v>89</v>
      </c>
      <c r="CQ13" s="274" t="s">
        <v>90</v>
      </c>
      <c r="CR13" s="273" t="s">
        <v>87</v>
      </c>
      <c r="CS13" s="270" t="s">
        <v>89</v>
      </c>
      <c r="CT13" s="274" t="s">
        <v>90</v>
      </c>
      <c r="CU13" s="273" t="s">
        <v>87</v>
      </c>
      <c r="CV13" s="270" t="s">
        <v>89</v>
      </c>
      <c r="CW13" s="274" t="s">
        <v>90</v>
      </c>
      <c r="CX13" s="273" t="s">
        <v>87</v>
      </c>
      <c r="CY13" s="270" t="s">
        <v>89</v>
      </c>
      <c r="CZ13" s="274" t="s">
        <v>90</v>
      </c>
      <c r="DA13" s="273" t="s">
        <v>87</v>
      </c>
      <c r="DB13" s="270" t="s">
        <v>89</v>
      </c>
      <c r="DC13" s="274" t="s">
        <v>90</v>
      </c>
      <c r="DD13" s="273" t="s">
        <v>87</v>
      </c>
      <c r="DE13" s="270" t="s">
        <v>89</v>
      </c>
      <c r="DF13" s="274" t="s">
        <v>90</v>
      </c>
      <c r="DG13" s="273" t="s">
        <v>87</v>
      </c>
      <c r="DH13" s="270" t="s">
        <v>89</v>
      </c>
      <c r="DI13" s="274" t="s">
        <v>90</v>
      </c>
      <c r="DJ13" s="273" t="s">
        <v>87</v>
      </c>
      <c r="DK13" s="270" t="s">
        <v>89</v>
      </c>
      <c r="DL13" s="274" t="s">
        <v>90</v>
      </c>
      <c r="DM13" s="273" t="s">
        <v>87</v>
      </c>
      <c r="DN13" s="270" t="s">
        <v>89</v>
      </c>
      <c r="DO13" s="275" t="s">
        <v>90</v>
      </c>
      <c r="DP13" s="18"/>
      <c r="DQ13" s="18"/>
      <c r="DR13" s="18"/>
      <c r="DS13" s="18"/>
    </row>
    <row r="14" spans="1:123" ht="20.25" customHeight="1">
      <c r="A14" s="17"/>
      <c r="B14" s="276" t="s">
        <v>91</v>
      </c>
      <c r="C14" s="277"/>
      <c r="D14" s="277"/>
      <c r="E14" s="277"/>
      <c r="F14" s="278"/>
      <c r="G14" s="277"/>
      <c r="H14" s="279">
        <v>10007150367</v>
      </c>
      <c r="I14" s="280"/>
      <c r="J14" s="281">
        <v>0</v>
      </c>
      <c r="K14" s="282"/>
      <c r="L14" s="280"/>
      <c r="M14" s="281">
        <v>9574541799</v>
      </c>
      <c r="N14" s="282"/>
      <c r="O14" s="280"/>
      <c r="P14" s="281">
        <v>0</v>
      </c>
      <c r="Q14" s="282"/>
      <c r="R14" s="280"/>
      <c r="S14" s="281">
        <v>9200884792</v>
      </c>
      <c r="T14" s="282"/>
      <c r="U14" s="280"/>
      <c r="V14" s="281">
        <v>10007150367</v>
      </c>
      <c r="W14" s="282"/>
      <c r="X14" s="280"/>
      <c r="Y14" s="281">
        <v>9773659599</v>
      </c>
      <c r="Z14" s="282"/>
      <c r="AA14" s="280"/>
      <c r="AB14" s="281">
        <v>0</v>
      </c>
      <c r="AC14" s="282"/>
      <c r="AD14" s="280"/>
      <c r="AE14" s="281">
        <v>9565927599</v>
      </c>
      <c r="AF14" s="282"/>
      <c r="AG14" s="280"/>
      <c r="AH14" s="281">
        <v>0</v>
      </c>
      <c r="AI14" s="282"/>
      <c r="AJ14" s="280"/>
      <c r="AK14" s="281">
        <v>9648791769</v>
      </c>
      <c r="AL14" s="282"/>
      <c r="AM14" s="280"/>
      <c r="AN14" s="281">
        <v>0</v>
      </c>
      <c r="AO14" s="282"/>
      <c r="AP14" s="280"/>
      <c r="AQ14" s="281">
        <v>8483730367</v>
      </c>
      <c r="AR14" s="282"/>
      <c r="AS14" s="280"/>
      <c r="AT14" s="281">
        <v>9773244135</v>
      </c>
      <c r="AU14" s="282"/>
      <c r="AV14" s="280"/>
      <c r="AW14" s="281">
        <v>9785937142</v>
      </c>
      <c r="AX14" s="282"/>
      <c r="AY14" s="280"/>
      <c r="AZ14" s="281">
        <v>8811514219</v>
      </c>
      <c r="BA14" s="282"/>
      <c r="BB14" s="280"/>
      <c r="BC14" s="281">
        <v>0</v>
      </c>
      <c r="BD14" s="282"/>
      <c r="BE14" s="280"/>
      <c r="BF14" s="281">
        <v>9808969163</v>
      </c>
      <c r="BG14" s="282"/>
      <c r="BH14" s="280"/>
      <c r="BI14" s="281">
        <v>9949148300</v>
      </c>
      <c r="BJ14" s="282"/>
      <c r="BK14" s="280"/>
      <c r="BL14" s="281">
        <v>10006372680</v>
      </c>
      <c r="BM14" s="282"/>
      <c r="BN14" s="280"/>
      <c r="BO14" s="281">
        <v>0</v>
      </c>
      <c r="BP14" s="282"/>
      <c r="BQ14" s="280"/>
      <c r="BR14" s="281">
        <v>9960618399</v>
      </c>
      <c r="BS14" s="282"/>
      <c r="BT14" s="280"/>
      <c r="BU14" s="281">
        <v>9706777648</v>
      </c>
      <c r="BV14" s="282"/>
      <c r="BW14" s="280"/>
      <c r="BX14" s="281">
        <v>0</v>
      </c>
      <c r="BY14" s="282"/>
      <c r="BZ14" s="280"/>
      <c r="CA14" s="281">
        <v>9562119179</v>
      </c>
      <c r="CB14" s="282"/>
      <c r="CC14" s="280"/>
      <c r="CD14" s="281">
        <v>9548821620</v>
      </c>
      <c r="CE14" s="282"/>
      <c r="CF14" s="280"/>
      <c r="CG14" s="281">
        <v>8990856179</v>
      </c>
      <c r="CH14" s="282"/>
      <c r="CI14" s="280"/>
      <c r="CJ14" s="281">
        <v>9627177607</v>
      </c>
      <c r="CK14" s="282"/>
      <c r="CL14" s="280"/>
      <c r="CM14" s="281">
        <v>0</v>
      </c>
      <c r="CN14" s="282"/>
      <c r="CO14" s="280"/>
      <c r="CP14" s="281">
        <v>0</v>
      </c>
      <c r="CQ14" s="282"/>
      <c r="CR14" s="280"/>
      <c r="CS14" s="281">
        <v>9532830277</v>
      </c>
      <c r="CT14" s="282"/>
      <c r="CU14" s="280"/>
      <c r="CV14" s="281">
        <v>9546831519</v>
      </c>
      <c r="CW14" s="282"/>
      <c r="CX14" s="280"/>
      <c r="CY14" s="281">
        <v>8149541579</v>
      </c>
      <c r="CZ14" s="282"/>
      <c r="DA14" s="280"/>
      <c r="DB14" s="281">
        <v>9504532540</v>
      </c>
      <c r="DC14" s="282"/>
      <c r="DD14" s="280"/>
      <c r="DE14" s="281">
        <v>9737200438</v>
      </c>
      <c r="DF14" s="282"/>
      <c r="DG14" s="280"/>
      <c r="DH14" s="281">
        <v>9354061000</v>
      </c>
      <c r="DI14" s="282"/>
      <c r="DJ14" s="280"/>
      <c r="DK14" s="281">
        <v>10007150367</v>
      </c>
      <c r="DL14" s="282"/>
      <c r="DM14" s="280"/>
      <c r="DN14" s="281">
        <v>0</v>
      </c>
      <c r="DO14" s="283"/>
      <c r="DP14" s="18"/>
      <c r="DQ14" s="18"/>
      <c r="DR14" s="18"/>
      <c r="DS14" s="18"/>
    </row>
    <row r="15" spans="1:123" ht="30.6" customHeight="1">
      <c r="A15" s="17"/>
      <c r="B15" s="284">
        <v>0</v>
      </c>
      <c r="C15" s="285" t="s">
        <v>92</v>
      </c>
      <c r="D15" s="286" t="s">
        <v>93</v>
      </c>
      <c r="E15" s="285" t="s">
        <v>94</v>
      </c>
      <c r="F15" s="287">
        <v>10</v>
      </c>
      <c r="G15" s="288">
        <v>1148533</v>
      </c>
      <c r="H15" s="289">
        <v>11485330</v>
      </c>
      <c r="I15" s="290"/>
      <c r="J15" s="291">
        <v>0</v>
      </c>
      <c r="K15" s="292" t="s">
        <v>290</v>
      </c>
      <c r="L15" s="290">
        <v>1098916</v>
      </c>
      <c r="M15" s="291">
        <v>10989160</v>
      </c>
      <c r="N15" s="292" t="s">
        <v>291</v>
      </c>
      <c r="O15" s="290"/>
      <c r="P15" s="291">
        <v>0</v>
      </c>
      <c r="Q15" s="292" t="s">
        <v>290</v>
      </c>
      <c r="R15" s="290">
        <v>1123573</v>
      </c>
      <c r="S15" s="291">
        <v>11235730</v>
      </c>
      <c r="T15" s="292" t="s">
        <v>291</v>
      </c>
      <c r="U15" s="290">
        <v>1148533</v>
      </c>
      <c r="V15" s="291">
        <v>11485330</v>
      </c>
      <c r="W15" s="292" t="s">
        <v>291</v>
      </c>
      <c r="X15" s="290">
        <v>1148533</v>
      </c>
      <c r="Y15" s="291">
        <v>11485330</v>
      </c>
      <c r="Z15" s="292" t="s">
        <v>291</v>
      </c>
      <c r="AA15" s="290"/>
      <c r="AB15" s="291">
        <v>0</v>
      </c>
      <c r="AC15" s="292" t="s">
        <v>290</v>
      </c>
      <c r="AD15" s="290">
        <v>1148533</v>
      </c>
      <c r="AE15" s="291">
        <v>11485330</v>
      </c>
      <c r="AF15" s="292" t="s">
        <v>291</v>
      </c>
      <c r="AG15" s="290"/>
      <c r="AH15" s="291">
        <v>0</v>
      </c>
      <c r="AI15" s="292" t="s">
        <v>290</v>
      </c>
      <c r="AJ15" s="290">
        <v>1148532</v>
      </c>
      <c r="AK15" s="291">
        <v>11485320</v>
      </c>
      <c r="AL15" s="292" t="s">
        <v>291</v>
      </c>
      <c r="AM15" s="290"/>
      <c r="AN15" s="291">
        <v>0</v>
      </c>
      <c r="AO15" s="292" t="s">
        <v>290</v>
      </c>
      <c r="AP15" s="290">
        <v>1143333</v>
      </c>
      <c r="AQ15" s="291">
        <v>11433330</v>
      </c>
      <c r="AR15" s="292" t="s">
        <v>291</v>
      </c>
      <c r="AS15" s="290">
        <v>1148533</v>
      </c>
      <c r="AT15" s="291">
        <v>11485330</v>
      </c>
      <c r="AU15" s="292" t="s">
        <v>291</v>
      </c>
      <c r="AV15" s="290">
        <v>1123149</v>
      </c>
      <c r="AW15" s="291">
        <v>11231490</v>
      </c>
      <c r="AX15" s="292" t="s">
        <v>291</v>
      </c>
      <c r="AY15" s="290">
        <v>1148533</v>
      </c>
      <c r="AZ15" s="291">
        <v>11485330</v>
      </c>
      <c r="BA15" s="292" t="s">
        <v>291</v>
      </c>
      <c r="BB15" s="290"/>
      <c r="BC15" s="291">
        <v>0</v>
      </c>
      <c r="BD15" s="292" t="s">
        <v>290</v>
      </c>
      <c r="BE15" s="290">
        <v>1125792</v>
      </c>
      <c r="BF15" s="291">
        <v>11257920</v>
      </c>
      <c r="BG15" s="292" t="s">
        <v>291</v>
      </c>
      <c r="BH15" s="290">
        <v>1148530</v>
      </c>
      <c r="BI15" s="291">
        <v>11485300</v>
      </c>
      <c r="BJ15" s="292" t="s">
        <v>291</v>
      </c>
      <c r="BK15" s="290">
        <v>1148532</v>
      </c>
      <c r="BL15" s="291">
        <v>11485320</v>
      </c>
      <c r="BM15" s="292" t="s">
        <v>291</v>
      </c>
      <c r="BN15" s="290"/>
      <c r="BO15" s="291">
        <v>0</v>
      </c>
      <c r="BP15" s="292" t="s">
        <v>290</v>
      </c>
      <c r="BQ15" s="290">
        <v>1148533</v>
      </c>
      <c r="BR15" s="291">
        <v>11485330</v>
      </c>
      <c r="BS15" s="292" t="s">
        <v>291</v>
      </c>
      <c r="BT15" s="290">
        <v>1114077</v>
      </c>
      <c r="BU15" s="291">
        <v>11140770</v>
      </c>
      <c r="BV15" s="292" t="s">
        <v>291</v>
      </c>
      <c r="BW15" s="290"/>
      <c r="BX15" s="291">
        <v>0</v>
      </c>
      <c r="BY15" s="292" t="s">
        <v>290</v>
      </c>
      <c r="BZ15" s="290">
        <v>1148533</v>
      </c>
      <c r="CA15" s="291">
        <v>11485330</v>
      </c>
      <c r="CB15" s="292" t="s">
        <v>291</v>
      </c>
      <c r="CC15" s="290">
        <v>1148530</v>
      </c>
      <c r="CD15" s="291">
        <v>11485300</v>
      </c>
      <c r="CE15" s="292" t="s">
        <v>291</v>
      </c>
      <c r="CF15" s="290">
        <v>1148533</v>
      </c>
      <c r="CG15" s="291">
        <v>11485330</v>
      </c>
      <c r="CH15" s="292" t="s">
        <v>291</v>
      </c>
      <c r="CI15" s="290">
        <v>1104889</v>
      </c>
      <c r="CJ15" s="291">
        <v>11048890</v>
      </c>
      <c r="CK15" s="292" t="s">
        <v>291</v>
      </c>
      <c r="CL15" s="290"/>
      <c r="CM15" s="291">
        <v>0</v>
      </c>
      <c r="CN15" s="292" t="s">
        <v>290</v>
      </c>
      <c r="CO15" s="290"/>
      <c r="CP15" s="291">
        <v>0</v>
      </c>
      <c r="CQ15" s="292" t="s">
        <v>290</v>
      </c>
      <c r="CR15" s="290">
        <v>1094093</v>
      </c>
      <c r="CS15" s="291">
        <v>10940930</v>
      </c>
      <c r="CT15" s="292" t="s">
        <v>291</v>
      </c>
      <c r="CU15" s="290">
        <v>1095700</v>
      </c>
      <c r="CV15" s="291">
        <v>10957000</v>
      </c>
      <c r="CW15" s="292" t="s">
        <v>291</v>
      </c>
      <c r="CX15" s="290">
        <v>1148533</v>
      </c>
      <c r="CY15" s="291">
        <v>11485330</v>
      </c>
      <c r="CZ15" s="292" t="s">
        <v>291</v>
      </c>
      <c r="DA15" s="290">
        <v>1090000</v>
      </c>
      <c r="DB15" s="291">
        <v>10900000</v>
      </c>
      <c r="DC15" s="292" t="s">
        <v>291</v>
      </c>
      <c r="DD15" s="290">
        <v>1117548</v>
      </c>
      <c r="DE15" s="291">
        <v>11175480</v>
      </c>
      <c r="DF15" s="292" t="s">
        <v>291</v>
      </c>
      <c r="DG15" s="290">
        <v>1148500</v>
      </c>
      <c r="DH15" s="291">
        <v>11485000</v>
      </c>
      <c r="DI15" s="292" t="s">
        <v>291</v>
      </c>
      <c r="DJ15" s="290">
        <v>1148533</v>
      </c>
      <c r="DK15" s="291">
        <v>11485330</v>
      </c>
      <c r="DL15" s="292" t="s">
        <v>291</v>
      </c>
      <c r="DM15" s="290"/>
      <c r="DN15" s="291">
        <v>0</v>
      </c>
      <c r="DO15" s="293" t="s">
        <v>290</v>
      </c>
      <c r="DP15" s="18"/>
      <c r="DQ15" s="18"/>
      <c r="DR15" s="18"/>
      <c r="DS15" s="18"/>
    </row>
    <row r="16" spans="1:123" ht="30.6" customHeight="1">
      <c r="A16" s="17"/>
      <c r="B16" s="284">
        <v>1</v>
      </c>
      <c r="C16" s="285" t="s">
        <v>95</v>
      </c>
      <c r="D16" s="286" t="s">
        <v>96</v>
      </c>
      <c r="E16" s="285" t="s">
        <v>97</v>
      </c>
      <c r="F16" s="287">
        <v>346</v>
      </c>
      <c r="G16" s="288">
        <v>113261</v>
      </c>
      <c r="H16" s="289">
        <v>39188306</v>
      </c>
      <c r="I16" s="290"/>
      <c r="J16" s="291">
        <v>0</v>
      </c>
      <c r="K16" s="292" t="s">
        <v>290</v>
      </c>
      <c r="L16" s="290">
        <v>108368</v>
      </c>
      <c r="M16" s="291">
        <v>37495328</v>
      </c>
      <c r="N16" s="292" t="s">
        <v>291</v>
      </c>
      <c r="O16" s="290"/>
      <c r="P16" s="291">
        <v>0</v>
      </c>
      <c r="Q16" s="292" t="s">
        <v>290</v>
      </c>
      <c r="R16" s="290">
        <v>109930</v>
      </c>
      <c r="S16" s="291">
        <v>38035780</v>
      </c>
      <c r="T16" s="292" t="s">
        <v>291</v>
      </c>
      <c r="U16" s="290">
        <v>113261</v>
      </c>
      <c r="V16" s="291">
        <v>39188306</v>
      </c>
      <c r="W16" s="292" t="s">
        <v>291</v>
      </c>
      <c r="X16" s="290">
        <v>113261</v>
      </c>
      <c r="Y16" s="291">
        <v>39188306</v>
      </c>
      <c r="Z16" s="292" t="s">
        <v>291</v>
      </c>
      <c r="AA16" s="290"/>
      <c r="AB16" s="291">
        <v>0</v>
      </c>
      <c r="AC16" s="292" t="s">
        <v>290</v>
      </c>
      <c r="AD16" s="290">
        <v>113261</v>
      </c>
      <c r="AE16" s="291">
        <v>39188306</v>
      </c>
      <c r="AF16" s="292" t="s">
        <v>291</v>
      </c>
      <c r="AG16" s="290"/>
      <c r="AH16" s="291">
        <v>0</v>
      </c>
      <c r="AI16" s="292" t="s">
        <v>290</v>
      </c>
      <c r="AJ16" s="290">
        <v>113260</v>
      </c>
      <c r="AK16" s="291">
        <v>39187960</v>
      </c>
      <c r="AL16" s="292" t="s">
        <v>291</v>
      </c>
      <c r="AM16" s="290"/>
      <c r="AN16" s="291">
        <v>0</v>
      </c>
      <c r="AO16" s="292" t="s">
        <v>290</v>
      </c>
      <c r="AP16" s="290">
        <v>113261</v>
      </c>
      <c r="AQ16" s="291">
        <v>39188306</v>
      </c>
      <c r="AR16" s="292" t="s">
        <v>291</v>
      </c>
      <c r="AS16" s="290">
        <v>113261</v>
      </c>
      <c r="AT16" s="291">
        <v>39188306</v>
      </c>
      <c r="AU16" s="292" t="s">
        <v>291</v>
      </c>
      <c r="AV16" s="290">
        <v>110758</v>
      </c>
      <c r="AW16" s="291">
        <v>38322268</v>
      </c>
      <c r="AX16" s="292" t="s">
        <v>291</v>
      </c>
      <c r="AY16" s="290">
        <v>113261</v>
      </c>
      <c r="AZ16" s="291">
        <v>39188306</v>
      </c>
      <c r="BA16" s="292" t="s">
        <v>291</v>
      </c>
      <c r="BB16" s="290"/>
      <c r="BC16" s="291">
        <v>0</v>
      </c>
      <c r="BD16" s="292" t="s">
        <v>290</v>
      </c>
      <c r="BE16" s="290">
        <v>111018</v>
      </c>
      <c r="BF16" s="291">
        <v>38412228</v>
      </c>
      <c r="BG16" s="292" t="s">
        <v>291</v>
      </c>
      <c r="BH16" s="290">
        <v>113260</v>
      </c>
      <c r="BI16" s="291">
        <v>39187960</v>
      </c>
      <c r="BJ16" s="292" t="s">
        <v>291</v>
      </c>
      <c r="BK16" s="290">
        <v>113260</v>
      </c>
      <c r="BL16" s="291">
        <v>39187960</v>
      </c>
      <c r="BM16" s="292" t="s">
        <v>291</v>
      </c>
      <c r="BN16" s="290"/>
      <c r="BO16" s="291">
        <v>0</v>
      </c>
      <c r="BP16" s="292" t="s">
        <v>290</v>
      </c>
      <c r="BQ16" s="290">
        <v>113261</v>
      </c>
      <c r="BR16" s="291">
        <v>39188306</v>
      </c>
      <c r="BS16" s="292" t="s">
        <v>291</v>
      </c>
      <c r="BT16" s="290">
        <v>109863</v>
      </c>
      <c r="BU16" s="291">
        <v>38012598</v>
      </c>
      <c r="BV16" s="292" t="s">
        <v>291</v>
      </c>
      <c r="BW16" s="290"/>
      <c r="BX16" s="291">
        <v>0</v>
      </c>
      <c r="BY16" s="292" t="s">
        <v>290</v>
      </c>
      <c r="BZ16" s="290">
        <v>113261</v>
      </c>
      <c r="CA16" s="291">
        <v>39188306</v>
      </c>
      <c r="CB16" s="292" t="s">
        <v>291</v>
      </c>
      <c r="CC16" s="290">
        <v>113260</v>
      </c>
      <c r="CD16" s="291">
        <v>39187960</v>
      </c>
      <c r="CE16" s="292" t="s">
        <v>291</v>
      </c>
      <c r="CF16" s="290">
        <v>113261</v>
      </c>
      <c r="CG16" s="291">
        <v>39188306</v>
      </c>
      <c r="CH16" s="292" t="s">
        <v>291</v>
      </c>
      <c r="CI16" s="290">
        <v>108957</v>
      </c>
      <c r="CJ16" s="291">
        <v>37699122</v>
      </c>
      <c r="CK16" s="292" t="s">
        <v>291</v>
      </c>
      <c r="CL16" s="290"/>
      <c r="CM16" s="291">
        <v>0</v>
      </c>
      <c r="CN16" s="292" t="s">
        <v>290</v>
      </c>
      <c r="CO16" s="290"/>
      <c r="CP16" s="291">
        <v>0</v>
      </c>
      <c r="CQ16" s="292" t="s">
        <v>290</v>
      </c>
      <c r="CR16" s="290">
        <v>107892</v>
      </c>
      <c r="CS16" s="291">
        <v>37330632</v>
      </c>
      <c r="CT16" s="292" t="s">
        <v>291</v>
      </c>
      <c r="CU16" s="290">
        <v>108051</v>
      </c>
      <c r="CV16" s="291">
        <v>37385646</v>
      </c>
      <c r="CW16" s="292" t="s">
        <v>291</v>
      </c>
      <c r="CX16" s="290">
        <v>113261</v>
      </c>
      <c r="CY16" s="291">
        <v>39188306</v>
      </c>
      <c r="CZ16" s="292" t="s">
        <v>291</v>
      </c>
      <c r="DA16" s="290">
        <v>106500</v>
      </c>
      <c r="DB16" s="291">
        <v>36849000</v>
      </c>
      <c r="DC16" s="292" t="s">
        <v>291</v>
      </c>
      <c r="DD16" s="290">
        <v>110205</v>
      </c>
      <c r="DE16" s="291">
        <v>38130930</v>
      </c>
      <c r="DF16" s="292" t="s">
        <v>291</v>
      </c>
      <c r="DG16" s="290">
        <v>113200</v>
      </c>
      <c r="DH16" s="291">
        <v>39167200</v>
      </c>
      <c r="DI16" s="292" t="s">
        <v>291</v>
      </c>
      <c r="DJ16" s="290">
        <v>113261</v>
      </c>
      <c r="DK16" s="291">
        <v>39188306</v>
      </c>
      <c r="DL16" s="292" t="s">
        <v>291</v>
      </c>
      <c r="DM16" s="290"/>
      <c r="DN16" s="291">
        <v>0</v>
      </c>
      <c r="DO16" s="293" t="s">
        <v>290</v>
      </c>
    </row>
    <row r="17" spans="1:119" ht="30.6" customHeight="1">
      <c r="A17" s="17"/>
      <c r="B17" s="284">
        <v>2</v>
      </c>
      <c r="C17" s="285" t="s">
        <v>98</v>
      </c>
      <c r="D17" s="286" t="s">
        <v>99</v>
      </c>
      <c r="E17" s="285" t="s">
        <v>97</v>
      </c>
      <c r="F17" s="287">
        <v>415464</v>
      </c>
      <c r="G17" s="288">
        <v>12562</v>
      </c>
      <c r="H17" s="289">
        <v>5219058768</v>
      </c>
      <c r="I17" s="290"/>
      <c r="J17" s="291">
        <v>0</v>
      </c>
      <c r="K17" s="292" t="s">
        <v>290</v>
      </c>
      <c r="L17" s="290">
        <v>12019</v>
      </c>
      <c r="M17" s="291">
        <v>4993461816</v>
      </c>
      <c r="N17" s="292" t="s">
        <v>291</v>
      </c>
      <c r="O17" s="290"/>
      <c r="P17" s="291">
        <v>0</v>
      </c>
      <c r="Q17" s="292" t="s">
        <v>290</v>
      </c>
      <c r="R17" s="290">
        <v>11476</v>
      </c>
      <c r="S17" s="291">
        <v>4767864864</v>
      </c>
      <c r="T17" s="292" t="s">
        <v>291</v>
      </c>
      <c r="U17" s="290">
        <v>12562</v>
      </c>
      <c r="V17" s="291">
        <v>5219058768</v>
      </c>
      <c r="W17" s="292" t="s">
        <v>291</v>
      </c>
      <c r="X17" s="290">
        <v>12000</v>
      </c>
      <c r="Y17" s="291">
        <v>4985568000</v>
      </c>
      <c r="Z17" s="292" t="s">
        <v>291</v>
      </c>
      <c r="AA17" s="290"/>
      <c r="AB17" s="291">
        <v>0</v>
      </c>
      <c r="AC17" s="292" t="s">
        <v>290</v>
      </c>
      <c r="AD17" s="290">
        <v>11500</v>
      </c>
      <c r="AE17" s="291">
        <v>4777836000</v>
      </c>
      <c r="AF17" s="292" t="s">
        <v>291</v>
      </c>
      <c r="AG17" s="290"/>
      <c r="AH17" s="291">
        <v>0</v>
      </c>
      <c r="AI17" s="292" t="s">
        <v>290</v>
      </c>
      <c r="AJ17" s="290">
        <v>12270</v>
      </c>
      <c r="AK17" s="291">
        <v>5097743280</v>
      </c>
      <c r="AL17" s="292" t="s">
        <v>291</v>
      </c>
      <c r="AM17" s="290"/>
      <c r="AN17" s="291">
        <v>0</v>
      </c>
      <c r="AO17" s="292" t="s">
        <v>290</v>
      </c>
      <c r="AP17" s="290">
        <v>10562</v>
      </c>
      <c r="AQ17" s="291">
        <v>4388130768</v>
      </c>
      <c r="AR17" s="292" t="s">
        <v>291</v>
      </c>
      <c r="AS17" s="290">
        <v>12244</v>
      </c>
      <c r="AT17" s="291">
        <v>5086941216</v>
      </c>
      <c r="AU17" s="292" t="s">
        <v>291</v>
      </c>
      <c r="AV17" s="290">
        <v>12284</v>
      </c>
      <c r="AW17" s="291">
        <v>5103559776</v>
      </c>
      <c r="AX17" s="292" t="s">
        <v>291</v>
      </c>
      <c r="AY17" s="290">
        <v>11000</v>
      </c>
      <c r="AZ17" s="291">
        <v>4570104000</v>
      </c>
      <c r="BA17" s="292" t="s">
        <v>291</v>
      </c>
      <c r="BB17" s="290"/>
      <c r="BC17" s="291">
        <v>0</v>
      </c>
      <c r="BD17" s="292" t="s">
        <v>290</v>
      </c>
      <c r="BE17" s="290">
        <v>12313</v>
      </c>
      <c r="BF17" s="291">
        <v>5115608232</v>
      </c>
      <c r="BG17" s="292" t="s">
        <v>291</v>
      </c>
      <c r="BH17" s="290">
        <v>12500</v>
      </c>
      <c r="BI17" s="291">
        <v>5193300000</v>
      </c>
      <c r="BJ17" s="292" t="s">
        <v>291</v>
      </c>
      <c r="BK17" s="290">
        <v>12561</v>
      </c>
      <c r="BL17" s="291">
        <v>5218643304</v>
      </c>
      <c r="BM17" s="292" t="s">
        <v>291</v>
      </c>
      <c r="BN17" s="290"/>
      <c r="BO17" s="291">
        <v>0</v>
      </c>
      <c r="BP17" s="292" t="s">
        <v>290</v>
      </c>
      <c r="BQ17" s="290">
        <v>12450</v>
      </c>
      <c r="BR17" s="291">
        <v>5172526800</v>
      </c>
      <c r="BS17" s="292" t="s">
        <v>291</v>
      </c>
      <c r="BT17" s="290">
        <v>12185</v>
      </c>
      <c r="BU17" s="291">
        <v>5062428840</v>
      </c>
      <c r="BV17" s="292" t="s">
        <v>291</v>
      </c>
      <c r="BW17" s="290"/>
      <c r="BX17" s="291">
        <v>0</v>
      </c>
      <c r="BY17" s="292" t="s">
        <v>290</v>
      </c>
      <c r="BZ17" s="290">
        <v>12400</v>
      </c>
      <c r="CA17" s="291">
        <v>5151753600</v>
      </c>
      <c r="CB17" s="292" t="s">
        <v>291</v>
      </c>
      <c r="CC17" s="290">
        <v>11460</v>
      </c>
      <c r="CD17" s="291">
        <v>4761217440</v>
      </c>
      <c r="CE17" s="292" t="s">
        <v>291</v>
      </c>
      <c r="CF17" s="290">
        <v>10900</v>
      </c>
      <c r="CG17" s="291">
        <v>4528557600</v>
      </c>
      <c r="CH17" s="292" t="s">
        <v>291</v>
      </c>
      <c r="CI17" s="290">
        <v>12085</v>
      </c>
      <c r="CJ17" s="291">
        <v>5020882440</v>
      </c>
      <c r="CK17" s="292" t="s">
        <v>291</v>
      </c>
      <c r="CL17" s="290"/>
      <c r="CM17" s="291">
        <v>0</v>
      </c>
      <c r="CN17" s="292" t="s">
        <v>290</v>
      </c>
      <c r="CO17" s="290"/>
      <c r="CP17" s="291">
        <v>0</v>
      </c>
      <c r="CQ17" s="292" t="s">
        <v>290</v>
      </c>
      <c r="CR17" s="290">
        <v>11967</v>
      </c>
      <c r="CS17" s="291">
        <v>4971857688</v>
      </c>
      <c r="CT17" s="292" t="s">
        <v>291</v>
      </c>
      <c r="CU17" s="290">
        <v>11984</v>
      </c>
      <c r="CV17" s="291">
        <v>4978920576</v>
      </c>
      <c r="CW17" s="292" t="s">
        <v>291</v>
      </c>
      <c r="CX17" s="290">
        <v>11500</v>
      </c>
      <c r="CY17" s="291">
        <v>4777836000</v>
      </c>
      <c r="CZ17" s="292" t="s">
        <v>291</v>
      </c>
      <c r="DA17" s="290">
        <v>11935</v>
      </c>
      <c r="DB17" s="291">
        <v>4958562840</v>
      </c>
      <c r="DC17" s="292" t="s">
        <v>291</v>
      </c>
      <c r="DD17" s="290">
        <v>12223</v>
      </c>
      <c r="DE17" s="291">
        <v>5078216472</v>
      </c>
      <c r="DF17" s="292" t="s">
        <v>291</v>
      </c>
      <c r="DG17" s="290">
        <v>11650</v>
      </c>
      <c r="DH17" s="291">
        <v>4840155600</v>
      </c>
      <c r="DI17" s="292" t="s">
        <v>291</v>
      </c>
      <c r="DJ17" s="290">
        <v>12562</v>
      </c>
      <c r="DK17" s="291">
        <v>5219058768</v>
      </c>
      <c r="DL17" s="292" t="s">
        <v>291</v>
      </c>
      <c r="DM17" s="290"/>
      <c r="DN17" s="291">
        <v>0</v>
      </c>
      <c r="DO17" s="293" t="s">
        <v>290</v>
      </c>
    </row>
    <row r="18" spans="1:119" ht="30.6" customHeight="1">
      <c r="A18" s="17"/>
      <c r="B18" s="284">
        <v>3</v>
      </c>
      <c r="C18" s="285" t="s">
        <v>100</v>
      </c>
      <c r="D18" s="286" t="s">
        <v>101</v>
      </c>
      <c r="E18" s="285" t="s">
        <v>97</v>
      </c>
      <c r="F18" s="287">
        <v>745</v>
      </c>
      <c r="G18" s="288">
        <v>62829</v>
      </c>
      <c r="H18" s="289">
        <v>46807605</v>
      </c>
      <c r="I18" s="290"/>
      <c r="J18" s="291">
        <v>0</v>
      </c>
      <c r="K18" s="292" t="s">
        <v>290</v>
      </c>
      <c r="L18" s="290">
        <v>60115</v>
      </c>
      <c r="M18" s="291">
        <v>44785675</v>
      </c>
      <c r="N18" s="292" t="s">
        <v>291</v>
      </c>
      <c r="O18" s="290"/>
      <c r="P18" s="291">
        <v>0</v>
      </c>
      <c r="Q18" s="292" t="s">
        <v>290</v>
      </c>
      <c r="R18" s="290">
        <v>59914</v>
      </c>
      <c r="S18" s="291">
        <v>44635930</v>
      </c>
      <c r="T18" s="292" t="s">
        <v>291</v>
      </c>
      <c r="U18" s="290">
        <v>62829</v>
      </c>
      <c r="V18" s="291">
        <v>46807605</v>
      </c>
      <c r="W18" s="292" t="s">
        <v>291</v>
      </c>
      <c r="X18" s="290">
        <v>62829</v>
      </c>
      <c r="Y18" s="291">
        <v>46807605</v>
      </c>
      <c r="Z18" s="292" t="s">
        <v>291</v>
      </c>
      <c r="AA18" s="290"/>
      <c r="AB18" s="291">
        <v>0</v>
      </c>
      <c r="AC18" s="292" t="s">
        <v>290</v>
      </c>
      <c r="AD18" s="290">
        <v>62829</v>
      </c>
      <c r="AE18" s="291">
        <v>46807605</v>
      </c>
      <c r="AF18" s="292" t="s">
        <v>291</v>
      </c>
      <c r="AG18" s="290"/>
      <c r="AH18" s="291">
        <v>0</v>
      </c>
      <c r="AI18" s="292" t="s">
        <v>290</v>
      </c>
      <c r="AJ18" s="290">
        <v>59687</v>
      </c>
      <c r="AK18" s="291">
        <v>44466815</v>
      </c>
      <c r="AL18" s="292" t="s">
        <v>291</v>
      </c>
      <c r="AM18" s="290"/>
      <c r="AN18" s="291">
        <v>0</v>
      </c>
      <c r="AO18" s="292" t="s">
        <v>290</v>
      </c>
      <c r="AP18" s="290">
        <v>62829</v>
      </c>
      <c r="AQ18" s="291">
        <v>46807605</v>
      </c>
      <c r="AR18" s="292" t="s">
        <v>291</v>
      </c>
      <c r="AS18" s="290">
        <v>62829</v>
      </c>
      <c r="AT18" s="291">
        <v>46807605</v>
      </c>
      <c r="AU18" s="292" t="s">
        <v>291</v>
      </c>
      <c r="AV18" s="290">
        <v>61440</v>
      </c>
      <c r="AW18" s="291">
        <v>45772800</v>
      </c>
      <c r="AX18" s="292" t="s">
        <v>291</v>
      </c>
      <c r="AY18" s="290">
        <v>62829</v>
      </c>
      <c r="AZ18" s="291">
        <v>46807605</v>
      </c>
      <c r="BA18" s="292" t="s">
        <v>291</v>
      </c>
      <c r="BB18" s="290"/>
      <c r="BC18" s="291">
        <v>0</v>
      </c>
      <c r="BD18" s="292" t="s">
        <v>290</v>
      </c>
      <c r="BE18" s="290">
        <v>61585</v>
      </c>
      <c r="BF18" s="291">
        <v>45880825</v>
      </c>
      <c r="BG18" s="292" t="s">
        <v>291</v>
      </c>
      <c r="BH18" s="290">
        <v>62820</v>
      </c>
      <c r="BI18" s="291">
        <v>46800900</v>
      </c>
      <c r="BJ18" s="292" t="s">
        <v>291</v>
      </c>
      <c r="BK18" s="290">
        <v>62828</v>
      </c>
      <c r="BL18" s="291">
        <v>46806860</v>
      </c>
      <c r="BM18" s="292" t="s">
        <v>291</v>
      </c>
      <c r="BN18" s="290"/>
      <c r="BO18" s="291">
        <v>0</v>
      </c>
      <c r="BP18" s="292" t="s">
        <v>290</v>
      </c>
      <c r="BQ18" s="290">
        <v>62829</v>
      </c>
      <c r="BR18" s="291">
        <v>46807605</v>
      </c>
      <c r="BS18" s="292" t="s">
        <v>291</v>
      </c>
      <c r="BT18" s="290">
        <v>60944</v>
      </c>
      <c r="BU18" s="291">
        <v>45403280</v>
      </c>
      <c r="BV18" s="292" t="s">
        <v>291</v>
      </c>
      <c r="BW18" s="290"/>
      <c r="BX18" s="291">
        <v>0</v>
      </c>
      <c r="BY18" s="292" t="s">
        <v>290</v>
      </c>
      <c r="BZ18" s="290">
        <v>62829</v>
      </c>
      <c r="CA18" s="291">
        <v>46807605</v>
      </c>
      <c r="CB18" s="292" t="s">
        <v>291</v>
      </c>
      <c r="CC18" s="290">
        <v>62820</v>
      </c>
      <c r="CD18" s="291">
        <v>46800900</v>
      </c>
      <c r="CE18" s="292" t="s">
        <v>291</v>
      </c>
      <c r="CF18" s="290">
        <v>62829</v>
      </c>
      <c r="CG18" s="291">
        <v>46807605</v>
      </c>
      <c r="CH18" s="292" t="s">
        <v>291</v>
      </c>
      <c r="CI18" s="290">
        <v>60441</v>
      </c>
      <c r="CJ18" s="291">
        <v>45028545</v>
      </c>
      <c r="CK18" s="292" t="s">
        <v>291</v>
      </c>
      <c r="CL18" s="290"/>
      <c r="CM18" s="291">
        <v>0</v>
      </c>
      <c r="CN18" s="292" t="s">
        <v>290</v>
      </c>
      <c r="CO18" s="290"/>
      <c r="CP18" s="291">
        <v>0</v>
      </c>
      <c r="CQ18" s="292" t="s">
        <v>290</v>
      </c>
      <c r="CR18" s="290">
        <v>59851</v>
      </c>
      <c r="CS18" s="291">
        <v>44588995</v>
      </c>
      <c r="CT18" s="292" t="s">
        <v>291</v>
      </c>
      <c r="CU18" s="290">
        <v>59939</v>
      </c>
      <c r="CV18" s="291">
        <v>44654555</v>
      </c>
      <c r="CW18" s="292" t="s">
        <v>291</v>
      </c>
      <c r="CX18" s="290">
        <v>62829</v>
      </c>
      <c r="CY18" s="291">
        <v>46807605</v>
      </c>
      <c r="CZ18" s="292" t="s">
        <v>291</v>
      </c>
      <c r="DA18" s="290">
        <v>59000</v>
      </c>
      <c r="DB18" s="291">
        <v>43955000</v>
      </c>
      <c r="DC18" s="292" t="s">
        <v>291</v>
      </c>
      <c r="DD18" s="290">
        <v>61134</v>
      </c>
      <c r="DE18" s="291">
        <v>45544830</v>
      </c>
      <c r="DF18" s="292" t="s">
        <v>291</v>
      </c>
      <c r="DG18" s="290">
        <v>62800</v>
      </c>
      <c r="DH18" s="291">
        <v>46786000</v>
      </c>
      <c r="DI18" s="292" t="s">
        <v>291</v>
      </c>
      <c r="DJ18" s="290">
        <v>62829</v>
      </c>
      <c r="DK18" s="291">
        <v>46807605</v>
      </c>
      <c r="DL18" s="292" t="s">
        <v>291</v>
      </c>
      <c r="DM18" s="290"/>
      <c r="DN18" s="291">
        <v>0</v>
      </c>
      <c r="DO18" s="293" t="s">
        <v>290</v>
      </c>
    </row>
    <row r="19" spans="1:119" ht="30.6" customHeight="1">
      <c r="A19" s="17"/>
      <c r="B19" s="284">
        <v>4</v>
      </c>
      <c r="C19" s="285" t="s">
        <v>102</v>
      </c>
      <c r="D19" s="286" t="s">
        <v>103</v>
      </c>
      <c r="E19" s="285" t="s">
        <v>97</v>
      </c>
      <c r="F19" s="287">
        <v>14902</v>
      </c>
      <c r="G19" s="288">
        <v>10619</v>
      </c>
      <c r="H19" s="289">
        <v>158244338</v>
      </c>
      <c r="I19" s="290"/>
      <c r="J19" s="291">
        <v>0</v>
      </c>
      <c r="K19" s="292" t="s">
        <v>290</v>
      </c>
      <c r="L19" s="290">
        <v>10160</v>
      </c>
      <c r="M19" s="291">
        <v>151404320</v>
      </c>
      <c r="N19" s="292" t="s">
        <v>291</v>
      </c>
      <c r="O19" s="290"/>
      <c r="P19" s="291">
        <v>0</v>
      </c>
      <c r="Q19" s="292" t="s">
        <v>290</v>
      </c>
      <c r="R19" s="290">
        <v>9684</v>
      </c>
      <c r="S19" s="291">
        <v>144310968</v>
      </c>
      <c r="T19" s="292" t="s">
        <v>291</v>
      </c>
      <c r="U19" s="290">
        <v>10619</v>
      </c>
      <c r="V19" s="291">
        <v>158244338</v>
      </c>
      <c r="W19" s="292" t="s">
        <v>291</v>
      </c>
      <c r="X19" s="290">
        <v>10619</v>
      </c>
      <c r="Y19" s="291">
        <v>158244338</v>
      </c>
      <c r="Z19" s="292" t="s">
        <v>291</v>
      </c>
      <c r="AA19" s="290"/>
      <c r="AB19" s="291">
        <v>0</v>
      </c>
      <c r="AC19" s="292" t="s">
        <v>290</v>
      </c>
      <c r="AD19" s="290">
        <v>10619</v>
      </c>
      <c r="AE19" s="291">
        <v>158244338</v>
      </c>
      <c r="AF19" s="292" t="s">
        <v>291</v>
      </c>
      <c r="AG19" s="290"/>
      <c r="AH19" s="291">
        <v>0</v>
      </c>
      <c r="AI19" s="292" t="s">
        <v>290</v>
      </c>
      <c r="AJ19" s="290">
        <v>10087</v>
      </c>
      <c r="AK19" s="291">
        <v>150316474</v>
      </c>
      <c r="AL19" s="292" t="s">
        <v>291</v>
      </c>
      <c r="AM19" s="290"/>
      <c r="AN19" s="291">
        <v>0</v>
      </c>
      <c r="AO19" s="292" t="s">
        <v>290</v>
      </c>
      <c r="AP19" s="290">
        <v>10619</v>
      </c>
      <c r="AQ19" s="291">
        <v>158244338</v>
      </c>
      <c r="AR19" s="292" t="s">
        <v>291</v>
      </c>
      <c r="AS19" s="290">
        <v>10619</v>
      </c>
      <c r="AT19" s="291">
        <v>158244338</v>
      </c>
      <c r="AU19" s="292" t="s">
        <v>291</v>
      </c>
      <c r="AV19" s="290">
        <v>10384</v>
      </c>
      <c r="AW19" s="291">
        <v>154742368</v>
      </c>
      <c r="AX19" s="292" t="s">
        <v>291</v>
      </c>
      <c r="AY19" s="290">
        <v>10619</v>
      </c>
      <c r="AZ19" s="291">
        <v>158244338</v>
      </c>
      <c r="BA19" s="292" t="s">
        <v>291</v>
      </c>
      <c r="BB19" s="290"/>
      <c r="BC19" s="291">
        <v>0</v>
      </c>
      <c r="BD19" s="292" t="s">
        <v>290</v>
      </c>
      <c r="BE19" s="290">
        <v>10409</v>
      </c>
      <c r="BF19" s="291">
        <v>155114918</v>
      </c>
      <c r="BG19" s="292" t="s">
        <v>291</v>
      </c>
      <c r="BH19" s="290">
        <v>10570</v>
      </c>
      <c r="BI19" s="291">
        <v>157514140</v>
      </c>
      <c r="BJ19" s="292" t="s">
        <v>291</v>
      </c>
      <c r="BK19" s="290">
        <v>10618</v>
      </c>
      <c r="BL19" s="291">
        <v>158229436</v>
      </c>
      <c r="BM19" s="292" t="s">
        <v>291</v>
      </c>
      <c r="BN19" s="290"/>
      <c r="BO19" s="291">
        <v>0</v>
      </c>
      <c r="BP19" s="292" t="s">
        <v>290</v>
      </c>
      <c r="BQ19" s="290">
        <v>10619</v>
      </c>
      <c r="BR19" s="291">
        <v>158244338</v>
      </c>
      <c r="BS19" s="292" t="s">
        <v>291</v>
      </c>
      <c r="BT19" s="290">
        <v>10300</v>
      </c>
      <c r="BU19" s="291">
        <v>153490600</v>
      </c>
      <c r="BV19" s="292" t="s">
        <v>291</v>
      </c>
      <c r="BW19" s="290"/>
      <c r="BX19" s="291">
        <v>0</v>
      </c>
      <c r="BY19" s="292" t="s">
        <v>290</v>
      </c>
      <c r="BZ19" s="290">
        <v>10619</v>
      </c>
      <c r="CA19" s="291">
        <v>158244338</v>
      </c>
      <c r="CB19" s="292" t="s">
        <v>291</v>
      </c>
      <c r="CC19" s="290">
        <v>10610</v>
      </c>
      <c r="CD19" s="291">
        <v>158110220</v>
      </c>
      <c r="CE19" s="292" t="s">
        <v>291</v>
      </c>
      <c r="CF19" s="290">
        <v>10619</v>
      </c>
      <c r="CG19" s="291">
        <v>158244338</v>
      </c>
      <c r="CH19" s="292" t="s">
        <v>291</v>
      </c>
      <c r="CI19" s="290">
        <v>10215</v>
      </c>
      <c r="CJ19" s="291">
        <v>152223930</v>
      </c>
      <c r="CK19" s="292" t="s">
        <v>291</v>
      </c>
      <c r="CL19" s="290"/>
      <c r="CM19" s="291">
        <v>0</v>
      </c>
      <c r="CN19" s="292" t="s">
        <v>290</v>
      </c>
      <c r="CO19" s="290"/>
      <c r="CP19" s="291">
        <v>0</v>
      </c>
      <c r="CQ19" s="292" t="s">
        <v>290</v>
      </c>
      <c r="CR19" s="290">
        <v>10116</v>
      </c>
      <c r="CS19" s="291">
        <v>150748632</v>
      </c>
      <c r="CT19" s="292" t="s">
        <v>291</v>
      </c>
      <c r="CU19" s="290">
        <v>10131</v>
      </c>
      <c r="CV19" s="291">
        <v>150972162</v>
      </c>
      <c r="CW19" s="292" t="s">
        <v>291</v>
      </c>
      <c r="CX19" s="290">
        <v>10619</v>
      </c>
      <c r="CY19" s="291">
        <v>158244338</v>
      </c>
      <c r="CZ19" s="292" t="s">
        <v>291</v>
      </c>
      <c r="DA19" s="290">
        <v>10000</v>
      </c>
      <c r="DB19" s="291">
        <v>149020000</v>
      </c>
      <c r="DC19" s="292" t="s">
        <v>291</v>
      </c>
      <c r="DD19" s="290">
        <v>10333</v>
      </c>
      <c r="DE19" s="291">
        <v>153982366</v>
      </c>
      <c r="DF19" s="292" t="s">
        <v>291</v>
      </c>
      <c r="DG19" s="290">
        <v>10600</v>
      </c>
      <c r="DH19" s="291">
        <v>157961200</v>
      </c>
      <c r="DI19" s="292" t="s">
        <v>291</v>
      </c>
      <c r="DJ19" s="290">
        <v>10619</v>
      </c>
      <c r="DK19" s="291">
        <v>158244338</v>
      </c>
      <c r="DL19" s="292" t="s">
        <v>291</v>
      </c>
      <c r="DM19" s="290"/>
      <c r="DN19" s="291">
        <v>0</v>
      </c>
      <c r="DO19" s="293" t="s">
        <v>290</v>
      </c>
    </row>
    <row r="20" spans="1:119" ht="30.6" customHeight="1" thickBot="1">
      <c r="A20" s="17"/>
      <c r="B20" s="284">
        <v>5</v>
      </c>
      <c r="C20" s="285" t="s">
        <v>104</v>
      </c>
      <c r="D20" s="286" t="s">
        <v>105</v>
      </c>
      <c r="E20" s="285" t="s">
        <v>97</v>
      </c>
      <c r="F20" s="287">
        <v>346220</v>
      </c>
      <c r="G20" s="288">
        <v>13091</v>
      </c>
      <c r="H20" s="289">
        <v>4532366020</v>
      </c>
      <c r="I20" s="290"/>
      <c r="J20" s="291">
        <v>0</v>
      </c>
      <c r="K20" s="292" t="s">
        <v>290</v>
      </c>
      <c r="L20" s="290">
        <v>12525</v>
      </c>
      <c r="M20" s="291">
        <v>4336405500</v>
      </c>
      <c r="N20" s="292" t="s">
        <v>291</v>
      </c>
      <c r="O20" s="290"/>
      <c r="P20" s="291">
        <v>0</v>
      </c>
      <c r="Q20" s="292" t="s">
        <v>290</v>
      </c>
      <c r="R20" s="290">
        <v>12116</v>
      </c>
      <c r="S20" s="291">
        <v>4194801520</v>
      </c>
      <c r="T20" s="292" t="s">
        <v>291</v>
      </c>
      <c r="U20" s="290">
        <v>13091</v>
      </c>
      <c r="V20" s="291">
        <v>4532366020</v>
      </c>
      <c r="W20" s="292" t="s">
        <v>291</v>
      </c>
      <c r="X20" s="290">
        <v>13091</v>
      </c>
      <c r="Y20" s="291">
        <v>4532366020</v>
      </c>
      <c r="Z20" s="292" t="s">
        <v>291</v>
      </c>
      <c r="AA20" s="290"/>
      <c r="AB20" s="291">
        <v>0</v>
      </c>
      <c r="AC20" s="292" t="s">
        <v>290</v>
      </c>
      <c r="AD20" s="290">
        <v>13091</v>
      </c>
      <c r="AE20" s="291">
        <v>4532366020</v>
      </c>
      <c r="AF20" s="292" t="s">
        <v>291</v>
      </c>
      <c r="AG20" s="290"/>
      <c r="AH20" s="291">
        <v>0</v>
      </c>
      <c r="AI20" s="292" t="s">
        <v>290</v>
      </c>
      <c r="AJ20" s="290">
        <v>12436</v>
      </c>
      <c r="AK20" s="291">
        <v>4305591920</v>
      </c>
      <c r="AL20" s="292" t="s">
        <v>291</v>
      </c>
      <c r="AM20" s="290"/>
      <c r="AN20" s="291">
        <v>0</v>
      </c>
      <c r="AO20" s="292" t="s">
        <v>290</v>
      </c>
      <c r="AP20" s="290">
        <v>11091</v>
      </c>
      <c r="AQ20" s="291">
        <v>3839926020</v>
      </c>
      <c r="AR20" s="292" t="s">
        <v>291</v>
      </c>
      <c r="AS20" s="290">
        <v>12797</v>
      </c>
      <c r="AT20" s="291">
        <v>4430577340</v>
      </c>
      <c r="AU20" s="292" t="s">
        <v>291</v>
      </c>
      <c r="AV20" s="290">
        <v>12802</v>
      </c>
      <c r="AW20" s="291">
        <v>4432308440</v>
      </c>
      <c r="AX20" s="292" t="s">
        <v>291</v>
      </c>
      <c r="AY20" s="290">
        <v>11512</v>
      </c>
      <c r="AZ20" s="291">
        <v>3985684640</v>
      </c>
      <c r="BA20" s="292" t="s">
        <v>291</v>
      </c>
      <c r="BB20" s="290"/>
      <c r="BC20" s="291">
        <v>0</v>
      </c>
      <c r="BD20" s="292" t="s">
        <v>290</v>
      </c>
      <c r="BE20" s="290">
        <v>12832</v>
      </c>
      <c r="BF20" s="291">
        <v>4442695040</v>
      </c>
      <c r="BG20" s="292" t="s">
        <v>291</v>
      </c>
      <c r="BH20" s="290">
        <v>13000</v>
      </c>
      <c r="BI20" s="291">
        <v>4500860000</v>
      </c>
      <c r="BJ20" s="292" t="s">
        <v>291</v>
      </c>
      <c r="BK20" s="290">
        <v>13090</v>
      </c>
      <c r="BL20" s="291">
        <v>4532019800</v>
      </c>
      <c r="BM20" s="292" t="s">
        <v>291</v>
      </c>
      <c r="BN20" s="290"/>
      <c r="BO20" s="291">
        <v>0</v>
      </c>
      <c r="BP20" s="292" t="s">
        <v>290</v>
      </c>
      <c r="BQ20" s="290">
        <v>13091</v>
      </c>
      <c r="BR20" s="291">
        <v>4532366020</v>
      </c>
      <c r="BS20" s="292" t="s">
        <v>291</v>
      </c>
      <c r="BT20" s="290">
        <v>12698</v>
      </c>
      <c r="BU20" s="291">
        <v>4396301560</v>
      </c>
      <c r="BV20" s="292" t="s">
        <v>291</v>
      </c>
      <c r="BW20" s="290"/>
      <c r="BX20" s="291">
        <v>0</v>
      </c>
      <c r="BY20" s="292" t="s">
        <v>290</v>
      </c>
      <c r="BZ20" s="290">
        <v>12000</v>
      </c>
      <c r="CA20" s="291">
        <v>4154640000</v>
      </c>
      <c r="CB20" s="292" t="s">
        <v>291</v>
      </c>
      <c r="CC20" s="290">
        <v>13090</v>
      </c>
      <c r="CD20" s="291">
        <v>4532019800</v>
      </c>
      <c r="CE20" s="292" t="s">
        <v>291</v>
      </c>
      <c r="CF20" s="290">
        <v>12150</v>
      </c>
      <c r="CG20" s="291">
        <v>4206573000</v>
      </c>
      <c r="CH20" s="292" t="s">
        <v>291</v>
      </c>
      <c r="CI20" s="290">
        <v>12594</v>
      </c>
      <c r="CJ20" s="291">
        <v>4360294680</v>
      </c>
      <c r="CK20" s="292" t="s">
        <v>291</v>
      </c>
      <c r="CL20" s="290"/>
      <c r="CM20" s="291">
        <v>0</v>
      </c>
      <c r="CN20" s="292" t="s">
        <v>290</v>
      </c>
      <c r="CO20" s="290"/>
      <c r="CP20" s="291">
        <v>0</v>
      </c>
      <c r="CQ20" s="292" t="s">
        <v>290</v>
      </c>
      <c r="CR20" s="290">
        <v>12470</v>
      </c>
      <c r="CS20" s="291">
        <v>4317363400</v>
      </c>
      <c r="CT20" s="292" t="s">
        <v>291</v>
      </c>
      <c r="CU20" s="290">
        <v>12489</v>
      </c>
      <c r="CV20" s="291">
        <v>4323941580</v>
      </c>
      <c r="CW20" s="292" t="s">
        <v>291</v>
      </c>
      <c r="CX20" s="290">
        <v>9000</v>
      </c>
      <c r="CY20" s="291">
        <v>3115980000</v>
      </c>
      <c r="CZ20" s="292" t="s">
        <v>291</v>
      </c>
      <c r="DA20" s="290">
        <v>12435</v>
      </c>
      <c r="DB20" s="291">
        <v>4305245700</v>
      </c>
      <c r="DC20" s="292" t="s">
        <v>291</v>
      </c>
      <c r="DD20" s="290">
        <v>12738</v>
      </c>
      <c r="DE20" s="291">
        <v>4410150360</v>
      </c>
      <c r="DF20" s="292" t="s">
        <v>291</v>
      </c>
      <c r="DG20" s="290">
        <v>12300</v>
      </c>
      <c r="DH20" s="291">
        <v>4258506000</v>
      </c>
      <c r="DI20" s="292" t="s">
        <v>291</v>
      </c>
      <c r="DJ20" s="290">
        <v>13091</v>
      </c>
      <c r="DK20" s="291">
        <v>4532366020</v>
      </c>
      <c r="DL20" s="292" t="s">
        <v>291</v>
      </c>
      <c r="DM20" s="290"/>
      <c r="DN20" s="291">
        <v>0</v>
      </c>
      <c r="DO20" s="293" t="s">
        <v>290</v>
      </c>
    </row>
    <row r="21" spans="1:119" ht="20.45" customHeight="1">
      <c r="A21" s="17"/>
      <c r="B21" s="276" t="s">
        <v>106</v>
      </c>
      <c r="C21" s="277"/>
      <c r="D21" s="277"/>
      <c r="E21" s="277"/>
      <c r="F21" s="278"/>
      <c r="G21" s="277"/>
      <c r="H21" s="279">
        <v>10481913117</v>
      </c>
      <c r="I21" s="280"/>
      <c r="J21" s="281">
        <v>0</v>
      </c>
      <c r="K21" s="282"/>
      <c r="L21" s="280"/>
      <c r="M21" s="281">
        <v>10029088397</v>
      </c>
      <c r="N21" s="282"/>
      <c r="O21" s="280"/>
      <c r="P21" s="281">
        <v>0</v>
      </c>
      <c r="Q21" s="282"/>
      <c r="R21" s="280"/>
      <c r="S21" s="281">
        <v>9912081470</v>
      </c>
      <c r="T21" s="282"/>
      <c r="U21" s="280"/>
      <c r="V21" s="281">
        <v>9727276584</v>
      </c>
      <c r="W21" s="282"/>
      <c r="X21" s="280"/>
      <c r="Y21" s="281">
        <v>9993889000</v>
      </c>
      <c r="Z21" s="282"/>
      <c r="AA21" s="280"/>
      <c r="AB21" s="281">
        <v>0</v>
      </c>
      <c r="AC21" s="282"/>
      <c r="AD21" s="280"/>
      <c r="AE21" s="281">
        <v>10481913117</v>
      </c>
      <c r="AF21" s="282"/>
      <c r="AG21" s="280"/>
      <c r="AH21" s="281">
        <v>0</v>
      </c>
      <c r="AI21" s="282"/>
      <c r="AJ21" s="280"/>
      <c r="AK21" s="281">
        <v>9991566860</v>
      </c>
      <c r="AL21" s="282"/>
      <c r="AM21" s="280"/>
      <c r="AN21" s="281">
        <v>0</v>
      </c>
      <c r="AO21" s="282"/>
      <c r="AP21" s="280"/>
      <c r="AQ21" s="281">
        <v>8620449843</v>
      </c>
      <c r="AR21" s="282"/>
      <c r="AS21" s="280"/>
      <c r="AT21" s="281">
        <v>9958096514</v>
      </c>
      <c r="AU21" s="282"/>
      <c r="AV21" s="280"/>
      <c r="AW21" s="281">
        <v>10250258528</v>
      </c>
      <c r="AX21" s="282"/>
      <c r="AY21" s="280"/>
      <c r="AZ21" s="281">
        <v>8957771584</v>
      </c>
      <c r="BA21" s="282"/>
      <c r="BB21" s="280"/>
      <c r="BC21" s="281">
        <v>0</v>
      </c>
      <c r="BD21" s="282"/>
      <c r="BE21" s="280"/>
      <c r="BF21" s="281">
        <v>10274372495</v>
      </c>
      <c r="BG21" s="282"/>
      <c r="BH21" s="280"/>
      <c r="BI21" s="281">
        <v>9650232300</v>
      </c>
      <c r="BJ21" s="282"/>
      <c r="BK21" s="280"/>
      <c r="BL21" s="281">
        <v>10176791506</v>
      </c>
      <c r="BM21" s="282"/>
      <c r="BN21" s="280"/>
      <c r="BO21" s="281">
        <v>0</v>
      </c>
      <c r="BP21" s="282"/>
      <c r="BQ21" s="280"/>
      <c r="BR21" s="281">
        <v>10149630084</v>
      </c>
      <c r="BS21" s="282"/>
      <c r="BT21" s="280"/>
      <c r="BU21" s="281">
        <v>10167453177</v>
      </c>
      <c r="BV21" s="282"/>
      <c r="BW21" s="280"/>
      <c r="BX21" s="281">
        <v>0</v>
      </c>
      <c r="BY21" s="282"/>
      <c r="BZ21" s="280"/>
      <c r="CA21" s="281">
        <v>10124794784</v>
      </c>
      <c r="CB21" s="282"/>
      <c r="CC21" s="280"/>
      <c r="CD21" s="281">
        <v>9554018160</v>
      </c>
      <c r="CE21" s="282"/>
      <c r="CF21" s="280"/>
      <c r="CG21" s="281">
        <v>10481913117</v>
      </c>
      <c r="CH21" s="282"/>
      <c r="CI21" s="280"/>
      <c r="CJ21" s="281">
        <v>10083592473</v>
      </c>
      <c r="CK21" s="282"/>
      <c r="CL21" s="280"/>
      <c r="CM21" s="281">
        <v>0</v>
      </c>
      <c r="CN21" s="282"/>
      <c r="CO21" s="280"/>
      <c r="CP21" s="281">
        <v>0</v>
      </c>
      <c r="CQ21" s="282"/>
      <c r="CR21" s="280"/>
      <c r="CS21" s="281">
        <v>9985070507</v>
      </c>
      <c r="CT21" s="282"/>
      <c r="CU21" s="280"/>
      <c r="CV21" s="281">
        <v>9999743137</v>
      </c>
      <c r="CW21" s="282"/>
      <c r="CX21" s="280"/>
      <c r="CY21" s="281">
        <v>8955350118</v>
      </c>
      <c r="CZ21" s="282"/>
      <c r="DA21" s="280"/>
      <c r="DB21" s="281">
        <v>10034164000</v>
      </c>
      <c r="DC21" s="282"/>
      <c r="DD21" s="280"/>
      <c r="DE21" s="281">
        <v>10199154839</v>
      </c>
      <c r="DF21" s="282"/>
      <c r="DG21" s="280"/>
      <c r="DH21" s="281">
        <v>9884669400</v>
      </c>
      <c r="DI21" s="282"/>
      <c r="DJ21" s="280"/>
      <c r="DK21" s="281">
        <v>10481913117</v>
      </c>
      <c r="DL21" s="282"/>
      <c r="DM21" s="280"/>
      <c r="DN21" s="281">
        <v>0</v>
      </c>
      <c r="DO21" s="283"/>
    </row>
    <row r="22" spans="1:119" ht="30.6" customHeight="1">
      <c r="A22" s="17"/>
      <c r="B22" s="284">
        <v>6</v>
      </c>
      <c r="C22" s="285" t="s">
        <v>107</v>
      </c>
      <c r="D22" s="286" t="s">
        <v>108</v>
      </c>
      <c r="E22" s="285" t="s">
        <v>97</v>
      </c>
      <c r="F22" s="287">
        <v>864</v>
      </c>
      <c r="G22" s="288">
        <v>90106</v>
      </c>
      <c r="H22" s="289">
        <v>77851584</v>
      </c>
      <c r="I22" s="290"/>
      <c r="J22" s="291">
        <v>0</v>
      </c>
      <c r="K22" s="292" t="s">
        <v>290</v>
      </c>
      <c r="L22" s="290">
        <v>86213</v>
      </c>
      <c r="M22" s="291">
        <v>74488032</v>
      </c>
      <c r="N22" s="292" t="s">
        <v>291</v>
      </c>
      <c r="O22" s="290"/>
      <c r="P22" s="291">
        <v>0</v>
      </c>
      <c r="Q22" s="292" t="s">
        <v>290</v>
      </c>
      <c r="R22" s="290">
        <v>86081</v>
      </c>
      <c r="S22" s="291">
        <v>74373984</v>
      </c>
      <c r="T22" s="292" t="s">
        <v>291</v>
      </c>
      <c r="U22" s="290">
        <v>90106</v>
      </c>
      <c r="V22" s="291">
        <v>77851584</v>
      </c>
      <c r="W22" s="292" t="s">
        <v>291</v>
      </c>
      <c r="X22" s="290">
        <v>90000</v>
      </c>
      <c r="Y22" s="291">
        <v>77760000</v>
      </c>
      <c r="Z22" s="292" t="s">
        <v>291</v>
      </c>
      <c r="AA22" s="290"/>
      <c r="AB22" s="291">
        <v>0</v>
      </c>
      <c r="AC22" s="292" t="s">
        <v>290</v>
      </c>
      <c r="AD22" s="290">
        <v>90106</v>
      </c>
      <c r="AE22" s="291">
        <v>77851584</v>
      </c>
      <c r="AF22" s="292" t="s">
        <v>291</v>
      </c>
      <c r="AG22" s="290"/>
      <c r="AH22" s="291">
        <v>0</v>
      </c>
      <c r="AI22" s="292" t="s">
        <v>290</v>
      </c>
      <c r="AJ22" s="290">
        <v>86923</v>
      </c>
      <c r="AK22" s="291">
        <v>75101472</v>
      </c>
      <c r="AL22" s="292" t="s">
        <v>291</v>
      </c>
      <c r="AM22" s="290"/>
      <c r="AN22" s="291">
        <v>0</v>
      </c>
      <c r="AO22" s="292" t="s">
        <v>290</v>
      </c>
      <c r="AP22" s="290">
        <v>90106</v>
      </c>
      <c r="AQ22" s="291">
        <v>77851584</v>
      </c>
      <c r="AR22" s="292" t="s">
        <v>291</v>
      </c>
      <c r="AS22" s="290">
        <v>85603</v>
      </c>
      <c r="AT22" s="291">
        <v>73960992</v>
      </c>
      <c r="AU22" s="292" t="s">
        <v>291</v>
      </c>
      <c r="AV22" s="290">
        <v>88115</v>
      </c>
      <c r="AW22" s="291">
        <v>76131360</v>
      </c>
      <c r="AX22" s="292" t="s">
        <v>291</v>
      </c>
      <c r="AY22" s="290">
        <v>90106</v>
      </c>
      <c r="AZ22" s="291">
        <v>77851584</v>
      </c>
      <c r="BA22" s="292" t="s">
        <v>291</v>
      </c>
      <c r="BB22" s="290"/>
      <c r="BC22" s="291">
        <v>0</v>
      </c>
      <c r="BD22" s="292" t="s">
        <v>290</v>
      </c>
      <c r="BE22" s="290">
        <v>88322</v>
      </c>
      <c r="BF22" s="291">
        <v>76310208</v>
      </c>
      <c r="BG22" s="292" t="s">
        <v>291</v>
      </c>
      <c r="BH22" s="290">
        <v>90000</v>
      </c>
      <c r="BI22" s="291">
        <v>77760000</v>
      </c>
      <c r="BJ22" s="292" t="s">
        <v>291</v>
      </c>
      <c r="BK22" s="290">
        <v>90105</v>
      </c>
      <c r="BL22" s="291">
        <v>77850720</v>
      </c>
      <c r="BM22" s="292" t="s">
        <v>291</v>
      </c>
      <c r="BN22" s="290"/>
      <c r="BO22" s="291">
        <v>0</v>
      </c>
      <c r="BP22" s="292" t="s">
        <v>290</v>
      </c>
      <c r="BQ22" s="290">
        <v>90106</v>
      </c>
      <c r="BR22" s="291">
        <v>77851584</v>
      </c>
      <c r="BS22" s="292" t="s">
        <v>291</v>
      </c>
      <c r="BT22" s="290">
        <v>87403</v>
      </c>
      <c r="BU22" s="291">
        <v>75516192</v>
      </c>
      <c r="BV22" s="292" t="s">
        <v>291</v>
      </c>
      <c r="BW22" s="290"/>
      <c r="BX22" s="291">
        <v>0</v>
      </c>
      <c r="BY22" s="292" t="s">
        <v>290</v>
      </c>
      <c r="BZ22" s="290">
        <v>90106</v>
      </c>
      <c r="CA22" s="291">
        <v>77851584</v>
      </c>
      <c r="CB22" s="292" t="s">
        <v>291</v>
      </c>
      <c r="CC22" s="290">
        <v>90100</v>
      </c>
      <c r="CD22" s="291">
        <v>77846400</v>
      </c>
      <c r="CE22" s="292" t="s">
        <v>291</v>
      </c>
      <c r="CF22" s="290">
        <v>90106</v>
      </c>
      <c r="CG22" s="291">
        <v>77851584</v>
      </c>
      <c r="CH22" s="292" t="s">
        <v>291</v>
      </c>
      <c r="CI22" s="290">
        <v>86682</v>
      </c>
      <c r="CJ22" s="291">
        <v>74893248</v>
      </c>
      <c r="CK22" s="292" t="s">
        <v>291</v>
      </c>
      <c r="CL22" s="290"/>
      <c r="CM22" s="291">
        <v>0</v>
      </c>
      <c r="CN22" s="292" t="s">
        <v>290</v>
      </c>
      <c r="CO22" s="290"/>
      <c r="CP22" s="291">
        <v>0</v>
      </c>
      <c r="CQ22" s="292" t="s">
        <v>290</v>
      </c>
      <c r="CR22" s="290">
        <v>85835</v>
      </c>
      <c r="CS22" s="291">
        <v>74161440</v>
      </c>
      <c r="CT22" s="292" t="s">
        <v>291</v>
      </c>
      <c r="CU22" s="290">
        <v>85961</v>
      </c>
      <c r="CV22" s="291">
        <v>74270304</v>
      </c>
      <c r="CW22" s="292" t="s">
        <v>291</v>
      </c>
      <c r="CX22" s="290">
        <v>90106</v>
      </c>
      <c r="CY22" s="291">
        <v>77851584</v>
      </c>
      <c r="CZ22" s="292" t="s">
        <v>291</v>
      </c>
      <c r="DA22" s="290">
        <v>85000</v>
      </c>
      <c r="DB22" s="291">
        <v>73440000</v>
      </c>
      <c r="DC22" s="292" t="s">
        <v>291</v>
      </c>
      <c r="DD22" s="290">
        <v>87675</v>
      </c>
      <c r="DE22" s="291">
        <v>75751200</v>
      </c>
      <c r="DF22" s="292" t="s">
        <v>291</v>
      </c>
      <c r="DG22" s="290">
        <v>90100</v>
      </c>
      <c r="DH22" s="291">
        <v>77846400</v>
      </c>
      <c r="DI22" s="292" t="s">
        <v>291</v>
      </c>
      <c r="DJ22" s="290">
        <v>90106</v>
      </c>
      <c r="DK22" s="291">
        <v>77851584</v>
      </c>
      <c r="DL22" s="292" t="s">
        <v>291</v>
      </c>
      <c r="DM22" s="290"/>
      <c r="DN22" s="291">
        <v>0</v>
      </c>
      <c r="DO22" s="293" t="s">
        <v>290</v>
      </c>
    </row>
    <row r="23" spans="1:119" ht="30.6" customHeight="1">
      <c r="A23" s="17"/>
      <c r="B23" s="284">
        <v>7</v>
      </c>
      <c r="C23" s="285" t="s">
        <v>109</v>
      </c>
      <c r="D23" s="286" t="s">
        <v>110</v>
      </c>
      <c r="E23" s="285" t="s">
        <v>97</v>
      </c>
      <c r="F23" s="287">
        <v>37601</v>
      </c>
      <c r="G23" s="288">
        <v>153699</v>
      </c>
      <c r="H23" s="289">
        <v>5779236099</v>
      </c>
      <c r="I23" s="290"/>
      <c r="J23" s="291">
        <v>0</v>
      </c>
      <c r="K23" s="292" t="s">
        <v>290</v>
      </c>
      <c r="L23" s="290">
        <v>147059</v>
      </c>
      <c r="M23" s="291">
        <v>5529565459</v>
      </c>
      <c r="N23" s="292" t="s">
        <v>291</v>
      </c>
      <c r="O23" s="290"/>
      <c r="P23" s="291">
        <v>0</v>
      </c>
      <c r="Q23" s="292" t="s">
        <v>290</v>
      </c>
      <c r="R23" s="290">
        <v>146023</v>
      </c>
      <c r="S23" s="291">
        <v>5490610823</v>
      </c>
      <c r="T23" s="292" t="s">
        <v>291</v>
      </c>
      <c r="U23" s="290">
        <v>145000</v>
      </c>
      <c r="V23" s="291">
        <v>5452145000</v>
      </c>
      <c r="W23" s="292" t="s">
        <v>291</v>
      </c>
      <c r="X23" s="290">
        <v>150000</v>
      </c>
      <c r="Y23" s="291">
        <v>5640150000</v>
      </c>
      <c r="Z23" s="292" t="s">
        <v>291</v>
      </c>
      <c r="AA23" s="290"/>
      <c r="AB23" s="291">
        <v>0</v>
      </c>
      <c r="AC23" s="292" t="s">
        <v>290</v>
      </c>
      <c r="AD23" s="290">
        <v>153699</v>
      </c>
      <c r="AE23" s="291">
        <v>5779236099</v>
      </c>
      <c r="AF23" s="292" t="s">
        <v>291</v>
      </c>
      <c r="AG23" s="290"/>
      <c r="AH23" s="291">
        <v>0</v>
      </c>
      <c r="AI23" s="292" t="s">
        <v>290</v>
      </c>
      <c r="AJ23" s="290">
        <v>146882</v>
      </c>
      <c r="AK23" s="291">
        <v>5522910082</v>
      </c>
      <c r="AL23" s="292" t="s">
        <v>291</v>
      </c>
      <c r="AM23" s="290"/>
      <c r="AN23" s="291">
        <v>0</v>
      </c>
      <c r="AO23" s="292" t="s">
        <v>290</v>
      </c>
      <c r="AP23" s="290">
        <v>124538</v>
      </c>
      <c r="AQ23" s="291">
        <v>4682753338</v>
      </c>
      <c r="AR23" s="292" t="s">
        <v>291</v>
      </c>
      <c r="AS23" s="290">
        <v>146018</v>
      </c>
      <c r="AT23" s="291">
        <v>5490422818</v>
      </c>
      <c r="AU23" s="292" t="s">
        <v>291</v>
      </c>
      <c r="AV23" s="290">
        <v>150302</v>
      </c>
      <c r="AW23" s="291">
        <v>5651505502</v>
      </c>
      <c r="AX23" s="292" t="s">
        <v>291</v>
      </c>
      <c r="AY23" s="290">
        <v>135000</v>
      </c>
      <c r="AZ23" s="291">
        <v>5076135000</v>
      </c>
      <c r="BA23" s="292" t="s">
        <v>291</v>
      </c>
      <c r="BB23" s="290"/>
      <c r="BC23" s="291">
        <v>0</v>
      </c>
      <c r="BD23" s="292" t="s">
        <v>290</v>
      </c>
      <c r="BE23" s="290">
        <v>150656</v>
      </c>
      <c r="BF23" s="291">
        <v>5664816256</v>
      </c>
      <c r="BG23" s="292" t="s">
        <v>291</v>
      </c>
      <c r="BH23" s="290">
        <v>138000</v>
      </c>
      <c r="BI23" s="291">
        <v>5188938000</v>
      </c>
      <c r="BJ23" s="292" t="s">
        <v>291</v>
      </c>
      <c r="BK23" s="290">
        <v>145585</v>
      </c>
      <c r="BL23" s="291">
        <v>5474141585</v>
      </c>
      <c r="BM23" s="292" t="s">
        <v>291</v>
      </c>
      <c r="BN23" s="290"/>
      <c r="BO23" s="291">
        <v>0</v>
      </c>
      <c r="BP23" s="292" t="s">
        <v>290</v>
      </c>
      <c r="BQ23" s="290">
        <v>151000</v>
      </c>
      <c r="BR23" s="291">
        <v>5677751000</v>
      </c>
      <c r="BS23" s="292" t="s">
        <v>291</v>
      </c>
      <c r="BT23" s="290">
        <v>149088</v>
      </c>
      <c r="BU23" s="291">
        <v>5605857888</v>
      </c>
      <c r="BV23" s="292" t="s">
        <v>291</v>
      </c>
      <c r="BW23" s="290"/>
      <c r="BX23" s="291">
        <v>0</v>
      </c>
      <c r="BY23" s="292" t="s">
        <v>290</v>
      </c>
      <c r="BZ23" s="290">
        <v>147200</v>
      </c>
      <c r="CA23" s="291">
        <v>5534867200</v>
      </c>
      <c r="CB23" s="292" t="s">
        <v>291</v>
      </c>
      <c r="CC23" s="290">
        <v>140190</v>
      </c>
      <c r="CD23" s="291">
        <v>5271284190</v>
      </c>
      <c r="CE23" s="292" t="s">
        <v>291</v>
      </c>
      <c r="CF23" s="290">
        <v>153699</v>
      </c>
      <c r="CG23" s="291">
        <v>5779236099</v>
      </c>
      <c r="CH23" s="292" t="s">
        <v>291</v>
      </c>
      <c r="CI23" s="290">
        <v>147858</v>
      </c>
      <c r="CJ23" s="291">
        <v>5559608658</v>
      </c>
      <c r="CK23" s="292" t="s">
        <v>291</v>
      </c>
      <c r="CL23" s="290"/>
      <c r="CM23" s="291">
        <v>0</v>
      </c>
      <c r="CN23" s="292" t="s">
        <v>290</v>
      </c>
      <c r="CO23" s="290"/>
      <c r="CP23" s="291">
        <v>0</v>
      </c>
      <c r="CQ23" s="292" t="s">
        <v>290</v>
      </c>
      <c r="CR23" s="290">
        <v>146414</v>
      </c>
      <c r="CS23" s="291">
        <v>5505312814</v>
      </c>
      <c r="CT23" s="292" t="s">
        <v>291</v>
      </c>
      <c r="CU23" s="290">
        <v>146629</v>
      </c>
      <c r="CV23" s="291">
        <v>5513397029</v>
      </c>
      <c r="CW23" s="292" t="s">
        <v>291</v>
      </c>
      <c r="CX23" s="290">
        <v>113100</v>
      </c>
      <c r="CY23" s="291">
        <v>4252673100</v>
      </c>
      <c r="CZ23" s="292" t="s">
        <v>291</v>
      </c>
      <c r="DA23" s="290">
        <v>147000</v>
      </c>
      <c r="DB23" s="291">
        <v>5527347000</v>
      </c>
      <c r="DC23" s="292" t="s">
        <v>291</v>
      </c>
      <c r="DD23" s="290">
        <v>149553</v>
      </c>
      <c r="DE23" s="291">
        <v>5623342353</v>
      </c>
      <c r="DF23" s="292" t="s">
        <v>291</v>
      </c>
      <c r="DG23" s="290">
        <v>145000</v>
      </c>
      <c r="DH23" s="291">
        <v>5452145000</v>
      </c>
      <c r="DI23" s="292" t="s">
        <v>291</v>
      </c>
      <c r="DJ23" s="290">
        <v>153699</v>
      </c>
      <c r="DK23" s="291">
        <v>5779236099</v>
      </c>
      <c r="DL23" s="292" t="s">
        <v>291</v>
      </c>
      <c r="DM23" s="290"/>
      <c r="DN23" s="291">
        <v>0</v>
      </c>
      <c r="DO23" s="293" t="s">
        <v>290</v>
      </c>
    </row>
    <row r="24" spans="1:119" ht="30.6" customHeight="1" thickBot="1">
      <c r="A24" s="17"/>
      <c r="B24" s="284">
        <v>8</v>
      </c>
      <c r="C24" s="285" t="s">
        <v>111</v>
      </c>
      <c r="D24" s="286" t="s">
        <v>112</v>
      </c>
      <c r="E24" s="285" t="s">
        <v>97</v>
      </c>
      <c r="F24" s="287">
        <v>26233</v>
      </c>
      <c r="G24" s="288">
        <v>176298</v>
      </c>
      <c r="H24" s="289">
        <v>4624825434</v>
      </c>
      <c r="I24" s="290"/>
      <c r="J24" s="291">
        <v>0</v>
      </c>
      <c r="K24" s="292" t="s">
        <v>290</v>
      </c>
      <c r="L24" s="290">
        <v>168682</v>
      </c>
      <c r="M24" s="291">
        <v>4425034906</v>
      </c>
      <c r="N24" s="292" t="s">
        <v>291</v>
      </c>
      <c r="O24" s="290"/>
      <c r="P24" s="291">
        <v>0</v>
      </c>
      <c r="Q24" s="292" t="s">
        <v>290</v>
      </c>
      <c r="R24" s="290">
        <v>165711</v>
      </c>
      <c r="S24" s="291">
        <v>4347096663</v>
      </c>
      <c r="T24" s="292" t="s">
        <v>291</v>
      </c>
      <c r="U24" s="290">
        <v>160000</v>
      </c>
      <c r="V24" s="291">
        <v>4197280000</v>
      </c>
      <c r="W24" s="292" t="s">
        <v>291</v>
      </c>
      <c r="X24" s="290">
        <v>163000</v>
      </c>
      <c r="Y24" s="291">
        <v>4275979000</v>
      </c>
      <c r="Z24" s="292" t="s">
        <v>291</v>
      </c>
      <c r="AA24" s="290"/>
      <c r="AB24" s="291">
        <v>0</v>
      </c>
      <c r="AC24" s="292" t="s">
        <v>290</v>
      </c>
      <c r="AD24" s="290">
        <v>176298</v>
      </c>
      <c r="AE24" s="291">
        <v>4624825434</v>
      </c>
      <c r="AF24" s="292" t="s">
        <v>291</v>
      </c>
      <c r="AG24" s="290"/>
      <c r="AH24" s="291">
        <v>0</v>
      </c>
      <c r="AI24" s="292" t="s">
        <v>290</v>
      </c>
      <c r="AJ24" s="290">
        <v>167482</v>
      </c>
      <c r="AK24" s="291">
        <v>4393555306</v>
      </c>
      <c r="AL24" s="292" t="s">
        <v>291</v>
      </c>
      <c r="AM24" s="290"/>
      <c r="AN24" s="291">
        <v>0</v>
      </c>
      <c r="AO24" s="292" t="s">
        <v>290</v>
      </c>
      <c r="AP24" s="290">
        <v>147137</v>
      </c>
      <c r="AQ24" s="291">
        <v>3859844921</v>
      </c>
      <c r="AR24" s="292" t="s">
        <v>291</v>
      </c>
      <c r="AS24" s="290">
        <v>167488</v>
      </c>
      <c r="AT24" s="291">
        <v>4393712704</v>
      </c>
      <c r="AU24" s="292" t="s">
        <v>291</v>
      </c>
      <c r="AV24" s="290">
        <v>172402</v>
      </c>
      <c r="AW24" s="291">
        <v>4522621666</v>
      </c>
      <c r="AX24" s="292" t="s">
        <v>291</v>
      </c>
      <c r="AY24" s="290">
        <v>145000</v>
      </c>
      <c r="AZ24" s="291">
        <v>3803785000</v>
      </c>
      <c r="BA24" s="292" t="s">
        <v>291</v>
      </c>
      <c r="BB24" s="290"/>
      <c r="BC24" s="291">
        <v>0</v>
      </c>
      <c r="BD24" s="292" t="s">
        <v>290</v>
      </c>
      <c r="BE24" s="290">
        <v>172807</v>
      </c>
      <c r="BF24" s="291">
        <v>4533246031</v>
      </c>
      <c r="BG24" s="292" t="s">
        <v>291</v>
      </c>
      <c r="BH24" s="290">
        <v>167100</v>
      </c>
      <c r="BI24" s="291">
        <v>4383534300</v>
      </c>
      <c r="BJ24" s="292" t="s">
        <v>291</v>
      </c>
      <c r="BK24" s="290">
        <v>176297</v>
      </c>
      <c r="BL24" s="291">
        <v>4624799201</v>
      </c>
      <c r="BM24" s="292" t="s">
        <v>291</v>
      </c>
      <c r="BN24" s="290"/>
      <c r="BO24" s="291">
        <v>0</v>
      </c>
      <c r="BP24" s="292" t="s">
        <v>290</v>
      </c>
      <c r="BQ24" s="290">
        <v>167500</v>
      </c>
      <c r="BR24" s="291">
        <v>4394027500</v>
      </c>
      <c r="BS24" s="292" t="s">
        <v>291</v>
      </c>
      <c r="BT24" s="290">
        <v>171009</v>
      </c>
      <c r="BU24" s="291">
        <v>4486079097</v>
      </c>
      <c r="BV24" s="292" t="s">
        <v>291</v>
      </c>
      <c r="BW24" s="290"/>
      <c r="BX24" s="291">
        <v>0</v>
      </c>
      <c r="BY24" s="292" t="s">
        <v>290</v>
      </c>
      <c r="BZ24" s="290">
        <v>172000</v>
      </c>
      <c r="CA24" s="291">
        <v>4512076000</v>
      </c>
      <c r="CB24" s="292" t="s">
        <v>291</v>
      </c>
      <c r="CC24" s="290">
        <v>160290</v>
      </c>
      <c r="CD24" s="291">
        <v>4204887570</v>
      </c>
      <c r="CE24" s="292" t="s">
        <v>291</v>
      </c>
      <c r="CF24" s="290">
        <v>176298</v>
      </c>
      <c r="CG24" s="291">
        <v>4624825434</v>
      </c>
      <c r="CH24" s="292" t="s">
        <v>291</v>
      </c>
      <c r="CI24" s="290">
        <v>169599</v>
      </c>
      <c r="CJ24" s="291">
        <v>4449090567</v>
      </c>
      <c r="CK24" s="292" t="s">
        <v>291</v>
      </c>
      <c r="CL24" s="290"/>
      <c r="CM24" s="291">
        <v>0</v>
      </c>
      <c r="CN24" s="292" t="s">
        <v>290</v>
      </c>
      <c r="CO24" s="290"/>
      <c r="CP24" s="291">
        <v>0</v>
      </c>
      <c r="CQ24" s="292" t="s">
        <v>290</v>
      </c>
      <c r="CR24" s="290">
        <v>167941</v>
      </c>
      <c r="CS24" s="291">
        <v>4405596253</v>
      </c>
      <c r="CT24" s="292" t="s">
        <v>291</v>
      </c>
      <c r="CU24" s="290">
        <v>168188</v>
      </c>
      <c r="CV24" s="291">
        <v>4412075804</v>
      </c>
      <c r="CW24" s="292" t="s">
        <v>291</v>
      </c>
      <c r="CX24" s="290">
        <v>176298</v>
      </c>
      <c r="CY24" s="291">
        <v>4624825434</v>
      </c>
      <c r="CZ24" s="292" t="s">
        <v>291</v>
      </c>
      <c r="DA24" s="290">
        <v>169000</v>
      </c>
      <c r="DB24" s="291">
        <v>4433377000</v>
      </c>
      <c r="DC24" s="292" t="s">
        <v>291</v>
      </c>
      <c r="DD24" s="290">
        <v>171542</v>
      </c>
      <c r="DE24" s="291">
        <v>4500061286</v>
      </c>
      <c r="DF24" s="292" t="s">
        <v>291</v>
      </c>
      <c r="DG24" s="290">
        <v>166000</v>
      </c>
      <c r="DH24" s="291">
        <v>4354678000</v>
      </c>
      <c r="DI24" s="292" t="s">
        <v>291</v>
      </c>
      <c r="DJ24" s="290">
        <v>176298</v>
      </c>
      <c r="DK24" s="291">
        <v>4624825434</v>
      </c>
      <c r="DL24" s="292" t="s">
        <v>291</v>
      </c>
      <c r="DM24" s="290"/>
      <c r="DN24" s="291">
        <v>0</v>
      </c>
      <c r="DO24" s="293" t="s">
        <v>290</v>
      </c>
    </row>
    <row r="25" spans="1:119" ht="22.5" customHeight="1">
      <c r="A25" s="17"/>
      <c r="B25" s="276" t="s">
        <v>113</v>
      </c>
      <c r="C25" s="277"/>
      <c r="D25" s="277"/>
      <c r="E25" s="277"/>
      <c r="F25" s="278"/>
      <c r="G25" s="277"/>
      <c r="H25" s="279">
        <v>16192824145</v>
      </c>
      <c r="I25" s="280"/>
      <c r="J25" s="281">
        <v>0</v>
      </c>
      <c r="K25" s="282"/>
      <c r="L25" s="280"/>
      <c r="M25" s="281">
        <v>15493364725</v>
      </c>
      <c r="N25" s="282"/>
      <c r="O25" s="280"/>
      <c r="P25" s="281">
        <v>0</v>
      </c>
      <c r="Q25" s="282"/>
      <c r="R25" s="280"/>
      <c r="S25" s="281">
        <v>15927773300</v>
      </c>
      <c r="T25" s="282"/>
      <c r="U25" s="280"/>
      <c r="V25" s="281">
        <v>15798725620</v>
      </c>
      <c r="W25" s="282"/>
      <c r="X25" s="280"/>
      <c r="Y25" s="281">
        <v>15569799360</v>
      </c>
      <c r="Z25" s="282"/>
      <c r="AA25" s="280"/>
      <c r="AB25" s="281">
        <v>0</v>
      </c>
      <c r="AC25" s="282"/>
      <c r="AD25" s="280"/>
      <c r="AE25" s="281">
        <v>16192824145</v>
      </c>
      <c r="AF25" s="282"/>
      <c r="AG25" s="280"/>
      <c r="AH25" s="281">
        <v>0</v>
      </c>
      <c r="AI25" s="282"/>
      <c r="AJ25" s="280"/>
      <c r="AK25" s="281">
        <v>15864143100</v>
      </c>
      <c r="AL25" s="282"/>
      <c r="AM25" s="280"/>
      <c r="AN25" s="281">
        <v>0</v>
      </c>
      <c r="AO25" s="282"/>
      <c r="AP25" s="280"/>
      <c r="AQ25" s="281">
        <v>15809524145</v>
      </c>
      <c r="AR25" s="282"/>
      <c r="AS25" s="280"/>
      <c r="AT25" s="281">
        <v>16042845220</v>
      </c>
      <c r="AU25" s="282"/>
      <c r="AV25" s="280"/>
      <c r="AW25" s="281">
        <v>15834980175</v>
      </c>
      <c r="AX25" s="282"/>
      <c r="AY25" s="280"/>
      <c r="AZ25" s="281">
        <v>13350569790</v>
      </c>
      <c r="BA25" s="282"/>
      <c r="BB25" s="280"/>
      <c r="BC25" s="281">
        <v>0</v>
      </c>
      <c r="BD25" s="282"/>
      <c r="BE25" s="280"/>
      <c r="BF25" s="281">
        <v>15872294385</v>
      </c>
      <c r="BG25" s="282"/>
      <c r="BH25" s="280"/>
      <c r="BI25" s="281">
        <v>15984901900</v>
      </c>
      <c r="BJ25" s="282"/>
      <c r="BK25" s="280"/>
      <c r="BL25" s="281">
        <v>14677885610</v>
      </c>
      <c r="BM25" s="282"/>
      <c r="BN25" s="280"/>
      <c r="BO25" s="281">
        <v>0</v>
      </c>
      <c r="BP25" s="282"/>
      <c r="BQ25" s="280"/>
      <c r="BR25" s="281">
        <v>15604099360</v>
      </c>
      <c r="BS25" s="282"/>
      <c r="BT25" s="280"/>
      <c r="BU25" s="281">
        <v>15707057970</v>
      </c>
      <c r="BV25" s="282"/>
      <c r="BW25" s="280"/>
      <c r="BX25" s="281">
        <v>0</v>
      </c>
      <c r="BY25" s="282"/>
      <c r="BZ25" s="280"/>
      <c r="CA25" s="281">
        <v>15829669360</v>
      </c>
      <c r="CB25" s="282"/>
      <c r="CC25" s="280"/>
      <c r="CD25" s="281">
        <v>15613269400</v>
      </c>
      <c r="CE25" s="282"/>
      <c r="CF25" s="280"/>
      <c r="CG25" s="281">
        <v>14835095620</v>
      </c>
      <c r="CH25" s="282"/>
      <c r="CI25" s="280"/>
      <c r="CJ25" s="281">
        <v>15577554925</v>
      </c>
      <c r="CK25" s="282"/>
      <c r="CL25" s="280"/>
      <c r="CM25" s="281">
        <v>0</v>
      </c>
      <c r="CN25" s="282"/>
      <c r="CO25" s="280"/>
      <c r="CP25" s="281">
        <v>0</v>
      </c>
      <c r="CQ25" s="282"/>
      <c r="CR25" s="280"/>
      <c r="CS25" s="281">
        <v>16184726900</v>
      </c>
      <c r="CT25" s="282"/>
      <c r="CU25" s="280"/>
      <c r="CV25" s="281">
        <v>15447862250</v>
      </c>
      <c r="CW25" s="282"/>
      <c r="CX25" s="280"/>
      <c r="CY25" s="281">
        <v>14787754495</v>
      </c>
      <c r="CZ25" s="282"/>
      <c r="DA25" s="280"/>
      <c r="DB25" s="281">
        <v>15663675000</v>
      </c>
      <c r="DC25" s="282"/>
      <c r="DD25" s="280"/>
      <c r="DE25" s="281">
        <v>15756033035</v>
      </c>
      <c r="DF25" s="282"/>
      <c r="DG25" s="280"/>
      <c r="DH25" s="281">
        <v>15760720000</v>
      </c>
      <c r="DI25" s="282"/>
      <c r="DJ25" s="280"/>
      <c r="DK25" s="281">
        <v>16065012445</v>
      </c>
      <c r="DL25" s="282"/>
      <c r="DM25" s="280"/>
      <c r="DN25" s="281">
        <v>0</v>
      </c>
      <c r="DO25" s="283"/>
    </row>
    <row r="26" spans="1:119" ht="40.5" customHeight="1">
      <c r="A26" s="17"/>
      <c r="B26" s="284">
        <v>9</v>
      </c>
      <c r="C26" s="285" t="s">
        <v>114</v>
      </c>
      <c r="D26" s="286" t="s">
        <v>115</v>
      </c>
      <c r="E26" s="285" t="s">
        <v>116</v>
      </c>
      <c r="F26" s="287">
        <v>189000.00000000003</v>
      </c>
      <c r="G26" s="288">
        <v>2903</v>
      </c>
      <c r="H26" s="289">
        <v>548667000</v>
      </c>
      <c r="I26" s="290"/>
      <c r="J26" s="291">
        <v>0</v>
      </c>
      <c r="K26" s="292" t="s">
        <v>290</v>
      </c>
      <c r="L26" s="290">
        <v>2778</v>
      </c>
      <c r="M26" s="291">
        <v>525042000</v>
      </c>
      <c r="N26" s="292" t="s">
        <v>291</v>
      </c>
      <c r="O26" s="290"/>
      <c r="P26" s="291">
        <v>0</v>
      </c>
      <c r="Q26" s="292" t="s">
        <v>290</v>
      </c>
      <c r="R26" s="290">
        <v>2887</v>
      </c>
      <c r="S26" s="291">
        <v>545643000</v>
      </c>
      <c r="T26" s="292" t="s">
        <v>291</v>
      </c>
      <c r="U26" s="290">
        <v>2903</v>
      </c>
      <c r="V26" s="291">
        <v>548667000</v>
      </c>
      <c r="W26" s="292" t="s">
        <v>291</v>
      </c>
      <c r="X26" s="290">
        <v>2903</v>
      </c>
      <c r="Y26" s="291">
        <v>548667000</v>
      </c>
      <c r="Z26" s="292" t="s">
        <v>291</v>
      </c>
      <c r="AA26" s="290"/>
      <c r="AB26" s="291">
        <v>0</v>
      </c>
      <c r="AC26" s="292" t="s">
        <v>290</v>
      </c>
      <c r="AD26" s="290">
        <v>2903</v>
      </c>
      <c r="AE26" s="291">
        <v>548667000</v>
      </c>
      <c r="AF26" s="292" t="s">
        <v>291</v>
      </c>
      <c r="AG26" s="290"/>
      <c r="AH26" s="291">
        <v>0</v>
      </c>
      <c r="AI26" s="292" t="s">
        <v>290</v>
      </c>
      <c r="AJ26" s="290">
        <v>2757</v>
      </c>
      <c r="AK26" s="291">
        <v>521073000</v>
      </c>
      <c r="AL26" s="292" t="s">
        <v>291</v>
      </c>
      <c r="AM26" s="290"/>
      <c r="AN26" s="291">
        <v>0</v>
      </c>
      <c r="AO26" s="292" t="s">
        <v>290</v>
      </c>
      <c r="AP26" s="290">
        <v>2903</v>
      </c>
      <c r="AQ26" s="291">
        <v>548667000</v>
      </c>
      <c r="AR26" s="292" t="s">
        <v>291</v>
      </c>
      <c r="AS26" s="290">
        <v>2903</v>
      </c>
      <c r="AT26" s="291">
        <v>548667000</v>
      </c>
      <c r="AU26" s="292" t="s">
        <v>291</v>
      </c>
      <c r="AV26" s="290">
        <v>2839</v>
      </c>
      <c r="AW26" s="291">
        <v>536571000</v>
      </c>
      <c r="AX26" s="292" t="s">
        <v>291</v>
      </c>
      <c r="AY26" s="290">
        <v>2098</v>
      </c>
      <c r="AZ26" s="291">
        <v>396522000</v>
      </c>
      <c r="BA26" s="292" t="s">
        <v>291</v>
      </c>
      <c r="BB26" s="290"/>
      <c r="BC26" s="291">
        <v>0</v>
      </c>
      <c r="BD26" s="292" t="s">
        <v>290</v>
      </c>
      <c r="BE26" s="290">
        <v>2846</v>
      </c>
      <c r="BF26" s="291">
        <v>537894000</v>
      </c>
      <c r="BG26" s="292" t="s">
        <v>291</v>
      </c>
      <c r="BH26" s="290">
        <v>2900</v>
      </c>
      <c r="BI26" s="291">
        <v>548100000</v>
      </c>
      <c r="BJ26" s="292" t="s">
        <v>291</v>
      </c>
      <c r="BK26" s="290">
        <v>2902</v>
      </c>
      <c r="BL26" s="291">
        <v>548478000</v>
      </c>
      <c r="BM26" s="292" t="s">
        <v>291</v>
      </c>
      <c r="BN26" s="290"/>
      <c r="BO26" s="291">
        <v>0</v>
      </c>
      <c r="BP26" s="292" t="s">
        <v>290</v>
      </c>
      <c r="BQ26" s="290">
        <v>2903</v>
      </c>
      <c r="BR26" s="291">
        <v>548667000</v>
      </c>
      <c r="BS26" s="292" t="s">
        <v>291</v>
      </c>
      <c r="BT26" s="290">
        <v>2816</v>
      </c>
      <c r="BU26" s="291">
        <v>532224000</v>
      </c>
      <c r="BV26" s="292" t="s">
        <v>291</v>
      </c>
      <c r="BW26" s="290"/>
      <c r="BX26" s="291">
        <v>0</v>
      </c>
      <c r="BY26" s="292" t="s">
        <v>290</v>
      </c>
      <c r="BZ26" s="290">
        <v>2903</v>
      </c>
      <c r="CA26" s="291">
        <v>548667000</v>
      </c>
      <c r="CB26" s="292" t="s">
        <v>291</v>
      </c>
      <c r="CC26" s="290">
        <v>2900</v>
      </c>
      <c r="CD26" s="291">
        <v>548100000</v>
      </c>
      <c r="CE26" s="292" t="s">
        <v>291</v>
      </c>
      <c r="CF26" s="290">
        <v>2903</v>
      </c>
      <c r="CG26" s="291">
        <v>548667000</v>
      </c>
      <c r="CH26" s="292" t="s">
        <v>291</v>
      </c>
      <c r="CI26" s="290">
        <v>2793</v>
      </c>
      <c r="CJ26" s="291">
        <v>527877000</v>
      </c>
      <c r="CK26" s="292" t="s">
        <v>291</v>
      </c>
      <c r="CL26" s="290"/>
      <c r="CM26" s="291">
        <v>0</v>
      </c>
      <c r="CN26" s="292" t="s">
        <v>290</v>
      </c>
      <c r="CO26" s="290"/>
      <c r="CP26" s="291">
        <v>0</v>
      </c>
      <c r="CQ26" s="292" t="s">
        <v>290</v>
      </c>
      <c r="CR26" s="290">
        <v>2900</v>
      </c>
      <c r="CS26" s="291">
        <v>548100000</v>
      </c>
      <c r="CT26" s="292" t="s">
        <v>291</v>
      </c>
      <c r="CU26" s="290">
        <v>2769</v>
      </c>
      <c r="CV26" s="291">
        <v>523341000</v>
      </c>
      <c r="CW26" s="292" t="s">
        <v>291</v>
      </c>
      <c r="CX26" s="290">
        <v>2903</v>
      </c>
      <c r="CY26" s="291">
        <v>548667000</v>
      </c>
      <c r="CZ26" s="292" t="s">
        <v>291</v>
      </c>
      <c r="DA26" s="290">
        <v>2780</v>
      </c>
      <c r="DB26" s="291">
        <v>525420000</v>
      </c>
      <c r="DC26" s="292" t="s">
        <v>291</v>
      </c>
      <c r="DD26" s="290">
        <v>2825</v>
      </c>
      <c r="DE26" s="291">
        <v>533925000</v>
      </c>
      <c r="DF26" s="292" t="s">
        <v>291</v>
      </c>
      <c r="DG26" s="290">
        <v>2900</v>
      </c>
      <c r="DH26" s="291">
        <v>548100000</v>
      </c>
      <c r="DI26" s="292" t="s">
        <v>291</v>
      </c>
      <c r="DJ26" s="290">
        <v>2903</v>
      </c>
      <c r="DK26" s="291">
        <v>548667000</v>
      </c>
      <c r="DL26" s="292" t="s">
        <v>291</v>
      </c>
      <c r="DM26" s="290"/>
      <c r="DN26" s="291">
        <v>0</v>
      </c>
      <c r="DO26" s="293" t="s">
        <v>290</v>
      </c>
    </row>
    <row r="27" spans="1:119" ht="30.6" customHeight="1">
      <c r="A27" s="17"/>
      <c r="B27" s="284">
        <v>10</v>
      </c>
      <c r="C27" s="285" t="s">
        <v>117</v>
      </c>
      <c r="D27" s="286" t="s">
        <v>118</v>
      </c>
      <c r="E27" s="285" t="s">
        <v>97</v>
      </c>
      <c r="F27" s="287">
        <v>18675</v>
      </c>
      <c r="G27" s="288">
        <v>811103</v>
      </c>
      <c r="H27" s="289">
        <v>15147348525</v>
      </c>
      <c r="I27" s="290"/>
      <c r="J27" s="291">
        <v>0</v>
      </c>
      <c r="K27" s="292" t="s">
        <v>290</v>
      </c>
      <c r="L27" s="290">
        <v>776063</v>
      </c>
      <c r="M27" s="291">
        <v>14492976525</v>
      </c>
      <c r="N27" s="292" t="s">
        <v>291</v>
      </c>
      <c r="O27" s="290"/>
      <c r="P27" s="291">
        <v>0</v>
      </c>
      <c r="Q27" s="292" t="s">
        <v>290</v>
      </c>
      <c r="R27" s="290">
        <v>797778</v>
      </c>
      <c r="S27" s="291">
        <v>14898504150</v>
      </c>
      <c r="T27" s="292" t="s">
        <v>291</v>
      </c>
      <c r="U27" s="290">
        <v>790000</v>
      </c>
      <c r="V27" s="291">
        <v>14753250000</v>
      </c>
      <c r="W27" s="292" t="s">
        <v>291</v>
      </c>
      <c r="X27" s="290">
        <v>780000</v>
      </c>
      <c r="Y27" s="291">
        <v>14566500000</v>
      </c>
      <c r="Z27" s="292" t="s">
        <v>291</v>
      </c>
      <c r="AA27" s="290"/>
      <c r="AB27" s="291">
        <v>0</v>
      </c>
      <c r="AC27" s="292" t="s">
        <v>290</v>
      </c>
      <c r="AD27" s="290">
        <v>811103</v>
      </c>
      <c r="AE27" s="291">
        <v>15147348525</v>
      </c>
      <c r="AF27" s="292" t="s">
        <v>291</v>
      </c>
      <c r="AG27" s="290"/>
      <c r="AH27" s="291">
        <v>0</v>
      </c>
      <c r="AI27" s="292" t="s">
        <v>290</v>
      </c>
      <c r="AJ27" s="290">
        <v>795066</v>
      </c>
      <c r="AK27" s="291">
        <v>14847857550</v>
      </c>
      <c r="AL27" s="292" t="s">
        <v>291</v>
      </c>
      <c r="AM27" s="290"/>
      <c r="AN27" s="291">
        <v>0</v>
      </c>
      <c r="AO27" s="292" t="s">
        <v>290</v>
      </c>
      <c r="AP27" s="290">
        <v>791103</v>
      </c>
      <c r="AQ27" s="291">
        <v>14773848525</v>
      </c>
      <c r="AR27" s="292" t="s">
        <v>291</v>
      </c>
      <c r="AS27" s="290">
        <v>803072</v>
      </c>
      <c r="AT27" s="291">
        <v>14997369600</v>
      </c>
      <c r="AU27" s="292" t="s">
        <v>291</v>
      </c>
      <c r="AV27" s="290">
        <v>793177</v>
      </c>
      <c r="AW27" s="291">
        <v>14812580475</v>
      </c>
      <c r="AX27" s="292" t="s">
        <v>291</v>
      </c>
      <c r="AY27" s="290">
        <v>670000</v>
      </c>
      <c r="AZ27" s="291">
        <v>12512250000</v>
      </c>
      <c r="BA27" s="292" t="s">
        <v>291</v>
      </c>
      <c r="BB27" s="290"/>
      <c r="BC27" s="291">
        <v>0</v>
      </c>
      <c r="BD27" s="292" t="s">
        <v>290</v>
      </c>
      <c r="BE27" s="290">
        <v>795043</v>
      </c>
      <c r="BF27" s="291">
        <v>14847428025</v>
      </c>
      <c r="BG27" s="292" t="s">
        <v>291</v>
      </c>
      <c r="BH27" s="290">
        <v>800000</v>
      </c>
      <c r="BI27" s="291">
        <v>14940000000</v>
      </c>
      <c r="BJ27" s="292" t="s">
        <v>291</v>
      </c>
      <c r="BK27" s="290">
        <v>729992</v>
      </c>
      <c r="BL27" s="291">
        <v>13632600600</v>
      </c>
      <c r="BM27" s="292" t="s">
        <v>291</v>
      </c>
      <c r="BN27" s="290"/>
      <c r="BO27" s="291">
        <v>0</v>
      </c>
      <c r="BP27" s="292" t="s">
        <v>290</v>
      </c>
      <c r="BQ27" s="290">
        <v>780000</v>
      </c>
      <c r="BR27" s="291">
        <v>14566500000</v>
      </c>
      <c r="BS27" s="292" t="s">
        <v>291</v>
      </c>
      <c r="BT27" s="290">
        <v>786770</v>
      </c>
      <c r="BU27" s="291">
        <v>14692929750</v>
      </c>
      <c r="BV27" s="292" t="s">
        <v>291</v>
      </c>
      <c r="BW27" s="290"/>
      <c r="BX27" s="291">
        <v>0</v>
      </c>
      <c r="BY27" s="292" t="s">
        <v>290</v>
      </c>
      <c r="BZ27" s="290">
        <v>792000</v>
      </c>
      <c r="CA27" s="291">
        <v>14790600000</v>
      </c>
      <c r="CB27" s="292" t="s">
        <v>291</v>
      </c>
      <c r="CC27" s="290">
        <v>780100</v>
      </c>
      <c r="CD27" s="291">
        <v>14568367500</v>
      </c>
      <c r="CE27" s="292" t="s">
        <v>291</v>
      </c>
      <c r="CF27" s="290">
        <v>738400</v>
      </c>
      <c r="CG27" s="291">
        <v>13789620000</v>
      </c>
      <c r="CH27" s="292" t="s">
        <v>291</v>
      </c>
      <c r="CI27" s="290">
        <v>780281</v>
      </c>
      <c r="CJ27" s="291">
        <v>14571747675</v>
      </c>
      <c r="CK27" s="292" t="s">
        <v>291</v>
      </c>
      <c r="CL27" s="290"/>
      <c r="CM27" s="291">
        <v>0</v>
      </c>
      <c r="CN27" s="292" t="s">
        <v>290</v>
      </c>
      <c r="CO27" s="290"/>
      <c r="CP27" s="291">
        <v>0</v>
      </c>
      <c r="CQ27" s="292" t="s">
        <v>290</v>
      </c>
      <c r="CR27" s="290">
        <v>811000</v>
      </c>
      <c r="CS27" s="291">
        <v>15145425000</v>
      </c>
      <c r="CT27" s="292" t="s">
        <v>291</v>
      </c>
      <c r="CU27" s="290">
        <v>773792</v>
      </c>
      <c r="CV27" s="291">
        <v>14450565600</v>
      </c>
      <c r="CW27" s="292" t="s">
        <v>291</v>
      </c>
      <c r="CX27" s="290">
        <v>735865</v>
      </c>
      <c r="CY27" s="291">
        <v>13742278875</v>
      </c>
      <c r="CZ27" s="292" t="s">
        <v>291</v>
      </c>
      <c r="DA27" s="290">
        <v>785000</v>
      </c>
      <c r="DB27" s="291">
        <v>14659875000</v>
      </c>
      <c r="DC27" s="292" t="s">
        <v>291</v>
      </c>
      <c r="DD27" s="290">
        <v>789221</v>
      </c>
      <c r="DE27" s="291">
        <v>14738702175</v>
      </c>
      <c r="DF27" s="292" t="s">
        <v>291</v>
      </c>
      <c r="DG27" s="290">
        <v>788000</v>
      </c>
      <c r="DH27" s="291">
        <v>14715900000</v>
      </c>
      <c r="DI27" s="292" t="s">
        <v>291</v>
      </c>
      <c r="DJ27" s="290">
        <v>804259</v>
      </c>
      <c r="DK27" s="291">
        <v>15019536825</v>
      </c>
      <c r="DL27" s="292" t="s">
        <v>291</v>
      </c>
      <c r="DM27" s="290"/>
      <c r="DN27" s="291">
        <v>0</v>
      </c>
      <c r="DO27" s="293" t="s">
        <v>290</v>
      </c>
    </row>
    <row r="28" spans="1:119" ht="40.5" customHeight="1">
      <c r="A28" s="17"/>
      <c r="B28" s="284">
        <v>11</v>
      </c>
      <c r="C28" s="285" t="s">
        <v>119</v>
      </c>
      <c r="D28" s="286" t="s">
        <v>120</v>
      </c>
      <c r="E28" s="285" t="s">
        <v>97</v>
      </c>
      <c r="F28" s="287">
        <v>490.00000000000006</v>
      </c>
      <c r="G28" s="288">
        <v>836074</v>
      </c>
      <c r="H28" s="289">
        <v>409676260</v>
      </c>
      <c r="I28" s="290"/>
      <c r="J28" s="291">
        <v>0</v>
      </c>
      <c r="K28" s="292" t="s">
        <v>290</v>
      </c>
      <c r="L28" s="290">
        <v>799956</v>
      </c>
      <c r="M28" s="291">
        <v>391978440</v>
      </c>
      <c r="N28" s="292" t="s">
        <v>291</v>
      </c>
      <c r="O28" s="290"/>
      <c r="P28" s="291">
        <v>0</v>
      </c>
      <c r="Q28" s="292" t="s">
        <v>290</v>
      </c>
      <c r="R28" s="290">
        <v>822749</v>
      </c>
      <c r="S28" s="291">
        <v>403147010</v>
      </c>
      <c r="T28" s="292" t="s">
        <v>291</v>
      </c>
      <c r="U28" s="290">
        <v>836074</v>
      </c>
      <c r="V28" s="291">
        <v>409676260</v>
      </c>
      <c r="W28" s="292" t="s">
        <v>291</v>
      </c>
      <c r="X28" s="290">
        <v>750000</v>
      </c>
      <c r="Y28" s="291">
        <v>367500000</v>
      </c>
      <c r="Z28" s="292" t="s">
        <v>291</v>
      </c>
      <c r="AA28" s="290"/>
      <c r="AB28" s="291">
        <v>0</v>
      </c>
      <c r="AC28" s="292" t="s">
        <v>290</v>
      </c>
      <c r="AD28" s="290">
        <v>836074</v>
      </c>
      <c r="AE28" s="291">
        <v>409676260</v>
      </c>
      <c r="AF28" s="292" t="s">
        <v>291</v>
      </c>
      <c r="AG28" s="290"/>
      <c r="AH28" s="291">
        <v>0</v>
      </c>
      <c r="AI28" s="292" t="s">
        <v>290</v>
      </c>
      <c r="AJ28" s="290">
        <v>832819</v>
      </c>
      <c r="AK28" s="291">
        <v>408081310</v>
      </c>
      <c r="AL28" s="292" t="s">
        <v>291</v>
      </c>
      <c r="AM28" s="290"/>
      <c r="AN28" s="291">
        <v>0</v>
      </c>
      <c r="AO28" s="292" t="s">
        <v>290</v>
      </c>
      <c r="AP28" s="290">
        <v>816074</v>
      </c>
      <c r="AQ28" s="291">
        <v>399876260</v>
      </c>
      <c r="AR28" s="292" t="s">
        <v>291</v>
      </c>
      <c r="AS28" s="290">
        <v>836074</v>
      </c>
      <c r="AT28" s="291">
        <v>409676260</v>
      </c>
      <c r="AU28" s="292" t="s">
        <v>291</v>
      </c>
      <c r="AV28" s="290">
        <v>817596</v>
      </c>
      <c r="AW28" s="291">
        <v>400622040</v>
      </c>
      <c r="AX28" s="292" t="s">
        <v>291</v>
      </c>
      <c r="AY28" s="290">
        <v>723807</v>
      </c>
      <c r="AZ28" s="291">
        <v>354665430</v>
      </c>
      <c r="BA28" s="292" t="s">
        <v>291</v>
      </c>
      <c r="BB28" s="290"/>
      <c r="BC28" s="291">
        <v>0</v>
      </c>
      <c r="BD28" s="292" t="s">
        <v>290</v>
      </c>
      <c r="BE28" s="290">
        <v>819520</v>
      </c>
      <c r="BF28" s="291">
        <v>401564800</v>
      </c>
      <c r="BG28" s="292" t="s">
        <v>291</v>
      </c>
      <c r="BH28" s="290">
        <v>836070</v>
      </c>
      <c r="BI28" s="291">
        <v>409674300</v>
      </c>
      <c r="BJ28" s="292" t="s">
        <v>291</v>
      </c>
      <c r="BK28" s="290">
        <v>836073</v>
      </c>
      <c r="BL28" s="291">
        <v>409675770</v>
      </c>
      <c r="BM28" s="292" t="s">
        <v>291</v>
      </c>
      <c r="BN28" s="290"/>
      <c r="BO28" s="291">
        <v>0</v>
      </c>
      <c r="BP28" s="292" t="s">
        <v>290</v>
      </c>
      <c r="BQ28" s="290">
        <v>820000</v>
      </c>
      <c r="BR28" s="291">
        <v>401800000</v>
      </c>
      <c r="BS28" s="292" t="s">
        <v>291</v>
      </c>
      <c r="BT28" s="290">
        <v>810992</v>
      </c>
      <c r="BU28" s="291">
        <v>397386080</v>
      </c>
      <c r="BV28" s="292" t="s">
        <v>291</v>
      </c>
      <c r="BW28" s="290"/>
      <c r="BX28" s="291">
        <v>0</v>
      </c>
      <c r="BY28" s="292" t="s">
        <v>290</v>
      </c>
      <c r="BZ28" s="290">
        <v>823000</v>
      </c>
      <c r="CA28" s="291">
        <v>403270000</v>
      </c>
      <c r="CB28" s="292" t="s">
        <v>291</v>
      </c>
      <c r="CC28" s="290">
        <v>836070</v>
      </c>
      <c r="CD28" s="291">
        <v>409674300</v>
      </c>
      <c r="CE28" s="292" t="s">
        <v>291</v>
      </c>
      <c r="CF28" s="290">
        <v>836074</v>
      </c>
      <c r="CG28" s="291">
        <v>409676260</v>
      </c>
      <c r="CH28" s="292" t="s">
        <v>291</v>
      </c>
      <c r="CI28" s="290">
        <v>804303</v>
      </c>
      <c r="CJ28" s="291">
        <v>394108470</v>
      </c>
      <c r="CK28" s="292" t="s">
        <v>291</v>
      </c>
      <c r="CL28" s="290"/>
      <c r="CM28" s="291">
        <v>0</v>
      </c>
      <c r="CN28" s="292" t="s">
        <v>290</v>
      </c>
      <c r="CO28" s="290"/>
      <c r="CP28" s="291">
        <v>0</v>
      </c>
      <c r="CQ28" s="292" t="s">
        <v>290</v>
      </c>
      <c r="CR28" s="290">
        <v>830000</v>
      </c>
      <c r="CS28" s="291">
        <v>406700000</v>
      </c>
      <c r="CT28" s="292" t="s">
        <v>291</v>
      </c>
      <c r="CU28" s="290">
        <v>797615</v>
      </c>
      <c r="CV28" s="291">
        <v>390831350</v>
      </c>
      <c r="CW28" s="292" t="s">
        <v>291</v>
      </c>
      <c r="CX28" s="290">
        <v>836074</v>
      </c>
      <c r="CY28" s="291">
        <v>409676260</v>
      </c>
      <c r="CZ28" s="292" t="s">
        <v>291</v>
      </c>
      <c r="DA28" s="290">
        <v>809000</v>
      </c>
      <c r="DB28" s="291">
        <v>396410000</v>
      </c>
      <c r="DC28" s="292" t="s">
        <v>291</v>
      </c>
      <c r="DD28" s="290">
        <v>813518</v>
      </c>
      <c r="DE28" s="291">
        <v>398623820</v>
      </c>
      <c r="DF28" s="292" t="s">
        <v>291</v>
      </c>
      <c r="DG28" s="290">
        <v>836000</v>
      </c>
      <c r="DH28" s="291">
        <v>409640000</v>
      </c>
      <c r="DI28" s="292" t="s">
        <v>291</v>
      </c>
      <c r="DJ28" s="290">
        <v>836074</v>
      </c>
      <c r="DK28" s="291">
        <v>409676260</v>
      </c>
      <c r="DL28" s="292" t="s">
        <v>291</v>
      </c>
      <c r="DM28" s="290"/>
      <c r="DN28" s="291">
        <v>0</v>
      </c>
      <c r="DO28" s="293" t="s">
        <v>290</v>
      </c>
    </row>
    <row r="29" spans="1:119" ht="30.6" customHeight="1">
      <c r="A29" s="17"/>
      <c r="B29" s="284">
        <v>12</v>
      </c>
      <c r="C29" s="285" t="s">
        <v>121</v>
      </c>
      <c r="D29" s="286" t="s">
        <v>122</v>
      </c>
      <c r="E29" s="285" t="s">
        <v>97</v>
      </c>
      <c r="F29" s="287">
        <v>420</v>
      </c>
      <c r="G29" s="288">
        <v>76033</v>
      </c>
      <c r="H29" s="289">
        <v>31933860</v>
      </c>
      <c r="I29" s="290"/>
      <c r="J29" s="291">
        <v>0</v>
      </c>
      <c r="K29" s="292" t="s">
        <v>290</v>
      </c>
      <c r="L29" s="290">
        <v>72748</v>
      </c>
      <c r="M29" s="291">
        <v>30554160</v>
      </c>
      <c r="N29" s="292" t="s">
        <v>291</v>
      </c>
      <c r="O29" s="290"/>
      <c r="P29" s="291">
        <v>0</v>
      </c>
      <c r="Q29" s="292" t="s">
        <v>290</v>
      </c>
      <c r="R29" s="290">
        <v>66327</v>
      </c>
      <c r="S29" s="291">
        <v>27857340</v>
      </c>
      <c r="T29" s="292" t="s">
        <v>291</v>
      </c>
      <c r="U29" s="290">
        <v>76033</v>
      </c>
      <c r="V29" s="291">
        <v>31933860</v>
      </c>
      <c r="W29" s="292" t="s">
        <v>291</v>
      </c>
      <c r="X29" s="290">
        <v>76033</v>
      </c>
      <c r="Y29" s="291">
        <v>31933860</v>
      </c>
      <c r="Z29" s="292" t="s">
        <v>291</v>
      </c>
      <c r="AA29" s="290"/>
      <c r="AB29" s="291">
        <v>0</v>
      </c>
      <c r="AC29" s="292" t="s">
        <v>290</v>
      </c>
      <c r="AD29" s="290">
        <v>76033</v>
      </c>
      <c r="AE29" s="291">
        <v>31933860</v>
      </c>
      <c r="AF29" s="292" t="s">
        <v>291</v>
      </c>
      <c r="AG29" s="290"/>
      <c r="AH29" s="291">
        <v>0</v>
      </c>
      <c r="AI29" s="292" t="s">
        <v>290</v>
      </c>
      <c r="AJ29" s="290">
        <v>76032</v>
      </c>
      <c r="AK29" s="291">
        <v>31933440</v>
      </c>
      <c r="AL29" s="292" t="s">
        <v>291</v>
      </c>
      <c r="AM29" s="290"/>
      <c r="AN29" s="291">
        <v>0</v>
      </c>
      <c r="AO29" s="292" t="s">
        <v>290</v>
      </c>
      <c r="AP29" s="290">
        <v>76033</v>
      </c>
      <c r="AQ29" s="291">
        <v>31933860</v>
      </c>
      <c r="AR29" s="292" t="s">
        <v>291</v>
      </c>
      <c r="AS29" s="290">
        <v>76033</v>
      </c>
      <c r="AT29" s="291">
        <v>31933860</v>
      </c>
      <c r="AU29" s="292" t="s">
        <v>291</v>
      </c>
      <c r="AV29" s="290">
        <v>74353</v>
      </c>
      <c r="AW29" s="291">
        <v>31228260</v>
      </c>
      <c r="AX29" s="292" t="s">
        <v>291</v>
      </c>
      <c r="AY29" s="290">
        <v>76033</v>
      </c>
      <c r="AZ29" s="291">
        <v>31933860</v>
      </c>
      <c r="BA29" s="292" t="s">
        <v>291</v>
      </c>
      <c r="BB29" s="290"/>
      <c r="BC29" s="291">
        <v>0</v>
      </c>
      <c r="BD29" s="292" t="s">
        <v>290</v>
      </c>
      <c r="BE29" s="290">
        <v>74528</v>
      </c>
      <c r="BF29" s="291">
        <v>31301760</v>
      </c>
      <c r="BG29" s="292" t="s">
        <v>291</v>
      </c>
      <c r="BH29" s="290">
        <v>76030</v>
      </c>
      <c r="BI29" s="291">
        <v>31932600</v>
      </c>
      <c r="BJ29" s="292" t="s">
        <v>291</v>
      </c>
      <c r="BK29" s="290">
        <v>76032</v>
      </c>
      <c r="BL29" s="291">
        <v>31933440</v>
      </c>
      <c r="BM29" s="292" t="s">
        <v>291</v>
      </c>
      <c r="BN29" s="290"/>
      <c r="BO29" s="291">
        <v>0</v>
      </c>
      <c r="BP29" s="292" t="s">
        <v>290</v>
      </c>
      <c r="BQ29" s="290">
        <v>76033</v>
      </c>
      <c r="BR29" s="291">
        <v>31933860</v>
      </c>
      <c r="BS29" s="292" t="s">
        <v>291</v>
      </c>
      <c r="BT29" s="290">
        <v>73752</v>
      </c>
      <c r="BU29" s="291">
        <v>30975840</v>
      </c>
      <c r="BV29" s="292" t="s">
        <v>291</v>
      </c>
      <c r="BW29" s="290"/>
      <c r="BX29" s="291">
        <v>0</v>
      </c>
      <c r="BY29" s="292" t="s">
        <v>290</v>
      </c>
      <c r="BZ29" s="290">
        <v>76033</v>
      </c>
      <c r="CA29" s="291">
        <v>31933860</v>
      </c>
      <c r="CB29" s="292" t="s">
        <v>291</v>
      </c>
      <c r="CC29" s="290">
        <v>76030</v>
      </c>
      <c r="CD29" s="291">
        <v>31932600</v>
      </c>
      <c r="CE29" s="292" t="s">
        <v>291</v>
      </c>
      <c r="CF29" s="290">
        <v>76033</v>
      </c>
      <c r="CG29" s="291">
        <v>31933860</v>
      </c>
      <c r="CH29" s="292" t="s">
        <v>291</v>
      </c>
      <c r="CI29" s="290">
        <v>73144</v>
      </c>
      <c r="CJ29" s="291">
        <v>30720480</v>
      </c>
      <c r="CK29" s="292" t="s">
        <v>291</v>
      </c>
      <c r="CL29" s="290"/>
      <c r="CM29" s="291">
        <v>0</v>
      </c>
      <c r="CN29" s="292" t="s">
        <v>290</v>
      </c>
      <c r="CO29" s="290"/>
      <c r="CP29" s="291">
        <v>0</v>
      </c>
      <c r="CQ29" s="292" t="s">
        <v>290</v>
      </c>
      <c r="CR29" s="290">
        <v>76000</v>
      </c>
      <c r="CS29" s="291">
        <v>31920000</v>
      </c>
      <c r="CT29" s="292" t="s">
        <v>291</v>
      </c>
      <c r="CU29" s="290">
        <v>72535</v>
      </c>
      <c r="CV29" s="291">
        <v>30464700</v>
      </c>
      <c r="CW29" s="292" t="s">
        <v>291</v>
      </c>
      <c r="CX29" s="290">
        <v>76033</v>
      </c>
      <c r="CY29" s="291">
        <v>31933860</v>
      </c>
      <c r="CZ29" s="292" t="s">
        <v>291</v>
      </c>
      <c r="DA29" s="290">
        <v>71500</v>
      </c>
      <c r="DB29" s="291">
        <v>30030000</v>
      </c>
      <c r="DC29" s="292" t="s">
        <v>291</v>
      </c>
      <c r="DD29" s="290">
        <v>73982</v>
      </c>
      <c r="DE29" s="291">
        <v>31072440</v>
      </c>
      <c r="DF29" s="292" t="s">
        <v>291</v>
      </c>
      <c r="DG29" s="290">
        <v>76000</v>
      </c>
      <c r="DH29" s="291">
        <v>31920000</v>
      </c>
      <c r="DI29" s="292" t="s">
        <v>291</v>
      </c>
      <c r="DJ29" s="290">
        <v>76033</v>
      </c>
      <c r="DK29" s="291">
        <v>31933860</v>
      </c>
      <c r="DL29" s="292" t="s">
        <v>291</v>
      </c>
      <c r="DM29" s="290"/>
      <c r="DN29" s="291">
        <v>0</v>
      </c>
      <c r="DO29" s="293" t="s">
        <v>290</v>
      </c>
    </row>
    <row r="30" spans="1:119" ht="30.6" customHeight="1" thickBot="1">
      <c r="A30" s="17"/>
      <c r="B30" s="284">
        <v>13</v>
      </c>
      <c r="C30" s="285" t="s">
        <v>123</v>
      </c>
      <c r="D30" s="286" t="s">
        <v>124</v>
      </c>
      <c r="E30" s="285" t="s">
        <v>97</v>
      </c>
      <c r="F30" s="287">
        <v>700</v>
      </c>
      <c r="G30" s="288">
        <v>78855</v>
      </c>
      <c r="H30" s="289">
        <v>55198500</v>
      </c>
      <c r="I30" s="290"/>
      <c r="J30" s="291">
        <v>0</v>
      </c>
      <c r="K30" s="292" t="s">
        <v>290</v>
      </c>
      <c r="L30" s="290">
        <v>75448</v>
      </c>
      <c r="M30" s="291">
        <v>52813600</v>
      </c>
      <c r="N30" s="292" t="s">
        <v>291</v>
      </c>
      <c r="O30" s="290"/>
      <c r="P30" s="291">
        <v>0</v>
      </c>
      <c r="Q30" s="292" t="s">
        <v>290</v>
      </c>
      <c r="R30" s="290">
        <v>75174</v>
      </c>
      <c r="S30" s="291">
        <v>52621800</v>
      </c>
      <c r="T30" s="292" t="s">
        <v>291</v>
      </c>
      <c r="U30" s="290">
        <v>78855</v>
      </c>
      <c r="V30" s="291">
        <v>55198500</v>
      </c>
      <c r="W30" s="292" t="s">
        <v>291</v>
      </c>
      <c r="X30" s="290">
        <v>78855</v>
      </c>
      <c r="Y30" s="291">
        <v>55198500</v>
      </c>
      <c r="Z30" s="292" t="s">
        <v>291</v>
      </c>
      <c r="AA30" s="290"/>
      <c r="AB30" s="291">
        <v>0</v>
      </c>
      <c r="AC30" s="292" t="s">
        <v>290</v>
      </c>
      <c r="AD30" s="290">
        <v>78855</v>
      </c>
      <c r="AE30" s="291">
        <v>55198500</v>
      </c>
      <c r="AF30" s="292" t="s">
        <v>291</v>
      </c>
      <c r="AG30" s="290"/>
      <c r="AH30" s="291">
        <v>0</v>
      </c>
      <c r="AI30" s="292" t="s">
        <v>290</v>
      </c>
      <c r="AJ30" s="290">
        <v>78854</v>
      </c>
      <c r="AK30" s="291">
        <v>55197800</v>
      </c>
      <c r="AL30" s="292" t="s">
        <v>291</v>
      </c>
      <c r="AM30" s="290"/>
      <c r="AN30" s="291">
        <v>0</v>
      </c>
      <c r="AO30" s="292" t="s">
        <v>290</v>
      </c>
      <c r="AP30" s="290">
        <v>78855</v>
      </c>
      <c r="AQ30" s="291">
        <v>55198500</v>
      </c>
      <c r="AR30" s="292" t="s">
        <v>291</v>
      </c>
      <c r="AS30" s="290">
        <v>78855</v>
      </c>
      <c r="AT30" s="291">
        <v>55198500</v>
      </c>
      <c r="AU30" s="292" t="s">
        <v>291</v>
      </c>
      <c r="AV30" s="290">
        <v>77112</v>
      </c>
      <c r="AW30" s="291">
        <v>53978400</v>
      </c>
      <c r="AX30" s="292" t="s">
        <v>291</v>
      </c>
      <c r="AY30" s="290">
        <v>78855</v>
      </c>
      <c r="AZ30" s="291">
        <v>55198500</v>
      </c>
      <c r="BA30" s="292" t="s">
        <v>291</v>
      </c>
      <c r="BB30" s="290"/>
      <c r="BC30" s="291">
        <v>0</v>
      </c>
      <c r="BD30" s="292" t="s">
        <v>290</v>
      </c>
      <c r="BE30" s="290">
        <v>77294</v>
      </c>
      <c r="BF30" s="291">
        <v>54105800</v>
      </c>
      <c r="BG30" s="292" t="s">
        <v>291</v>
      </c>
      <c r="BH30" s="290">
        <v>78850</v>
      </c>
      <c r="BI30" s="291">
        <v>55195000</v>
      </c>
      <c r="BJ30" s="292" t="s">
        <v>291</v>
      </c>
      <c r="BK30" s="290">
        <v>78854</v>
      </c>
      <c r="BL30" s="291">
        <v>55197800</v>
      </c>
      <c r="BM30" s="292" t="s">
        <v>291</v>
      </c>
      <c r="BN30" s="290"/>
      <c r="BO30" s="291">
        <v>0</v>
      </c>
      <c r="BP30" s="292" t="s">
        <v>290</v>
      </c>
      <c r="BQ30" s="290">
        <v>78855</v>
      </c>
      <c r="BR30" s="291">
        <v>55198500</v>
      </c>
      <c r="BS30" s="292" t="s">
        <v>291</v>
      </c>
      <c r="BT30" s="290">
        <v>76489</v>
      </c>
      <c r="BU30" s="291">
        <v>53542300</v>
      </c>
      <c r="BV30" s="292" t="s">
        <v>291</v>
      </c>
      <c r="BW30" s="290"/>
      <c r="BX30" s="291">
        <v>0</v>
      </c>
      <c r="BY30" s="292" t="s">
        <v>290</v>
      </c>
      <c r="BZ30" s="290">
        <v>78855</v>
      </c>
      <c r="CA30" s="291">
        <v>55198500</v>
      </c>
      <c r="CB30" s="292" t="s">
        <v>291</v>
      </c>
      <c r="CC30" s="290">
        <v>78850</v>
      </c>
      <c r="CD30" s="291">
        <v>55195000</v>
      </c>
      <c r="CE30" s="292" t="s">
        <v>291</v>
      </c>
      <c r="CF30" s="290">
        <v>78855</v>
      </c>
      <c r="CG30" s="291">
        <v>55198500</v>
      </c>
      <c r="CH30" s="292" t="s">
        <v>291</v>
      </c>
      <c r="CI30" s="290">
        <v>75859</v>
      </c>
      <c r="CJ30" s="291">
        <v>53101300</v>
      </c>
      <c r="CK30" s="292" t="s">
        <v>291</v>
      </c>
      <c r="CL30" s="290"/>
      <c r="CM30" s="291">
        <v>0</v>
      </c>
      <c r="CN30" s="292" t="s">
        <v>290</v>
      </c>
      <c r="CO30" s="290"/>
      <c r="CP30" s="291">
        <v>0</v>
      </c>
      <c r="CQ30" s="292" t="s">
        <v>290</v>
      </c>
      <c r="CR30" s="290">
        <v>75117</v>
      </c>
      <c r="CS30" s="291">
        <v>52581900</v>
      </c>
      <c r="CT30" s="292" t="s">
        <v>291</v>
      </c>
      <c r="CU30" s="290">
        <v>75228</v>
      </c>
      <c r="CV30" s="291">
        <v>52659600</v>
      </c>
      <c r="CW30" s="292" t="s">
        <v>291</v>
      </c>
      <c r="CX30" s="290">
        <v>78855</v>
      </c>
      <c r="CY30" s="291">
        <v>55198500</v>
      </c>
      <c r="CZ30" s="292" t="s">
        <v>291</v>
      </c>
      <c r="DA30" s="290">
        <v>74200</v>
      </c>
      <c r="DB30" s="291">
        <v>51940000</v>
      </c>
      <c r="DC30" s="292" t="s">
        <v>291</v>
      </c>
      <c r="DD30" s="290">
        <v>76728</v>
      </c>
      <c r="DE30" s="291">
        <v>53709600</v>
      </c>
      <c r="DF30" s="292" t="s">
        <v>291</v>
      </c>
      <c r="DG30" s="290">
        <v>78800</v>
      </c>
      <c r="DH30" s="291">
        <v>55160000</v>
      </c>
      <c r="DI30" s="292" t="s">
        <v>291</v>
      </c>
      <c r="DJ30" s="290">
        <v>78855</v>
      </c>
      <c r="DK30" s="291">
        <v>55198500</v>
      </c>
      <c r="DL30" s="292" t="s">
        <v>291</v>
      </c>
      <c r="DM30" s="290"/>
      <c r="DN30" s="291">
        <v>0</v>
      </c>
      <c r="DO30" s="293" t="s">
        <v>290</v>
      </c>
    </row>
    <row r="31" spans="1:119" ht="22.5" customHeight="1">
      <c r="A31" s="17"/>
      <c r="B31" s="276" t="s">
        <v>125</v>
      </c>
      <c r="C31" s="277"/>
      <c r="D31" s="277"/>
      <c r="E31" s="277"/>
      <c r="F31" s="278"/>
      <c r="G31" s="277"/>
      <c r="H31" s="279">
        <v>4843501600</v>
      </c>
      <c r="I31" s="280"/>
      <c r="J31" s="281">
        <v>0</v>
      </c>
      <c r="K31" s="282"/>
      <c r="L31" s="280"/>
      <c r="M31" s="281">
        <v>4634264043</v>
      </c>
      <c r="N31" s="282"/>
      <c r="O31" s="280"/>
      <c r="P31" s="281">
        <v>0</v>
      </c>
      <c r="Q31" s="282"/>
      <c r="R31" s="280"/>
      <c r="S31" s="281">
        <v>4734663237</v>
      </c>
      <c r="T31" s="282"/>
      <c r="U31" s="280"/>
      <c r="V31" s="281">
        <v>4843501600</v>
      </c>
      <c r="W31" s="282"/>
      <c r="X31" s="280"/>
      <c r="Y31" s="281">
        <v>4761829713</v>
      </c>
      <c r="Z31" s="282"/>
      <c r="AA31" s="280"/>
      <c r="AB31" s="281">
        <v>0</v>
      </c>
      <c r="AC31" s="282"/>
      <c r="AD31" s="280"/>
      <c r="AE31" s="281">
        <v>4843501600</v>
      </c>
      <c r="AF31" s="282"/>
      <c r="AG31" s="280"/>
      <c r="AH31" s="281">
        <v>0</v>
      </c>
      <c r="AI31" s="282"/>
      <c r="AJ31" s="280"/>
      <c r="AK31" s="281">
        <v>4758529820</v>
      </c>
      <c r="AL31" s="282"/>
      <c r="AM31" s="280"/>
      <c r="AN31" s="281">
        <v>0</v>
      </c>
      <c r="AO31" s="282"/>
      <c r="AP31" s="280"/>
      <c r="AQ31" s="281">
        <v>4843501600</v>
      </c>
      <c r="AR31" s="282"/>
      <c r="AS31" s="280"/>
      <c r="AT31" s="281">
        <v>4843501600</v>
      </c>
      <c r="AU31" s="282"/>
      <c r="AV31" s="280"/>
      <c r="AW31" s="281">
        <v>4736470995</v>
      </c>
      <c r="AX31" s="282"/>
      <c r="AY31" s="280"/>
      <c r="AZ31" s="281">
        <v>4843198075</v>
      </c>
      <c r="BA31" s="282"/>
      <c r="BB31" s="280"/>
      <c r="BC31" s="281">
        <v>0</v>
      </c>
      <c r="BD31" s="282"/>
      <c r="BE31" s="280"/>
      <c r="BF31" s="281">
        <v>4747559427</v>
      </c>
      <c r="BG31" s="282"/>
      <c r="BH31" s="280"/>
      <c r="BI31" s="281">
        <v>4843338870</v>
      </c>
      <c r="BJ31" s="282"/>
      <c r="BK31" s="280"/>
      <c r="BL31" s="281">
        <v>4843382495</v>
      </c>
      <c r="BM31" s="282"/>
      <c r="BN31" s="280"/>
      <c r="BO31" s="281">
        <v>0</v>
      </c>
      <c r="BP31" s="282"/>
      <c r="BQ31" s="280"/>
      <c r="BR31" s="281">
        <v>4829614713</v>
      </c>
      <c r="BS31" s="282"/>
      <c r="BT31" s="280"/>
      <c r="BU31" s="281">
        <v>4706969767</v>
      </c>
      <c r="BV31" s="282"/>
      <c r="BW31" s="280"/>
      <c r="BX31" s="281">
        <v>0</v>
      </c>
      <c r="BY31" s="282"/>
      <c r="BZ31" s="280"/>
      <c r="CA31" s="281">
        <v>4843501600</v>
      </c>
      <c r="CB31" s="282"/>
      <c r="CC31" s="280"/>
      <c r="CD31" s="281">
        <v>4681742160</v>
      </c>
      <c r="CE31" s="282"/>
      <c r="CF31" s="280"/>
      <c r="CG31" s="281">
        <v>4843501600</v>
      </c>
      <c r="CH31" s="282"/>
      <c r="CI31" s="280"/>
      <c r="CJ31" s="281">
        <v>4659426094</v>
      </c>
      <c r="CK31" s="282"/>
      <c r="CL31" s="280"/>
      <c r="CM31" s="281">
        <v>0</v>
      </c>
      <c r="CN31" s="282"/>
      <c r="CO31" s="280"/>
      <c r="CP31" s="281">
        <v>0</v>
      </c>
      <c r="CQ31" s="282"/>
      <c r="CR31" s="280"/>
      <c r="CS31" s="281">
        <v>4629645325</v>
      </c>
      <c r="CT31" s="282"/>
      <c r="CU31" s="280"/>
      <c r="CV31" s="281">
        <v>4620713656</v>
      </c>
      <c r="CW31" s="282"/>
      <c r="CX31" s="280"/>
      <c r="CY31" s="281">
        <v>4843501600</v>
      </c>
      <c r="CZ31" s="282"/>
      <c r="DA31" s="280"/>
      <c r="DB31" s="281">
        <v>4591508150</v>
      </c>
      <c r="DC31" s="282"/>
      <c r="DD31" s="280"/>
      <c r="DE31" s="281">
        <v>4712824255</v>
      </c>
      <c r="DF31" s="282"/>
      <c r="DG31" s="280"/>
      <c r="DH31" s="281">
        <v>4835378600</v>
      </c>
      <c r="DI31" s="282"/>
      <c r="DJ31" s="280"/>
      <c r="DK31" s="281">
        <v>4843501600</v>
      </c>
      <c r="DL31" s="282"/>
      <c r="DM31" s="280"/>
      <c r="DN31" s="281">
        <v>0</v>
      </c>
      <c r="DO31" s="283"/>
    </row>
    <row r="32" spans="1:119" ht="30.6" customHeight="1">
      <c r="A32" s="17"/>
      <c r="B32" s="284">
        <v>14</v>
      </c>
      <c r="C32" s="285" t="s">
        <v>126</v>
      </c>
      <c r="D32" s="286" t="s">
        <v>127</v>
      </c>
      <c r="E32" s="285" t="s">
        <v>97</v>
      </c>
      <c r="F32" s="287">
        <v>1974</v>
      </c>
      <c r="G32" s="288">
        <v>32575</v>
      </c>
      <c r="H32" s="289">
        <v>64303050</v>
      </c>
      <c r="I32" s="290"/>
      <c r="J32" s="291">
        <v>0</v>
      </c>
      <c r="K32" s="292" t="s">
        <v>290</v>
      </c>
      <c r="L32" s="290">
        <v>31168</v>
      </c>
      <c r="M32" s="291">
        <v>61525632</v>
      </c>
      <c r="N32" s="292" t="s">
        <v>291</v>
      </c>
      <c r="O32" s="290"/>
      <c r="P32" s="291">
        <v>0</v>
      </c>
      <c r="Q32" s="292" t="s">
        <v>290</v>
      </c>
      <c r="R32" s="290">
        <v>30453</v>
      </c>
      <c r="S32" s="291">
        <v>60114222</v>
      </c>
      <c r="T32" s="292" t="s">
        <v>291</v>
      </c>
      <c r="U32" s="290">
        <v>32575</v>
      </c>
      <c r="V32" s="291">
        <v>64303050</v>
      </c>
      <c r="W32" s="292" t="s">
        <v>291</v>
      </c>
      <c r="X32" s="290">
        <v>32575</v>
      </c>
      <c r="Y32" s="291">
        <v>64303050</v>
      </c>
      <c r="Z32" s="292" t="s">
        <v>291</v>
      </c>
      <c r="AA32" s="290"/>
      <c r="AB32" s="291">
        <v>0</v>
      </c>
      <c r="AC32" s="292" t="s">
        <v>290</v>
      </c>
      <c r="AD32" s="290">
        <v>32575</v>
      </c>
      <c r="AE32" s="291">
        <v>64303050</v>
      </c>
      <c r="AF32" s="292" t="s">
        <v>291</v>
      </c>
      <c r="AG32" s="290"/>
      <c r="AH32" s="291">
        <v>0</v>
      </c>
      <c r="AI32" s="292" t="s">
        <v>290</v>
      </c>
      <c r="AJ32" s="290">
        <v>30945</v>
      </c>
      <c r="AK32" s="291">
        <v>61085430</v>
      </c>
      <c r="AL32" s="292" t="s">
        <v>291</v>
      </c>
      <c r="AM32" s="290"/>
      <c r="AN32" s="291">
        <v>0</v>
      </c>
      <c r="AO32" s="292" t="s">
        <v>290</v>
      </c>
      <c r="AP32" s="290">
        <v>32575</v>
      </c>
      <c r="AQ32" s="291">
        <v>64303050</v>
      </c>
      <c r="AR32" s="292" t="s">
        <v>291</v>
      </c>
      <c r="AS32" s="290">
        <v>32575</v>
      </c>
      <c r="AT32" s="291">
        <v>64303050</v>
      </c>
      <c r="AU32" s="292" t="s">
        <v>291</v>
      </c>
      <c r="AV32" s="290">
        <v>31855</v>
      </c>
      <c r="AW32" s="291">
        <v>62881770</v>
      </c>
      <c r="AX32" s="292" t="s">
        <v>291</v>
      </c>
      <c r="AY32" s="290">
        <v>32575</v>
      </c>
      <c r="AZ32" s="291">
        <v>64303050</v>
      </c>
      <c r="BA32" s="292" t="s">
        <v>291</v>
      </c>
      <c r="BB32" s="290"/>
      <c r="BC32" s="291">
        <v>0</v>
      </c>
      <c r="BD32" s="292" t="s">
        <v>290</v>
      </c>
      <c r="BE32" s="290">
        <v>31930</v>
      </c>
      <c r="BF32" s="291">
        <v>63029820</v>
      </c>
      <c r="BG32" s="292" t="s">
        <v>291</v>
      </c>
      <c r="BH32" s="290">
        <v>32570</v>
      </c>
      <c r="BI32" s="291">
        <v>64293180</v>
      </c>
      <c r="BJ32" s="292" t="s">
        <v>291</v>
      </c>
      <c r="BK32" s="290">
        <v>32574</v>
      </c>
      <c r="BL32" s="291">
        <v>64301076</v>
      </c>
      <c r="BM32" s="292" t="s">
        <v>291</v>
      </c>
      <c r="BN32" s="290"/>
      <c r="BO32" s="291">
        <v>0</v>
      </c>
      <c r="BP32" s="292" t="s">
        <v>290</v>
      </c>
      <c r="BQ32" s="290">
        <v>32575</v>
      </c>
      <c r="BR32" s="291">
        <v>64303050</v>
      </c>
      <c r="BS32" s="292" t="s">
        <v>291</v>
      </c>
      <c r="BT32" s="290">
        <v>31598</v>
      </c>
      <c r="BU32" s="291">
        <v>62374452</v>
      </c>
      <c r="BV32" s="292" t="s">
        <v>291</v>
      </c>
      <c r="BW32" s="290"/>
      <c r="BX32" s="291">
        <v>0</v>
      </c>
      <c r="BY32" s="292" t="s">
        <v>290</v>
      </c>
      <c r="BZ32" s="290">
        <v>32575</v>
      </c>
      <c r="CA32" s="291">
        <v>64303050</v>
      </c>
      <c r="CB32" s="292" t="s">
        <v>291</v>
      </c>
      <c r="CC32" s="290">
        <v>32570</v>
      </c>
      <c r="CD32" s="291">
        <v>64293180</v>
      </c>
      <c r="CE32" s="292" t="s">
        <v>291</v>
      </c>
      <c r="CF32" s="290">
        <v>32575</v>
      </c>
      <c r="CG32" s="291">
        <v>64303050</v>
      </c>
      <c r="CH32" s="292" t="s">
        <v>291</v>
      </c>
      <c r="CI32" s="290">
        <v>31337</v>
      </c>
      <c r="CJ32" s="291">
        <v>61859238</v>
      </c>
      <c r="CK32" s="292" t="s">
        <v>291</v>
      </c>
      <c r="CL32" s="290"/>
      <c r="CM32" s="291">
        <v>0</v>
      </c>
      <c r="CN32" s="292" t="s">
        <v>290</v>
      </c>
      <c r="CO32" s="290"/>
      <c r="CP32" s="291">
        <v>0</v>
      </c>
      <c r="CQ32" s="292" t="s">
        <v>290</v>
      </c>
      <c r="CR32" s="290">
        <v>31031</v>
      </c>
      <c r="CS32" s="291">
        <v>61255194</v>
      </c>
      <c r="CT32" s="292" t="s">
        <v>291</v>
      </c>
      <c r="CU32" s="290">
        <v>31077</v>
      </c>
      <c r="CV32" s="291">
        <v>61345998</v>
      </c>
      <c r="CW32" s="292" t="s">
        <v>291</v>
      </c>
      <c r="CX32" s="290">
        <v>32575</v>
      </c>
      <c r="CY32" s="291">
        <v>64303050</v>
      </c>
      <c r="CZ32" s="292" t="s">
        <v>291</v>
      </c>
      <c r="DA32" s="290">
        <v>30650</v>
      </c>
      <c r="DB32" s="291">
        <v>60503100</v>
      </c>
      <c r="DC32" s="292" t="s">
        <v>291</v>
      </c>
      <c r="DD32" s="290">
        <v>31696</v>
      </c>
      <c r="DE32" s="291">
        <v>62567904</v>
      </c>
      <c r="DF32" s="292" t="s">
        <v>291</v>
      </c>
      <c r="DG32" s="290">
        <v>32500</v>
      </c>
      <c r="DH32" s="291">
        <v>64155000</v>
      </c>
      <c r="DI32" s="292" t="s">
        <v>291</v>
      </c>
      <c r="DJ32" s="290">
        <v>32575</v>
      </c>
      <c r="DK32" s="291">
        <v>64303050</v>
      </c>
      <c r="DL32" s="292" t="s">
        <v>291</v>
      </c>
      <c r="DM32" s="290"/>
      <c r="DN32" s="291">
        <v>0</v>
      </c>
      <c r="DO32" s="293" t="s">
        <v>290</v>
      </c>
    </row>
    <row r="33" spans="1:119" ht="30.6" customHeight="1">
      <c r="A33" s="17"/>
      <c r="B33" s="284">
        <v>15</v>
      </c>
      <c r="C33" s="285" t="s">
        <v>128</v>
      </c>
      <c r="D33" s="286" t="s">
        <v>129</v>
      </c>
      <c r="E33" s="285" t="s">
        <v>97</v>
      </c>
      <c r="F33" s="287">
        <v>373</v>
      </c>
      <c r="G33" s="288">
        <v>81825</v>
      </c>
      <c r="H33" s="289">
        <v>30520725</v>
      </c>
      <c r="I33" s="290"/>
      <c r="J33" s="291">
        <v>0</v>
      </c>
      <c r="K33" s="292" t="s">
        <v>290</v>
      </c>
      <c r="L33" s="290">
        <v>78290</v>
      </c>
      <c r="M33" s="291">
        <v>29202170</v>
      </c>
      <c r="N33" s="292" t="s">
        <v>291</v>
      </c>
      <c r="O33" s="290"/>
      <c r="P33" s="291">
        <v>0</v>
      </c>
      <c r="Q33" s="292" t="s">
        <v>290</v>
      </c>
      <c r="R33" s="290">
        <v>80140</v>
      </c>
      <c r="S33" s="291">
        <v>29892220</v>
      </c>
      <c r="T33" s="292" t="s">
        <v>291</v>
      </c>
      <c r="U33" s="290">
        <v>81825</v>
      </c>
      <c r="V33" s="291">
        <v>30520725</v>
      </c>
      <c r="W33" s="292" t="s">
        <v>291</v>
      </c>
      <c r="X33" s="290">
        <v>81825</v>
      </c>
      <c r="Y33" s="291">
        <v>30520725</v>
      </c>
      <c r="Z33" s="292" t="s">
        <v>291</v>
      </c>
      <c r="AA33" s="290"/>
      <c r="AB33" s="291">
        <v>0</v>
      </c>
      <c r="AC33" s="292" t="s">
        <v>290</v>
      </c>
      <c r="AD33" s="290">
        <v>81825</v>
      </c>
      <c r="AE33" s="291">
        <v>30520725</v>
      </c>
      <c r="AF33" s="292" t="s">
        <v>291</v>
      </c>
      <c r="AG33" s="290"/>
      <c r="AH33" s="291">
        <v>0</v>
      </c>
      <c r="AI33" s="292" t="s">
        <v>290</v>
      </c>
      <c r="AJ33" s="290">
        <v>80851</v>
      </c>
      <c r="AK33" s="291">
        <v>30157423</v>
      </c>
      <c r="AL33" s="292" t="s">
        <v>291</v>
      </c>
      <c r="AM33" s="290"/>
      <c r="AN33" s="291">
        <v>0</v>
      </c>
      <c r="AO33" s="292" t="s">
        <v>290</v>
      </c>
      <c r="AP33" s="290">
        <v>81825</v>
      </c>
      <c r="AQ33" s="291">
        <v>30520725</v>
      </c>
      <c r="AR33" s="292" t="s">
        <v>291</v>
      </c>
      <c r="AS33" s="290">
        <v>81825</v>
      </c>
      <c r="AT33" s="291">
        <v>30520725</v>
      </c>
      <c r="AU33" s="292" t="s">
        <v>291</v>
      </c>
      <c r="AV33" s="290">
        <v>80017</v>
      </c>
      <c r="AW33" s="291">
        <v>29846341</v>
      </c>
      <c r="AX33" s="292" t="s">
        <v>291</v>
      </c>
      <c r="AY33" s="290">
        <v>81825</v>
      </c>
      <c r="AZ33" s="291">
        <v>30520725</v>
      </c>
      <c r="BA33" s="292" t="s">
        <v>291</v>
      </c>
      <c r="BB33" s="290"/>
      <c r="BC33" s="291">
        <v>0</v>
      </c>
      <c r="BD33" s="292" t="s">
        <v>290</v>
      </c>
      <c r="BE33" s="290">
        <v>80205</v>
      </c>
      <c r="BF33" s="291">
        <v>29916465</v>
      </c>
      <c r="BG33" s="292" t="s">
        <v>291</v>
      </c>
      <c r="BH33" s="290">
        <v>81820</v>
      </c>
      <c r="BI33" s="291">
        <v>30518860</v>
      </c>
      <c r="BJ33" s="292" t="s">
        <v>291</v>
      </c>
      <c r="BK33" s="290">
        <v>81824</v>
      </c>
      <c r="BL33" s="291">
        <v>30520352</v>
      </c>
      <c r="BM33" s="292" t="s">
        <v>291</v>
      </c>
      <c r="BN33" s="290"/>
      <c r="BO33" s="291">
        <v>0</v>
      </c>
      <c r="BP33" s="292" t="s">
        <v>290</v>
      </c>
      <c r="BQ33" s="290">
        <v>81825</v>
      </c>
      <c r="BR33" s="291">
        <v>30520725</v>
      </c>
      <c r="BS33" s="292" t="s">
        <v>291</v>
      </c>
      <c r="BT33" s="290">
        <v>79370</v>
      </c>
      <c r="BU33" s="291">
        <v>29605010</v>
      </c>
      <c r="BV33" s="292" t="s">
        <v>291</v>
      </c>
      <c r="BW33" s="290"/>
      <c r="BX33" s="291">
        <v>0</v>
      </c>
      <c r="BY33" s="292" t="s">
        <v>290</v>
      </c>
      <c r="BZ33" s="290">
        <v>81825</v>
      </c>
      <c r="CA33" s="291">
        <v>30520725</v>
      </c>
      <c r="CB33" s="292" t="s">
        <v>291</v>
      </c>
      <c r="CC33" s="290">
        <v>81820</v>
      </c>
      <c r="CD33" s="291">
        <v>30518860</v>
      </c>
      <c r="CE33" s="292" t="s">
        <v>291</v>
      </c>
      <c r="CF33" s="290">
        <v>81825</v>
      </c>
      <c r="CG33" s="291">
        <v>30520725</v>
      </c>
      <c r="CH33" s="292" t="s">
        <v>291</v>
      </c>
      <c r="CI33" s="290">
        <v>78716</v>
      </c>
      <c r="CJ33" s="291">
        <v>29361068</v>
      </c>
      <c r="CK33" s="292" t="s">
        <v>291</v>
      </c>
      <c r="CL33" s="290"/>
      <c r="CM33" s="291">
        <v>0</v>
      </c>
      <c r="CN33" s="292" t="s">
        <v>290</v>
      </c>
      <c r="CO33" s="290"/>
      <c r="CP33" s="291">
        <v>0</v>
      </c>
      <c r="CQ33" s="292" t="s">
        <v>290</v>
      </c>
      <c r="CR33" s="290">
        <v>77946</v>
      </c>
      <c r="CS33" s="291">
        <v>29073858</v>
      </c>
      <c r="CT33" s="292" t="s">
        <v>291</v>
      </c>
      <c r="CU33" s="290">
        <v>78061</v>
      </c>
      <c r="CV33" s="291">
        <v>29116753</v>
      </c>
      <c r="CW33" s="292" t="s">
        <v>291</v>
      </c>
      <c r="CX33" s="290">
        <v>81825</v>
      </c>
      <c r="CY33" s="291">
        <v>30520725</v>
      </c>
      <c r="CZ33" s="292" t="s">
        <v>291</v>
      </c>
      <c r="DA33" s="290">
        <v>77000</v>
      </c>
      <c r="DB33" s="291">
        <v>28721000</v>
      </c>
      <c r="DC33" s="292" t="s">
        <v>291</v>
      </c>
      <c r="DD33" s="290">
        <v>79618</v>
      </c>
      <c r="DE33" s="291">
        <v>29697514</v>
      </c>
      <c r="DF33" s="292" t="s">
        <v>291</v>
      </c>
      <c r="DG33" s="290">
        <v>81800</v>
      </c>
      <c r="DH33" s="291">
        <v>30511400</v>
      </c>
      <c r="DI33" s="292" t="s">
        <v>291</v>
      </c>
      <c r="DJ33" s="290">
        <v>81825</v>
      </c>
      <c r="DK33" s="291">
        <v>30520725</v>
      </c>
      <c r="DL33" s="292" t="s">
        <v>291</v>
      </c>
      <c r="DM33" s="290"/>
      <c r="DN33" s="291">
        <v>0</v>
      </c>
      <c r="DO33" s="293" t="s">
        <v>290</v>
      </c>
    </row>
    <row r="34" spans="1:119" ht="30.6" customHeight="1">
      <c r="A34" s="17"/>
      <c r="B34" s="284">
        <v>16</v>
      </c>
      <c r="C34" s="285" t="s">
        <v>130</v>
      </c>
      <c r="D34" s="286" t="s">
        <v>131</v>
      </c>
      <c r="E34" s="285" t="s">
        <v>97</v>
      </c>
      <c r="F34" s="287">
        <v>33271</v>
      </c>
      <c r="G34" s="288">
        <v>25940</v>
      </c>
      <c r="H34" s="289">
        <v>863049740</v>
      </c>
      <c r="I34" s="290"/>
      <c r="J34" s="291">
        <v>0</v>
      </c>
      <c r="K34" s="292" t="s">
        <v>290</v>
      </c>
      <c r="L34" s="290">
        <v>24819</v>
      </c>
      <c r="M34" s="291">
        <v>825752949</v>
      </c>
      <c r="N34" s="292" t="s">
        <v>291</v>
      </c>
      <c r="O34" s="290"/>
      <c r="P34" s="291">
        <v>0</v>
      </c>
      <c r="Q34" s="292" t="s">
        <v>290</v>
      </c>
      <c r="R34" s="290">
        <v>23991</v>
      </c>
      <c r="S34" s="291">
        <v>798204561</v>
      </c>
      <c r="T34" s="292" t="s">
        <v>291</v>
      </c>
      <c r="U34" s="290">
        <v>25940</v>
      </c>
      <c r="V34" s="291">
        <v>863049740</v>
      </c>
      <c r="W34" s="292" t="s">
        <v>291</v>
      </c>
      <c r="X34" s="290">
        <v>25940</v>
      </c>
      <c r="Y34" s="291">
        <v>863049740</v>
      </c>
      <c r="Z34" s="292" t="s">
        <v>291</v>
      </c>
      <c r="AA34" s="290"/>
      <c r="AB34" s="291">
        <v>0</v>
      </c>
      <c r="AC34" s="292" t="s">
        <v>290</v>
      </c>
      <c r="AD34" s="290">
        <v>25940</v>
      </c>
      <c r="AE34" s="291">
        <v>863049740</v>
      </c>
      <c r="AF34" s="292" t="s">
        <v>291</v>
      </c>
      <c r="AG34" s="290"/>
      <c r="AH34" s="291">
        <v>0</v>
      </c>
      <c r="AI34" s="292" t="s">
        <v>290</v>
      </c>
      <c r="AJ34" s="290">
        <v>24642</v>
      </c>
      <c r="AK34" s="291">
        <v>819863982</v>
      </c>
      <c r="AL34" s="292" t="s">
        <v>291</v>
      </c>
      <c r="AM34" s="290"/>
      <c r="AN34" s="291">
        <v>0</v>
      </c>
      <c r="AO34" s="292" t="s">
        <v>290</v>
      </c>
      <c r="AP34" s="290">
        <v>25940</v>
      </c>
      <c r="AQ34" s="291">
        <v>863049740</v>
      </c>
      <c r="AR34" s="292" t="s">
        <v>291</v>
      </c>
      <c r="AS34" s="290">
        <v>25940</v>
      </c>
      <c r="AT34" s="291">
        <v>863049740</v>
      </c>
      <c r="AU34" s="292" t="s">
        <v>291</v>
      </c>
      <c r="AV34" s="290">
        <v>25367</v>
      </c>
      <c r="AW34" s="291">
        <v>843985457</v>
      </c>
      <c r="AX34" s="292" t="s">
        <v>291</v>
      </c>
      <c r="AY34" s="290">
        <v>25940</v>
      </c>
      <c r="AZ34" s="291">
        <v>863049740</v>
      </c>
      <c r="BA34" s="292" t="s">
        <v>291</v>
      </c>
      <c r="BB34" s="290"/>
      <c r="BC34" s="291">
        <v>0</v>
      </c>
      <c r="BD34" s="292" t="s">
        <v>290</v>
      </c>
      <c r="BE34" s="290">
        <v>25426</v>
      </c>
      <c r="BF34" s="291">
        <v>845948446</v>
      </c>
      <c r="BG34" s="292" t="s">
        <v>291</v>
      </c>
      <c r="BH34" s="290">
        <v>25940</v>
      </c>
      <c r="BI34" s="291">
        <v>863049740</v>
      </c>
      <c r="BJ34" s="292" t="s">
        <v>291</v>
      </c>
      <c r="BK34" s="290">
        <v>25939</v>
      </c>
      <c r="BL34" s="291">
        <v>863016469</v>
      </c>
      <c r="BM34" s="292" t="s">
        <v>291</v>
      </c>
      <c r="BN34" s="290"/>
      <c r="BO34" s="291">
        <v>0</v>
      </c>
      <c r="BP34" s="292" t="s">
        <v>290</v>
      </c>
      <c r="BQ34" s="290">
        <v>25940</v>
      </c>
      <c r="BR34" s="291">
        <v>863049740</v>
      </c>
      <c r="BS34" s="292" t="s">
        <v>291</v>
      </c>
      <c r="BT34" s="290">
        <v>25162</v>
      </c>
      <c r="BU34" s="291">
        <v>837164902</v>
      </c>
      <c r="BV34" s="292" t="s">
        <v>291</v>
      </c>
      <c r="BW34" s="290"/>
      <c r="BX34" s="291">
        <v>0</v>
      </c>
      <c r="BY34" s="292" t="s">
        <v>290</v>
      </c>
      <c r="BZ34" s="290">
        <v>25940</v>
      </c>
      <c r="CA34" s="291">
        <v>863049740</v>
      </c>
      <c r="CB34" s="292" t="s">
        <v>291</v>
      </c>
      <c r="CC34" s="290">
        <v>21930</v>
      </c>
      <c r="CD34" s="291">
        <v>729633030</v>
      </c>
      <c r="CE34" s="292" t="s">
        <v>291</v>
      </c>
      <c r="CF34" s="290">
        <v>25940</v>
      </c>
      <c r="CG34" s="291">
        <v>863049740</v>
      </c>
      <c r="CH34" s="292" t="s">
        <v>291</v>
      </c>
      <c r="CI34" s="290">
        <v>24954</v>
      </c>
      <c r="CJ34" s="291">
        <v>830244534</v>
      </c>
      <c r="CK34" s="292" t="s">
        <v>291</v>
      </c>
      <c r="CL34" s="290"/>
      <c r="CM34" s="291">
        <v>0</v>
      </c>
      <c r="CN34" s="292" t="s">
        <v>290</v>
      </c>
      <c r="CO34" s="290"/>
      <c r="CP34" s="291">
        <v>0</v>
      </c>
      <c r="CQ34" s="292" t="s">
        <v>290</v>
      </c>
      <c r="CR34" s="290">
        <v>24710</v>
      </c>
      <c r="CS34" s="291">
        <v>822126410</v>
      </c>
      <c r="CT34" s="292" t="s">
        <v>291</v>
      </c>
      <c r="CU34" s="290">
        <v>24747</v>
      </c>
      <c r="CV34" s="291">
        <v>823357437</v>
      </c>
      <c r="CW34" s="292" t="s">
        <v>291</v>
      </c>
      <c r="CX34" s="290">
        <v>25940</v>
      </c>
      <c r="CY34" s="291">
        <v>863049740</v>
      </c>
      <c r="CZ34" s="292" t="s">
        <v>291</v>
      </c>
      <c r="DA34" s="290">
        <v>24400</v>
      </c>
      <c r="DB34" s="291">
        <v>811812400</v>
      </c>
      <c r="DC34" s="292" t="s">
        <v>291</v>
      </c>
      <c r="DD34" s="290">
        <v>25240</v>
      </c>
      <c r="DE34" s="291">
        <v>839760040</v>
      </c>
      <c r="DF34" s="292" t="s">
        <v>291</v>
      </c>
      <c r="DG34" s="290">
        <v>25900</v>
      </c>
      <c r="DH34" s="291">
        <v>861718900</v>
      </c>
      <c r="DI34" s="292" t="s">
        <v>291</v>
      </c>
      <c r="DJ34" s="290">
        <v>25940</v>
      </c>
      <c r="DK34" s="291">
        <v>863049740</v>
      </c>
      <c r="DL34" s="292" t="s">
        <v>291</v>
      </c>
      <c r="DM34" s="290"/>
      <c r="DN34" s="291">
        <v>0</v>
      </c>
      <c r="DO34" s="293" t="s">
        <v>290</v>
      </c>
    </row>
    <row r="35" spans="1:119" ht="30.6" customHeight="1">
      <c r="A35" s="17"/>
      <c r="B35" s="284">
        <v>17</v>
      </c>
      <c r="C35" s="285" t="s">
        <v>132</v>
      </c>
      <c r="D35" s="286" t="s">
        <v>133</v>
      </c>
      <c r="E35" s="285" t="s">
        <v>97</v>
      </c>
      <c r="F35" s="287">
        <v>4519</v>
      </c>
      <c r="G35" s="288">
        <v>108073</v>
      </c>
      <c r="H35" s="289">
        <v>488381887</v>
      </c>
      <c r="I35" s="290"/>
      <c r="J35" s="291">
        <v>0</v>
      </c>
      <c r="K35" s="292" t="s">
        <v>290</v>
      </c>
      <c r="L35" s="290">
        <v>103404</v>
      </c>
      <c r="M35" s="291">
        <v>467282676</v>
      </c>
      <c r="N35" s="292" t="s">
        <v>291</v>
      </c>
      <c r="O35" s="290"/>
      <c r="P35" s="291">
        <v>0</v>
      </c>
      <c r="Q35" s="292" t="s">
        <v>290</v>
      </c>
      <c r="R35" s="290">
        <v>104828</v>
      </c>
      <c r="S35" s="291">
        <v>473717732</v>
      </c>
      <c r="T35" s="292" t="s">
        <v>291</v>
      </c>
      <c r="U35" s="290">
        <v>108073</v>
      </c>
      <c r="V35" s="291">
        <v>488381887</v>
      </c>
      <c r="W35" s="292" t="s">
        <v>291</v>
      </c>
      <c r="X35" s="290">
        <v>90000</v>
      </c>
      <c r="Y35" s="291">
        <v>406710000</v>
      </c>
      <c r="Z35" s="292" t="s">
        <v>291</v>
      </c>
      <c r="AA35" s="290"/>
      <c r="AB35" s="291">
        <v>0</v>
      </c>
      <c r="AC35" s="292" t="s">
        <v>290</v>
      </c>
      <c r="AD35" s="290">
        <v>108073</v>
      </c>
      <c r="AE35" s="291">
        <v>488381887</v>
      </c>
      <c r="AF35" s="292" t="s">
        <v>291</v>
      </c>
      <c r="AG35" s="290"/>
      <c r="AH35" s="291">
        <v>0</v>
      </c>
      <c r="AI35" s="292" t="s">
        <v>290</v>
      </c>
      <c r="AJ35" s="290">
        <v>102668</v>
      </c>
      <c r="AK35" s="291">
        <v>463956692</v>
      </c>
      <c r="AL35" s="292" t="s">
        <v>291</v>
      </c>
      <c r="AM35" s="290"/>
      <c r="AN35" s="291">
        <v>0</v>
      </c>
      <c r="AO35" s="292" t="s">
        <v>290</v>
      </c>
      <c r="AP35" s="290">
        <v>108073</v>
      </c>
      <c r="AQ35" s="291">
        <v>488381887</v>
      </c>
      <c r="AR35" s="292" t="s">
        <v>291</v>
      </c>
      <c r="AS35" s="290">
        <v>108073</v>
      </c>
      <c r="AT35" s="291">
        <v>488381887</v>
      </c>
      <c r="AU35" s="292" t="s">
        <v>291</v>
      </c>
      <c r="AV35" s="290">
        <v>105684</v>
      </c>
      <c r="AW35" s="291">
        <v>477585996</v>
      </c>
      <c r="AX35" s="292" t="s">
        <v>291</v>
      </c>
      <c r="AY35" s="290">
        <v>108073</v>
      </c>
      <c r="AZ35" s="291">
        <v>488381887</v>
      </c>
      <c r="BA35" s="292" t="s">
        <v>291</v>
      </c>
      <c r="BB35" s="290"/>
      <c r="BC35" s="291">
        <v>0</v>
      </c>
      <c r="BD35" s="292" t="s">
        <v>290</v>
      </c>
      <c r="BE35" s="290">
        <v>105933</v>
      </c>
      <c r="BF35" s="291">
        <v>478711227</v>
      </c>
      <c r="BG35" s="292" t="s">
        <v>291</v>
      </c>
      <c r="BH35" s="290">
        <v>108070</v>
      </c>
      <c r="BI35" s="291">
        <v>488368330</v>
      </c>
      <c r="BJ35" s="292" t="s">
        <v>291</v>
      </c>
      <c r="BK35" s="290">
        <v>108072</v>
      </c>
      <c r="BL35" s="291">
        <v>488377368</v>
      </c>
      <c r="BM35" s="292" t="s">
        <v>291</v>
      </c>
      <c r="BN35" s="290"/>
      <c r="BO35" s="291">
        <v>0</v>
      </c>
      <c r="BP35" s="292" t="s">
        <v>290</v>
      </c>
      <c r="BQ35" s="290">
        <v>105000</v>
      </c>
      <c r="BR35" s="291">
        <v>474495000</v>
      </c>
      <c r="BS35" s="292" t="s">
        <v>291</v>
      </c>
      <c r="BT35" s="290">
        <v>104831</v>
      </c>
      <c r="BU35" s="291">
        <v>473731289</v>
      </c>
      <c r="BV35" s="292" t="s">
        <v>291</v>
      </c>
      <c r="BW35" s="290"/>
      <c r="BX35" s="291">
        <v>0</v>
      </c>
      <c r="BY35" s="292" t="s">
        <v>290</v>
      </c>
      <c r="BZ35" s="290">
        <v>108073</v>
      </c>
      <c r="CA35" s="291">
        <v>488381887</v>
      </c>
      <c r="CB35" s="292" t="s">
        <v>291</v>
      </c>
      <c r="CC35" s="290">
        <v>108070</v>
      </c>
      <c r="CD35" s="291">
        <v>488368330</v>
      </c>
      <c r="CE35" s="292" t="s">
        <v>291</v>
      </c>
      <c r="CF35" s="290">
        <v>108073</v>
      </c>
      <c r="CG35" s="291">
        <v>488381887</v>
      </c>
      <c r="CH35" s="292" t="s">
        <v>291</v>
      </c>
      <c r="CI35" s="290">
        <v>103966</v>
      </c>
      <c r="CJ35" s="291">
        <v>469822354</v>
      </c>
      <c r="CK35" s="292" t="s">
        <v>291</v>
      </c>
      <c r="CL35" s="290"/>
      <c r="CM35" s="291">
        <v>0</v>
      </c>
      <c r="CN35" s="292" t="s">
        <v>290</v>
      </c>
      <c r="CO35" s="290"/>
      <c r="CP35" s="291">
        <v>0</v>
      </c>
      <c r="CQ35" s="292" t="s">
        <v>290</v>
      </c>
      <c r="CR35" s="290">
        <v>102950</v>
      </c>
      <c r="CS35" s="291">
        <v>465231050</v>
      </c>
      <c r="CT35" s="292" t="s">
        <v>291</v>
      </c>
      <c r="CU35" s="290">
        <v>103102</v>
      </c>
      <c r="CV35" s="291">
        <v>465917938</v>
      </c>
      <c r="CW35" s="292" t="s">
        <v>291</v>
      </c>
      <c r="CX35" s="290">
        <v>108073</v>
      </c>
      <c r="CY35" s="291">
        <v>488381887</v>
      </c>
      <c r="CZ35" s="292" t="s">
        <v>291</v>
      </c>
      <c r="DA35" s="290">
        <v>102000</v>
      </c>
      <c r="DB35" s="291">
        <v>460938000</v>
      </c>
      <c r="DC35" s="292" t="s">
        <v>291</v>
      </c>
      <c r="DD35" s="290">
        <v>105157</v>
      </c>
      <c r="DE35" s="291">
        <v>475204483</v>
      </c>
      <c r="DF35" s="292" t="s">
        <v>291</v>
      </c>
      <c r="DG35" s="290">
        <v>108000</v>
      </c>
      <c r="DH35" s="291">
        <v>488052000</v>
      </c>
      <c r="DI35" s="292" t="s">
        <v>291</v>
      </c>
      <c r="DJ35" s="290">
        <v>108073</v>
      </c>
      <c r="DK35" s="291">
        <v>488381887</v>
      </c>
      <c r="DL35" s="292" t="s">
        <v>291</v>
      </c>
      <c r="DM35" s="290"/>
      <c r="DN35" s="291">
        <v>0</v>
      </c>
      <c r="DO35" s="293" t="s">
        <v>290</v>
      </c>
    </row>
    <row r="36" spans="1:119" ht="30.6" customHeight="1">
      <c r="A36" s="17"/>
      <c r="B36" s="284">
        <v>18</v>
      </c>
      <c r="C36" s="285" t="s">
        <v>134</v>
      </c>
      <c r="D36" s="286" t="s">
        <v>135</v>
      </c>
      <c r="E36" s="285" t="s">
        <v>97</v>
      </c>
      <c r="F36" s="287">
        <v>120</v>
      </c>
      <c r="G36" s="288">
        <v>863988</v>
      </c>
      <c r="H36" s="289">
        <v>103678560</v>
      </c>
      <c r="I36" s="290"/>
      <c r="J36" s="291">
        <v>0</v>
      </c>
      <c r="K36" s="292" t="s">
        <v>290</v>
      </c>
      <c r="L36" s="290">
        <v>826664</v>
      </c>
      <c r="M36" s="291">
        <v>99199680</v>
      </c>
      <c r="N36" s="292" t="s">
        <v>291</v>
      </c>
      <c r="O36" s="290"/>
      <c r="P36" s="291">
        <v>0</v>
      </c>
      <c r="Q36" s="292" t="s">
        <v>290</v>
      </c>
      <c r="R36" s="290">
        <v>847553</v>
      </c>
      <c r="S36" s="291">
        <v>101706360</v>
      </c>
      <c r="T36" s="292" t="s">
        <v>291</v>
      </c>
      <c r="U36" s="290">
        <v>863988</v>
      </c>
      <c r="V36" s="291">
        <v>103678560</v>
      </c>
      <c r="W36" s="292" t="s">
        <v>291</v>
      </c>
      <c r="X36" s="290">
        <v>863988</v>
      </c>
      <c r="Y36" s="291">
        <v>103678560</v>
      </c>
      <c r="Z36" s="292" t="s">
        <v>291</v>
      </c>
      <c r="AA36" s="290"/>
      <c r="AB36" s="291">
        <v>0</v>
      </c>
      <c r="AC36" s="292" t="s">
        <v>290</v>
      </c>
      <c r="AD36" s="290">
        <v>863988</v>
      </c>
      <c r="AE36" s="291">
        <v>103678560</v>
      </c>
      <c r="AF36" s="292" t="s">
        <v>291</v>
      </c>
      <c r="AG36" s="290"/>
      <c r="AH36" s="291">
        <v>0</v>
      </c>
      <c r="AI36" s="292" t="s">
        <v>290</v>
      </c>
      <c r="AJ36" s="290">
        <v>820822</v>
      </c>
      <c r="AK36" s="291">
        <v>98498640</v>
      </c>
      <c r="AL36" s="292" t="s">
        <v>291</v>
      </c>
      <c r="AM36" s="290"/>
      <c r="AN36" s="291">
        <v>0</v>
      </c>
      <c r="AO36" s="292" t="s">
        <v>290</v>
      </c>
      <c r="AP36" s="290">
        <v>863988</v>
      </c>
      <c r="AQ36" s="291">
        <v>103678560</v>
      </c>
      <c r="AR36" s="292" t="s">
        <v>291</v>
      </c>
      <c r="AS36" s="290">
        <v>863988</v>
      </c>
      <c r="AT36" s="291">
        <v>103678560</v>
      </c>
      <c r="AU36" s="292" t="s">
        <v>291</v>
      </c>
      <c r="AV36" s="290">
        <v>844893</v>
      </c>
      <c r="AW36" s="291">
        <v>101387160</v>
      </c>
      <c r="AX36" s="292" t="s">
        <v>291</v>
      </c>
      <c r="AY36" s="290">
        <v>863988</v>
      </c>
      <c r="AZ36" s="291">
        <v>103678560</v>
      </c>
      <c r="BA36" s="292" t="s">
        <v>291</v>
      </c>
      <c r="BB36" s="290"/>
      <c r="BC36" s="291">
        <v>0</v>
      </c>
      <c r="BD36" s="292" t="s">
        <v>290</v>
      </c>
      <c r="BE36" s="290">
        <v>846881</v>
      </c>
      <c r="BF36" s="291">
        <v>101625720</v>
      </c>
      <c r="BG36" s="292" t="s">
        <v>291</v>
      </c>
      <c r="BH36" s="290">
        <v>863980</v>
      </c>
      <c r="BI36" s="291">
        <v>103677600</v>
      </c>
      <c r="BJ36" s="292" t="s">
        <v>291</v>
      </c>
      <c r="BK36" s="290">
        <v>863987</v>
      </c>
      <c r="BL36" s="291">
        <v>103678440</v>
      </c>
      <c r="BM36" s="292" t="s">
        <v>291</v>
      </c>
      <c r="BN36" s="290"/>
      <c r="BO36" s="291">
        <v>0</v>
      </c>
      <c r="BP36" s="292" t="s">
        <v>290</v>
      </c>
      <c r="BQ36" s="290">
        <v>863988</v>
      </c>
      <c r="BR36" s="291">
        <v>103678560</v>
      </c>
      <c r="BS36" s="292" t="s">
        <v>291</v>
      </c>
      <c r="BT36" s="290">
        <v>838068</v>
      </c>
      <c r="BU36" s="291">
        <v>100568160</v>
      </c>
      <c r="BV36" s="292" t="s">
        <v>291</v>
      </c>
      <c r="BW36" s="290"/>
      <c r="BX36" s="291">
        <v>0</v>
      </c>
      <c r="BY36" s="292" t="s">
        <v>290</v>
      </c>
      <c r="BZ36" s="290">
        <v>863988</v>
      </c>
      <c r="CA36" s="291">
        <v>103678560</v>
      </c>
      <c r="CB36" s="292" t="s">
        <v>291</v>
      </c>
      <c r="CC36" s="290">
        <v>853980</v>
      </c>
      <c r="CD36" s="291">
        <v>102477600</v>
      </c>
      <c r="CE36" s="292" t="s">
        <v>291</v>
      </c>
      <c r="CF36" s="290">
        <v>863988</v>
      </c>
      <c r="CG36" s="291">
        <v>103678560</v>
      </c>
      <c r="CH36" s="292" t="s">
        <v>291</v>
      </c>
      <c r="CI36" s="290">
        <v>831156</v>
      </c>
      <c r="CJ36" s="291">
        <v>99738720</v>
      </c>
      <c r="CK36" s="292" t="s">
        <v>291</v>
      </c>
      <c r="CL36" s="290"/>
      <c r="CM36" s="291">
        <v>0</v>
      </c>
      <c r="CN36" s="292" t="s">
        <v>290</v>
      </c>
      <c r="CO36" s="290"/>
      <c r="CP36" s="291">
        <v>0</v>
      </c>
      <c r="CQ36" s="292" t="s">
        <v>290</v>
      </c>
      <c r="CR36" s="290">
        <v>823035</v>
      </c>
      <c r="CS36" s="291">
        <v>98764200</v>
      </c>
      <c r="CT36" s="292" t="s">
        <v>291</v>
      </c>
      <c r="CU36" s="290">
        <v>824245</v>
      </c>
      <c r="CV36" s="291">
        <v>98909400</v>
      </c>
      <c r="CW36" s="292" t="s">
        <v>291</v>
      </c>
      <c r="CX36" s="290">
        <v>863988</v>
      </c>
      <c r="CY36" s="291">
        <v>103678560</v>
      </c>
      <c r="CZ36" s="292" t="s">
        <v>291</v>
      </c>
      <c r="DA36" s="290">
        <v>822000</v>
      </c>
      <c r="DB36" s="291">
        <v>98640000</v>
      </c>
      <c r="DC36" s="292" t="s">
        <v>291</v>
      </c>
      <c r="DD36" s="290">
        <v>840679</v>
      </c>
      <c r="DE36" s="291">
        <v>100881480</v>
      </c>
      <c r="DF36" s="292" t="s">
        <v>291</v>
      </c>
      <c r="DG36" s="290">
        <v>863900</v>
      </c>
      <c r="DH36" s="291">
        <v>103668000</v>
      </c>
      <c r="DI36" s="292" t="s">
        <v>291</v>
      </c>
      <c r="DJ36" s="290">
        <v>863988</v>
      </c>
      <c r="DK36" s="291">
        <v>103678560</v>
      </c>
      <c r="DL36" s="292" t="s">
        <v>291</v>
      </c>
      <c r="DM36" s="290"/>
      <c r="DN36" s="291">
        <v>0</v>
      </c>
      <c r="DO36" s="293" t="s">
        <v>290</v>
      </c>
    </row>
    <row r="37" spans="1:119" ht="30.6" customHeight="1">
      <c r="A37" s="17"/>
      <c r="B37" s="284">
        <v>19</v>
      </c>
      <c r="C37" s="285" t="s">
        <v>136</v>
      </c>
      <c r="D37" s="286" t="s">
        <v>137</v>
      </c>
      <c r="E37" s="285" t="s">
        <v>97</v>
      </c>
      <c r="F37" s="287">
        <v>1349</v>
      </c>
      <c r="G37" s="288">
        <v>704847</v>
      </c>
      <c r="H37" s="289">
        <v>950838603</v>
      </c>
      <c r="I37" s="290"/>
      <c r="J37" s="291">
        <v>0</v>
      </c>
      <c r="K37" s="292" t="s">
        <v>290</v>
      </c>
      <c r="L37" s="290">
        <v>674398</v>
      </c>
      <c r="M37" s="291">
        <v>909762902</v>
      </c>
      <c r="N37" s="292" t="s">
        <v>291</v>
      </c>
      <c r="O37" s="290"/>
      <c r="P37" s="291">
        <v>0</v>
      </c>
      <c r="Q37" s="292" t="s">
        <v>290</v>
      </c>
      <c r="R37" s="290">
        <v>699208</v>
      </c>
      <c r="S37" s="291">
        <v>943231592</v>
      </c>
      <c r="T37" s="292" t="s">
        <v>291</v>
      </c>
      <c r="U37" s="290">
        <v>704847</v>
      </c>
      <c r="V37" s="291">
        <v>950838603</v>
      </c>
      <c r="W37" s="292" t="s">
        <v>291</v>
      </c>
      <c r="X37" s="290">
        <v>704847</v>
      </c>
      <c r="Y37" s="291">
        <v>950838603</v>
      </c>
      <c r="Z37" s="292" t="s">
        <v>291</v>
      </c>
      <c r="AA37" s="290"/>
      <c r="AB37" s="291">
        <v>0</v>
      </c>
      <c r="AC37" s="292" t="s">
        <v>290</v>
      </c>
      <c r="AD37" s="290">
        <v>704847</v>
      </c>
      <c r="AE37" s="291">
        <v>950838603</v>
      </c>
      <c r="AF37" s="292" t="s">
        <v>291</v>
      </c>
      <c r="AG37" s="290"/>
      <c r="AH37" s="291">
        <v>0</v>
      </c>
      <c r="AI37" s="292" t="s">
        <v>290</v>
      </c>
      <c r="AJ37" s="290">
        <v>704846</v>
      </c>
      <c r="AK37" s="291">
        <v>950837254</v>
      </c>
      <c r="AL37" s="292" t="s">
        <v>291</v>
      </c>
      <c r="AM37" s="290"/>
      <c r="AN37" s="291">
        <v>0</v>
      </c>
      <c r="AO37" s="292" t="s">
        <v>290</v>
      </c>
      <c r="AP37" s="290">
        <v>704847</v>
      </c>
      <c r="AQ37" s="291">
        <v>950838603</v>
      </c>
      <c r="AR37" s="292" t="s">
        <v>291</v>
      </c>
      <c r="AS37" s="290">
        <v>704847</v>
      </c>
      <c r="AT37" s="291">
        <v>950838603</v>
      </c>
      <c r="AU37" s="292" t="s">
        <v>291</v>
      </c>
      <c r="AV37" s="290">
        <v>689269</v>
      </c>
      <c r="AW37" s="291">
        <v>929823881</v>
      </c>
      <c r="AX37" s="292" t="s">
        <v>291</v>
      </c>
      <c r="AY37" s="290">
        <v>704622</v>
      </c>
      <c r="AZ37" s="291">
        <v>950535078</v>
      </c>
      <c r="BA37" s="292" t="s">
        <v>291</v>
      </c>
      <c r="BB37" s="290"/>
      <c r="BC37" s="291">
        <v>0</v>
      </c>
      <c r="BD37" s="292" t="s">
        <v>290</v>
      </c>
      <c r="BE37" s="290">
        <v>690891</v>
      </c>
      <c r="BF37" s="291">
        <v>932011959</v>
      </c>
      <c r="BG37" s="292" t="s">
        <v>291</v>
      </c>
      <c r="BH37" s="290">
        <v>704840</v>
      </c>
      <c r="BI37" s="291">
        <v>950829160</v>
      </c>
      <c r="BJ37" s="292" t="s">
        <v>291</v>
      </c>
      <c r="BK37" s="290">
        <v>704846</v>
      </c>
      <c r="BL37" s="291">
        <v>950837254</v>
      </c>
      <c r="BM37" s="292" t="s">
        <v>291</v>
      </c>
      <c r="BN37" s="290"/>
      <c r="BO37" s="291">
        <v>0</v>
      </c>
      <c r="BP37" s="292" t="s">
        <v>290</v>
      </c>
      <c r="BQ37" s="290">
        <v>704847</v>
      </c>
      <c r="BR37" s="291">
        <v>950838603</v>
      </c>
      <c r="BS37" s="292" t="s">
        <v>291</v>
      </c>
      <c r="BT37" s="290">
        <v>683702</v>
      </c>
      <c r="BU37" s="291">
        <v>922313998</v>
      </c>
      <c r="BV37" s="292" t="s">
        <v>291</v>
      </c>
      <c r="BW37" s="290"/>
      <c r="BX37" s="291">
        <v>0</v>
      </c>
      <c r="BY37" s="292" t="s">
        <v>290</v>
      </c>
      <c r="BZ37" s="290">
        <v>704847</v>
      </c>
      <c r="CA37" s="291">
        <v>950838603</v>
      </c>
      <c r="CB37" s="292" t="s">
        <v>291</v>
      </c>
      <c r="CC37" s="290">
        <v>684840</v>
      </c>
      <c r="CD37" s="291">
        <v>923849160</v>
      </c>
      <c r="CE37" s="292" t="s">
        <v>291</v>
      </c>
      <c r="CF37" s="290">
        <v>704847</v>
      </c>
      <c r="CG37" s="291">
        <v>950838603</v>
      </c>
      <c r="CH37" s="292" t="s">
        <v>291</v>
      </c>
      <c r="CI37" s="290">
        <v>678063</v>
      </c>
      <c r="CJ37" s="291">
        <v>914706987</v>
      </c>
      <c r="CK37" s="292" t="s">
        <v>291</v>
      </c>
      <c r="CL37" s="290"/>
      <c r="CM37" s="291">
        <v>0</v>
      </c>
      <c r="CN37" s="292" t="s">
        <v>290</v>
      </c>
      <c r="CO37" s="290"/>
      <c r="CP37" s="291">
        <v>0</v>
      </c>
      <c r="CQ37" s="292" t="s">
        <v>290</v>
      </c>
      <c r="CR37" s="290">
        <v>671437</v>
      </c>
      <c r="CS37" s="291">
        <v>905768513</v>
      </c>
      <c r="CT37" s="292" t="s">
        <v>291</v>
      </c>
      <c r="CU37" s="290">
        <v>672424</v>
      </c>
      <c r="CV37" s="291">
        <v>907099976</v>
      </c>
      <c r="CW37" s="292" t="s">
        <v>291</v>
      </c>
      <c r="CX37" s="290">
        <v>704847</v>
      </c>
      <c r="CY37" s="291">
        <v>950838603</v>
      </c>
      <c r="CZ37" s="292" t="s">
        <v>291</v>
      </c>
      <c r="DA37" s="290">
        <v>670000</v>
      </c>
      <c r="DB37" s="291">
        <v>903830000</v>
      </c>
      <c r="DC37" s="292" t="s">
        <v>291</v>
      </c>
      <c r="DD37" s="290">
        <v>685832</v>
      </c>
      <c r="DE37" s="291">
        <v>925187368</v>
      </c>
      <c r="DF37" s="292" t="s">
        <v>291</v>
      </c>
      <c r="DG37" s="290">
        <v>704800</v>
      </c>
      <c r="DH37" s="291">
        <v>950775200</v>
      </c>
      <c r="DI37" s="292" t="s">
        <v>291</v>
      </c>
      <c r="DJ37" s="290">
        <v>704847</v>
      </c>
      <c r="DK37" s="291">
        <v>950838603</v>
      </c>
      <c r="DL37" s="292" t="s">
        <v>291</v>
      </c>
      <c r="DM37" s="290"/>
      <c r="DN37" s="291">
        <v>0</v>
      </c>
      <c r="DO37" s="293" t="s">
        <v>290</v>
      </c>
    </row>
    <row r="38" spans="1:119" ht="30.6" customHeight="1">
      <c r="A38" s="17"/>
      <c r="B38" s="284">
        <v>20</v>
      </c>
      <c r="C38" s="285" t="s">
        <v>138</v>
      </c>
      <c r="D38" s="286" t="s">
        <v>139</v>
      </c>
      <c r="E38" s="285" t="s">
        <v>97</v>
      </c>
      <c r="F38" s="287">
        <v>651</v>
      </c>
      <c r="G38" s="288">
        <v>486223</v>
      </c>
      <c r="H38" s="289">
        <v>316531173</v>
      </c>
      <c r="I38" s="290"/>
      <c r="J38" s="291">
        <v>0</v>
      </c>
      <c r="K38" s="292" t="s">
        <v>290</v>
      </c>
      <c r="L38" s="290">
        <v>465218</v>
      </c>
      <c r="M38" s="291">
        <v>302856918</v>
      </c>
      <c r="N38" s="292" t="s">
        <v>291</v>
      </c>
      <c r="O38" s="290"/>
      <c r="P38" s="291">
        <v>0</v>
      </c>
      <c r="Q38" s="292" t="s">
        <v>290</v>
      </c>
      <c r="R38" s="290">
        <v>480108</v>
      </c>
      <c r="S38" s="291">
        <v>312550308</v>
      </c>
      <c r="T38" s="292" t="s">
        <v>291</v>
      </c>
      <c r="U38" s="290">
        <v>486223</v>
      </c>
      <c r="V38" s="291">
        <v>316531173</v>
      </c>
      <c r="W38" s="292" t="s">
        <v>291</v>
      </c>
      <c r="X38" s="290">
        <v>486223</v>
      </c>
      <c r="Y38" s="291">
        <v>316531173</v>
      </c>
      <c r="Z38" s="292" t="s">
        <v>291</v>
      </c>
      <c r="AA38" s="290"/>
      <c r="AB38" s="291">
        <v>0</v>
      </c>
      <c r="AC38" s="292" t="s">
        <v>290</v>
      </c>
      <c r="AD38" s="290">
        <v>486223</v>
      </c>
      <c r="AE38" s="291">
        <v>316531173</v>
      </c>
      <c r="AF38" s="292" t="s">
        <v>291</v>
      </c>
      <c r="AG38" s="290"/>
      <c r="AH38" s="291">
        <v>0</v>
      </c>
      <c r="AI38" s="292" t="s">
        <v>290</v>
      </c>
      <c r="AJ38" s="290">
        <v>486222</v>
      </c>
      <c r="AK38" s="291">
        <v>316530522</v>
      </c>
      <c r="AL38" s="292" t="s">
        <v>291</v>
      </c>
      <c r="AM38" s="290"/>
      <c r="AN38" s="291">
        <v>0</v>
      </c>
      <c r="AO38" s="292" t="s">
        <v>290</v>
      </c>
      <c r="AP38" s="290">
        <v>486223</v>
      </c>
      <c r="AQ38" s="291">
        <v>316531173</v>
      </c>
      <c r="AR38" s="292" t="s">
        <v>291</v>
      </c>
      <c r="AS38" s="290">
        <v>486223</v>
      </c>
      <c r="AT38" s="291">
        <v>316531173</v>
      </c>
      <c r="AU38" s="292" t="s">
        <v>291</v>
      </c>
      <c r="AV38" s="290">
        <v>475477</v>
      </c>
      <c r="AW38" s="291">
        <v>309535527</v>
      </c>
      <c r="AX38" s="292" t="s">
        <v>291</v>
      </c>
      <c r="AY38" s="290">
        <v>486223</v>
      </c>
      <c r="AZ38" s="291">
        <v>316531173</v>
      </c>
      <c r="BA38" s="292" t="s">
        <v>291</v>
      </c>
      <c r="BB38" s="290"/>
      <c r="BC38" s="291">
        <v>0</v>
      </c>
      <c r="BD38" s="292" t="s">
        <v>290</v>
      </c>
      <c r="BE38" s="290">
        <v>476596</v>
      </c>
      <c r="BF38" s="291">
        <v>310263996</v>
      </c>
      <c r="BG38" s="292" t="s">
        <v>291</v>
      </c>
      <c r="BH38" s="290">
        <v>486220</v>
      </c>
      <c r="BI38" s="291">
        <v>316529220</v>
      </c>
      <c r="BJ38" s="292" t="s">
        <v>291</v>
      </c>
      <c r="BK38" s="290">
        <v>486222</v>
      </c>
      <c r="BL38" s="291">
        <v>316530522</v>
      </c>
      <c r="BM38" s="292" t="s">
        <v>291</v>
      </c>
      <c r="BN38" s="290"/>
      <c r="BO38" s="291">
        <v>0</v>
      </c>
      <c r="BP38" s="292" t="s">
        <v>290</v>
      </c>
      <c r="BQ38" s="290">
        <v>486223</v>
      </c>
      <c r="BR38" s="291">
        <v>316531173</v>
      </c>
      <c r="BS38" s="292" t="s">
        <v>291</v>
      </c>
      <c r="BT38" s="290">
        <v>471636</v>
      </c>
      <c r="BU38" s="291">
        <v>307035036</v>
      </c>
      <c r="BV38" s="292" t="s">
        <v>291</v>
      </c>
      <c r="BW38" s="290"/>
      <c r="BX38" s="291">
        <v>0</v>
      </c>
      <c r="BY38" s="292" t="s">
        <v>290</v>
      </c>
      <c r="BZ38" s="290">
        <v>486223</v>
      </c>
      <c r="CA38" s="291">
        <v>316531173</v>
      </c>
      <c r="CB38" s="292" t="s">
        <v>291</v>
      </c>
      <c r="CC38" s="290">
        <v>486220</v>
      </c>
      <c r="CD38" s="291">
        <v>316529220</v>
      </c>
      <c r="CE38" s="292" t="s">
        <v>291</v>
      </c>
      <c r="CF38" s="290">
        <v>486223</v>
      </c>
      <c r="CG38" s="291">
        <v>316531173</v>
      </c>
      <c r="CH38" s="292" t="s">
        <v>291</v>
      </c>
      <c r="CI38" s="290">
        <v>467747</v>
      </c>
      <c r="CJ38" s="291">
        <v>304503297</v>
      </c>
      <c r="CK38" s="292" t="s">
        <v>291</v>
      </c>
      <c r="CL38" s="290"/>
      <c r="CM38" s="291">
        <v>0</v>
      </c>
      <c r="CN38" s="292" t="s">
        <v>290</v>
      </c>
      <c r="CO38" s="290"/>
      <c r="CP38" s="291">
        <v>0</v>
      </c>
      <c r="CQ38" s="292" t="s">
        <v>290</v>
      </c>
      <c r="CR38" s="290">
        <v>463176</v>
      </c>
      <c r="CS38" s="291">
        <v>301527576</v>
      </c>
      <c r="CT38" s="292" t="s">
        <v>291</v>
      </c>
      <c r="CU38" s="290">
        <v>463857</v>
      </c>
      <c r="CV38" s="291">
        <v>301970907</v>
      </c>
      <c r="CW38" s="292" t="s">
        <v>291</v>
      </c>
      <c r="CX38" s="290">
        <v>486223</v>
      </c>
      <c r="CY38" s="291">
        <v>316531173</v>
      </c>
      <c r="CZ38" s="292" t="s">
        <v>291</v>
      </c>
      <c r="DA38" s="290">
        <v>462000</v>
      </c>
      <c r="DB38" s="291">
        <v>300762000</v>
      </c>
      <c r="DC38" s="292" t="s">
        <v>291</v>
      </c>
      <c r="DD38" s="290">
        <v>473106</v>
      </c>
      <c r="DE38" s="291">
        <v>307992006</v>
      </c>
      <c r="DF38" s="292" t="s">
        <v>291</v>
      </c>
      <c r="DG38" s="290">
        <v>486200</v>
      </c>
      <c r="DH38" s="291">
        <v>316516200</v>
      </c>
      <c r="DI38" s="292" t="s">
        <v>291</v>
      </c>
      <c r="DJ38" s="290">
        <v>486223</v>
      </c>
      <c r="DK38" s="291">
        <v>316531173</v>
      </c>
      <c r="DL38" s="292" t="s">
        <v>291</v>
      </c>
      <c r="DM38" s="290"/>
      <c r="DN38" s="291">
        <v>0</v>
      </c>
      <c r="DO38" s="293" t="s">
        <v>290</v>
      </c>
    </row>
    <row r="39" spans="1:119" ht="30.6" customHeight="1">
      <c r="A39" s="17"/>
      <c r="B39" s="284">
        <v>21</v>
      </c>
      <c r="C39" s="285" t="s">
        <v>140</v>
      </c>
      <c r="D39" s="286" t="s">
        <v>141</v>
      </c>
      <c r="E39" s="285" t="s">
        <v>97</v>
      </c>
      <c r="F39" s="287">
        <v>219</v>
      </c>
      <c r="G39" s="288">
        <v>392061</v>
      </c>
      <c r="H39" s="289">
        <v>85861359</v>
      </c>
      <c r="I39" s="290"/>
      <c r="J39" s="291">
        <v>0</v>
      </c>
      <c r="K39" s="292" t="s">
        <v>290</v>
      </c>
      <c r="L39" s="290">
        <v>375124</v>
      </c>
      <c r="M39" s="291">
        <v>82152156</v>
      </c>
      <c r="N39" s="292" t="s">
        <v>291</v>
      </c>
      <c r="O39" s="290"/>
      <c r="P39" s="291">
        <v>0</v>
      </c>
      <c r="Q39" s="292" t="s">
        <v>290</v>
      </c>
      <c r="R39" s="290">
        <v>390397</v>
      </c>
      <c r="S39" s="291">
        <v>85496943</v>
      </c>
      <c r="T39" s="292" t="s">
        <v>291</v>
      </c>
      <c r="U39" s="290">
        <v>392061</v>
      </c>
      <c r="V39" s="291">
        <v>85861359</v>
      </c>
      <c r="W39" s="292" t="s">
        <v>291</v>
      </c>
      <c r="X39" s="290">
        <v>392061</v>
      </c>
      <c r="Y39" s="291">
        <v>85861359</v>
      </c>
      <c r="Z39" s="292" t="s">
        <v>291</v>
      </c>
      <c r="AA39" s="290"/>
      <c r="AB39" s="291">
        <v>0</v>
      </c>
      <c r="AC39" s="292" t="s">
        <v>290</v>
      </c>
      <c r="AD39" s="290">
        <v>392061</v>
      </c>
      <c r="AE39" s="291">
        <v>85861359</v>
      </c>
      <c r="AF39" s="292" t="s">
        <v>291</v>
      </c>
      <c r="AG39" s="290"/>
      <c r="AH39" s="291">
        <v>0</v>
      </c>
      <c r="AI39" s="292" t="s">
        <v>290</v>
      </c>
      <c r="AJ39" s="290">
        <v>372457</v>
      </c>
      <c r="AK39" s="291">
        <v>81568083</v>
      </c>
      <c r="AL39" s="292" t="s">
        <v>291</v>
      </c>
      <c r="AM39" s="290"/>
      <c r="AN39" s="291">
        <v>0</v>
      </c>
      <c r="AO39" s="292" t="s">
        <v>290</v>
      </c>
      <c r="AP39" s="290">
        <v>392061</v>
      </c>
      <c r="AQ39" s="291">
        <v>85861359</v>
      </c>
      <c r="AR39" s="292" t="s">
        <v>291</v>
      </c>
      <c r="AS39" s="290">
        <v>392061</v>
      </c>
      <c r="AT39" s="291">
        <v>85861359</v>
      </c>
      <c r="AU39" s="292" t="s">
        <v>291</v>
      </c>
      <c r="AV39" s="290">
        <v>383396</v>
      </c>
      <c r="AW39" s="291">
        <v>83963724</v>
      </c>
      <c r="AX39" s="292" t="s">
        <v>291</v>
      </c>
      <c r="AY39" s="290">
        <v>392061</v>
      </c>
      <c r="AZ39" s="291">
        <v>85861359</v>
      </c>
      <c r="BA39" s="292" t="s">
        <v>291</v>
      </c>
      <c r="BB39" s="290"/>
      <c r="BC39" s="291">
        <v>0</v>
      </c>
      <c r="BD39" s="292" t="s">
        <v>290</v>
      </c>
      <c r="BE39" s="290">
        <v>384298</v>
      </c>
      <c r="BF39" s="291">
        <v>84161262</v>
      </c>
      <c r="BG39" s="292" t="s">
        <v>291</v>
      </c>
      <c r="BH39" s="290">
        <v>392060</v>
      </c>
      <c r="BI39" s="291">
        <v>85861140</v>
      </c>
      <c r="BJ39" s="292" t="s">
        <v>291</v>
      </c>
      <c r="BK39" s="290">
        <v>392060</v>
      </c>
      <c r="BL39" s="291">
        <v>85861140</v>
      </c>
      <c r="BM39" s="292" t="s">
        <v>291</v>
      </c>
      <c r="BN39" s="290"/>
      <c r="BO39" s="291">
        <v>0</v>
      </c>
      <c r="BP39" s="292" t="s">
        <v>290</v>
      </c>
      <c r="BQ39" s="290">
        <v>392061</v>
      </c>
      <c r="BR39" s="291">
        <v>85861359</v>
      </c>
      <c r="BS39" s="292" t="s">
        <v>291</v>
      </c>
      <c r="BT39" s="290">
        <v>380299</v>
      </c>
      <c r="BU39" s="291">
        <v>83285481</v>
      </c>
      <c r="BV39" s="292" t="s">
        <v>291</v>
      </c>
      <c r="BW39" s="290"/>
      <c r="BX39" s="291">
        <v>0</v>
      </c>
      <c r="BY39" s="292" t="s">
        <v>290</v>
      </c>
      <c r="BZ39" s="290">
        <v>392061</v>
      </c>
      <c r="CA39" s="291">
        <v>85861359</v>
      </c>
      <c r="CB39" s="292" t="s">
        <v>291</v>
      </c>
      <c r="CC39" s="290">
        <v>392060</v>
      </c>
      <c r="CD39" s="291">
        <v>85861140</v>
      </c>
      <c r="CE39" s="292" t="s">
        <v>291</v>
      </c>
      <c r="CF39" s="290">
        <v>392061</v>
      </c>
      <c r="CG39" s="291">
        <v>85861359</v>
      </c>
      <c r="CH39" s="292" t="s">
        <v>291</v>
      </c>
      <c r="CI39" s="290">
        <v>377163</v>
      </c>
      <c r="CJ39" s="291">
        <v>82598697</v>
      </c>
      <c r="CK39" s="292" t="s">
        <v>291</v>
      </c>
      <c r="CL39" s="290"/>
      <c r="CM39" s="291">
        <v>0</v>
      </c>
      <c r="CN39" s="292" t="s">
        <v>290</v>
      </c>
      <c r="CO39" s="290"/>
      <c r="CP39" s="291">
        <v>0</v>
      </c>
      <c r="CQ39" s="292" t="s">
        <v>290</v>
      </c>
      <c r="CR39" s="290">
        <v>373477</v>
      </c>
      <c r="CS39" s="291">
        <v>81791463</v>
      </c>
      <c r="CT39" s="292" t="s">
        <v>291</v>
      </c>
      <c r="CU39" s="290">
        <v>374026</v>
      </c>
      <c r="CV39" s="291">
        <v>81911694</v>
      </c>
      <c r="CW39" s="292" t="s">
        <v>291</v>
      </c>
      <c r="CX39" s="290">
        <v>392061</v>
      </c>
      <c r="CY39" s="291">
        <v>85861359</v>
      </c>
      <c r="CZ39" s="292" t="s">
        <v>291</v>
      </c>
      <c r="DA39" s="290">
        <v>373000</v>
      </c>
      <c r="DB39" s="291">
        <v>81687000</v>
      </c>
      <c r="DC39" s="292" t="s">
        <v>291</v>
      </c>
      <c r="DD39" s="290">
        <v>381484</v>
      </c>
      <c r="DE39" s="291">
        <v>83544996</v>
      </c>
      <c r="DF39" s="292" t="s">
        <v>291</v>
      </c>
      <c r="DG39" s="290">
        <v>392000</v>
      </c>
      <c r="DH39" s="291">
        <v>85848000</v>
      </c>
      <c r="DI39" s="292" t="s">
        <v>291</v>
      </c>
      <c r="DJ39" s="290">
        <v>392061</v>
      </c>
      <c r="DK39" s="291">
        <v>85861359</v>
      </c>
      <c r="DL39" s="292" t="s">
        <v>291</v>
      </c>
      <c r="DM39" s="290"/>
      <c r="DN39" s="291">
        <v>0</v>
      </c>
      <c r="DO39" s="293" t="s">
        <v>290</v>
      </c>
    </row>
    <row r="40" spans="1:119" ht="30.6" customHeight="1">
      <c r="A40" s="17"/>
      <c r="B40" s="284">
        <v>22</v>
      </c>
      <c r="C40" s="285" t="s">
        <v>142</v>
      </c>
      <c r="D40" s="286" t="s">
        <v>143</v>
      </c>
      <c r="E40" s="285" t="s">
        <v>144</v>
      </c>
      <c r="F40" s="287">
        <v>62291</v>
      </c>
      <c r="G40" s="288">
        <v>4891</v>
      </c>
      <c r="H40" s="289">
        <v>304665281</v>
      </c>
      <c r="I40" s="290"/>
      <c r="J40" s="291">
        <v>0</v>
      </c>
      <c r="K40" s="292" t="s">
        <v>290</v>
      </c>
      <c r="L40" s="290">
        <v>4680</v>
      </c>
      <c r="M40" s="291">
        <v>291521880</v>
      </c>
      <c r="N40" s="292" t="s">
        <v>291</v>
      </c>
      <c r="O40" s="290"/>
      <c r="P40" s="291">
        <v>0</v>
      </c>
      <c r="Q40" s="292" t="s">
        <v>290</v>
      </c>
      <c r="R40" s="290">
        <v>4891</v>
      </c>
      <c r="S40" s="291">
        <v>304665281</v>
      </c>
      <c r="T40" s="292" t="s">
        <v>291</v>
      </c>
      <c r="U40" s="290">
        <v>4891</v>
      </c>
      <c r="V40" s="291">
        <v>304665281</v>
      </c>
      <c r="W40" s="292" t="s">
        <v>291</v>
      </c>
      <c r="X40" s="290">
        <v>4891</v>
      </c>
      <c r="Y40" s="291">
        <v>304665281</v>
      </c>
      <c r="Z40" s="292" t="s">
        <v>291</v>
      </c>
      <c r="AA40" s="290"/>
      <c r="AB40" s="291">
        <v>0</v>
      </c>
      <c r="AC40" s="292" t="s">
        <v>290</v>
      </c>
      <c r="AD40" s="290">
        <v>4891</v>
      </c>
      <c r="AE40" s="291">
        <v>304665281</v>
      </c>
      <c r="AF40" s="292" t="s">
        <v>291</v>
      </c>
      <c r="AG40" s="290"/>
      <c r="AH40" s="291">
        <v>0</v>
      </c>
      <c r="AI40" s="292" t="s">
        <v>290</v>
      </c>
      <c r="AJ40" s="290">
        <v>4890</v>
      </c>
      <c r="AK40" s="291">
        <v>304602990</v>
      </c>
      <c r="AL40" s="292" t="s">
        <v>291</v>
      </c>
      <c r="AM40" s="290"/>
      <c r="AN40" s="291">
        <v>0</v>
      </c>
      <c r="AO40" s="292" t="s">
        <v>290</v>
      </c>
      <c r="AP40" s="290">
        <v>4891</v>
      </c>
      <c r="AQ40" s="291">
        <v>304665281</v>
      </c>
      <c r="AR40" s="292" t="s">
        <v>291</v>
      </c>
      <c r="AS40" s="290">
        <v>4891</v>
      </c>
      <c r="AT40" s="291">
        <v>304665281</v>
      </c>
      <c r="AU40" s="292" t="s">
        <v>291</v>
      </c>
      <c r="AV40" s="290">
        <v>4783</v>
      </c>
      <c r="AW40" s="291">
        <v>297937853</v>
      </c>
      <c r="AX40" s="292" t="s">
        <v>291</v>
      </c>
      <c r="AY40" s="290">
        <v>4891</v>
      </c>
      <c r="AZ40" s="291">
        <v>304665281</v>
      </c>
      <c r="BA40" s="292" t="s">
        <v>291</v>
      </c>
      <c r="BB40" s="290"/>
      <c r="BC40" s="291">
        <v>0</v>
      </c>
      <c r="BD40" s="292" t="s">
        <v>290</v>
      </c>
      <c r="BE40" s="290">
        <v>4794</v>
      </c>
      <c r="BF40" s="291">
        <v>298623054</v>
      </c>
      <c r="BG40" s="292" t="s">
        <v>291</v>
      </c>
      <c r="BH40" s="290">
        <v>4890</v>
      </c>
      <c r="BI40" s="291">
        <v>304602990</v>
      </c>
      <c r="BJ40" s="292" t="s">
        <v>291</v>
      </c>
      <c r="BK40" s="290">
        <v>4890</v>
      </c>
      <c r="BL40" s="291">
        <v>304602990</v>
      </c>
      <c r="BM40" s="292" t="s">
        <v>291</v>
      </c>
      <c r="BN40" s="290"/>
      <c r="BO40" s="291">
        <v>0</v>
      </c>
      <c r="BP40" s="292" t="s">
        <v>290</v>
      </c>
      <c r="BQ40" s="290">
        <v>4891</v>
      </c>
      <c r="BR40" s="291">
        <v>304665281</v>
      </c>
      <c r="BS40" s="292" t="s">
        <v>291</v>
      </c>
      <c r="BT40" s="290">
        <v>4885</v>
      </c>
      <c r="BU40" s="291">
        <v>304291535</v>
      </c>
      <c r="BV40" s="292" t="s">
        <v>291</v>
      </c>
      <c r="BW40" s="290"/>
      <c r="BX40" s="291">
        <v>0</v>
      </c>
      <c r="BY40" s="292" t="s">
        <v>290</v>
      </c>
      <c r="BZ40" s="290">
        <v>4891</v>
      </c>
      <c r="CA40" s="291">
        <v>304665281</v>
      </c>
      <c r="CB40" s="292" t="s">
        <v>291</v>
      </c>
      <c r="CC40" s="290">
        <v>4890</v>
      </c>
      <c r="CD40" s="291">
        <v>304602990</v>
      </c>
      <c r="CE40" s="292" t="s">
        <v>291</v>
      </c>
      <c r="CF40" s="290">
        <v>4891</v>
      </c>
      <c r="CG40" s="291">
        <v>304665281</v>
      </c>
      <c r="CH40" s="292" t="s">
        <v>291</v>
      </c>
      <c r="CI40" s="290">
        <v>4705</v>
      </c>
      <c r="CJ40" s="291">
        <v>293079155</v>
      </c>
      <c r="CK40" s="292" t="s">
        <v>291</v>
      </c>
      <c r="CL40" s="290"/>
      <c r="CM40" s="291">
        <v>0</v>
      </c>
      <c r="CN40" s="292" t="s">
        <v>290</v>
      </c>
      <c r="CO40" s="290"/>
      <c r="CP40" s="291">
        <v>0</v>
      </c>
      <c r="CQ40" s="292" t="s">
        <v>290</v>
      </c>
      <c r="CR40" s="290">
        <v>4659</v>
      </c>
      <c r="CS40" s="291">
        <v>290213769</v>
      </c>
      <c r="CT40" s="292" t="s">
        <v>291</v>
      </c>
      <c r="CU40" s="290">
        <v>4666</v>
      </c>
      <c r="CV40" s="291">
        <v>290649806</v>
      </c>
      <c r="CW40" s="292" t="s">
        <v>291</v>
      </c>
      <c r="CX40" s="290">
        <v>4891</v>
      </c>
      <c r="CY40" s="291">
        <v>304665281</v>
      </c>
      <c r="CZ40" s="292" t="s">
        <v>291</v>
      </c>
      <c r="DA40" s="290">
        <v>4750</v>
      </c>
      <c r="DB40" s="291">
        <v>295882250</v>
      </c>
      <c r="DC40" s="292" t="s">
        <v>291</v>
      </c>
      <c r="DD40" s="290">
        <v>4759</v>
      </c>
      <c r="DE40" s="291">
        <v>296442869</v>
      </c>
      <c r="DF40" s="292" t="s">
        <v>291</v>
      </c>
      <c r="DG40" s="290">
        <v>4800</v>
      </c>
      <c r="DH40" s="291">
        <v>298996800</v>
      </c>
      <c r="DI40" s="292" t="s">
        <v>291</v>
      </c>
      <c r="DJ40" s="290">
        <v>4891</v>
      </c>
      <c r="DK40" s="291">
        <v>304665281</v>
      </c>
      <c r="DL40" s="292" t="s">
        <v>291</v>
      </c>
      <c r="DM40" s="290"/>
      <c r="DN40" s="291">
        <v>0</v>
      </c>
      <c r="DO40" s="293" t="s">
        <v>290</v>
      </c>
    </row>
    <row r="41" spans="1:119" ht="30.6" customHeight="1">
      <c r="A41" s="17"/>
      <c r="B41" s="284">
        <v>23</v>
      </c>
      <c r="C41" s="285" t="s">
        <v>145</v>
      </c>
      <c r="D41" s="286" t="s">
        <v>146</v>
      </c>
      <c r="E41" s="285" t="s">
        <v>147</v>
      </c>
      <c r="F41" s="287">
        <v>741</v>
      </c>
      <c r="G41" s="288">
        <v>86105</v>
      </c>
      <c r="H41" s="289">
        <v>63803805</v>
      </c>
      <c r="I41" s="290"/>
      <c r="J41" s="291">
        <v>0</v>
      </c>
      <c r="K41" s="292" t="s">
        <v>290</v>
      </c>
      <c r="L41" s="290">
        <v>82385</v>
      </c>
      <c r="M41" s="291">
        <v>61047285</v>
      </c>
      <c r="N41" s="292" t="s">
        <v>291</v>
      </c>
      <c r="O41" s="290"/>
      <c r="P41" s="291">
        <v>0</v>
      </c>
      <c r="Q41" s="292" t="s">
        <v>290</v>
      </c>
      <c r="R41" s="290">
        <v>85705</v>
      </c>
      <c r="S41" s="291">
        <v>63507405</v>
      </c>
      <c r="T41" s="292" t="s">
        <v>291</v>
      </c>
      <c r="U41" s="290">
        <v>86105</v>
      </c>
      <c r="V41" s="291">
        <v>63803805</v>
      </c>
      <c r="W41" s="292" t="s">
        <v>291</v>
      </c>
      <c r="X41" s="290">
        <v>86105</v>
      </c>
      <c r="Y41" s="291">
        <v>63803805</v>
      </c>
      <c r="Z41" s="292" t="s">
        <v>291</v>
      </c>
      <c r="AA41" s="290"/>
      <c r="AB41" s="291">
        <v>0</v>
      </c>
      <c r="AC41" s="292" t="s">
        <v>290</v>
      </c>
      <c r="AD41" s="290">
        <v>86105</v>
      </c>
      <c r="AE41" s="291">
        <v>63803805</v>
      </c>
      <c r="AF41" s="292" t="s">
        <v>291</v>
      </c>
      <c r="AG41" s="290"/>
      <c r="AH41" s="291">
        <v>0</v>
      </c>
      <c r="AI41" s="292" t="s">
        <v>290</v>
      </c>
      <c r="AJ41" s="290">
        <v>86104</v>
      </c>
      <c r="AK41" s="291">
        <v>63803064</v>
      </c>
      <c r="AL41" s="292" t="s">
        <v>291</v>
      </c>
      <c r="AM41" s="290"/>
      <c r="AN41" s="291">
        <v>0</v>
      </c>
      <c r="AO41" s="292" t="s">
        <v>290</v>
      </c>
      <c r="AP41" s="290">
        <v>86105</v>
      </c>
      <c r="AQ41" s="291">
        <v>63803805</v>
      </c>
      <c r="AR41" s="292" t="s">
        <v>291</v>
      </c>
      <c r="AS41" s="290">
        <v>86105</v>
      </c>
      <c r="AT41" s="291">
        <v>63803805</v>
      </c>
      <c r="AU41" s="292" t="s">
        <v>291</v>
      </c>
      <c r="AV41" s="290">
        <v>84202</v>
      </c>
      <c r="AW41" s="291">
        <v>62393682</v>
      </c>
      <c r="AX41" s="292" t="s">
        <v>291</v>
      </c>
      <c r="AY41" s="290">
        <v>86105</v>
      </c>
      <c r="AZ41" s="291">
        <v>63803805</v>
      </c>
      <c r="BA41" s="292" t="s">
        <v>291</v>
      </c>
      <c r="BB41" s="290"/>
      <c r="BC41" s="291">
        <v>0</v>
      </c>
      <c r="BD41" s="292" t="s">
        <v>290</v>
      </c>
      <c r="BE41" s="290">
        <v>84400</v>
      </c>
      <c r="BF41" s="291">
        <v>62540400</v>
      </c>
      <c r="BG41" s="292" t="s">
        <v>291</v>
      </c>
      <c r="BH41" s="290">
        <v>86100</v>
      </c>
      <c r="BI41" s="291">
        <v>63800100</v>
      </c>
      <c r="BJ41" s="292" t="s">
        <v>291</v>
      </c>
      <c r="BK41" s="290">
        <v>86104</v>
      </c>
      <c r="BL41" s="291">
        <v>63803064</v>
      </c>
      <c r="BM41" s="292" t="s">
        <v>291</v>
      </c>
      <c r="BN41" s="290"/>
      <c r="BO41" s="291">
        <v>0</v>
      </c>
      <c r="BP41" s="292" t="s">
        <v>290</v>
      </c>
      <c r="BQ41" s="290">
        <v>86105</v>
      </c>
      <c r="BR41" s="291">
        <v>63803805</v>
      </c>
      <c r="BS41" s="292" t="s">
        <v>291</v>
      </c>
      <c r="BT41" s="290">
        <v>83522</v>
      </c>
      <c r="BU41" s="291">
        <v>61889802</v>
      </c>
      <c r="BV41" s="292" t="s">
        <v>291</v>
      </c>
      <c r="BW41" s="290"/>
      <c r="BX41" s="291">
        <v>0</v>
      </c>
      <c r="BY41" s="292" t="s">
        <v>290</v>
      </c>
      <c r="BZ41" s="290">
        <v>86105</v>
      </c>
      <c r="CA41" s="291">
        <v>63803805</v>
      </c>
      <c r="CB41" s="292" t="s">
        <v>291</v>
      </c>
      <c r="CC41" s="290">
        <v>86100</v>
      </c>
      <c r="CD41" s="291">
        <v>63800100</v>
      </c>
      <c r="CE41" s="292" t="s">
        <v>291</v>
      </c>
      <c r="CF41" s="290">
        <v>86105</v>
      </c>
      <c r="CG41" s="291">
        <v>63803805</v>
      </c>
      <c r="CH41" s="292" t="s">
        <v>291</v>
      </c>
      <c r="CI41" s="290">
        <v>82833</v>
      </c>
      <c r="CJ41" s="291">
        <v>61379253</v>
      </c>
      <c r="CK41" s="292" t="s">
        <v>291</v>
      </c>
      <c r="CL41" s="290"/>
      <c r="CM41" s="291">
        <v>0</v>
      </c>
      <c r="CN41" s="292" t="s">
        <v>290</v>
      </c>
      <c r="CO41" s="290"/>
      <c r="CP41" s="291">
        <v>0</v>
      </c>
      <c r="CQ41" s="292" t="s">
        <v>290</v>
      </c>
      <c r="CR41" s="290">
        <v>82024</v>
      </c>
      <c r="CS41" s="291">
        <v>60779784</v>
      </c>
      <c r="CT41" s="292" t="s">
        <v>291</v>
      </c>
      <c r="CU41" s="290">
        <v>82144</v>
      </c>
      <c r="CV41" s="291">
        <v>60868704</v>
      </c>
      <c r="CW41" s="292" t="s">
        <v>291</v>
      </c>
      <c r="CX41" s="290">
        <v>86105</v>
      </c>
      <c r="CY41" s="291">
        <v>63803805</v>
      </c>
      <c r="CZ41" s="292" t="s">
        <v>291</v>
      </c>
      <c r="DA41" s="290">
        <v>81000</v>
      </c>
      <c r="DB41" s="291">
        <v>60021000</v>
      </c>
      <c r="DC41" s="292" t="s">
        <v>291</v>
      </c>
      <c r="DD41" s="290">
        <v>83782</v>
      </c>
      <c r="DE41" s="291">
        <v>62082462</v>
      </c>
      <c r="DF41" s="292" t="s">
        <v>291</v>
      </c>
      <c r="DG41" s="290">
        <v>86100</v>
      </c>
      <c r="DH41" s="291">
        <v>63800100</v>
      </c>
      <c r="DI41" s="292" t="s">
        <v>291</v>
      </c>
      <c r="DJ41" s="290">
        <v>86105</v>
      </c>
      <c r="DK41" s="291">
        <v>63803805</v>
      </c>
      <c r="DL41" s="292" t="s">
        <v>291</v>
      </c>
      <c r="DM41" s="290"/>
      <c r="DN41" s="291">
        <v>0</v>
      </c>
      <c r="DO41" s="293" t="s">
        <v>290</v>
      </c>
    </row>
    <row r="42" spans="1:119" ht="30.6" customHeight="1">
      <c r="A42" s="17"/>
      <c r="B42" s="284">
        <v>24</v>
      </c>
      <c r="C42" s="285" t="s">
        <v>148</v>
      </c>
      <c r="D42" s="286" t="s">
        <v>149</v>
      </c>
      <c r="E42" s="285" t="s">
        <v>147</v>
      </c>
      <c r="F42" s="287">
        <v>1450</v>
      </c>
      <c r="G42" s="288">
        <v>623835</v>
      </c>
      <c r="H42" s="289">
        <v>904560750</v>
      </c>
      <c r="I42" s="290"/>
      <c r="J42" s="291">
        <v>0</v>
      </c>
      <c r="K42" s="292" t="s">
        <v>290</v>
      </c>
      <c r="L42" s="290">
        <v>596885</v>
      </c>
      <c r="M42" s="291">
        <v>865483250</v>
      </c>
      <c r="N42" s="292" t="s">
        <v>291</v>
      </c>
      <c r="O42" s="290"/>
      <c r="P42" s="291">
        <v>0</v>
      </c>
      <c r="Q42" s="292" t="s">
        <v>290</v>
      </c>
      <c r="R42" s="290">
        <v>623579</v>
      </c>
      <c r="S42" s="291">
        <v>904189550</v>
      </c>
      <c r="T42" s="292" t="s">
        <v>291</v>
      </c>
      <c r="U42" s="290">
        <v>623835</v>
      </c>
      <c r="V42" s="291">
        <v>904560750</v>
      </c>
      <c r="W42" s="292" t="s">
        <v>291</v>
      </c>
      <c r="X42" s="290">
        <v>623835</v>
      </c>
      <c r="Y42" s="291">
        <v>904560750</v>
      </c>
      <c r="Z42" s="292" t="s">
        <v>291</v>
      </c>
      <c r="AA42" s="290"/>
      <c r="AB42" s="291">
        <v>0</v>
      </c>
      <c r="AC42" s="292" t="s">
        <v>290</v>
      </c>
      <c r="AD42" s="290">
        <v>623835</v>
      </c>
      <c r="AE42" s="291">
        <v>904560750</v>
      </c>
      <c r="AF42" s="292" t="s">
        <v>291</v>
      </c>
      <c r="AG42" s="290"/>
      <c r="AH42" s="291">
        <v>0</v>
      </c>
      <c r="AI42" s="292" t="s">
        <v>290</v>
      </c>
      <c r="AJ42" s="290">
        <v>623834</v>
      </c>
      <c r="AK42" s="291">
        <v>904559300</v>
      </c>
      <c r="AL42" s="292" t="s">
        <v>291</v>
      </c>
      <c r="AM42" s="290"/>
      <c r="AN42" s="291">
        <v>0</v>
      </c>
      <c r="AO42" s="292" t="s">
        <v>290</v>
      </c>
      <c r="AP42" s="290">
        <v>623835</v>
      </c>
      <c r="AQ42" s="291">
        <v>904560750</v>
      </c>
      <c r="AR42" s="292" t="s">
        <v>291</v>
      </c>
      <c r="AS42" s="290">
        <v>623835</v>
      </c>
      <c r="AT42" s="291">
        <v>904560750</v>
      </c>
      <c r="AU42" s="292" t="s">
        <v>291</v>
      </c>
      <c r="AV42" s="290">
        <v>610048</v>
      </c>
      <c r="AW42" s="291">
        <v>884569600</v>
      </c>
      <c r="AX42" s="292" t="s">
        <v>291</v>
      </c>
      <c r="AY42" s="290">
        <v>623835</v>
      </c>
      <c r="AZ42" s="291">
        <v>904560750</v>
      </c>
      <c r="BA42" s="292" t="s">
        <v>291</v>
      </c>
      <c r="BB42" s="290"/>
      <c r="BC42" s="291">
        <v>0</v>
      </c>
      <c r="BD42" s="292" t="s">
        <v>290</v>
      </c>
      <c r="BE42" s="290">
        <v>611483</v>
      </c>
      <c r="BF42" s="291">
        <v>886650350</v>
      </c>
      <c r="BG42" s="292" t="s">
        <v>291</v>
      </c>
      <c r="BH42" s="290">
        <v>623830</v>
      </c>
      <c r="BI42" s="291">
        <v>904553500</v>
      </c>
      <c r="BJ42" s="292" t="s">
        <v>291</v>
      </c>
      <c r="BK42" s="290">
        <v>623834</v>
      </c>
      <c r="BL42" s="291">
        <v>904559300</v>
      </c>
      <c r="BM42" s="292" t="s">
        <v>291</v>
      </c>
      <c r="BN42" s="290"/>
      <c r="BO42" s="291">
        <v>0</v>
      </c>
      <c r="BP42" s="292" t="s">
        <v>290</v>
      </c>
      <c r="BQ42" s="290">
        <v>623835</v>
      </c>
      <c r="BR42" s="291">
        <v>904560750</v>
      </c>
      <c r="BS42" s="292" t="s">
        <v>291</v>
      </c>
      <c r="BT42" s="290">
        <v>605120</v>
      </c>
      <c r="BU42" s="291">
        <v>877424000</v>
      </c>
      <c r="BV42" s="292" t="s">
        <v>291</v>
      </c>
      <c r="BW42" s="290"/>
      <c r="BX42" s="291">
        <v>0</v>
      </c>
      <c r="BY42" s="292" t="s">
        <v>290</v>
      </c>
      <c r="BZ42" s="290">
        <v>623835</v>
      </c>
      <c r="CA42" s="291">
        <v>904560750</v>
      </c>
      <c r="CB42" s="292" t="s">
        <v>291</v>
      </c>
      <c r="CC42" s="290">
        <v>623830</v>
      </c>
      <c r="CD42" s="291">
        <v>904553500</v>
      </c>
      <c r="CE42" s="292" t="s">
        <v>291</v>
      </c>
      <c r="CF42" s="290">
        <v>623835</v>
      </c>
      <c r="CG42" s="291">
        <v>904560750</v>
      </c>
      <c r="CH42" s="292" t="s">
        <v>291</v>
      </c>
      <c r="CI42" s="290">
        <v>600129</v>
      </c>
      <c r="CJ42" s="291">
        <v>870187050</v>
      </c>
      <c r="CK42" s="292" t="s">
        <v>291</v>
      </c>
      <c r="CL42" s="290"/>
      <c r="CM42" s="291">
        <v>0</v>
      </c>
      <c r="CN42" s="292" t="s">
        <v>290</v>
      </c>
      <c r="CO42" s="290"/>
      <c r="CP42" s="291">
        <v>0</v>
      </c>
      <c r="CQ42" s="292" t="s">
        <v>290</v>
      </c>
      <c r="CR42" s="290">
        <v>594265</v>
      </c>
      <c r="CS42" s="291">
        <v>861684250</v>
      </c>
      <c r="CT42" s="292" t="s">
        <v>291</v>
      </c>
      <c r="CU42" s="290">
        <v>595139</v>
      </c>
      <c r="CV42" s="291">
        <v>862951550</v>
      </c>
      <c r="CW42" s="292" t="s">
        <v>291</v>
      </c>
      <c r="CX42" s="290">
        <v>623835</v>
      </c>
      <c r="CY42" s="291">
        <v>904560750</v>
      </c>
      <c r="CZ42" s="292" t="s">
        <v>291</v>
      </c>
      <c r="DA42" s="290">
        <v>587000</v>
      </c>
      <c r="DB42" s="291">
        <v>851150000</v>
      </c>
      <c r="DC42" s="292" t="s">
        <v>291</v>
      </c>
      <c r="DD42" s="290">
        <v>607005</v>
      </c>
      <c r="DE42" s="291">
        <v>880157250</v>
      </c>
      <c r="DF42" s="292" t="s">
        <v>291</v>
      </c>
      <c r="DG42" s="290">
        <v>623800</v>
      </c>
      <c r="DH42" s="291">
        <v>904510000</v>
      </c>
      <c r="DI42" s="292" t="s">
        <v>291</v>
      </c>
      <c r="DJ42" s="290">
        <v>623835</v>
      </c>
      <c r="DK42" s="291">
        <v>904560750</v>
      </c>
      <c r="DL42" s="292" t="s">
        <v>291</v>
      </c>
      <c r="DM42" s="290"/>
      <c r="DN42" s="291">
        <v>0</v>
      </c>
      <c r="DO42" s="293" t="s">
        <v>290</v>
      </c>
    </row>
    <row r="43" spans="1:119" ht="30.6" customHeight="1">
      <c r="A43" s="17"/>
      <c r="B43" s="284">
        <v>25</v>
      </c>
      <c r="C43" s="285" t="s">
        <v>150</v>
      </c>
      <c r="D43" s="286" t="s">
        <v>151</v>
      </c>
      <c r="E43" s="285" t="s">
        <v>147</v>
      </c>
      <c r="F43" s="287">
        <v>2230</v>
      </c>
      <c r="G43" s="288">
        <v>37919</v>
      </c>
      <c r="H43" s="289">
        <v>84559370</v>
      </c>
      <c r="I43" s="290"/>
      <c r="J43" s="291">
        <v>0</v>
      </c>
      <c r="K43" s="292" t="s">
        <v>290</v>
      </c>
      <c r="L43" s="290">
        <v>36281</v>
      </c>
      <c r="M43" s="291">
        <v>80906630</v>
      </c>
      <c r="N43" s="292" t="s">
        <v>291</v>
      </c>
      <c r="O43" s="290"/>
      <c r="P43" s="291">
        <v>0</v>
      </c>
      <c r="Q43" s="292" t="s">
        <v>290</v>
      </c>
      <c r="R43" s="290">
        <v>37669</v>
      </c>
      <c r="S43" s="291">
        <v>84001870</v>
      </c>
      <c r="T43" s="292" t="s">
        <v>291</v>
      </c>
      <c r="U43" s="290">
        <v>37919</v>
      </c>
      <c r="V43" s="291">
        <v>84559370</v>
      </c>
      <c r="W43" s="292" t="s">
        <v>291</v>
      </c>
      <c r="X43" s="290">
        <v>37919</v>
      </c>
      <c r="Y43" s="291">
        <v>84559370</v>
      </c>
      <c r="Z43" s="292" t="s">
        <v>291</v>
      </c>
      <c r="AA43" s="290"/>
      <c r="AB43" s="291">
        <v>0</v>
      </c>
      <c r="AC43" s="292" t="s">
        <v>290</v>
      </c>
      <c r="AD43" s="290">
        <v>37919</v>
      </c>
      <c r="AE43" s="291">
        <v>84559370</v>
      </c>
      <c r="AF43" s="292" t="s">
        <v>291</v>
      </c>
      <c r="AG43" s="290"/>
      <c r="AH43" s="291">
        <v>0</v>
      </c>
      <c r="AI43" s="292" t="s">
        <v>290</v>
      </c>
      <c r="AJ43" s="290">
        <v>36022</v>
      </c>
      <c r="AK43" s="291">
        <v>80329060</v>
      </c>
      <c r="AL43" s="292" t="s">
        <v>291</v>
      </c>
      <c r="AM43" s="290"/>
      <c r="AN43" s="291">
        <v>0</v>
      </c>
      <c r="AO43" s="292" t="s">
        <v>290</v>
      </c>
      <c r="AP43" s="290">
        <v>37919</v>
      </c>
      <c r="AQ43" s="291">
        <v>84559370</v>
      </c>
      <c r="AR43" s="292" t="s">
        <v>291</v>
      </c>
      <c r="AS43" s="290">
        <v>37919</v>
      </c>
      <c r="AT43" s="291">
        <v>84559370</v>
      </c>
      <c r="AU43" s="292" t="s">
        <v>291</v>
      </c>
      <c r="AV43" s="290">
        <v>37081</v>
      </c>
      <c r="AW43" s="291">
        <v>82690630</v>
      </c>
      <c r="AX43" s="292" t="s">
        <v>291</v>
      </c>
      <c r="AY43" s="290">
        <v>37919</v>
      </c>
      <c r="AZ43" s="291">
        <v>84559370</v>
      </c>
      <c r="BA43" s="292" t="s">
        <v>291</v>
      </c>
      <c r="BB43" s="290"/>
      <c r="BC43" s="291">
        <v>0</v>
      </c>
      <c r="BD43" s="292" t="s">
        <v>290</v>
      </c>
      <c r="BE43" s="290">
        <v>37168</v>
      </c>
      <c r="BF43" s="291">
        <v>82884640</v>
      </c>
      <c r="BG43" s="292" t="s">
        <v>291</v>
      </c>
      <c r="BH43" s="290">
        <v>37910</v>
      </c>
      <c r="BI43" s="291">
        <v>84539300</v>
      </c>
      <c r="BJ43" s="292" t="s">
        <v>291</v>
      </c>
      <c r="BK43" s="290">
        <v>37918</v>
      </c>
      <c r="BL43" s="291">
        <v>84557140</v>
      </c>
      <c r="BM43" s="292" t="s">
        <v>291</v>
      </c>
      <c r="BN43" s="290"/>
      <c r="BO43" s="291">
        <v>0</v>
      </c>
      <c r="BP43" s="292" t="s">
        <v>290</v>
      </c>
      <c r="BQ43" s="290">
        <v>37919</v>
      </c>
      <c r="BR43" s="291">
        <v>84559370</v>
      </c>
      <c r="BS43" s="292" t="s">
        <v>291</v>
      </c>
      <c r="BT43" s="290">
        <v>36781</v>
      </c>
      <c r="BU43" s="291">
        <v>82021630</v>
      </c>
      <c r="BV43" s="292" t="s">
        <v>291</v>
      </c>
      <c r="BW43" s="290"/>
      <c r="BX43" s="291">
        <v>0</v>
      </c>
      <c r="BY43" s="292" t="s">
        <v>290</v>
      </c>
      <c r="BZ43" s="290">
        <v>37919</v>
      </c>
      <c r="CA43" s="291">
        <v>84559370</v>
      </c>
      <c r="CB43" s="292" t="s">
        <v>291</v>
      </c>
      <c r="CC43" s="290">
        <v>37910</v>
      </c>
      <c r="CD43" s="291">
        <v>84539300</v>
      </c>
      <c r="CE43" s="292" t="s">
        <v>291</v>
      </c>
      <c r="CF43" s="290">
        <v>37919</v>
      </c>
      <c r="CG43" s="291">
        <v>84559370</v>
      </c>
      <c r="CH43" s="292" t="s">
        <v>291</v>
      </c>
      <c r="CI43" s="290">
        <v>36478</v>
      </c>
      <c r="CJ43" s="291">
        <v>81345940</v>
      </c>
      <c r="CK43" s="292" t="s">
        <v>291</v>
      </c>
      <c r="CL43" s="290"/>
      <c r="CM43" s="291">
        <v>0</v>
      </c>
      <c r="CN43" s="292" t="s">
        <v>290</v>
      </c>
      <c r="CO43" s="290"/>
      <c r="CP43" s="291">
        <v>0</v>
      </c>
      <c r="CQ43" s="292" t="s">
        <v>290</v>
      </c>
      <c r="CR43" s="290">
        <v>36122</v>
      </c>
      <c r="CS43" s="291">
        <v>80552060</v>
      </c>
      <c r="CT43" s="292" t="s">
        <v>291</v>
      </c>
      <c r="CU43" s="290">
        <v>36175</v>
      </c>
      <c r="CV43" s="291">
        <v>80670250</v>
      </c>
      <c r="CW43" s="292" t="s">
        <v>291</v>
      </c>
      <c r="CX43" s="290">
        <v>37919</v>
      </c>
      <c r="CY43" s="291">
        <v>84559370</v>
      </c>
      <c r="CZ43" s="292" t="s">
        <v>291</v>
      </c>
      <c r="DA43" s="290">
        <v>35650</v>
      </c>
      <c r="DB43" s="291">
        <v>79499500</v>
      </c>
      <c r="DC43" s="292" t="s">
        <v>291</v>
      </c>
      <c r="DD43" s="290">
        <v>36896</v>
      </c>
      <c r="DE43" s="291">
        <v>82278080</v>
      </c>
      <c r="DF43" s="292" t="s">
        <v>291</v>
      </c>
      <c r="DG43" s="290">
        <v>37900</v>
      </c>
      <c r="DH43" s="291">
        <v>84517000</v>
      </c>
      <c r="DI43" s="292" t="s">
        <v>291</v>
      </c>
      <c r="DJ43" s="290">
        <v>37919</v>
      </c>
      <c r="DK43" s="291">
        <v>84559370</v>
      </c>
      <c r="DL43" s="292" t="s">
        <v>291</v>
      </c>
      <c r="DM43" s="290"/>
      <c r="DN43" s="291">
        <v>0</v>
      </c>
      <c r="DO43" s="293" t="s">
        <v>290</v>
      </c>
    </row>
    <row r="44" spans="1:119" ht="30.6" customHeight="1">
      <c r="A44" s="17"/>
      <c r="B44" s="284">
        <v>26</v>
      </c>
      <c r="C44" s="285" t="s">
        <v>152</v>
      </c>
      <c r="D44" s="286" t="s">
        <v>153</v>
      </c>
      <c r="E44" s="285" t="s">
        <v>97</v>
      </c>
      <c r="F44" s="287">
        <v>600</v>
      </c>
      <c r="G44" s="288">
        <v>572898</v>
      </c>
      <c r="H44" s="289">
        <v>343738800</v>
      </c>
      <c r="I44" s="290"/>
      <c r="J44" s="291">
        <v>0</v>
      </c>
      <c r="K44" s="292" t="s">
        <v>290</v>
      </c>
      <c r="L44" s="290">
        <v>548149</v>
      </c>
      <c r="M44" s="291">
        <v>328889400</v>
      </c>
      <c r="N44" s="292" t="s">
        <v>291</v>
      </c>
      <c r="O44" s="290"/>
      <c r="P44" s="291">
        <v>0</v>
      </c>
      <c r="Q44" s="292" t="s">
        <v>290</v>
      </c>
      <c r="R44" s="290">
        <v>566477</v>
      </c>
      <c r="S44" s="291">
        <v>339886200</v>
      </c>
      <c r="T44" s="292" t="s">
        <v>291</v>
      </c>
      <c r="U44" s="290">
        <v>572898</v>
      </c>
      <c r="V44" s="291">
        <v>343738800</v>
      </c>
      <c r="W44" s="292" t="s">
        <v>291</v>
      </c>
      <c r="X44" s="290">
        <v>572898</v>
      </c>
      <c r="Y44" s="291">
        <v>343738800</v>
      </c>
      <c r="Z44" s="292" t="s">
        <v>291</v>
      </c>
      <c r="AA44" s="290"/>
      <c r="AB44" s="291">
        <v>0</v>
      </c>
      <c r="AC44" s="292" t="s">
        <v>290</v>
      </c>
      <c r="AD44" s="290">
        <v>572898</v>
      </c>
      <c r="AE44" s="291">
        <v>343738800</v>
      </c>
      <c r="AF44" s="292" t="s">
        <v>291</v>
      </c>
      <c r="AG44" s="290"/>
      <c r="AH44" s="291">
        <v>0</v>
      </c>
      <c r="AI44" s="292" t="s">
        <v>290</v>
      </c>
      <c r="AJ44" s="290">
        <v>572897</v>
      </c>
      <c r="AK44" s="291">
        <v>343738200</v>
      </c>
      <c r="AL44" s="292" t="s">
        <v>291</v>
      </c>
      <c r="AM44" s="290"/>
      <c r="AN44" s="291">
        <v>0</v>
      </c>
      <c r="AO44" s="292" t="s">
        <v>290</v>
      </c>
      <c r="AP44" s="290">
        <v>572898</v>
      </c>
      <c r="AQ44" s="291">
        <v>343738800</v>
      </c>
      <c r="AR44" s="292" t="s">
        <v>291</v>
      </c>
      <c r="AS44" s="290">
        <v>572898</v>
      </c>
      <c r="AT44" s="291">
        <v>343738800</v>
      </c>
      <c r="AU44" s="292" t="s">
        <v>291</v>
      </c>
      <c r="AV44" s="290">
        <v>560236</v>
      </c>
      <c r="AW44" s="291">
        <v>336141600</v>
      </c>
      <c r="AX44" s="292" t="s">
        <v>291</v>
      </c>
      <c r="AY44" s="290">
        <v>572898</v>
      </c>
      <c r="AZ44" s="291">
        <v>343738800</v>
      </c>
      <c r="BA44" s="292" t="s">
        <v>291</v>
      </c>
      <c r="BB44" s="290"/>
      <c r="BC44" s="291">
        <v>0</v>
      </c>
      <c r="BD44" s="292" t="s">
        <v>290</v>
      </c>
      <c r="BE44" s="290">
        <v>561555</v>
      </c>
      <c r="BF44" s="291">
        <v>336933000</v>
      </c>
      <c r="BG44" s="292" t="s">
        <v>291</v>
      </c>
      <c r="BH44" s="290">
        <v>572890</v>
      </c>
      <c r="BI44" s="291">
        <v>343734000</v>
      </c>
      <c r="BJ44" s="292" t="s">
        <v>291</v>
      </c>
      <c r="BK44" s="290">
        <v>572897</v>
      </c>
      <c r="BL44" s="291">
        <v>343738200</v>
      </c>
      <c r="BM44" s="292" t="s">
        <v>291</v>
      </c>
      <c r="BN44" s="290"/>
      <c r="BO44" s="291">
        <v>0</v>
      </c>
      <c r="BP44" s="292" t="s">
        <v>290</v>
      </c>
      <c r="BQ44" s="290">
        <v>572898</v>
      </c>
      <c r="BR44" s="291">
        <v>343738800</v>
      </c>
      <c r="BS44" s="292" t="s">
        <v>291</v>
      </c>
      <c r="BT44" s="290">
        <v>555711</v>
      </c>
      <c r="BU44" s="291">
        <v>333426600</v>
      </c>
      <c r="BV44" s="292" t="s">
        <v>291</v>
      </c>
      <c r="BW44" s="290"/>
      <c r="BX44" s="291">
        <v>0</v>
      </c>
      <c r="BY44" s="292" t="s">
        <v>290</v>
      </c>
      <c r="BZ44" s="290">
        <v>572898</v>
      </c>
      <c r="CA44" s="291">
        <v>343738800</v>
      </c>
      <c r="CB44" s="292" t="s">
        <v>291</v>
      </c>
      <c r="CC44" s="290">
        <v>572890</v>
      </c>
      <c r="CD44" s="291">
        <v>343734000</v>
      </c>
      <c r="CE44" s="292" t="s">
        <v>291</v>
      </c>
      <c r="CF44" s="290">
        <v>572898</v>
      </c>
      <c r="CG44" s="291">
        <v>343738800</v>
      </c>
      <c r="CH44" s="292" t="s">
        <v>291</v>
      </c>
      <c r="CI44" s="290">
        <v>551128</v>
      </c>
      <c r="CJ44" s="291">
        <v>330676800</v>
      </c>
      <c r="CK44" s="292" t="s">
        <v>291</v>
      </c>
      <c r="CL44" s="290"/>
      <c r="CM44" s="291">
        <v>0</v>
      </c>
      <c r="CN44" s="292" t="s">
        <v>290</v>
      </c>
      <c r="CO44" s="290"/>
      <c r="CP44" s="291">
        <v>0</v>
      </c>
      <c r="CQ44" s="292" t="s">
        <v>290</v>
      </c>
      <c r="CR44" s="290">
        <v>572000</v>
      </c>
      <c r="CS44" s="291">
        <v>343200000</v>
      </c>
      <c r="CT44" s="292" t="s">
        <v>291</v>
      </c>
      <c r="CU44" s="290">
        <v>546545</v>
      </c>
      <c r="CV44" s="291">
        <v>327927000</v>
      </c>
      <c r="CW44" s="292" t="s">
        <v>291</v>
      </c>
      <c r="CX44" s="290">
        <v>572898</v>
      </c>
      <c r="CY44" s="291">
        <v>343738800</v>
      </c>
      <c r="CZ44" s="292" t="s">
        <v>291</v>
      </c>
      <c r="DA44" s="290">
        <v>555000</v>
      </c>
      <c r="DB44" s="291">
        <v>333000000</v>
      </c>
      <c r="DC44" s="292" t="s">
        <v>291</v>
      </c>
      <c r="DD44" s="290">
        <v>557442</v>
      </c>
      <c r="DE44" s="291">
        <v>334465200</v>
      </c>
      <c r="DF44" s="292" t="s">
        <v>291</v>
      </c>
      <c r="DG44" s="290">
        <v>572800</v>
      </c>
      <c r="DH44" s="291">
        <v>343680000</v>
      </c>
      <c r="DI44" s="292" t="s">
        <v>291</v>
      </c>
      <c r="DJ44" s="290">
        <v>572898</v>
      </c>
      <c r="DK44" s="291">
        <v>343738800</v>
      </c>
      <c r="DL44" s="292" t="s">
        <v>291</v>
      </c>
      <c r="DM44" s="290"/>
      <c r="DN44" s="291">
        <v>0</v>
      </c>
      <c r="DO44" s="293" t="s">
        <v>290</v>
      </c>
    </row>
    <row r="45" spans="1:119" ht="30.6" customHeight="1">
      <c r="A45" s="17"/>
      <c r="B45" s="284">
        <v>27</v>
      </c>
      <c r="C45" s="285" t="s">
        <v>154</v>
      </c>
      <c r="D45" s="286" t="s">
        <v>155</v>
      </c>
      <c r="E45" s="285" t="s">
        <v>116</v>
      </c>
      <c r="F45" s="287">
        <v>8113</v>
      </c>
      <c r="G45" s="288">
        <v>8833</v>
      </c>
      <c r="H45" s="289">
        <v>71662129</v>
      </c>
      <c r="I45" s="290"/>
      <c r="J45" s="291">
        <v>0</v>
      </c>
      <c r="K45" s="292" t="s">
        <v>290</v>
      </c>
      <c r="L45" s="290">
        <v>8451</v>
      </c>
      <c r="M45" s="291">
        <v>68562963</v>
      </c>
      <c r="N45" s="292" t="s">
        <v>291</v>
      </c>
      <c r="O45" s="290"/>
      <c r="P45" s="291">
        <v>0</v>
      </c>
      <c r="Q45" s="292" t="s">
        <v>290</v>
      </c>
      <c r="R45" s="290">
        <v>8833</v>
      </c>
      <c r="S45" s="291">
        <v>71662129</v>
      </c>
      <c r="T45" s="292" t="s">
        <v>291</v>
      </c>
      <c r="U45" s="290">
        <v>8833</v>
      </c>
      <c r="V45" s="291">
        <v>71662129</v>
      </c>
      <c r="W45" s="292" t="s">
        <v>291</v>
      </c>
      <c r="X45" s="290">
        <v>8833</v>
      </c>
      <c r="Y45" s="291">
        <v>71662129</v>
      </c>
      <c r="Z45" s="292" t="s">
        <v>291</v>
      </c>
      <c r="AA45" s="290"/>
      <c r="AB45" s="291">
        <v>0</v>
      </c>
      <c r="AC45" s="292" t="s">
        <v>290</v>
      </c>
      <c r="AD45" s="290">
        <v>8833</v>
      </c>
      <c r="AE45" s="291">
        <v>71662129</v>
      </c>
      <c r="AF45" s="292" t="s">
        <v>291</v>
      </c>
      <c r="AG45" s="290"/>
      <c r="AH45" s="291">
        <v>0</v>
      </c>
      <c r="AI45" s="292" t="s">
        <v>290</v>
      </c>
      <c r="AJ45" s="290">
        <v>8832</v>
      </c>
      <c r="AK45" s="291">
        <v>71654016</v>
      </c>
      <c r="AL45" s="292" t="s">
        <v>291</v>
      </c>
      <c r="AM45" s="290"/>
      <c r="AN45" s="291">
        <v>0</v>
      </c>
      <c r="AO45" s="292" t="s">
        <v>290</v>
      </c>
      <c r="AP45" s="290">
        <v>8833</v>
      </c>
      <c r="AQ45" s="291">
        <v>71662129</v>
      </c>
      <c r="AR45" s="292" t="s">
        <v>291</v>
      </c>
      <c r="AS45" s="290">
        <v>8833</v>
      </c>
      <c r="AT45" s="291">
        <v>71662129</v>
      </c>
      <c r="AU45" s="292" t="s">
        <v>291</v>
      </c>
      <c r="AV45" s="290">
        <v>8638</v>
      </c>
      <c r="AW45" s="291">
        <v>70080094</v>
      </c>
      <c r="AX45" s="292" t="s">
        <v>291</v>
      </c>
      <c r="AY45" s="290">
        <v>8833</v>
      </c>
      <c r="AZ45" s="291">
        <v>71662129</v>
      </c>
      <c r="BA45" s="292" t="s">
        <v>291</v>
      </c>
      <c r="BB45" s="290"/>
      <c r="BC45" s="291">
        <v>0</v>
      </c>
      <c r="BD45" s="292" t="s">
        <v>290</v>
      </c>
      <c r="BE45" s="290">
        <v>8656</v>
      </c>
      <c r="BF45" s="291">
        <v>70226128</v>
      </c>
      <c r="BG45" s="292" t="s">
        <v>291</v>
      </c>
      <c r="BH45" s="290">
        <v>8830</v>
      </c>
      <c r="BI45" s="291">
        <v>71637790</v>
      </c>
      <c r="BJ45" s="292" t="s">
        <v>291</v>
      </c>
      <c r="BK45" s="290">
        <v>8832</v>
      </c>
      <c r="BL45" s="291">
        <v>71654016</v>
      </c>
      <c r="BM45" s="292" t="s">
        <v>291</v>
      </c>
      <c r="BN45" s="290"/>
      <c r="BO45" s="291">
        <v>0</v>
      </c>
      <c r="BP45" s="292" t="s">
        <v>290</v>
      </c>
      <c r="BQ45" s="290">
        <v>8833</v>
      </c>
      <c r="BR45" s="291">
        <v>71662129</v>
      </c>
      <c r="BS45" s="292" t="s">
        <v>291</v>
      </c>
      <c r="BT45" s="290">
        <v>8568</v>
      </c>
      <c r="BU45" s="291">
        <v>69512184</v>
      </c>
      <c r="BV45" s="292" t="s">
        <v>291</v>
      </c>
      <c r="BW45" s="290"/>
      <c r="BX45" s="291">
        <v>0</v>
      </c>
      <c r="BY45" s="292" t="s">
        <v>290</v>
      </c>
      <c r="BZ45" s="290">
        <v>8833</v>
      </c>
      <c r="CA45" s="291">
        <v>71662129</v>
      </c>
      <c r="CB45" s="292" t="s">
        <v>291</v>
      </c>
      <c r="CC45" s="290">
        <v>8830</v>
      </c>
      <c r="CD45" s="291">
        <v>71637790</v>
      </c>
      <c r="CE45" s="292" t="s">
        <v>291</v>
      </c>
      <c r="CF45" s="290">
        <v>8833</v>
      </c>
      <c r="CG45" s="291">
        <v>71662129</v>
      </c>
      <c r="CH45" s="292" t="s">
        <v>291</v>
      </c>
      <c r="CI45" s="290">
        <v>8497</v>
      </c>
      <c r="CJ45" s="291">
        <v>68936161</v>
      </c>
      <c r="CK45" s="292" t="s">
        <v>291</v>
      </c>
      <c r="CL45" s="290"/>
      <c r="CM45" s="291">
        <v>0</v>
      </c>
      <c r="CN45" s="292" t="s">
        <v>290</v>
      </c>
      <c r="CO45" s="290"/>
      <c r="CP45" s="291">
        <v>0</v>
      </c>
      <c r="CQ45" s="292" t="s">
        <v>290</v>
      </c>
      <c r="CR45" s="290">
        <v>8414</v>
      </c>
      <c r="CS45" s="291">
        <v>68262782</v>
      </c>
      <c r="CT45" s="292" t="s">
        <v>291</v>
      </c>
      <c r="CU45" s="290">
        <v>8427</v>
      </c>
      <c r="CV45" s="291">
        <v>68368251</v>
      </c>
      <c r="CW45" s="292" t="s">
        <v>291</v>
      </c>
      <c r="CX45" s="290">
        <v>8833</v>
      </c>
      <c r="CY45" s="291">
        <v>71662129</v>
      </c>
      <c r="CZ45" s="292" t="s">
        <v>291</v>
      </c>
      <c r="DA45" s="290">
        <v>8300</v>
      </c>
      <c r="DB45" s="291">
        <v>67337900</v>
      </c>
      <c r="DC45" s="292" t="s">
        <v>291</v>
      </c>
      <c r="DD45" s="290">
        <v>8595</v>
      </c>
      <c r="DE45" s="291">
        <v>69731235</v>
      </c>
      <c r="DF45" s="292" t="s">
        <v>291</v>
      </c>
      <c r="DG45" s="290">
        <v>8800</v>
      </c>
      <c r="DH45" s="291">
        <v>71394400</v>
      </c>
      <c r="DI45" s="292" t="s">
        <v>291</v>
      </c>
      <c r="DJ45" s="290">
        <v>8833</v>
      </c>
      <c r="DK45" s="291">
        <v>71662129</v>
      </c>
      <c r="DL45" s="292" t="s">
        <v>291</v>
      </c>
      <c r="DM45" s="290"/>
      <c r="DN45" s="291">
        <v>0</v>
      </c>
      <c r="DO45" s="293" t="s">
        <v>290</v>
      </c>
    </row>
    <row r="46" spans="1:119" ht="30.6" customHeight="1" thickBot="1">
      <c r="A46" s="17"/>
      <c r="B46" s="284">
        <v>28</v>
      </c>
      <c r="C46" s="285" t="s">
        <v>156</v>
      </c>
      <c r="D46" s="286" t="s">
        <v>157</v>
      </c>
      <c r="E46" s="285" t="s">
        <v>97</v>
      </c>
      <c r="F46" s="287">
        <v>1204</v>
      </c>
      <c r="G46" s="288">
        <v>138992</v>
      </c>
      <c r="H46" s="289">
        <v>167346368</v>
      </c>
      <c r="I46" s="290"/>
      <c r="J46" s="291">
        <v>0</v>
      </c>
      <c r="K46" s="292" t="s">
        <v>290</v>
      </c>
      <c r="L46" s="290">
        <v>132988</v>
      </c>
      <c r="M46" s="291">
        <v>160117552</v>
      </c>
      <c r="N46" s="292" t="s">
        <v>291</v>
      </c>
      <c r="O46" s="290"/>
      <c r="P46" s="291">
        <v>0</v>
      </c>
      <c r="Q46" s="292" t="s">
        <v>290</v>
      </c>
      <c r="R46" s="290">
        <v>134416</v>
      </c>
      <c r="S46" s="291">
        <v>161836864</v>
      </c>
      <c r="T46" s="292" t="s">
        <v>291</v>
      </c>
      <c r="U46" s="290">
        <v>138992</v>
      </c>
      <c r="V46" s="291">
        <v>167346368</v>
      </c>
      <c r="W46" s="292" t="s">
        <v>291</v>
      </c>
      <c r="X46" s="290">
        <v>138992</v>
      </c>
      <c r="Y46" s="291">
        <v>167346368</v>
      </c>
      <c r="Z46" s="292" t="s">
        <v>291</v>
      </c>
      <c r="AA46" s="290"/>
      <c r="AB46" s="291">
        <v>0</v>
      </c>
      <c r="AC46" s="292" t="s">
        <v>290</v>
      </c>
      <c r="AD46" s="290">
        <v>138992</v>
      </c>
      <c r="AE46" s="291">
        <v>167346368</v>
      </c>
      <c r="AF46" s="292" t="s">
        <v>291</v>
      </c>
      <c r="AG46" s="290"/>
      <c r="AH46" s="291">
        <v>0</v>
      </c>
      <c r="AI46" s="292" t="s">
        <v>290</v>
      </c>
      <c r="AJ46" s="290">
        <v>138991</v>
      </c>
      <c r="AK46" s="291">
        <v>167345164</v>
      </c>
      <c r="AL46" s="292" t="s">
        <v>291</v>
      </c>
      <c r="AM46" s="290"/>
      <c r="AN46" s="291">
        <v>0</v>
      </c>
      <c r="AO46" s="292" t="s">
        <v>290</v>
      </c>
      <c r="AP46" s="290">
        <v>138992</v>
      </c>
      <c r="AQ46" s="291">
        <v>167346368</v>
      </c>
      <c r="AR46" s="292" t="s">
        <v>291</v>
      </c>
      <c r="AS46" s="290">
        <v>138992</v>
      </c>
      <c r="AT46" s="291">
        <v>167346368</v>
      </c>
      <c r="AU46" s="292" t="s">
        <v>291</v>
      </c>
      <c r="AV46" s="290">
        <v>135920</v>
      </c>
      <c r="AW46" s="291">
        <v>163647680</v>
      </c>
      <c r="AX46" s="292" t="s">
        <v>291</v>
      </c>
      <c r="AY46" s="290">
        <v>138992</v>
      </c>
      <c r="AZ46" s="291">
        <v>167346368</v>
      </c>
      <c r="BA46" s="292" t="s">
        <v>291</v>
      </c>
      <c r="BB46" s="290"/>
      <c r="BC46" s="291">
        <v>0</v>
      </c>
      <c r="BD46" s="292" t="s">
        <v>290</v>
      </c>
      <c r="BE46" s="290">
        <v>136240</v>
      </c>
      <c r="BF46" s="291">
        <v>164032960</v>
      </c>
      <c r="BG46" s="292" t="s">
        <v>291</v>
      </c>
      <c r="BH46" s="290">
        <v>138990</v>
      </c>
      <c r="BI46" s="291">
        <v>167343960</v>
      </c>
      <c r="BJ46" s="292" t="s">
        <v>291</v>
      </c>
      <c r="BK46" s="290">
        <v>138991</v>
      </c>
      <c r="BL46" s="291">
        <v>167345164</v>
      </c>
      <c r="BM46" s="292" t="s">
        <v>291</v>
      </c>
      <c r="BN46" s="290"/>
      <c r="BO46" s="291">
        <v>0</v>
      </c>
      <c r="BP46" s="292" t="s">
        <v>290</v>
      </c>
      <c r="BQ46" s="290">
        <v>138992</v>
      </c>
      <c r="BR46" s="291">
        <v>167346368</v>
      </c>
      <c r="BS46" s="292" t="s">
        <v>291</v>
      </c>
      <c r="BT46" s="290">
        <v>134822</v>
      </c>
      <c r="BU46" s="291">
        <v>162325688</v>
      </c>
      <c r="BV46" s="292" t="s">
        <v>291</v>
      </c>
      <c r="BW46" s="290"/>
      <c r="BX46" s="291">
        <v>0</v>
      </c>
      <c r="BY46" s="292" t="s">
        <v>290</v>
      </c>
      <c r="BZ46" s="290">
        <v>138992</v>
      </c>
      <c r="CA46" s="291">
        <v>167346368</v>
      </c>
      <c r="CB46" s="292" t="s">
        <v>291</v>
      </c>
      <c r="CC46" s="290">
        <v>138990</v>
      </c>
      <c r="CD46" s="291">
        <v>167343960</v>
      </c>
      <c r="CE46" s="292" t="s">
        <v>291</v>
      </c>
      <c r="CF46" s="290">
        <v>138992</v>
      </c>
      <c r="CG46" s="291">
        <v>167346368</v>
      </c>
      <c r="CH46" s="292" t="s">
        <v>291</v>
      </c>
      <c r="CI46" s="290">
        <v>133710</v>
      </c>
      <c r="CJ46" s="291">
        <v>160986840</v>
      </c>
      <c r="CK46" s="292" t="s">
        <v>291</v>
      </c>
      <c r="CL46" s="290"/>
      <c r="CM46" s="291">
        <v>0</v>
      </c>
      <c r="CN46" s="292" t="s">
        <v>290</v>
      </c>
      <c r="CO46" s="290"/>
      <c r="CP46" s="291">
        <v>0</v>
      </c>
      <c r="CQ46" s="292" t="s">
        <v>290</v>
      </c>
      <c r="CR46" s="290">
        <v>132404</v>
      </c>
      <c r="CS46" s="291">
        <v>159414416</v>
      </c>
      <c r="CT46" s="292" t="s">
        <v>291</v>
      </c>
      <c r="CU46" s="290">
        <v>132598</v>
      </c>
      <c r="CV46" s="291">
        <v>159647992</v>
      </c>
      <c r="CW46" s="292" t="s">
        <v>291</v>
      </c>
      <c r="CX46" s="290">
        <v>138992</v>
      </c>
      <c r="CY46" s="291">
        <v>167346368</v>
      </c>
      <c r="CZ46" s="292" t="s">
        <v>291</v>
      </c>
      <c r="DA46" s="290">
        <v>131000</v>
      </c>
      <c r="DB46" s="291">
        <v>157724000</v>
      </c>
      <c r="DC46" s="292" t="s">
        <v>291</v>
      </c>
      <c r="DD46" s="290">
        <v>135242</v>
      </c>
      <c r="DE46" s="291">
        <v>162831368</v>
      </c>
      <c r="DF46" s="292" t="s">
        <v>291</v>
      </c>
      <c r="DG46" s="290">
        <v>138900</v>
      </c>
      <c r="DH46" s="291">
        <v>167235600</v>
      </c>
      <c r="DI46" s="292" t="s">
        <v>291</v>
      </c>
      <c r="DJ46" s="290">
        <v>138992</v>
      </c>
      <c r="DK46" s="291">
        <v>167346368</v>
      </c>
      <c r="DL46" s="292" t="s">
        <v>291</v>
      </c>
      <c r="DM46" s="290"/>
      <c r="DN46" s="291">
        <v>0</v>
      </c>
      <c r="DO46" s="293" t="s">
        <v>290</v>
      </c>
    </row>
    <row r="47" spans="1:119" ht="22.5" customHeight="1">
      <c r="A47" s="17"/>
      <c r="B47" s="276" t="s">
        <v>158</v>
      </c>
      <c r="C47" s="277"/>
      <c r="D47" s="277"/>
      <c r="E47" s="277"/>
      <c r="F47" s="278"/>
      <c r="G47" s="277"/>
      <c r="H47" s="279">
        <v>808933614</v>
      </c>
      <c r="I47" s="280"/>
      <c r="J47" s="281">
        <v>0</v>
      </c>
      <c r="K47" s="282"/>
      <c r="L47" s="280"/>
      <c r="M47" s="281">
        <v>774013175</v>
      </c>
      <c r="N47" s="282"/>
      <c r="O47" s="280"/>
      <c r="P47" s="281">
        <v>0</v>
      </c>
      <c r="Q47" s="282"/>
      <c r="R47" s="280"/>
      <c r="S47" s="281">
        <v>806099487</v>
      </c>
      <c r="T47" s="282"/>
      <c r="U47" s="280"/>
      <c r="V47" s="281">
        <v>808933614</v>
      </c>
      <c r="W47" s="282"/>
      <c r="X47" s="280"/>
      <c r="Y47" s="281">
        <v>745559654</v>
      </c>
      <c r="Z47" s="282"/>
      <c r="AA47" s="280"/>
      <c r="AB47" s="281">
        <v>0</v>
      </c>
      <c r="AC47" s="282"/>
      <c r="AD47" s="280"/>
      <c r="AE47" s="281">
        <v>808933614</v>
      </c>
      <c r="AF47" s="282"/>
      <c r="AG47" s="280"/>
      <c r="AH47" s="281">
        <v>0</v>
      </c>
      <c r="AI47" s="282"/>
      <c r="AJ47" s="280"/>
      <c r="AK47" s="281">
        <v>774830749</v>
      </c>
      <c r="AL47" s="282"/>
      <c r="AM47" s="280"/>
      <c r="AN47" s="281">
        <v>0</v>
      </c>
      <c r="AO47" s="282"/>
      <c r="AP47" s="280"/>
      <c r="AQ47" s="281">
        <v>808933614</v>
      </c>
      <c r="AR47" s="282"/>
      <c r="AS47" s="280"/>
      <c r="AT47" s="281">
        <v>808880184</v>
      </c>
      <c r="AU47" s="282"/>
      <c r="AV47" s="280"/>
      <c r="AW47" s="281">
        <v>791029670</v>
      </c>
      <c r="AX47" s="282"/>
      <c r="AY47" s="280"/>
      <c r="AZ47" s="281">
        <v>742518694</v>
      </c>
      <c r="BA47" s="282"/>
      <c r="BB47" s="280"/>
      <c r="BC47" s="281">
        <v>0</v>
      </c>
      <c r="BD47" s="282"/>
      <c r="BE47" s="280"/>
      <c r="BF47" s="281">
        <v>792937059</v>
      </c>
      <c r="BG47" s="282"/>
      <c r="BH47" s="280"/>
      <c r="BI47" s="281">
        <v>808557200</v>
      </c>
      <c r="BJ47" s="282"/>
      <c r="BK47" s="280"/>
      <c r="BL47" s="281">
        <v>808849583</v>
      </c>
      <c r="BM47" s="282"/>
      <c r="BN47" s="280"/>
      <c r="BO47" s="281">
        <v>0</v>
      </c>
      <c r="BP47" s="282"/>
      <c r="BQ47" s="280"/>
      <c r="BR47" s="281">
        <v>808933614</v>
      </c>
      <c r="BS47" s="282"/>
      <c r="BT47" s="280"/>
      <c r="BU47" s="281">
        <v>784630207</v>
      </c>
      <c r="BV47" s="282"/>
      <c r="BW47" s="280"/>
      <c r="BX47" s="281">
        <v>0</v>
      </c>
      <c r="BY47" s="282"/>
      <c r="BZ47" s="280"/>
      <c r="CA47" s="281">
        <v>808933614</v>
      </c>
      <c r="CB47" s="282"/>
      <c r="CC47" s="280"/>
      <c r="CD47" s="281">
        <v>808556900</v>
      </c>
      <c r="CE47" s="282"/>
      <c r="CF47" s="280"/>
      <c r="CG47" s="281">
        <v>808933614</v>
      </c>
      <c r="CH47" s="282"/>
      <c r="CI47" s="280"/>
      <c r="CJ47" s="281">
        <v>778168158</v>
      </c>
      <c r="CK47" s="282"/>
      <c r="CL47" s="280"/>
      <c r="CM47" s="281">
        <v>0</v>
      </c>
      <c r="CN47" s="282"/>
      <c r="CO47" s="280"/>
      <c r="CP47" s="281">
        <v>0</v>
      </c>
      <c r="CQ47" s="282"/>
      <c r="CR47" s="280"/>
      <c r="CS47" s="281">
        <v>770610289</v>
      </c>
      <c r="CT47" s="282"/>
      <c r="CU47" s="280"/>
      <c r="CV47" s="281">
        <v>771699361</v>
      </c>
      <c r="CW47" s="282"/>
      <c r="CX47" s="280"/>
      <c r="CY47" s="281">
        <v>808933614</v>
      </c>
      <c r="CZ47" s="282"/>
      <c r="DA47" s="280"/>
      <c r="DB47" s="281">
        <v>761996845</v>
      </c>
      <c r="DC47" s="282"/>
      <c r="DD47" s="280"/>
      <c r="DE47" s="281">
        <v>787095209</v>
      </c>
      <c r="DF47" s="282"/>
      <c r="DG47" s="280"/>
      <c r="DH47" s="281">
        <v>808196520</v>
      </c>
      <c r="DI47" s="282"/>
      <c r="DJ47" s="280"/>
      <c r="DK47" s="281">
        <v>808933614</v>
      </c>
      <c r="DL47" s="282"/>
      <c r="DM47" s="280"/>
      <c r="DN47" s="281">
        <v>0</v>
      </c>
      <c r="DO47" s="283"/>
    </row>
    <row r="48" spans="1:119" ht="40.5" customHeight="1">
      <c r="A48" s="17"/>
      <c r="B48" s="284">
        <v>29</v>
      </c>
      <c r="C48" s="285" t="s">
        <v>159</v>
      </c>
      <c r="D48" s="286" t="s">
        <v>160</v>
      </c>
      <c r="E48" s="285" t="s">
        <v>147</v>
      </c>
      <c r="F48" s="287">
        <v>72199</v>
      </c>
      <c r="G48" s="288">
        <v>1884</v>
      </c>
      <c r="H48" s="289">
        <v>136022916</v>
      </c>
      <c r="I48" s="290"/>
      <c r="J48" s="291">
        <v>0</v>
      </c>
      <c r="K48" s="292" t="s">
        <v>290</v>
      </c>
      <c r="L48" s="290">
        <v>1803</v>
      </c>
      <c r="M48" s="291">
        <v>130174797</v>
      </c>
      <c r="N48" s="292" t="s">
        <v>291</v>
      </c>
      <c r="O48" s="290"/>
      <c r="P48" s="291">
        <v>0</v>
      </c>
      <c r="Q48" s="292" t="s">
        <v>290</v>
      </c>
      <c r="R48" s="290">
        <v>1879</v>
      </c>
      <c r="S48" s="291">
        <v>135661921</v>
      </c>
      <c r="T48" s="292" t="s">
        <v>291</v>
      </c>
      <c r="U48" s="290">
        <v>1884</v>
      </c>
      <c r="V48" s="291">
        <v>136022916</v>
      </c>
      <c r="W48" s="292" t="s">
        <v>291</v>
      </c>
      <c r="X48" s="290">
        <v>1884</v>
      </c>
      <c r="Y48" s="291">
        <v>136022916</v>
      </c>
      <c r="Z48" s="292" t="s">
        <v>291</v>
      </c>
      <c r="AA48" s="290"/>
      <c r="AB48" s="291">
        <v>0</v>
      </c>
      <c r="AC48" s="292" t="s">
        <v>290</v>
      </c>
      <c r="AD48" s="290">
        <v>1884</v>
      </c>
      <c r="AE48" s="291">
        <v>136022916</v>
      </c>
      <c r="AF48" s="292" t="s">
        <v>291</v>
      </c>
      <c r="AG48" s="290"/>
      <c r="AH48" s="291">
        <v>0</v>
      </c>
      <c r="AI48" s="292" t="s">
        <v>290</v>
      </c>
      <c r="AJ48" s="290">
        <v>1789</v>
      </c>
      <c r="AK48" s="291">
        <v>129164011</v>
      </c>
      <c r="AL48" s="292" t="s">
        <v>291</v>
      </c>
      <c r="AM48" s="290"/>
      <c r="AN48" s="291">
        <v>0</v>
      </c>
      <c r="AO48" s="292" t="s">
        <v>290</v>
      </c>
      <c r="AP48" s="290">
        <v>1884</v>
      </c>
      <c r="AQ48" s="291">
        <v>136022916</v>
      </c>
      <c r="AR48" s="292" t="s">
        <v>291</v>
      </c>
      <c r="AS48" s="290">
        <v>1884</v>
      </c>
      <c r="AT48" s="291">
        <v>136022916</v>
      </c>
      <c r="AU48" s="292" t="s">
        <v>291</v>
      </c>
      <c r="AV48" s="290">
        <v>1842</v>
      </c>
      <c r="AW48" s="291">
        <v>132990558</v>
      </c>
      <c r="AX48" s="292" t="s">
        <v>291</v>
      </c>
      <c r="AY48" s="290">
        <v>1884</v>
      </c>
      <c r="AZ48" s="291">
        <v>136022916</v>
      </c>
      <c r="BA48" s="292" t="s">
        <v>291</v>
      </c>
      <c r="BB48" s="290"/>
      <c r="BC48" s="291">
        <v>0</v>
      </c>
      <c r="BD48" s="292" t="s">
        <v>290</v>
      </c>
      <c r="BE48" s="290">
        <v>1847</v>
      </c>
      <c r="BF48" s="291">
        <v>133351553</v>
      </c>
      <c r="BG48" s="292" t="s">
        <v>291</v>
      </c>
      <c r="BH48" s="290">
        <v>1880</v>
      </c>
      <c r="BI48" s="291">
        <v>135734120</v>
      </c>
      <c r="BJ48" s="292" t="s">
        <v>291</v>
      </c>
      <c r="BK48" s="290">
        <v>1883</v>
      </c>
      <c r="BL48" s="291">
        <v>135950717</v>
      </c>
      <c r="BM48" s="292" t="s">
        <v>291</v>
      </c>
      <c r="BN48" s="290"/>
      <c r="BO48" s="291">
        <v>0</v>
      </c>
      <c r="BP48" s="292" t="s">
        <v>290</v>
      </c>
      <c r="BQ48" s="290">
        <v>1884</v>
      </c>
      <c r="BR48" s="291">
        <v>136022916</v>
      </c>
      <c r="BS48" s="292" t="s">
        <v>291</v>
      </c>
      <c r="BT48" s="290">
        <v>1827</v>
      </c>
      <c r="BU48" s="291">
        <v>131907573</v>
      </c>
      <c r="BV48" s="292" t="s">
        <v>291</v>
      </c>
      <c r="BW48" s="290"/>
      <c r="BX48" s="291">
        <v>0</v>
      </c>
      <c r="BY48" s="292" t="s">
        <v>290</v>
      </c>
      <c r="BZ48" s="290">
        <v>1884</v>
      </c>
      <c r="CA48" s="291">
        <v>136022916</v>
      </c>
      <c r="CB48" s="292" t="s">
        <v>291</v>
      </c>
      <c r="CC48" s="290">
        <v>1880</v>
      </c>
      <c r="CD48" s="291">
        <v>135734120</v>
      </c>
      <c r="CE48" s="292" t="s">
        <v>291</v>
      </c>
      <c r="CF48" s="290">
        <v>1884</v>
      </c>
      <c r="CG48" s="291">
        <v>136022916</v>
      </c>
      <c r="CH48" s="292" t="s">
        <v>291</v>
      </c>
      <c r="CI48" s="290">
        <v>1812</v>
      </c>
      <c r="CJ48" s="291">
        <v>130824588</v>
      </c>
      <c r="CK48" s="292" t="s">
        <v>291</v>
      </c>
      <c r="CL48" s="290"/>
      <c r="CM48" s="291">
        <v>0</v>
      </c>
      <c r="CN48" s="292" t="s">
        <v>290</v>
      </c>
      <c r="CO48" s="290"/>
      <c r="CP48" s="291">
        <v>0</v>
      </c>
      <c r="CQ48" s="292" t="s">
        <v>290</v>
      </c>
      <c r="CR48" s="290">
        <v>1795</v>
      </c>
      <c r="CS48" s="291">
        <v>129597205</v>
      </c>
      <c r="CT48" s="292" t="s">
        <v>291</v>
      </c>
      <c r="CU48" s="290">
        <v>1797</v>
      </c>
      <c r="CV48" s="291">
        <v>129741603</v>
      </c>
      <c r="CW48" s="292" t="s">
        <v>291</v>
      </c>
      <c r="CX48" s="290">
        <v>1884</v>
      </c>
      <c r="CY48" s="291">
        <v>136022916</v>
      </c>
      <c r="CZ48" s="292" t="s">
        <v>291</v>
      </c>
      <c r="DA48" s="290">
        <v>1775</v>
      </c>
      <c r="DB48" s="291">
        <v>128153225</v>
      </c>
      <c r="DC48" s="292" t="s">
        <v>291</v>
      </c>
      <c r="DD48" s="290">
        <v>1833</v>
      </c>
      <c r="DE48" s="291">
        <v>132340767</v>
      </c>
      <c r="DF48" s="292" t="s">
        <v>291</v>
      </c>
      <c r="DG48" s="290">
        <v>1880</v>
      </c>
      <c r="DH48" s="291">
        <v>135734120</v>
      </c>
      <c r="DI48" s="292" t="s">
        <v>291</v>
      </c>
      <c r="DJ48" s="290">
        <v>1884</v>
      </c>
      <c r="DK48" s="291">
        <v>136022916</v>
      </c>
      <c r="DL48" s="292" t="s">
        <v>291</v>
      </c>
      <c r="DM48" s="290"/>
      <c r="DN48" s="291">
        <v>0</v>
      </c>
      <c r="DO48" s="293" t="s">
        <v>290</v>
      </c>
    </row>
    <row r="49" spans="1:119" ht="40.5" customHeight="1">
      <c r="A49" s="17"/>
      <c r="B49" s="284">
        <v>30</v>
      </c>
      <c r="C49" s="285" t="s">
        <v>161</v>
      </c>
      <c r="D49" s="286" t="s">
        <v>162</v>
      </c>
      <c r="E49" s="285" t="s">
        <v>116</v>
      </c>
      <c r="F49" s="287">
        <v>250</v>
      </c>
      <c r="G49" s="288">
        <v>21844</v>
      </c>
      <c r="H49" s="289">
        <v>5461000</v>
      </c>
      <c r="I49" s="290"/>
      <c r="J49" s="291">
        <v>0</v>
      </c>
      <c r="K49" s="292" t="s">
        <v>290</v>
      </c>
      <c r="L49" s="290">
        <v>20900</v>
      </c>
      <c r="M49" s="291">
        <v>5225000</v>
      </c>
      <c r="N49" s="292" t="s">
        <v>291</v>
      </c>
      <c r="O49" s="290"/>
      <c r="P49" s="291">
        <v>0</v>
      </c>
      <c r="Q49" s="292" t="s">
        <v>290</v>
      </c>
      <c r="R49" s="290">
        <v>21490</v>
      </c>
      <c r="S49" s="291">
        <v>5372500</v>
      </c>
      <c r="T49" s="292" t="s">
        <v>291</v>
      </c>
      <c r="U49" s="290">
        <v>21844</v>
      </c>
      <c r="V49" s="291">
        <v>5461000</v>
      </c>
      <c r="W49" s="292" t="s">
        <v>291</v>
      </c>
      <c r="X49" s="290">
        <v>21844</v>
      </c>
      <c r="Y49" s="291">
        <v>5461000</v>
      </c>
      <c r="Z49" s="292" t="s">
        <v>291</v>
      </c>
      <c r="AA49" s="290"/>
      <c r="AB49" s="291">
        <v>0</v>
      </c>
      <c r="AC49" s="292" t="s">
        <v>290</v>
      </c>
      <c r="AD49" s="290">
        <v>21844</v>
      </c>
      <c r="AE49" s="291">
        <v>5461000</v>
      </c>
      <c r="AF49" s="292" t="s">
        <v>291</v>
      </c>
      <c r="AG49" s="290"/>
      <c r="AH49" s="291">
        <v>0</v>
      </c>
      <c r="AI49" s="292" t="s">
        <v>290</v>
      </c>
      <c r="AJ49" s="290">
        <v>21843</v>
      </c>
      <c r="AK49" s="291">
        <v>5460750</v>
      </c>
      <c r="AL49" s="292" t="s">
        <v>291</v>
      </c>
      <c r="AM49" s="290"/>
      <c r="AN49" s="291">
        <v>0</v>
      </c>
      <c r="AO49" s="292" t="s">
        <v>290</v>
      </c>
      <c r="AP49" s="290">
        <v>21844</v>
      </c>
      <c r="AQ49" s="291">
        <v>5461000</v>
      </c>
      <c r="AR49" s="292" t="s">
        <v>291</v>
      </c>
      <c r="AS49" s="290">
        <v>21844</v>
      </c>
      <c r="AT49" s="291">
        <v>5461000</v>
      </c>
      <c r="AU49" s="292" t="s">
        <v>291</v>
      </c>
      <c r="AV49" s="290">
        <v>21361</v>
      </c>
      <c r="AW49" s="291">
        <v>5340250</v>
      </c>
      <c r="AX49" s="292" t="s">
        <v>291</v>
      </c>
      <c r="AY49" s="290">
        <v>21844</v>
      </c>
      <c r="AZ49" s="291">
        <v>5461000</v>
      </c>
      <c r="BA49" s="292" t="s">
        <v>291</v>
      </c>
      <c r="BB49" s="290"/>
      <c r="BC49" s="291">
        <v>0</v>
      </c>
      <c r="BD49" s="292" t="s">
        <v>290</v>
      </c>
      <c r="BE49" s="290">
        <v>21411</v>
      </c>
      <c r="BF49" s="291">
        <v>5352750</v>
      </c>
      <c r="BG49" s="292" t="s">
        <v>291</v>
      </c>
      <c r="BH49" s="290">
        <v>21840</v>
      </c>
      <c r="BI49" s="291">
        <v>5460000</v>
      </c>
      <c r="BJ49" s="292" t="s">
        <v>291</v>
      </c>
      <c r="BK49" s="290">
        <v>21843</v>
      </c>
      <c r="BL49" s="291">
        <v>5460750</v>
      </c>
      <c r="BM49" s="292" t="s">
        <v>291</v>
      </c>
      <c r="BN49" s="290"/>
      <c r="BO49" s="291">
        <v>0</v>
      </c>
      <c r="BP49" s="292" t="s">
        <v>290</v>
      </c>
      <c r="BQ49" s="290">
        <v>21844</v>
      </c>
      <c r="BR49" s="291">
        <v>5461000</v>
      </c>
      <c r="BS49" s="292" t="s">
        <v>291</v>
      </c>
      <c r="BT49" s="290">
        <v>21189</v>
      </c>
      <c r="BU49" s="291">
        <v>5297250</v>
      </c>
      <c r="BV49" s="292" t="s">
        <v>291</v>
      </c>
      <c r="BW49" s="290"/>
      <c r="BX49" s="291">
        <v>0</v>
      </c>
      <c r="BY49" s="292" t="s">
        <v>290</v>
      </c>
      <c r="BZ49" s="290">
        <v>21844</v>
      </c>
      <c r="CA49" s="291">
        <v>5461000</v>
      </c>
      <c r="CB49" s="292" t="s">
        <v>291</v>
      </c>
      <c r="CC49" s="290">
        <v>21840</v>
      </c>
      <c r="CD49" s="291">
        <v>5460000</v>
      </c>
      <c r="CE49" s="292" t="s">
        <v>291</v>
      </c>
      <c r="CF49" s="290">
        <v>21844</v>
      </c>
      <c r="CG49" s="291">
        <v>5461000</v>
      </c>
      <c r="CH49" s="292" t="s">
        <v>291</v>
      </c>
      <c r="CI49" s="290">
        <v>21014</v>
      </c>
      <c r="CJ49" s="291">
        <v>5253500</v>
      </c>
      <c r="CK49" s="292" t="s">
        <v>291</v>
      </c>
      <c r="CL49" s="290"/>
      <c r="CM49" s="291">
        <v>0</v>
      </c>
      <c r="CN49" s="292" t="s">
        <v>290</v>
      </c>
      <c r="CO49" s="290"/>
      <c r="CP49" s="291">
        <v>0</v>
      </c>
      <c r="CQ49" s="292" t="s">
        <v>290</v>
      </c>
      <c r="CR49" s="290">
        <v>20809</v>
      </c>
      <c r="CS49" s="291">
        <v>5202250</v>
      </c>
      <c r="CT49" s="292" t="s">
        <v>291</v>
      </c>
      <c r="CU49" s="290">
        <v>20839</v>
      </c>
      <c r="CV49" s="291">
        <v>5209750</v>
      </c>
      <c r="CW49" s="292" t="s">
        <v>291</v>
      </c>
      <c r="CX49" s="290">
        <v>21844</v>
      </c>
      <c r="CY49" s="291">
        <v>5461000</v>
      </c>
      <c r="CZ49" s="292" t="s">
        <v>291</v>
      </c>
      <c r="DA49" s="290">
        <v>20550</v>
      </c>
      <c r="DB49" s="291">
        <v>5137500</v>
      </c>
      <c r="DC49" s="292" t="s">
        <v>291</v>
      </c>
      <c r="DD49" s="290">
        <v>21255</v>
      </c>
      <c r="DE49" s="291">
        <v>5313750</v>
      </c>
      <c r="DF49" s="292" t="s">
        <v>291</v>
      </c>
      <c r="DG49" s="290">
        <v>21800</v>
      </c>
      <c r="DH49" s="291">
        <v>5450000</v>
      </c>
      <c r="DI49" s="292" t="s">
        <v>291</v>
      </c>
      <c r="DJ49" s="290">
        <v>21844</v>
      </c>
      <c r="DK49" s="291">
        <v>5461000</v>
      </c>
      <c r="DL49" s="292" t="s">
        <v>291</v>
      </c>
      <c r="DM49" s="290"/>
      <c r="DN49" s="291">
        <v>0</v>
      </c>
      <c r="DO49" s="293" t="s">
        <v>290</v>
      </c>
    </row>
    <row r="50" spans="1:119" ht="40.5" customHeight="1">
      <c r="A50" s="17"/>
      <c r="B50" s="284">
        <v>31</v>
      </c>
      <c r="C50" s="285" t="s">
        <v>163</v>
      </c>
      <c r="D50" s="286" t="s">
        <v>164</v>
      </c>
      <c r="E50" s="285" t="s">
        <v>165</v>
      </c>
      <c r="F50" s="287">
        <v>9026</v>
      </c>
      <c r="G50" s="288">
        <v>8328</v>
      </c>
      <c r="H50" s="289">
        <v>75168528</v>
      </c>
      <c r="I50" s="290"/>
      <c r="J50" s="291">
        <v>0</v>
      </c>
      <c r="K50" s="292" t="s">
        <v>290</v>
      </c>
      <c r="L50" s="290">
        <v>7968</v>
      </c>
      <c r="M50" s="291">
        <v>71919168</v>
      </c>
      <c r="N50" s="292" t="s">
        <v>291</v>
      </c>
      <c r="O50" s="290"/>
      <c r="P50" s="291">
        <v>0</v>
      </c>
      <c r="Q50" s="292" t="s">
        <v>290</v>
      </c>
      <c r="R50" s="290">
        <v>8297</v>
      </c>
      <c r="S50" s="291">
        <v>74888722</v>
      </c>
      <c r="T50" s="292" t="s">
        <v>291</v>
      </c>
      <c r="U50" s="290">
        <v>8328</v>
      </c>
      <c r="V50" s="291">
        <v>75168528</v>
      </c>
      <c r="W50" s="292" t="s">
        <v>291</v>
      </c>
      <c r="X50" s="290">
        <v>8328</v>
      </c>
      <c r="Y50" s="291">
        <v>75168528</v>
      </c>
      <c r="Z50" s="292" t="s">
        <v>291</v>
      </c>
      <c r="AA50" s="290"/>
      <c r="AB50" s="291">
        <v>0</v>
      </c>
      <c r="AC50" s="292" t="s">
        <v>290</v>
      </c>
      <c r="AD50" s="290">
        <v>8328</v>
      </c>
      <c r="AE50" s="291">
        <v>75168528</v>
      </c>
      <c r="AF50" s="292" t="s">
        <v>291</v>
      </c>
      <c r="AG50" s="290"/>
      <c r="AH50" s="291">
        <v>0</v>
      </c>
      <c r="AI50" s="292" t="s">
        <v>290</v>
      </c>
      <c r="AJ50" s="290">
        <v>8135</v>
      </c>
      <c r="AK50" s="291">
        <v>73426510</v>
      </c>
      <c r="AL50" s="292" t="s">
        <v>291</v>
      </c>
      <c r="AM50" s="290"/>
      <c r="AN50" s="291">
        <v>0</v>
      </c>
      <c r="AO50" s="292" t="s">
        <v>290</v>
      </c>
      <c r="AP50" s="290">
        <v>8328</v>
      </c>
      <c r="AQ50" s="291">
        <v>75168528</v>
      </c>
      <c r="AR50" s="292" t="s">
        <v>291</v>
      </c>
      <c r="AS50" s="290">
        <v>8328</v>
      </c>
      <c r="AT50" s="291">
        <v>75168528</v>
      </c>
      <c r="AU50" s="292" t="s">
        <v>291</v>
      </c>
      <c r="AV50" s="290">
        <v>8144</v>
      </c>
      <c r="AW50" s="291">
        <v>73507744</v>
      </c>
      <c r="AX50" s="292" t="s">
        <v>291</v>
      </c>
      <c r="AY50" s="290">
        <v>8328</v>
      </c>
      <c r="AZ50" s="291">
        <v>75168528</v>
      </c>
      <c r="BA50" s="292" t="s">
        <v>291</v>
      </c>
      <c r="BB50" s="290"/>
      <c r="BC50" s="291">
        <v>0</v>
      </c>
      <c r="BD50" s="292" t="s">
        <v>290</v>
      </c>
      <c r="BE50" s="290">
        <v>8163</v>
      </c>
      <c r="BF50" s="291">
        <v>73679238</v>
      </c>
      <c r="BG50" s="292" t="s">
        <v>291</v>
      </c>
      <c r="BH50" s="290">
        <v>8320</v>
      </c>
      <c r="BI50" s="291">
        <v>75096320</v>
      </c>
      <c r="BJ50" s="292" t="s">
        <v>291</v>
      </c>
      <c r="BK50" s="290">
        <v>8327</v>
      </c>
      <c r="BL50" s="291">
        <v>75159502</v>
      </c>
      <c r="BM50" s="292" t="s">
        <v>291</v>
      </c>
      <c r="BN50" s="290"/>
      <c r="BO50" s="291">
        <v>0</v>
      </c>
      <c r="BP50" s="292" t="s">
        <v>290</v>
      </c>
      <c r="BQ50" s="290">
        <v>8328</v>
      </c>
      <c r="BR50" s="291">
        <v>75168528</v>
      </c>
      <c r="BS50" s="292" t="s">
        <v>291</v>
      </c>
      <c r="BT50" s="290">
        <v>8078</v>
      </c>
      <c r="BU50" s="291">
        <v>72912028</v>
      </c>
      <c r="BV50" s="292" t="s">
        <v>291</v>
      </c>
      <c r="BW50" s="290"/>
      <c r="BX50" s="291">
        <v>0</v>
      </c>
      <c r="BY50" s="292" t="s">
        <v>290</v>
      </c>
      <c r="BZ50" s="290">
        <v>8328</v>
      </c>
      <c r="CA50" s="291">
        <v>75168528</v>
      </c>
      <c r="CB50" s="292" t="s">
        <v>291</v>
      </c>
      <c r="CC50" s="290">
        <v>8320</v>
      </c>
      <c r="CD50" s="291">
        <v>75096320</v>
      </c>
      <c r="CE50" s="292" t="s">
        <v>291</v>
      </c>
      <c r="CF50" s="290">
        <v>8328</v>
      </c>
      <c r="CG50" s="291">
        <v>75168528</v>
      </c>
      <c r="CH50" s="292" t="s">
        <v>291</v>
      </c>
      <c r="CI50" s="290">
        <v>8012</v>
      </c>
      <c r="CJ50" s="291">
        <v>72316312</v>
      </c>
      <c r="CK50" s="292" t="s">
        <v>291</v>
      </c>
      <c r="CL50" s="290"/>
      <c r="CM50" s="291">
        <v>0</v>
      </c>
      <c r="CN50" s="292" t="s">
        <v>290</v>
      </c>
      <c r="CO50" s="290"/>
      <c r="CP50" s="291">
        <v>0</v>
      </c>
      <c r="CQ50" s="292" t="s">
        <v>290</v>
      </c>
      <c r="CR50" s="290">
        <v>7933</v>
      </c>
      <c r="CS50" s="291">
        <v>71603258</v>
      </c>
      <c r="CT50" s="292" t="s">
        <v>291</v>
      </c>
      <c r="CU50" s="290">
        <v>7945</v>
      </c>
      <c r="CV50" s="291">
        <v>71711570</v>
      </c>
      <c r="CW50" s="292" t="s">
        <v>291</v>
      </c>
      <c r="CX50" s="290">
        <v>8328</v>
      </c>
      <c r="CY50" s="291">
        <v>75168528</v>
      </c>
      <c r="CZ50" s="292" t="s">
        <v>291</v>
      </c>
      <c r="DA50" s="290">
        <v>7820</v>
      </c>
      <c r="DB50" s="291">
        <v>70583320</v>
      </c>
      <c r="DC50" s="292" t="s">
        <v>291</v>
      </c>
      <c r="DD50" s="290">
        <v>8103</v>
      </c>
      <c r="DE50" s="291">
        <v>73137678</v>
      </c>
      <c r="DF50" s="292" t="s">
        <v>291</v>
      </c>
      <c r="DG50" s="290">
        <v>8300</v>
      </c>
      <c r="DH50" s="291">
        <v>74915800</v>
      </c>
      <c r="DI50" s="292" t="s">
        <v>291</v>
      </c>
      <c r="DJ50" s="290">
        <v>8328</v>
      </c>
      <c r="DK50" s="291">
        <v>75168528</v>
      </c>
      <c r="DL50" s="292" t="s">
        <v>291</v>
      </c>
      <c r="DM50" s="290"/>
      <c r="DN50" s="291">
        <v>0</v>
      </c>
      <c r="DO50" s="293" t="s">
        <v>290</v>
      </c>
    </row>
    <row r="51" spans="1:119" ht="40.5" customHeight="1">
      <c r="A51" s="17"/>
      <c r="B51" s="284">
        <v>32</v>
      </c>
      <c r="C51" s="285" t="s">
        <v>166</v>
      </c>
      <c r="D51" s="286" t="s">
        <v>167</v>
      </c>
      <c r="E51" s="285" t="s">
        <v>165</v>
      </c>
      <c r="F51" s="287">
        <v>20</v>
      </c>
      <c r="G51" s="288">
        <v>394012</v>
      </c>
      <c r="H51" s="289">
        <v>7880240</v>
      </c>
      <c r="I51" s="290"/>
      <c r="J51" s="291">
        <v>0</v>
      </c>
      <c r="K51" s="292" t="s">
        <v>290</v>
      </c>
      <c r="L51" s="290">
        <v>376991</v>
      </c>
      <c r="M51" s="291">
        <v>7539820</v>
      </c>
      <c r="N51" s="292" t="s">
        <v>291</v>
      </c>
      <c r="O51" s="290"/>
      <c r="P51" s="291">
        <v>0</v>
      </c>
      <c r="Q51" s="292" t="s">
        <v>290</v>
      </c>
      <c r="R51" s="290">
        <v>388786</v>
      </c>
      <c r="S51" s="291">
        <v>7775720</v>
      </c>
      <c r="T51" s="292" t="s">
        <v>291</v>
      </c>
      <c r="U51" s="290">
        <v>394012</v>
      </c>
      <c r="V51" s="291">
        <v>7880240</v>
      </c>
      <c r="W51" s="292" t="s">
        <v>291</v>
      </c>
      <c r="X51" s="290">
        <v>394012</v>
      </c>
      <c r="Y51" s="291">
        <v>7880240</v>
      </c>
      <c r="Z51" s="292" t="s">
        <v>291</v>
      </c>
      <c r="AA51" s="290"/>
      <c r="AB51" s="291">
        <v>0</v>
      </c>
      <c r="AC51" s="292" t="s">
        <v>290</v>
      </c>
      <c r="AD51" s="290">
        <v>394012</v>
      </c>
      <c r="AE51" s="291">
        <v>7880240</v>
      </c>
      <c r="AF51" s="292" t="s">
        <v>291</v>
      </c>
      <c r="AG51" s="290"/>
      <c r="AH51" s="291">
        <v>0</v>
      </c>
      <c r="AI51" s="292" t="s">
        <v>290</v>
      </c>
      <c r="AJ51" s="290">
        <v>394011</v>
      </c>
      <c r="AK51" s="291">
        <v>7880220</v>
      </c>
      <c r="AL51" s="292" t="s">
        <v>291</v>
      </c>
      <c r="AM51" s="290"/>
      <c r="AN51" s="291">
        <v>0</v>
      </c>
      <c r="AO51" s="292" t="s">
        <v>290</v>
      </c>
      <c r="AP51" s="290">
        <v>394012</v>
      </c>
      <c r="AQ51" s="291">
        <v>7880240</v>
      </c>
      <c r="AR51" s="292" t="s">
        <v>291</v>
      </c>
      <c r="AS51" s="290">
        <v>394012</v>
      </c>
      <c r="AT51" s="291">
        <v>7880240</v>
      </c>
      <c r="AU51" s="292" t="s">
        <v>291</v>
      </c>
      <c r="AV51" s="290">
        <v>385304</v>
      </c>
      <c r="AW51" s="291">
        <v>7706080</v>
      </c>
      <c r="AX51" s="292" t="s">
        <v>291</v>
      </c>
      <c r="AY51" s="290">
        <v>394012</v>
      </c>
      <c r="AZ51" s="291">
        <v>7880240</v>
      </c>
      <c r="BA51" s="292" t="s">
        <v>291</v>
      </c>
      <c r="BB51" s="290"/>
      <c r="BC51" s="291">
        <v>0</v>
      </c>
      <c r="BD51" s="292" t="s">
        <v>290</v>
      </c>
      <c r="BE51" s="290">
        <v>386211</v>
      </c>
      <c r="BF51" s="291">
        <v>7724220</v>
      </c>
      <c r="BG51" s="292" t="s">
        <v>291</v>
      </c>
      <c r="BH51" s="290">
        <v>394010</v>
      </c>
      <c r="BI51" s="291">
        <v>7880200</v>
      </c>
      <c r="BJ51" s="292" t="s">
        <v>291</v>
      </c>
      <c r="BK51" s="290">
        <v>394011</v>
      </c>
      <c r="BL51" s="291">
        <v>7880220</v>
      </c>
      <c r="BM51" s="292" t="s">
        <v>291</v>
      </c>
      <c r="BN51" s="290"/>
      <c r="BO51" s="291">
        <v>0</v>
      </c>
      <c r="BP51" s="292" t="s">
        <v>290</v>
      </c>
      <c r="BQ51" s="290">
        <v>394012</v>
      </c>
      <c r="BR51" s="291">
        <v>7880240</v>
      </c>
      <c r="BS51" s="292" t="s">
        <v>291</v>
      </c>
      <c r="BT51" s="290">
        <v>382192</v>
      </c>
      <c r="BU51" s="291">
        <v>7643840</v>
      </c>
      <c r="BV51" s="292" t="s">
        <v>291</v>
      </c>
      <c r="BW51" s="290"/>
      <c r="BX51" s="291">
        <v>0</v>
      </c>
      <c r="BY51" s="292" t="s">
        <v>290</v>
      </c>
      <c r="BZ51" s="290">
        <v>394012</v>
      </c>
      <c r="CA51" s="291">
        <v>7880240</v>
      </c>
      <c r="CB51" s="292" t="s">
        <v>291</v>
      </c>
      <c r="CC51" s="290">
        <v>394010</v>
      </c>
      <c r="CD51" s="291">
        <v>7880200</v>
      </c>
      <c r="CE51" s="292" t="s">
        <v>291</v>
      </c>
      <c r="CF51" s="290">
        <v>394012</v>
      </c>
      <c r="CG51" s="291">
        <v>7880240</v>
      </c>
      <c r="CH51" s="292" t="s">
        <v>291</v>
      </c>
      <c r="CI51" s="290">
        <v>379040</v>
      </c>
      <c r="CJ51" s="291">
        <v>7580800</v>
      </c>
      <c r="CK51" s="292" t="s">
        <v>291</v>
      </c>
      <c r="CL51" s="290"/>
      <c r="CM51" s="291">
        <v>0</v>
      </c>
      <c r="CN51" s="292" t="s">
        <v>290</v>
      </c>
      <c r="CO51" s="290"/>
      <c r="CP51" s="291">
        <v>0</v>
      </c>
      <c r="CQ51" s="292" t="s">
        <v>290</v>
      </c>
      <c r="CR51" s="290">
        <v>375336</v>
      </c>
      <c r="CS51" s="291">
        <v>7506720</v>
      </c>
      <c r="CT51" s="292" t="s">
        <v>291</v>
      </c>
      <c r="CU51" s="290">
        <v>375887</v>
      </c>
      <c r="CV51" s="291">
        <v>7517740</v>
      </c>
      <c r="CW51" s="292" t="s">
        <v>291</v>
      </c>
      <c r="CX51" s="290">
        <v>394012</v>
      </c>
      <c r="CY51" s="291">
        <v>7880240</v>
      </c>
      <c r="CZ51" s="292" t="s">
        <v>291</v>
      </c>
      <c r="DA51" s="290">
        <v>371000</v>
      </c>
      <c r="DB51" s="291">
        <v>7420000</v>
      </c>
      <c r="DC51" s="292" t="s">
        <v>291</v>
      </c>
      <c r="DD51" s="290">
        <v>383382</v>
      </c>
      <c r="DE51" s="291">
        <v>7667640</v>
      </c>
      <c r="DF51" s="292" t="s">
        <v>291</v>
      </c>
      <c r="DG51" s="290">
        <v>394000</v>
      </c>
      <c r="DH51" s="291">
        <v>7880000</v>
      </c>
      <c r="DI51" s="292" t="s">
        <v>291</v>
      </c>
      <c r="DJ51" s="290">
        <v>394012</v>
      </c>
      <c r="DK51" s="291">
        <v>7880240</v>
      </c>
      <c r="DL51" s="292" t="s">
        <v>291</v>
      </c>
      <c r="DM51" s="290"/>
      <c r="DN51" s="291">
        <v>0</v>
      </c>
      <c r="DO51" s="293" t="s">
        <v>290</v>
      </c>
    </row>
    <row r="52" spans="1:119" ht="40.5" customHeight="1">
      <c r="A52" s="17"/>
      <c r="B52" s="284">
        <v>33</v>
      </c>
      <c r="C52" s="285" t="s">
        <v>168</v>
      </c>
      <c r="D52" s="286" t="s">
        <v>169</v>
      </c>
      <c r="E52" s="285" t="s">
        <v>165</v>
      </c>
      <c r="F52" s="287">
        <v>156</v>
      </c>
      <c r="G52" s="288">
        <v>323734</v>
      </c>
      <c r="H52" s="289">
        <v>50502504</v>
      </c>
      <c r="I52" s="290"/>
      <c r="J52" s="291">
        <v>0</v>
      </c>
      <c r="K52" s="292" t="s">
        <v>290</v>
      </c>
      <c r="L52" s="290">
        <v>309749</v>
      </c>
      <c r="M52" s="291">
        <v>48320844</v>
      </c>
      <c r="N52" s="292" t="s">
        <v>291</v>
      </c>
      <c r="O52" s="290"/>
      <c r="P52" s="291">
        <v>0</v>
      </c>
      <c r="Q52" s="292" t="s">
        <v>290</v>
      </c>
      <c r="R52" s="290">
        <v>313656</v>
      </c>
      <c r="S52" s="291">
        <v>48930336</v>
      </c>
      <c r="T52" s="292" t="s">
        <v>291</v>
      </c>
      <c r="U52" s="290">
        <v>323734</v>
      </c>
      <c r="V52" s="291">
        <v>50502504</v>
      </c>
      <c r="W52" s="292" t="s">
        <v>291</v>
      </c>
      <c r="X52" s="290">
        <v>323734</v>
      </c>
      <c r="Y52" s="291">
        <v>50502504</v>
      </c>
      <c r="Z52" s="292" t="s">
        <v>291</v>
      </c>
      <c r="AA52" s="290"/>
      <c r="AB52" s="291">
        <v>0</v>
      </c>
      <c r="AC52" s="292" t="s">
        <v>290</v>
      </c>
      <c r="AD52" s="290">
        <v>323734</v>
      </c>
      <c r="AE52" s="291">
        <v>50502504</v>
      </c>
      <c r="AF52" s="292" t="s">
        <v>291</v>
      </c>
      <c r="AG52" s="290"/>
      <c r="AH52" s="291">
        <v>0</v>
      </c>
      <c r="AI52" s="292" t="s">
        <v>290</v>
      </c>
      <c r="AJ52" s="290">
        <v>323733</v>
      </c>
      <c r="AK52" s="291">
        <v>50502348</v>
      </c>
      <c r="AL52" s="292" t="s">
        <v>291</v>
      </c>
      <c r="AM52" s="290"/>
      <c r="AN52" s="291">
        <v>0</v>
      </c>
      <c r="AO52" s="292" t="s">
        <v>290</v>
      </c>
      <c r="AP52" s="290">
        <v>323734</v>
      </c>
      <c r="AQ52" s="291">
        <v>50502504</v>
      </c>
      <c r="AR52" s="292" t="s">
        <v>291</v>
      </c>
      <c r="AS52" s="290">
        <v>323734</v>
      </c>
      <c r="AT52" s="291">
        <v>50502504</v>
      </c>
      <c r="AU52" s="292" t="s">
        <v>291</v>
      </c>
      <c r="AV52" s="290">
        <v>316579</v>
      </c>
      <c r="AW52" s="291">
        <v>49386324</v>
      </c>
      <c r="AX52" s="292" t="s">
        <v>291</v>
      </c>
      <c r="AY52" s="290">
        <v>323734</v>
      </c>
      <c r="AZ52" s="291">
        <v>50502504</v>
      </c>
      <c r="BA52" s="292" t="s">
        <v>291</v>
      </c>
      <c r="BB52" s="290"/>
      <c r="BC52" s="291">
        <v>0</v>
      </c>
      <c r="BD52" s="292" t="s">
        <v>290</v>
      </c>
      <c r="BE52" s="290">
        <v>317324</v>
      </c>
      <c r="BF52" s="291">
        <v>49502544</v>
      </c>
      <c r="BG52" s="292" t="s">
        <v>291</v>
      </c>
      <c r="BH52" s="290">
        <v>323730</v>
      </c>
      <c r="BI52" s="291">
        <v>50501880</v>
      </c>
      <c r="BJ52" s="292" t="s">
        <v>291</v>
      </c>
      <c r="BK52" s="290">
        <v>323733</v>
      </c>
      <c r="BL52" s="291">
        <v>50502348</v>
      </c>
      <c r="BM52" s="292" t="s">
        <v>291</v>
      </c>
      <c r="BN52" s="290"/>
      <c r="BO52" s="291">
        <v>0</v>
      </c>
      <c r="BP52" s="292" t="s">
        <v>290</v>
      </c>
      <c r="BQ52" s="290">
        <v>323734</v>
      </c>
      <c r="BR52" s="291">
        <v>50502504</v>
      </c>
      <c r="BS52" s="292" t="s">
        <v>291</v>
      </c>
      <c r="BT52" s="290">
        <v>314022</v>
      </c>
      <c r="BU52" s="291">
        <v>48987432</v>
      </c>
      <c r="BV52" s="292" t="s">
        <v>291</v>
      </c>
      <c r="BW52" s="290"/>
      <c r="BX52" s="291">
        <v>0</v>
      </c>
      <c r="BY52" s="292" t="s">
        <v>290</v>
      </c>
      <c r="BZ52" s="290">
        <v>323734</v>
      </c>
      <c r="CA52" s="291">
        <v>50502504</v>
      </c>
      <c r="CB52" s="292" t="s">
        <v>291</v>
      </c>
      <c r="CC52" s="290">
        <v>323730</v>
      </c>
      <c r="CD52" s="291">
        <v>50501880</v>
      </c>
      <c r="CE52" s="292" t="s">
        <v>291</v>
      </c>
      <c r="CF52" s="290">
        <v>323734</v>
      </c>
      <c r="CG52" s="291">
        <v>50502504</v>
      </c>
      <c r="CH52" s="292" t="s">
        <v>291</v>
      </c>
      <c r="CI52" s="290">
        <v>311432</v>
      </c>
      <c r="CJ52" s="291">
        <v>48583392</v>
      </c>
      <c r="CK52" s="292" t="s">
        <v>291</v>
      </c>
      <c r="CL52" s="290"/>
      <c r="CM52" s="291">
        <v>0</v>
      </c>
      <c r="CN52" s="292" t="s">
        <v>290</v>
      </c>
      <c r="CO52" s="290"/>
      <c r="CP52" s="291">
        <v>0</v>
      </c>
      <c r="CQ52" s="292" t="s">
        <v>290</v>
      </c>
      <c r="CR52" s="290">
        <v>308389</v>
      </c>
      <c r="CS52" s="291">
        <v>48108684</v>
      </c>
      <c r="CT52" s="292" t="s">
        <v>291</v>
      </c>
      <c r="CU52" s="290">
        <v>308842</v>
      </c>
      <c r="CV52" s="291">
        <v>48179352</v>
      </c>
      <c r="CW52" s="292" t="s">
        <v>291</v>
      </c>
      <c r="CX52" s="290">
        <v>323734</v>
      </c>
      <c r="CY52" s="291">
        <v>50502504</v>
      </c>
      <c r="CZ52" s="292" t="s">
        <v>291</v>
      </c>
      <c r="DA52" s="290">
        <v>305000</v>
      </c>
      <c r="DB52" s="291">
        <v>47580000</v>
      </c>
      <c r="DC52" s="292" t="s">
        <v>291</v>
      </c>
      <c r="DD52" s="290">
        <v>315000</v>
      </c>
      <c r="DE52" s="291">
        <v>49140000</v>
      </c>
      <c r="DF52" s="292" t="s">
        <v>291</v>
      </c>
      <c r="DG52" s="290">
        <v>323700</v>
      </c>
      <c r="DH52" s="291">
        <v>50497200</v>
      </c>
      <c r="DI52" s="292" t="s">
        <v>291</v>
      </c>
      <c r="DJ52" s="290">
        <v>323734</v>
      </c>
      <c r="DK52" s="291">
        <v>50502504</v>
      </c>
      <c r="DL52" s="292" t="s">
        <v>291</v>
      </c>
      <c r="DM52" s="290"/>
      <c r="DN52" s="291">
        <v>0</v>
      </c>
      <c r="DO52" s="293" t="s">
        <v>290</v>
      </c>
    </row>
    <row r="53" spans="1:119" ht="40.5" customHeight="1">
      <c r="A53" s="17"/>
      <c r="B53" s="284">
        <v>34</v>
      </c>
      <c r="C53" s="285" t="s">
        <v>170</v>
      </c>
      <c r="D53" s="286" t="s">
        <v>171</v>
      </c>
      <c r="E53" s="285" t="s">
        <v>165</v>
      </c>
      <c r="F53" s="287">
        <v>34</v>
      </c>
      <c r="G53" s="288">
        <v>503071</v>
      </c>
      <c r="H53" s="289">
        <v>17104414</v>
      </c>
      <c r="I53" s="290"/>
      <c r="J53" s="291">
        <v>0</v>
      </c>
      <c r="K53" s="292" t="s">
        <v>290</v>
      </c>
      <c r="L53" s="290">
        <v>481338</v>
      </c>
      <c r="M53" s="291">
        <v>16365492</v>
      </c>
      <c r="N53" s="292" t="s">
        <v>291</v>
      </c>
      <c r="O53" s="290"/>
      <c r="P53" s="291">
        <v>0</v>
      </c>
      <c r="Q53" s="292" t="s">
        <v>290</v>
      </c>
      <c r="R53" s="290">
        <v>495674</v>
      </c>
      <c r="S53" s="291">
        <v>16852916</v>
      </c>
      <c r="T53" s="292" t="s">
        <v>291</v>
      </c>
      <c r="U53" s="290">
        <v>503071</v>
      </c>
      <c r="V53" s="291">
        <v>17104414</v>
      </c>
      <c r="W53" s="292" t="s">
        <v>291</v>
      </c>
      <c r="X53" s="290">
        <v>503071</v>
      </c>
      <c r="Y53" s="291">
        <v>17104414</v>
      </c>
      <c r="Z53" s="292" t="s">
        <v>291</v>
      </c>
      <c r="AA53" s="290"/>
      <c r="AB53" s="291">
        <v>0</v>
      </c>
      <c r="AC53" s="292" t="s">
        <v>290</v>
      </c>
      <c r="AD53" s="290">
        <v>503071</v>
      </c>
      <c r="AE53" s="291">
        <v>17104414</v>
      </c>
      <c r="AF53" s="292" t="s">
        <v>291</v>
      </c>
      <c r="AG53" s="290"/>
      <c r="AH53" s="291">
        <v>0</v>
      </c>
      <c r="AI53" s="292" t="s">
        <v>290</v>
      </c>
      <c r="AJ53" s="290">
        <v>503070</v>
      </c>
      <c r="AK53" s="291">
        <v>17104380</v>
      </c>
      <c r="AL53" s="292" t="s">
        <v>291</v>
      </c>
      <c r="AM53" s="290"/>
      <c r="AN53" s="291">
        <v>0</v>
      </c>
      <c r="AO53" s="292" t="s">
        <v>290</v>
      </c>
      <c r="AP53" s="290">
        <v>503071</v>
      </c>
      <c r="AQ53" s="291">
        <v>17104414</v>
      </c>
      <c r="AR53" s="292" t="s">
        <v>291</v>
      </c>
      <c r="AS53" s="290">
        <v>503071</v>
      </c>
      <c r="AT53" s="291">
        <v>17104414</v>
      </c>
      <c r="AU53" s="292" t="s">
        <v>291</v>
      </c>
      <c r="AV53" s="290">
        <v>491953</v>
      </c>
      <c r="AW53" s="291">
        <v>16726402</v>
      </c>
      <c r="AX53" s="292" t="s">
        <v>291</v>
      </c>
      <c r="AY53" s="290">
        <v>503071</v>
      </c>
      <c r="AZ53" s="291">
        <v>17104414</v>
      </c>
      <c r="BA53" s="292" t="s">
        <v>291</v>
      </c>
      <c r="BB53" s="290"/>
      <c r="BC53" s="291">
        <v>0</v>
      </c>
      <c r="BD53" s="292" t="s">
        <v>290</v>
      </c>
      <c r="BE53" s="290">
        <v>493110</v>
      </c>
      <c r="BF53" s="291">
        <v>16765740</v>
      </c>
      <c r="BG53" s="292" t="s">
        <v>291</v>
      </c>
      <c r="BH53" s="290">
        <v>503070</v>
      </c>
      <c r="BI53" s="291">
        <v>17104380</v>
      </c>
      <c r="BJ53" s="292" t="s">
        <v>291</v>
      </c>
      <c r="BK53" s="290">
        <v>503070</v>
      </c>
      <c r="BL53" s="291">
        <v>17104380</v>
      </c>
      <c r="BM53" s="292" t="s">
        <v>291</v>
      </c>
      <c r="BN53" s="290"/>
      <c r="BO53" s="291">
        <v>0</v>
      </c>
      <c r="BP53" s="292" t="s">
        <v>290</v>
      </c>
      <c r="BQ53" s="290">
        <v>503071</v>
      </c>
      <c r="BR53" s="291">
        <v>17104414</v>
      </c>
      <c r="BS53" s="292" t="s">
        <v>291</v>
      </c>
      <c r="BT53" s="290">
        <v>487979</v>
      </c>
      <c r="BU53" s="291">
        <v>16591286</v>
      </c>
      <c r="BV53" s="292" t="s">
        <v>291</v>
      </c>
      <c r="BW53" s="290"/>
      <c r="BX53" s="291">
        <v>0</v>
      </c>
      <c r="BY53" s="292" t="s">
        <v>290</v>
      </c>
      <c r="BZ53" s="290">
        <v>503071</v>
      </c>
      <c r="CA53" s="291">
        <v>17104414</v>
      </c>
      <c r="CB53" s="292" t="s">
        <v>291</v>
      </c>
      <c r="CC53" s="290">
        <v>503070</v>
      </c>
      <c r="CD53" s="291">
        <v>17104380</v>
      </c>
      <c r="CE53" s="292" t="s">
        <v>291</v>
      </c>
      <c r="CF53" s="290">
        <v>503071</v>
      </c>
      <c r="CG53" s="291">
        <v>17104414</v>
      </c>
      <c r="CH53" s="292" t="s">
        <v>291</v>
      </c>
      <c r="CI53" s="290">
        <v>483954</v>
      </c>
      <c r="CJ53" s="291">
        <v>16454436</v>
      </c>
      <c r="CK53" s="292" t="s">
        <v>291</v>
      </c>
      <c r="CL53" s="290"/>
      <c r="CM53" s="291">
        <v>0</v>
      </c>
      <c r="CN53" s="292" t="s">
        <v>290</v>
      </c>
      <c r="CO53" s="290"/>
      <c r="CP53" s="291">
        <v>0</v>
      </c>
      <c r="CQ53" s="292" t="s">
        <v>290</v>
      </c>
      <c r="CR53" s="290">
        <v>479225</v>
      </c>
      <c r="CS53" s="291">
        <v>16293650</v>
      </c>
      <c r="CT53" s="292" t="s">
        <v>291</v>
      </c>
      <c r="CU53" s="290">
        <v>479930</v>
      </c>
      <c r="CV53" s="291">
        <v>16317620</v>
      </c>
      <c r="CW53" s="292" t="s">
        <v>291</v>
      </c>
      <c r="CX53" s="290">
        <v>503071</v>
      </c>
      <c r="CY53" s="291">
        <v>17104414</v>
      </c>
      <c r="CZ53" s="292" t="s">
        <v>291</v>
      </c>
      <c r="DA53" s="290">
        <v>473900</v>
      </c>
      <c r="DB53" s="291">
        <v>16112600</v>
      </c>
      <c r="DC53" s="292" t="s">
        <v>291</v>
      </c>
      <c r="DD53" s="290">
        <v>489499</v>
      </c>
      <c r="DE53" s="291">
        <v>16642966</v>
      </c>
      <c r="DF53" s="292" t="s">
        <v>291</v>
      </c>
      <c r="DG53" s="290">
        <v>503000</v>
      </c>
      <c r="DH53" s="291">
        <v>17102000</v>
      </c>
      <c r="DI53" s="292" t="s">
        <v>291</v>
      </c>
      <c r="DJ53" s="290">
        <v>503071</v>
      </c>
      <c r="DK53" s="291">
        <v>17104414</v>
      </c>
      <c r="DL53" s="292" t="s">
        <v>291</v>
      </c>
      <c r="DM53" s="290"/>
      <c r="DN53" s="291">
        <v>0</v>
      </c>
      <c r="DO53" s="293" t="s">
        <v>290</v>
      </c>
    </row>
    <row r="54" spans="1:119" ht="40.5" customHeight="1">
      <c r="A54" s="17"/>
      <c r="B54" s="284">
        <v>35</v>
      </c>
      <c r="C54" s="285" t="s">
        <v>172</v>
      </c>
      <c r="D54" s="286" t="s">
        <v>173</v>
      </c>
      <c r="E54" s="285" t="s">
        <v>165</v>
      </c>
      <c r="F54" s="287">
        <v>26</v>
      </c>
      <c r="G54" s="288">
        <v>252952</v>
      </c>
      <c r="H54" s="289">
        <v>6576752</v>
      </c>
      <c r="I54" s="290"/>
      <c r="J54" s="291">
        <v>0</v>
      </c>
      <c r="K54" s="292" t="s">
        <v>290</v>
      </c>
      <c r="L54" s="290">
        <v>242024</v>
      </c>
      <c r="M54" s="291">
        <v>6292624</v>
      </c>
      <c r="N54" s="292" t="s">
        <v>291</v>
      </c>
      <c r="O54" s="290"/>
      <c r="P54" s="291">
        <v>0</v>
      </c>
      <c r="Q54" s="292" t="s">
        <v>290</v>
      </c>
      <c r="R54" s="290">
        <v>246192</v>
      </c>
      <c r="S54" s="291">
        <v>6400992</v>
      </c>
      <c r="T54" s="292" t="s">
        <v>291</v>
      </c>
      <c r="U54" s="290">
        <v>252952</v>
      </c>
      <c r="V54" s="291">
        <v>6576752</v>
      </c>
      <c r="W54" s="292" t="s">
        <v>291</v>
      </c>
      <c r="X54" s="290">
        <v>252952</v>
      </c>
      <c r="Y54" s="291">
        <v>6576752</v>
      </c>
      <c r="Z54" s="292" t="s">
        <v>291</v>
      </c>
      <c r="AA54" s="290"/>
      <c r="AB54" s="291">
        <v>0</v>
      </c>
      <c r="AC54" s="292" t="s">
        <v>290</v>
      </c>
      <c r="AD54" s="290">
        <v>252952</v>
      </c>
      <c r="AE54" s="291">
        <v>6576752</v>
      </c>
      <c r="AF54" s="292" t="s">
        <v>291</v>
      </c>
      <c r="AG54" s="290"/>
      <c r="AH54" s="291">
        <v>0</v>
      </c>
      <c r="AI54" s="292" t="s">
        <v>290</v>
      </c>
      <c r="AJ54" s="290">
        <v>244105</v>
      </c>
      <c r="AK54" s="291">
        <v>6346730</v>
      </c>
      <c r="AL54" s="292" t="s">
        <v>291</v>
      </c>
      <c r="AM54" s="290"/>
      <c r="AN54" s="291">
        <v>0</v>
      </c>
      <c r="AO54" s="292" t="s">
        <v>290</v>
      </c>
      <c r="AP54" s="290">
        <v>252952</v>
      </c>
      <c r="AQ54" s="291">
        <v>6576752</v>
      </c>
      <c r="AR54" s="292" t="s">
        <v>291</v>
      </c>
      <c r="AS54" s="290">
        <v>252952</v>
      </c>
      <c r="AT54" s="291">
        <v>6576752</v>
      </c>
      <c r="AU54" s="292" t="s">
        <v>291</v>
      </c>
      <c r="AV54" s="290">
        <v>247362</v>
      </c>
      <c r="AW54" s="291">
        <v>6431412</v>
      </c>
      <c r="AX54" s="292" t="s">
        <v>291</v>
      </c>
      <c r="AY54" s="290">
        <v>252952</v>
      </c>
      <c r="AZ54" s="291">
        <v>6576752</v>
      </c>
      <c r="BA54" s="292" t="s">
        <v>291</v>
      </c>
      <c r="BB54" s="290"/>
      <c r="BC54" s="291">
        <v>0</v>
      </c>
      <c r="BD54" s="292" t="s">
        <v>290</v>
      </c>
      <c r="BE54" s="290">
        <v>247944</v>
      </c>
      <c r="BF54" s="291">
        <v>6446544</v>
      </c>
      <c r="BG54" s="292" t="s">
        <v>291</v>
      </c>
      <c r="BH54" s="290">
        <v>252950</v>
      </c>
      <c r="BI54" s="291">
        <v>6576700</v>
      </c>
      <c r="BJ54" s="292" t="s">
        <v>291</v>
      </c>
      <c r="BK54" s="290">
        <v>252951</v>
      </c>
      <c r="BL54" s="291">
        <v>6576726</v>
      </c>
      <c r="BM54" s="292" t="s">
        <v>291</v>
      </c>
      <c r="BN54" s="290"/>
      <c r="BO54" s="291">
        <v>0</v>
      </c>
      <c r="BP54" s="292" t="s">
        <v>290</v>
      </c>
      <c r="BQ54" s="290">
        <v>252952</v>
      </c>
      <c r="BR54" s="291">
        <v>6576752</v>
      </c>
      <c r="BS54" s="292" t="s">
        <v>291</v>
      </c>
      <c r="BT54" s="290">
        <v>245363</v>
      </c>
      <c r="BU54" s="291">
        <v>6379438</v>
      </c>
      <c r="BV54" s="292" t="s">
        <v>291</v>
      </c>
      <c r="BW54" s="290"/>
      <c r="BX54" s="291">
        <v>0</v>
      </c>
      <c r="BY54" s="292" t="s">
        <v>290</v>
      </c>
      <c r="BZ54" s="290">
        <v>252952</v>
      </c>
      <c r="CA54" s="291">
        <v>6576752</v>
      </c>
      <c r="CB54" s="292" t="s">
        <v>291</v>
      </c>
      <c r="CC54" s="290">
        <v>252950</v>
      </c>
      <c r="CD54" s="291">
        <v>6576700</v>
      </c>
      <c r="CE54" s="292" t="s">
        <v>291</v>
      </c>
      <c r="CF54" s="290">
        <v>252952</v>
      </c>
      <c r="CG54" s="291">
        <v>6576752</v>
      </c>
      <c r="CH54" s="292" t="s">
        <v>291</v>
      </c>
      <c r="CI54" s="290">
        <v>243340</v>
      </c>
      <c r="CJ54" s="291">
        <v>6326840</v>
      </c>
      <c r="CK54" s="292" t="s">
        <v>291</v>
      </c>
      <c r="CL54" s="290"/>
      <c r="CM54" s="291">
        <v>0</v>
      </c>
      <c r="CN54" s="292" t="s">
        <v>290</v>
      </c>
      <c r="CO54" s="290"/>
      <c r="CP54" s="291">
        <v>0</v>
      </c>
      <c r="CQ54" s="292" t="s">
        <v>290</v>
      </c>
      <c r="CR54" s="290">
        <v>240962</v>
      </c>
      <c r="CS54" s="291">
        <v>6265012</v>
      </c>
      <c r="CT54" s="292" t="s">
        <v>291</v>
      </c>
      <c r="CU54" s="290">
        <v>241316</v>
      </c>
      <c r="CV54" s="291">
        <v>6274216</v>
      </c>
      <c r="CW54" s="292" t="s">
        <v>291</v>
      </c>
      <c r="CX54" s="290">
        <v>252952</v>
      </c>
      <c r="CY54" s="291">
        <v>6576752</v>
      </c>
      <c r="CZ54" s="292" t="s">
        <v>291</v>
      </c>
      <c r="DA54" s="290">
        <v>238200</v>
      </c>
      <c r="DB54" s="291">
        <v>6193200</v>
      </c>
      <c r="DC54" s="292" t="s">
        <v>291</v>
      </c>
      <c r="DD54" s="290">
        <v>246128</v>
      </c>
      <c r="DE54" s="291">
        <v>6399328</v>
      </c>
      <c r="DF54" s="292" t="s">
        <v>291</v>
      </c>
      <c r="DG54" s="290">
        <v>252900</v>
      </c>
      <c r="DH54" s="291">
        <v>6575400</v>
      </c>
      <c r="DI54" s="292" t="s">
        <v>291</v>
      </c>
      <c r="DJ54" s="290">
        <v>252952</v>
      </c>
      <c r="DK54" s="291">
        <v>6576752</v>
      </c>
      <c r="DL54" s="292" t="s">
        <v>291</v>
      </c>
      <c r="DM54" s="290"/>
      <c r="DN54" s="291">
        <v>0</v>
      </c>
      <c r="DO54" s="293" t="s">
        <v>290</v>
      </c>
    </row>
    <row r="55" spans="1:119" ht="40.5" customHeight="1">
      <c r="A55" s="17"/>
      <c r="B55" s="284">
        <v>36</v>
      </c>
      <c r="C55" s="285" t="s">
        <v>174</v>
      </c>
      <c r="D55" s="286" t="s">
        <v>175</v>
      </c>
      <c r="E55" s="285" t="s">
        <v>147</v>
      </c>
      <c r="F55" s="287">
        <v>2210</v>
      </c>
      <c r="G55" s="288">
        <v>228676</v>
      </c>
      <c r="H55" s="289">
        <v>505373960</v>
      </c>
      <c r="I55" s="290"/>
      <c r="J55" s="291">
        <v>0</v>
      </c>
      <c r="K55" s="292" t="s">
        <v>290</v>
      </c>
      <c r="L55" s="290">
        <v>218797</v>
      </c>
      <c r="M55" s="291">
        <v>483541370</v>
      </c>
      <c r="N55" s="292" t="s">
        <v>291</v>
      </c>
      <c r="O55" s="290"/>
      <c r="P55" s="291">
        <v>0</v>
      </c>
      <c r="Q55" s="292" t="s">
        <v>290</v>
      </c>
      <c r="R55" s="290">
        <v>228676</v>
      </c>
      <c r="S55" s="291">
        <v>505373960</v>
      </c>
      <c r="T55" s="292" t="s">
        <v>291</v>
      </c>
      <c r="U55" s="290">
        <v>228676</v>
      </c>
      <c r="V55" s="291">
        <v>505373960</v>
      </c>
      <c r="W55" s="292" t="s">
        <v>291</v>
      </c>
      <c r="X55" s="290">
        <v>200000</v>
      </c>
      <c r="Y55" s="291">
        <v>442000000</v>
      </c>
      <c r="Z55" s="292" t="s">
        <v>291</v>
      </c>
      <c r="AA55" s="290"/>
      <c r="AB55" s="291">
        <v>0</v>
      </c>
      <c r="AC55" s="292" t="s">
        <v>290</v>
      </c>
      <c r="AD55" s="290">
        <v>228676</v>
      </c>
      <c r="AE55" s="291">
        <v>505373960</v>
      </c>
      <c r="AF55" s="292" t="s">
        <v>291</v>
      </c>
      <c r="AG55" s="290"/>
      <c r="AH55" s="291">
        <v>0</v>
      </c>
      <c r="AI55" s="292" t="s">
        <v>290</v>
      </c>
      <c r="AJ55" s="290">
        <v>217241</v>
      </c>
      <c r="AK55" s="291">
        <v>480102610</v>
      </c>
      <c r="AL55" s="292" t="s">
        <v>291</v>
      </c>
      <c r="AM55" s="290"/>
      <c r="AN55" s="291">
        <v>0</v>
      </c>
      <c r="AO55" s="292" t="s">
        <v>290</v>
      </c>
      <c r="AP55" s="290">
        <v>228676</v>
      </c>
      <c r="AQ55" s="291">
        <v>505373960</v>
      </c>
      <c r="AR55" s="292" t="s">
        <v>291</v>
      </c>
      <c r="AS55" s="290">
        <v>228676</v>
      </c>
      <c r="AT55" s="291">
        <v>505373960</v>
      </c>
      <c r="AU55" s="292" t="s">
        <v>291</v>
      </c>
      <c r="AV55" s="290">
        <v>223622</v>
      </c>
      <c r="AW55" s="291">
        <v>494204620</v>
      </c>
      <c r="AX55" s="292" t="s">
        <v>291</v>
      </c>
      <c r="AY55" s="290">
        <v>198624</v>
      </c>
      <c r="AZ55" s="291">
        <v>438959040</v>
      </c>
      <c r="BA55" s="292" t="s">
        <v>291</v>
      </c>
      <c r="BB55" s="290"/>
      <c r="BC55" s="291">
        <v>0</v>
      </c>
      <c r="BD55" s="292" t="s">
        <v>290</v>
      </c>
      <c r="BE55" s="290">
        <v>224148</v>
      </c>
      <c r="BF55" s="291">
        <v>495367080</v>
      </c>
      <c r="BG55" s="292" t="s">
        <v>291</v>
      </c>
      <c r="BH55" s="290">
        <v>228670</v>
      </c>
      <c r="BI55" s="291">
        <v>505360700</v>
      </c>
      <c r="BJ55" s="292" t="s">
        <v>291</v>
      </c>
      <c r="BK55" s="290">
        <v>228675</v>
      </c>
      <c r="BL55" s="291">
        <v>505371750</v>
      </c>
      <c r="BM55" s="292" t="s">
        <v>291</v>
      </c>
      <c r="BN55" s="290"/>
      <c r="BO55" s="291">
        <v>0</v>
      </c>
      <c r="BP55" s="292" t="s">
        <v>290</v>
      </c>
      <c r="BQ55" s="290">
        <v>228676</v>
      </c>
      <c r="BR55" s="291">
        <v>505373960</v>
      </c>
      <c r="BS55" s="292" t="s">
        <v>291</v>
      </c>
      <c r="BT55" s="290">
        <v>221816</v>
      </c>
      <c r="BU55" s="291">
        <v>490213360</v>
      </c>
      <c r="BV55" s="292" t="s">
        <v>291</v>
      </c>
      <c r="BW55" s="290"/>
      <c r="BX55" s="291">
        <v>0</v>
      </c>
      <c r="BY55" s="292" t="s">
        <v>290</v>
      </c>
      <c r="BZ55" s="290">
        <v>228676</v>
      </c>
      <c r="CA55" s="291">
        <v>505373960</v>
      </c>
      <c r="CB55" s="292" t="s">
        <v>291</v>
      </c>
      <c r="CC55" s="290">
        <v>228670</v>
      </c>
      <c r="CD55" s="291">
        <v>505360700</v>
      </c>
      <c r="CE55" s="292" t="s">
        <v>291</v>
      </c>
      <c r="CF55" s="290">
        <v>228676</v>
      </c>
      <c r="CG55" s="291">
        <v>505373960</v>
      </c>
      <c r="CH55" s="292" t="s">
        <v>291</v>
      </c>
      <c r="CI55" s="290">
        <v>219986</v>
      </c>
      <c r="CJ55" s="291">
        <v>486169060</v>
      </c>
      <c r="CK55" s="292" t="s">
        <v>291</v>
      </c>
      <c r="CL55" s="290"/>
      <c r="CM55" s="291">
        <v>0</v>
      </c>
      <c r="CN55" s="292" t="s">
        <v>290</v>
      </c>
      <c r="CO55" s="290"/>
      <c r="CP55" s="291">
        <v>0</v>
      </c>
      <c r="CQ55" s="292" t="s">
        <v>290</v>
      </c>
      <c r="CR55" s="290">
        <v>217837</v>
      </c>
      <c r="CS55" s="291">
        <v>481419770</v>
      </c>
      <c r="CT55" s="292" t="s">
        <v>291</v>
      </c>
      <c r="CU55" s="290">
        <v>218157</v>
      </c>
      <c r="CV55" s="291">
        <v>482126970</v>
      </c>
      <c r="CW55" s="292" t="s">
        <v>291</v>
      </c>
      <c r="CX55" s="290">
        <v>228676</v>
      </c>
      <c r="CY55" s="291">
        <v>505373960</v>
      </c>
      <c r="CZ55" s="292" t="s">
        <v>291</v>
      </c>
      <c r="DA55" s="290">
        <v>215500</v>
      </c>
      <c r="DB55" s="291">
        <v>476255000</v>
      </c>
      <c r="DC55" s="292" t="s">
        <v>291</v>
      </c>
      <c r="DD55" s="290">
        <v>222507</v>
      </c>
      <c r="DE55" s="291">
        <v>491740470</v>
      </c>
      <c r="DF55" s="292" t="s">
        <v>291</v>
      </c>
      <c r="DG55" s="290">
        <v>228600</v>
      </c>
      <c r="DH55" s="291">
        <v>505206000</v>
      </c>
      <c r="DI55" s="292" t="s">
        <v>291</v>
      </c>
      <c r="DJ55" s="290">
        <v>228676</v>
      </c>
      <c r="DK55" s="291">
        <v>505373960</v>
      </c>
      <c r="DL55" s="292" t="s">
        <v>291</v>
      </c>
      <c r="DM55" s="290"/>
      <c r="DN55" s="291">
        <v>0</v>
      </c>
      <c r="DO55" s="293" t="s">
        <v>290</v>
      </c>
    </row>
    <row r="56" spans="1:119" ht="40.5" customHeight="1">
      <c r="A56" s="17"/>
      <c r="B56" s="284">
        <v>37</v>
      </c>
      <c r="C56" s="285" t="s">
        <v>176</v>
      </c>
      <c r="D56" s="286" t="s">
        <v>177</v>
      </c>
      <c r="E56" s="285" t="s">
        <v>165</v>
      </c>
      <c r="F56" s="287">
        <v>30</v>
      </c>
      <c r="G56" s="288">
        <v>102870</v>
      </c>
      <c r="H56" s="289">
        <v>3086100</v>
      </c>
      <c r="I56" s="290"/>
      <c r="J56" s="291">
        <v>0</v>
      </c>
      <c r="K56" s="292" t="s">
        <v>290</v>
      </c>
      <c r="L56" s="290">
        <v>98426</v>
      </c>
      <c r="M56" s="291">
        <v>2952780</v>
      </c>
      <c r="N56" s="292" t="s">
        <v>291</v>
      </c>
      <c r="O56" s="290"/>
      <c r="P56" s="291">
        <v>0</v>
      </c>
      <c r="Q56" s="292" t="s">
        <v>290</v>
      </c>
      <c r="R56" s="290">
        <v>102870</v>
      </c>
      <c r="S56" s="291">
        <v>3086100</v>
      </c>
      <c r="T56" s="292" t="s">
        <v>291</v>
      </c>
      <c r="U56" s="290">
        <v>102870</v>
      </c>
      <c r="V56" s="291">
        <v>3086100</v>
      </c>
      <c r="W56" s="292" t="s">
        <v>291</v>
      </c>
      <c r="X56" s="290">
        <v>102870</v>
      </c>
      <c r="Y56" s="291">
        <v>3086100</v>
      </c>
      <c r="Z56" s="292" t="s">
        <v>291</v>
      </c>
      <c r="AA56" s="290"/>
      <c r="AB56" s="291">
        <v>0</v>
      </c>
      <c r="AC56" s="292" t="s">
        <v>290</v>
      </c>
      <c r="AD56" s="290">
        <v>102870</v>
      </c>
      <c r="AE56" s="291">
        <v>3086100</v>
      </c>
      <c r="AF56" s="292" t="s">
        <v>291</v>
      </c>
      <c r="AG56" s="290"/>
      <c r="AH56" s="291">
        <v>0</v>
      </c>
      <c r="AI56" s="292" t="s">
        <v>290</v>
      </c>
      <c r="AJ56" s="290">
        <v>102869</v>
      </c>
      <c r="AK56" s="291">
        <v>3086070</v>
      </c>
      <c r="AL56" s="292" t="s">
        <v>291</v>
      </c>
      <c r="AM56" s="290"/>
      <c r="AN56" s="291">
        <v>0</v>
      </c>
      <c r="AO56" s="292" t="s">
        <v>290</v>
      </c>
      <c r="AP56" s="290">
        <v>102870</v>
      </c>
      <c r="AQ56" s="291">
        <v>3086100</v>
      </c>
      <c r="AR56" s="292" t="s">
        <v>291</v>
      </c>
      <c r="AS56" s="290">
        <v>101089</v>
      </c>
      <c r="AT56" s="291">
        <v>3032670</v>
      </c>
      <c r="AU56" s="292" t="s">
        <v>291</v>
      </c>
      <c r="AV56" s="290">
        <v>100596</v>
      </c>
      <c r="AW56" s="291">
        <v>3017880</v>
      </c>
      <c r="AX56" s="292" t="s">
        <v>291</v>
      </c>
      <c r="AY56" s="290">
        <v>102870</v>
      </c>
      <c r="AZ56" s="291">
        <v>3086100</v>
      </c>
      <c r="BA56" s="292" t="s">
        <v>291</v>
      </c>
      <c r="BB56" s="290"/>
      <c r="BC56" s="291">
        <v>0</v>
      </c>
      <c r="BD56" s="292" t="s">
        <v>290</v>
      </c>
      <c r="BE56" s="290">
        <v>100833</v>
      </c>
      <c r="BF56" s="291">
        <v>3024990</v>
      </c>
      <c r="BG56" s="292" t="s">
        <v>291</v>
      </c>
      <c r="BH56" s="290">
        <v>102870</v>
      </c>
      <c r="BI56" s="291">
        <v>3086100</v>
      </c>
      <c r="BJ56" s="292" t="s">
        <v>291</v>
      </c>
      <c r="BK56" s="290">
        <v>102869</v>
      </c>
      <c r="BL56" s="291">
        <v>3086070</v>
      </c>
      <c r="BM56" s="292" t="s">
        <v>291</v>
      </c>
      <c r="BN56" s="290"/>
      <c r="BO56" s="291">
        <v>0</v>
      </c>
      <c r="BP56" s="292" t="s">
        <v>290</v>
      </c>
      <c r="BQ56" s="290">
        <v>102870</v>
      </c>
      <c r="BR56" s="291">
        <v>3086100</v>
      </c>
      <c r="BS56" s="292" t="s">
        <v>291</v>
      </c>
      <c r="BT56" s="290">
        <v>99784</v>
      </c>
      <c r="BU56" s="291">
        <v>2993520</v>
      </c>
      <c r="BV56" s="292" t="s">
        <v>291</v>
      </c>
      <c r="BW56" s="290"/>
      <c r="BX56" s="291">
        <v>0</v>
      </c>
      <c r="BY56" s="292" t="s">
        <v>290</v>
      </c>
      <c r="BZ56" s="290">
        <v>102870</v>
      </c>
      <c r="CA56" s="291">
        <v>3086100</v>
      </c>
      <c r="CB56" s="292" t="s">
        <v>291</v>
      </c>
      <c r="CC56" s="290">
        <v>102860</v>
      </c>
      <c r="CD56" s="291">
        <v>3085800</v>
      </c>
      <c r="CE56" s="292" t="s">
        <v>291</v>
      </c>
      <c r="CF56" s="290">
        <v>102870</v>
      </c>
      <c r="CG56" s="291">
        <v>3086100</v>
      </c>
      <c r="CH56" s="292" t="s">
        <v>291</v>
      </c>
      <c r="CI56" s="290">
        <v>98961</v>
      </c>
      <c r="CJ56" s="291">
        <v>2968830</v>
      </c>
      <c r="CK56" s="292" t="s">
        <v>291</v>
      </c>
      <c r="CL56" s="290"/>
      <c r="CM56" s="291">
        <v>0</v>
      </c>
      <c r="CN56" s="292" t="s">
        <v>290</v>
      </c>
      <c r="CO56" s="290"/>
      <c r="CP56" s="291">
        <v>0</v>
      </c>
      <c r="CQ56" s="292" t="s">
        <v>290</v>
      </c>
      <c r="CR56" s="290">
        <v>97994</v>
      </c>
      <c r="CS56" s="291">
        <v>2939820</v>
      </c>
      <c r="CT56" s="292" t="s">
        <v>291</v>
      </c>
      <c r="CU56" s="290">
        <v>98138</v>
      </c>
      <c r="CV56" s="291">
        <v>2944140</v>
      </c>
      <c r="CW56" s="292" t="s">
        <v>291</v>
      </c>
      <c r="CX56" s="290">
        <v>102870</v>
      </c>
      <c r="CY56" s="291">
        <v>3086100</v>
      </c>
      <c r="CZ56" s="292" t="s">
        <v>291</v>
      </c>
      <c r="DA56" s="290">
        <v>97000</v>
      </c>
      <c r="DB56" s="291">
        <v>2910000</v>
      </c>
      <c r="DC56" s="292" t="s">
        <v>291</v>
      </c>
      <c r="DD56" s="290">
        <v>100095</v>
      </c>
      <c r="DE56" s="291">
        <v>3002850</v>
      </c>
      <c r="DF56" s="292" t="s">
        <v>291</v>
      </c>
      <c r="DG56" s="290">
        <v>102800</v>
      </c>
      <c r="DH56" s="291">
        <v>3084000</v>
      </c>
      <c r="DI56" s="292" t="s">
        <v>291</v>
      </c>
      <c r="DJ56" s="290">
        <v>102870</v>
      </c>
      <c r="DK56" s="291">
        <v>3086100</v>
      </c>
      <c r="DL56" s="292" t="s">
        <v>291</v>
      </c>
      <c r="DM56" s="290"/>
      <c r="DN56" s="291">
        <v>0</v>
      </c>
      <c r="DO56" s="293" t="s">
        <v>290</v>
      </c>
    </row>
    <row r="57" spans="1:119" ht="40.5" customHeight="1" thickBot="1">
      <c r="A57" s="17"/>
      <c r="B57" s="284">
        <v>38</v>
      </c>
      <c r="C57" s="285" t="s">
        <v>178</v>
      </c>
      <c r="D57" s="286" t="s">
        <v>179</v>
      </c>
      <c r="E57" s="285" t="s">
        <v>165</v>
      </c>
      <c r="F57" s="287">
        <v>80</v>
      </c>
      <c r="G57" s="288">
        <v>21965</v>
      </c>
      <c r="H57" s="289">
        <v>1757200</v>
      </c>
      <c r="I57" s="290"/>
      <c r="J57" s="291">
        <v>0</v>
      </c>
      <c r="K57" s="292" t="s">
        <v>290</v>
      </c>
      <c r="L57" s="290">
        <v>21016</v>
      </c>
      <c r="M57" s="291">
        <v>1681280</v>
      </c>
      <c r="N57" s="292" t="s">
        <v>291</v>
      </c>
      <c r="O57" s="290"/>
      <c r="P57" s="291">
        <v>0</v>
      </c>
      <c r="Q57" s="292" t="s">
        <v>290</v>
      </c>
      <c r="R57" s="290">
        <v>21954</v>
      </c>
      <c r="S57" s="291">
        <v>1756320</v>
      </c>
      <c r="T57" s="292" t="s">
        <v>291</v>
      </c>
      <c r="U57" s="290">
        <v>21965</v>
      </c>
      <c r="V57" s="291">
        <v>1757200</v>
      </c>
      <c r="W57" s="292" t="s">
        <v>291</v>
      </c>
      <c r="X57" s="290">
        <v>21965</v>
      </c>
      <c r="Y57" s="291">
        <v>1757200</v>
      </c>
      <c r="Z57" s="292" t="s">
        <v>291</v>
      </c>
      <c r="AA57" s="290"/>
      <c r="AB57" s="291">
        <v>0</v>
      </c>
      <c r="AC57" s="292" t="s">
        <v>290</v>
      </c>
      <c r="AD57" s="290">
        <v>21965</v>
      </c>
      <c r="AE57" s="291">
        <v>1757200</v>
      </c>
      <c r="AF57" s="292" t="s">
        <v>291</v>
      </c>
      <c r="AG57" s="290"/>
      <c r="AH57" s="291">
        <v>0</v>
      </c>
      <c r="AI57" s="292" t="s">
        <v>290</v>
      </c>
      <c r="AJ57" s="290">
        <v>21964</v>
      </c>
      <c r="AK57" s="291">
        <v>1757120</v>
      </c>
      <c r="AL57" s="292" t="s">
        <v>291</v>
      </c>
      <c r="AM57" s="290"/>
      <c r="AN57" s="291">
        <v>0</v>
      </c>
      <c r="AO57" s="292" t="s">
        <v>290</v>
      </c>
      <c r="AP57" s="290">
        <v>21965</v>
      </c>
      <c r="AQ57" s="291">
        <v>1757200</v>
      </c>
      <c r="AR57" s="292" t="s">
        <v>291</v>
      </c>
      <c r="AS57" s="290">
        <v>21965</v>
      </c>
      <c r="AT57" s="291">
        <v>1757200</v>
      </c>
      <c r="AU57" s="292" t="s">
        <v>291</v>
      </c>
      <c r="AV57" s="290">
        <v>21480</v>
      </c>
      <c r="AW57" s="291">
        <v>1718400</v>
      </c>
      <c r="AX57" s="292" t="s">
        <v>291</v>
      </c>
      <c r="AY57" s="290">
        <v>21965</v>
      </c>
      <c r="AZ57" s="291">
        <v>1757200</v>
      </c>
      <c r="BA57" s="292" t="s">
        <v>291</v>
      </c>
      <c r="BB57" s="290"/>
      <c r="BC57" s="291">
        <v>0</v>
      </c>
      <c r="BD57" s="292" t="s">
        <v>290</v>
      </c>
      <c r="BE57" s="290">
        <v>21530</v>
      </c>
      <c r="BF57" s="291">
        <v>1722400</v>
      </c>
      <c r="BG57" s="292" t="s">
        <v>291</v>
      </c>
      <c r="BH57" s="290">
        <v>21960</v>
      </c>
      <c r="BI57" s="291">
        <v>1756800</v>
      </c>
      <c r="BJ57" s="292" t="s">
        <v>291</v>
      </c>
      <c r="BK57" s="290">
        <v>21964</v>
      </c>
      <c r="BL57" s="291">
        <v>1757120</v>
      </c>
      <c r="BM57" s="292" t="s">
        <v>291</v>
      </c>
      <c r="BN57" s="290"/>
      <c r="BO57" s="291">
        <v>0</v>
      </c>
      <c r="BP57" s="292" t="s">
        <v>290</v>
      </c>
      <c r="BQ57" s="290">
        <v>21965</v>
      </c>
      <c r="BR57" s="291">
        <v>1757200</v>
      </c>
      <c r="BS57" s="292" t="s">
        <v>291</v>
      </c>
      <c r="BT57" s="290">
        <v>21306</v>
      </c>
      <c r="BU57" s="291">
        <v>1704480</v>
      </c>
      <c r="BV57" s="292" t="s">
        <v>291</v>
      </c>
      <c r="BW57" s="290"/>
      <c r="BX57" s="291">
        <v>0</v>
      </c>
      <c r="BY57" s="292" t="s">
        <v>290</v>
      </c>
      <c r="BZ57" s="290">
        <v>21965</v>
      </c>
      <c r="CA57" s="291">
        <v>1757200</v>
      </c>
      <c r="CB57" s="292" t="s">
        <v>291</v>
      </c>
      <c r="CC57" s="290">
        <v>21960</v>
      </c>
      <c r="CD57" s="291">
        <v>1756800</v>
      </c>
      <c r="CE57" s="292" t="s">
        <v>291</v>
      </c>
      <c r="CF57" s="290">
        <v>21965</v>
      </c>
      <c r="CG57" s="291">
        <v>1757200</v>
      </c>
      <c r="CH57" s="292" t="s">
        <v>291</v>
      </c>
      <c r="CI57" s="290">
        <v>21130</v>
      </c>
      <c r="CJ57" s="291">
        <v>1690400</v>
      </c>
      <c r="CK57" s="292" t="s">
        <v>291</v>
      </c>
      <c r="CL57" s="290"/>
      <c r="CM57" s="291">
        <v>0</v>
      </c>
      <c r="CN57" s="292" t="s">
        <v>290</v>
      </c>
      <c r="CO57" s="290"/>
      <c r="CP57" s="291">
        <v>0</v>
      </c>
      <c r="CQ57" s="292" t="s">
        <v>290</v>
      </c>
      <c r="CR57" s="290">
        <v>20924</v>
      </c>
      <c r="CS57" s="291">
        <v>1673920</v>
      </c>
      <c r="CT57" s="292" t="s">
        <v>291</v>
      </c>
      <c r="CU57" s="290">
        <v>20955</v>
      </c>
      <c r="CV57" s="291">
        <v>1676400</v>
      </c>
      <c r="CW57" s="292" t="s">
        <v>291</v>
      </c>
      <c r="CX57" s="290">
        <v>21965</v>
      </c>
      <c r="CY57" s="291">
        <v>1757200</v>
      </c>
      <c r="CZ57" s="292" t="s">
        <v>291</v>
      </c>
      <c r="DA57" s="290">
        <v>20650</v>
      </c>
      <c r="DB57" s="291">
        <v>1652000</v>
      </c>
      <c r="DC57" s="292" t="s">
        <v>291</v>
      </c>
      <c r="DD57" s="290">
        <v>21372</v>
      </c>
      <c r="DE57" s="291">
        <v>1709760</v>
      </c>
      <c r="DF57" s="292" t="s">
        <v>291</v>
      </c>
      <c r="DG57" s="290">
        <v>21900</v>
      </c>
      <c r="DH57" s="291">
        <v>1752000</v>
      </c>
      <c r="DI57" s="292" t="s">
        <v>291</v>
      </c>
      <c r="DJ57" s="290">
        <v>21965</v>
      </c>
      <c r="DK57" s="291">
        <v>1757200</v>
      </c>
      <c r="DL57" s="292" t="s">
        <v>291</v>
      </c>
      <c r="DM57" s="290"/>
      <c r="DN57" s="291">
        <v>0</v>
      </c>
      <c r="DO57" s="293" t="s">
        <v>290</v>
      </c>
    </row>
    <row r="58" spans="1:119" ht="22.5" customHeight="1">
      <c r="A58" s="17"/>
      <c r="B58" s="276" t="s">
        <v>180</v>
      </c>
      <c r="C58" s="277"/>
      <c r="D58" s="277"/>
      <c r="E58" s="277"/>
      <c r="F58" s="278"/>
      <c r="G58" s="277"/>
      <c r="H58" s="279">
        <v>1980280372</v>
      </c>
      <c r="I58" s="280"/>
      <c r="J58" s="281">
        <v>0</v>
      </c>
      <c r="K58" s="282"/>
      <c r="L58" s="280"/>
      <c r="M58" s="281">
        <v>1894698578</v>
      </c>
      <c r="N58" s="282"/>
      <c r="O58" s="280"/>
      <c r="P58" s="281">
        <v>0</v>
      </c>
      <c r="Q58" s="282"/>
      <c r="R58" s="280"/>
      <c r="S58" s="281">
        <v>1891091993</v>
      </c>
      <c r="T58" s="282"/>
      <c r="U58" s="280"/>
      <c r="V58" s="281">
        <v>1980280372</v>
      </c>
      <c r="W58" s="282"/>
      <c r="X58" s="280"/>
      <c r="Y58" s="281">
        <v>1627515000</v>
      </c>
      <c r="Z58" s="282"/>
      <c r="AA58" s="280"/>
      <c r="AB58" s="281">
        <v>0</v>
      </c>
      <c r="AC58" s="282"/>
      <c r="AD58" s="280"/>
      <c r="AE58" s="281">
        <v>1440389000</v>
      </c>
      <c r="AF58" s="282"/>
      <c r="AG58" s="280"/>
      <c r="AH58" s="281">
        <v>0</v>
      </c>
      <c r="AI58" s="282"/>
      <c r="AJ58" s="280"/>
      <c r="AK58" s="281">
        <v>1959975170</v>
      </c>
      <c r="AL58" s="282"/>
      <c r="AM58" s="280"/>
      <c r="AN58" s="281">
        <v>0</v>
      </c>
      <c r="AO58" s="282"/>
      <c r="AP58" s="280"/>
      <c r="AQ58" s="281">
        <v>1980280372</v>
      </c>
      <c r="AR58" s="282"/>
      <c r="AS58" s="280"/>
      <c r="AT58" s="281">
        <v>1835659433</v>
      </c>
      <c r="AU58" s="282"/>
      <c r="AV58" s="280"/>
      <c r="AW58" s="281">
        <v>1936516966</v>
      </c>
      <c r="AX58" s="282"/>
      <c r="AY58" s="280"/>
      <c r="AZ58" s="281">
        <v>1156071671</v>
      </c>
      <c r="BA58" s="282"/>
      <c r="BB58" s="280"/>
      <c r="BC58" s="281">
        <v>0</v>
      </c>
      <c r="BD58" s="282"/>
      <c r="BE58" s="280"/>
      <c r="BF58" s="281">
        <v>1941046008</v>
      </c>
      <c r="BG58" s="282"/>
      <c r="BH58" s="280"/>
      <c r="BI58" s="281">
        <v>1440353000</v>
      </c>
      <c r="BJ58" s="282"/>
      <c r="BK58" s="280"/>
      <c r="BL58" s="281">
        <v>1980175871</v>
      </c>
      <c r="BM58" s="282"/>
      <c r="BN58" s="280"/>
      <c r="BO58" s="281">
        <v>0</v>
      </c>
      <c r="BP58" s="282"/>
      <c r="BQ58" s="280"/>
      <c r="BR58" s="281">
        <v>1980280372</v>
      </c>
      <c r="BS58" s="282"/>
      <c r="BT58" s="280"/>
      <c r="BU58" s="281">
        <v>1758166300</v>
      </c>
      <c r="BV58" s="282"/>
      <c r="BW58" s="280"/>
      <c r="BX58" s="281">
        <v>0</v>
      </c>
      <c r="BY58" s="282"/>
      <c r="BZ58" s="280"/>
      <c r="CA58" s="281">
        <v>1980280372</v>
      </c>
      <c r="CB58" s="282"/>
      <c r="CC58" s="280"/>
      <c r="CD58" s="281">
        <v>1678540370</v>
      </c>
      <c r="CE58" s="282"/>
      <c r="CF58" s="280"/>
      <c r="CG58" s="281">
        <v>1380088400</v>
      </c>
      <c r="CH58" s="282"/>
      <c r="CI58" s="280"/>
      <c r="CJ58" s="281">
        <v>1905042674</v>
      </c>
      <c r="CK58" s="282"/>
      <c r="CL58" s="280"/>
      <c r="CM58" s="281">
        <v>0</v>
      </c>
      <c r="CN58" s="282"/>
      <c r="CO58" s="280"/>
      <c r="CP58" s="281">
        <v>0</v>
      </c>
      <c r="CQ58" s="282"/>
      <c r="CR58" s="280"/>
      <c r="CS58" s="281">
        <v>1886400001</v>
      </c>
      <c r="CT58" s="282"/>
      <c r="CU58" s="280"/>
      <c r="CV58" s="281">
        <v>1889197027</v>
      </c>
      <c r="CW58" s="282"/>
      <c r="CX58" s="280"/>
      <c r="CY58" s="281">
        <v>1038385000</v>
      </c>
      <c r="CZ58" s="282"/>
      <c r="DA58" s="280"/>
      <c r="DB58" s="281">
        <v>1980280372</v>
      </c>
      <c r="DC58" s="282"/>
      <c r="DD58" s="280"/>
      <c r="DE58" s="281">
        <v>1926819876</v>
      </c>
      <c r="DF58" s="282"/>
      <c r="DG58" s="280"/>
      <c r="DH58" s="281">
        <v>1972768300</v>
      </c>
      <c r="DI58" s="282"/>
      <c r="DJ58" s="280"/>
      <c r="DK58" s="281">
        <v>1980280372</v>
      </c>
      <c r="DL58" s="282"/>
      <c r="DM58" s="280"/>
      <c r="DN58" s="281">
        <v>0</v>
      </c>
      <c r="DO58" s="283"/>
    </row>
    <row r="59" spans="1:119" ht="50.45" customHeight="1">
      <c r="A59" s="17"/>
      <c r="B59" s="284">
        <v>39</v>
      </c>
      <c r="C59" s="285" t="s">
        <v>181</v>
      </c>
      <c r="D59" s="286" t="s">
        <v>182</v>
      </c>
      <c r="E59" s="285" t="s">
        <v>147</v>
      </c>
      <c r="F59" s="287">
        <v>4000</v>
      </c>
      <c r="G59" s="288">
        <v>33469</v>
      </c>
      <c r="H59" s="289">
        <v>133876000</v>
      </c>
      <c r="I59" s="290"/>
      <c r="J59" s="291">
        <v>0</v>
      </c>
      <c r="K59" s="292" t="s">
        <v>290</v>
      </c>
      <c r="L59" s="290">
        <v>32023</v>
      </c>
      <c r="M59" s="291">
        <v>128092000</v>
      </c>
      <c r="N59" s="292" t="s">
        <v>291</v>
      </c>
      <c r="O59" s="290"/>
      <c r="P59" s="291">
        <v>0</v>
      </c>
      <c r="Q59" s="292" t="s">
        <v>290</v>
      </c>
      <c r="R59" s="290">
        <v>33257</v>
      </c>
      <c r="S59" s="291">
        <v>133028000</v>
      </c>
      <c r="T59" s="292" t="s">
        <v>291</v>
      </c>
      <c r="U59" s="290">
        <v>33469</v>
      </c>
      <c r="V59" s="291">
        <v>133876000</v>
      </c>
      <c r="W59" s="292" t="s">
        <v>291</v>
      </c>
      <c r="X59" s="290">
        <v>30000</v>
      </c>
      <c r="Y59" s="291">
        <v>120000000</v>
      </c>
      <c r="Z59" s="292" t="s">
        <v>291</v>
      </c>
      <c r="AA59" s="290"/>
      <c r="AB59" s="291">
        <v>0</v>
      </c>
      <c r="AC59" s="292" t="s">
        <v>290</v>
      </c>
      <c r="AD59" s="290">
        <v>33469</v>
      </c>
      <c r="AE59" s="291">
        <v>133876000</v>
      </c>
      <c r="AF59" s="292" t="s">
        <v>291</v>
      </c>
      <c r="AG59" s="290"/>
      <c r="AH59" s="291">
        <v>0</v>
      </c>
      <c r="AI59" s="292" t="s">
        <v>290</v>
      </c>
      <c r="AJ59" s="290">
        <v>33468</v>
      </c>
      <c r="AK59" s="291">
        <v>133872000</v>
      </c>
      <c r="AL59" s="292" t="s">
        <v>291</v>
      </c>
      <c r="AM59" s="290"/>
      <c r="AN59" s="291">
        <v>0</v>
      </c>
      <c r="AO59" s="292" t="s">
        <v>290</v>
      </c>
      <c r="AP59" s="290">
        <v>33469</v>
      </c>
      <c r="AQ59" s="291">
        <v>133876000</v>
      </c>
      <c r="AR59" s="292" t="s">
        <v>291</v>
      </c>
      <c r="AS59" s="290">
        <v>33469</v>
      </c>
      <c r="AT59" s="291">
        <v>133876000</v>
      </c>
      <c r="AU59" s="292" t="s">
        <v>291</v>
      </c>
      <c r="AV59" s="290">
        <v>32729</v>
      </c>
      <c r="AW59" s="291">
        <v>130916000</v>
      </c>
      <c r="AX59" s="292" t="s">
        <v>291</v>
      </c>
      <c r="AY59" s="290">
        <v>33469</v>
      </c>
      <c r="AZ59" s="291">
        <v>133876000</v>
      </c>
      <c r="BA59" s="292" t="s">
        <v>291</v>
      </c>
      <c r="BB59" s="290"/>
      <c r="BC59" s="291">
        <v>0</v>
      </c>
      <c r="BD59" s="292" t="s">
        <v>290</v>
      </c>
      <c r="BE59" s="290">
        <v>32806</v>
      </c>
      <c r="BF59" s="291">
        <v>131224000</v>
      </c>
      <c r="BG59" s="292" t="s">
        <v>291</v>
      </c>
      <c r="BH59" s="290">
        <v>33460</v>
      </c>
      <c r="BI59" s="291">
        <v>133840000</v>
      </c>
      <c r="BJ59" s="292" t="s">
        <v>291</v>
      </c>
      <c r="BK59" s="290">
        <v>33468</v>
      </c>
      <c r="BL59" s="291">
        <v>133872000</v>
      </c>
      <c r="BM59" s="292" t="s">
        <v>291</v>
      </c>
      <c r="BN59" s="290"/>
      <c r="BO59" s="291">
        <v>0</v>
      </c>
      <c r="BP59" s="292" t="s">
        <v>290</v>
      </c>
      <c r="BQ59" s="290">
        <v>33469</v>
      </c>
      <c r="BR59" s="291">
        <v>133876000</v>
      </c>
      <c r="BS59" s="292" t="s">
        <v>291</v>
      </c>
      <c r="BT59" s="290">
        <v>30000</v>
      </c>
      <c r="BU59" s="291">
        <v>120000000</v>
      </c>
      <c r="BV59" s="292" t="s">
        <v>291</v>
      </c>
      <c r="BW59" s="290"/>
      <c r="BX59" s="291">
        <v>0</v>
      </c>
      <c r="BY59" s="292" t="s">
        <v>290</v>
      </c>
      <c r="BZ59" s="290">
        <v>33469</v>
      </c>
      <c r="CA59" s="291">
        <v>133876000</v>
      </c>
      <c r="CB59" s="292" t="s">
        <v>291</v>
      </c>
      <c r="CC59" s="290">
        <v>33460</v>
      </c>
      <c r="CD59" s="291">
        <v>133840000</v>
      </c>
      <c r="CE59" s="292" t="s">
        <v>291</v>
      </c>
      <c r="CF59" s="290">
        <v>33469</v>
      </c>
      <c r="CG59" s="291">
        <v>133876000</v>
      </c>
      <c r="CH59" s="292" t="s">
        <v>291</v>
      </c>
      <c r="CI59" s="290">
        <v>32197</v>
      </c>
      <c r="CJ59" s="291">
        <v>128788000</v>
      </c>
      <c r="CK59" s="292" t="s">
        <v>291</v>
      </c>
      <c r="CL59" s="290"/>
      <c r="CM59" s="291">
        <v>0</v>
      </c>
      <c r="CN59" s="292" t="s">
        <v>290</v>
      </c>
      <c r="CO59" s="290"/>
      <c r="CP59" s="291">
        <v>0</v>
      </c>
      <c r="CQ59" s="292" t="s">
        <v>290</v>
      </c>
      <c r="CR59" s="290">
        <v>31883</v>
      </c>
      <c r="CS59" s="291">
        <v>127532000</v>
      </c>
      <c r="CT59" s="292" t="s">
        <v>291</v>
      </c>
      <c r="CU59" s="290">
        <v>31929</v>
      </c>
      <c r="CV59" s="291">
        <v>127716000</v>
      </c>
      <c r="CW59" s="292" t="s">
        <v>291</v>
      </c>
      <c r="CX59" s="290">
        <v>33469</v>
      </c>
      <c r="CY59" s="291">
        <v>133876000</v>
      </c>
      <c r="CZ59" s="292" t="s">
        <v>291</v>
      </c>
      <c r="DA59" s="290">
        <v>33469</v>
      </c>
      <c r="DB59" s="291">
        <v>133876000</v>
      </c>
      <c r="DC59" s="292" t="s">
        <v>291</v>
      </c>
      <c r="DD59" s="290">
        <v>32566</v>
      </c>
      <c r="DE59" s="291">
        <v>130264000</v>
      </c>
      <c r="DF59" s="292" t="s">
        <v>291</v>
      </c>
      <c r="DG59" s="290">
        <v>33400</v>
      </c>
      <c r="DH59" s="291">
        <v>133600000</v>
      </c>
      <c r="DI59" s="292" t="s">
        <v>291</v>
      </c>
      <c r="DJ59" s="290">
        <v>33469</v>
      </c>
      <c r="DK59" s="291">
        <v>133876000</v>
      </c>
      <c r="DL59" s="292" t="s">
        <v>291</v>
      </c>
      <c r="DM59" s="290"/>
      <c r="DN59" s="291">
        <v>0</v>
      </c>
      <c r="DO59" s="293" t="s">
        <v>290</v>
      </c>
    </row>
    <row r="60" spans="1:119" ht="50.45" customHeight="1" thickBot="1">
      <c r="A60" s="17"/>
      <c r="B60" s="284">
        <v>40</v>
      </c>
      <c r="C60" s="285" t="s">
        <v>183</v>
      </c>
      <c r="D60" s="286" t="s">
        <v>184</v>
      </c>
      <c r="E60" s="285" t="s">
        <v>116</v>
      </c>
      <c r="F60" s="287">
        <v>100501</v>
      </c>
      <c r="G60" s="288">
        <v>18372</v>
      </c>
      <c r="H60" s="289">
        <v>1846404372</v>
      </c>
      <c r="I60" s="290"/>
      <c r="J60" s="291">
        <v>0</v>
      </c>
      <c r="K60" s="292" t="s">
        <v>290</v>
      </c>
      <c r="L60" s="290">
        <v>17578</v>
      </c>
      <c r="M60" s="291">
        <v>1766606578</v>
      </c>
      <c r="N60" s="292" t="s">
        <v>291</v>
      </c>
      <c r="O60" s="290"/>
      <c r="P60" s="291">
        <v>0</v>
      </c>
      <c r="Q60" s="292" t="s">
        <v>290</v>
      </c>
      <c r="R60" s="290">
        <v>17493</v>
      </c>
      <c r="S60" s="291">
        <v>1758063993</v>
      </c>
      <c r="T60" s="292" t="s">
        <v>291</v>
      </c>
      <c r="U60" s="290">
        <v>18372</v>
      </c>
      <c r="V60" s="291">
        <v>1846404372</v>
      </c>
      <c r="W60" s="292" t="s">
        <v>291</v>
      </c>
      <c r="X60" s="290">
        <v>15000</v>
      </c>
      <c r="Y60" s="291">
        <v>1507515000</v>
      </c>
      <c r="Z60" s="292" t="s">
        <v>291</v>
      </c>
      <c r="AA60" s="290"/>
      <c r="AB60" s="291">
        <v>0</v>
      </c>
      <c r="AC60" s="292" t="s">
        <v>290</v>
      </c>
      <c r="AD60" s="290">
        <v>13000</v>
      </c>
      <c r="AE60" s="291">
        <v>1306513000</v>
      </c>
      <c r="AF60" s="292" t="s">
        <v>291</v>
      </c>
      <c r="AG60" s="290"/>
      <c r="AH60" s="291">
        <v>0</v>
      </c>
      <c r="AI60" s="292" t="s">
        <v>290</v>
      </c>
      <c r="AJ60" s="290">
        <v>18170</v>
      </c>
      <c r="AK60" s="291">
        <v>1826103170</v>
      </c>
      <c r="AL60" s="292" t="s">
        <v>291</v>
      </c>
      <c r="AM60" s="290"/>
      <c r="AN60" s="291">
        <v>0</v>
      </c>
      <c r="AO60" s="292" t="s">
        <v>290</v>
      </c>
      <c r="AP60" s="290">
        <v>18372</v>
      </c>
      <c r="AQ60" s="291">
        <v>1846404372</v>
      </c>
      <c r="AR60" s="292" t="s">
        <v>291</v>
      </c>
      <c r="AS60" s="290">
        <v>16933</v>
      </c>
      <c r="AT60" s="291">
        <v>1701783433</v>
      </c>
      <c r="AU60" s="292" t="s">
        <v>291</v>
      </c>
      <c r="AV60" s="290">
        <v>17966</v>
      </c>
      <c r="AW60" s="291">
        <v>1805600966</v>
      </c>
      <c r="AX60" s="292" t="s">
        <v>291</v>
      </c>
      <c r="AY60" s="290">
        <v>10171</v>
      </c>
      <c r="AZ60" s="291">
        <v>1022195671</v>
      </c>
      <c r="BA60" s="292" t="s">
        <v>291</v>
      </c>
      <c r="BB60" s="290"/>
      <c r="BC60" s="291">
        <v>0</v>
      </c>
      <c r="BD60" s="292" t="s">
        <v>290</v>
      </c>
      <c r="BE60" s="290">
        <v>18008</v>
      </c>
      <c r="BF60" s="291">
        <v>1809822008</v>
      </c>
      <c r="BG60" s="292" t="s">
        <v>291</v>
      </c>
      <c r="BH60" s="290">
        <v>13000</v>
      </c>
      <c r="BI60" s="291">
        <v>1306513000</v>
      </c>
      <c r="BJ60" s="292" t="s">
        <v>291</v>
      </c>
      <c r="BK60" s="290">
        <v>18371</v>
      </c>
      <c r="BL60" s="291">
        <v>1846303871</v>
      </c>
      <c r="BM60" s="292" t="s">
        <v>291</v>
      </c>
      <c r="BN60" s="290"/>
      <c r="BO60" s="291">
        <v>0</v>
      </c>
      <c r="BP60" s="292" t="s">
        <v>290</v>
      </c>
      <c r="BQ60" s="290">
        <v>18372</v>
      </c>
      <c r="BR60" s="291">
        <v>1846404372</v>
      </c>
      <c r="BS60" s="292" t="s">
        <v>291</v>
      </c>
      <c r="BT60" s="290">
        <v>16300</v>
      </c>
      <c r="BU60" s="291">
        <v>1638166300</v>
      </c>
      <c r="BV60" s="292" t="s">
        <v>291</v>
      </c>
      <c r="BW60" s="290"/>
      <c r="BX60" s="291">
        <v>0</v>
      </c>
      <c r="BY60" s="292" t="s">
        <v>290</v>
      </c>
      <c r="BZ60" s="290">
        <v>18372</v>
      </c>
      <c r="CA60" s="291">
        <v>1846404372</v>
      </c>
      <c r="CB60" s="292" t="s">
        <v>291</v>
      </c>
      <c r="CC60" s="290">
        <v>15370</v>
      </c>
      <c r="CD60" s="291">
        <v>1544700370</v>
      </c>
      <c r="CE60" s="292" t="s">
        <v>291</v>
      </c>
      <c r="CF60" s="290">
        <v>12400</v>
      </c>
      <c r="CG60" s="291">
        <v>1246212400</v>
      </c>
      <c r="CH60" s="292" t="s">
        <v>291</v>
      </c>
      <c r="CI60" s="290">
        <v>17674</v>
      </c>
      <c r="CJ60" s="291">
        <v>1776254674</v>
      </c>
      <c r="CK60" s="292" t="s">
        <v>291</v>
      </c>
      <c r="CL60" s="290"/>
      <c r="CM60" s="291">
        <v>0</v>
      </c>
      <c r="CN60" s="292" t="s">
        <v>290</v>
      </c>
      <c r="CO60" s="290"/>
      <c r="CP60" s="291">
        <v>0</v>
      </c>
      <c r="CQ60" s="292" t="s">
        <v>290</v>
      </c>
      <c r="CR60" s="290">
        <v>17501</v>
      </c>
      <c r="CS60" s="291">
        <v>1758868001</v>
      </c>
      <c r="CT60" s="292" t="s">
        <v>291</v>
      </c>
      <c r="CU60" s="290">
        <v>17527</v>
      </c>
      <c r="CV60" s="291">
        <v>1761481027</v>
      </c>
      <c r="CW60" s="292" t="s">
        <v>291</v>
      </c>
      <c r="CX60" s="290">
        <v>9000</v>
      </c>
      <c r="CY60" s="291">
        <v>904509000</v>
      </c>
      <c r="CZ60" s="292" t="s">
        <v>291</v>
      </c>
      <c r="DA60" s="290">
        <v>18372</v>
      </c>
      <c r="DB60" s="291">
        <v>1846404372</v>
      </c>
      <c r="DC60" s="292" t="s">
        <v>291</v>
      </c>
      <c r="DD60" s="290">
        <v>17876</v>
      </c>
      <c r="DE60" s="291">
        <v>1796555876</v>
      </c>
      <c r="DF60" s="292" t="s">
        <v>291</v>
      </c>
      <c r="DG60" s="290">
        <v>18300</v>
      </c>
      <c r="DH60" s="291">
        <v>1839168300</v>
      </c>
      <c r="DI60" s="292" t="s">
        <v>291</v>
      </c>
      <c r="DJ60" s="290">
        <v>18372</v>
      </c>
      <c r="DK60" s="291">
        <v>1846404372</v>
      </c>
      <c r="DL60" s="292" t="s">
        <v>291</v>
      </c>
      <c r="DM60" s="290"/>
      <c r="DN60" s="291">
        <v>0</v>
      </c>
      <c r="DO60" s="293" t="s">
        <v>290</v>
      </c>
    </row>
    <row r="61" spans="1:119" ht="22.5" customHeight="1">
      <c r="A61" s="17"/>
      <c r="B61" s="276" t="s">
        <v>185</v>
      </c>
      <c r="C61" s="277"/>
      <c r="D61" s="277"/>
      <c r="E61" s="277"/>
      <c r="F61" s="278"/>
      <c r="G61" s="277"/>
      <c r="H61" s="279">
        <v>4898429300</v>
      </c>
      <c r="I61" s="280"/>
      <c r="J61" s="281">
        <v>0</v>
      </c>
      <c r="K61" s="282"/>
      <c r="L61" s="280"/>
      <c r="M61" s="281">
        <v>4685816624</v>
      </c>
      <c r="N61" s="282"/>
      <c r="O61" s="280"/>
      <c r="P61" s="281">
        <v>0</v>
      </c>
      <c r="Q61" s="282"/>
      <c r="R61" s="280"/>
      <c r="S61" s="281">
        <v>4552412592</v>
      </c>
      <c r="T61" s="282"/>
      <c r="U61" s="280"/>
      <c r="V61" s="281">
        <v>3793677160</v>
      </c>
      <c r="W61" s="282"/>
      <c r="X61" s="280"/>
      <c r="Y61" s="281">
        <v>4794207400</v>
      </c>
      <c r="Z61" s="282"/>
      <c r="AA61" s="280"/>
      <c r="AB61" s="281">
        <v>0</v>
      </c>
      <c r="AC61" s="282"/>
      <c r="AD61" s="280"/>
      <c r="AE61" s="281">
        <v>4585763600</v>
      </c>
      <c r="AF61" s="282"/>
      <c r="AG61" s="280"/>
      <c r="AH61" s="281">
        <v>0</v>
      </c>
      <c r="AI61" s="282"/>
      <c r="AJ61" s="280"/>
      <c r="AK61" s="281">
        <v>4589932476</v>
      </c>
      <c r="AL61" s="282"/>
      <c r="AM61" s="280"/>
      <c r="AN61" s="281">
        <v>0</v>
      </c>
      <c r="AO61" s="282"/>
      <c r="AP61" s="280"/>
      <c r="AQ61" s="281">
        <v>4898429300</v>
      </c>
      <c r="AR61" s="282"/>
      <c r="AS61" s="280"/>
      <c r="AT61" s="281">
        <v>4260591272</v>
      </c>
      <c r="AU61" s="282"/>
      <c r="AV61" s="280"/>
      <c r="AW61" s="281">
        <v>4790038524</v>
      </c>
      <c r="AX61" s="282"/>
      <c r="AY61" s="280"/>
      <c r="AZ61" s="281">
        <v>4585763600</v>
      </c>
      <c r="BA61" s="282"/>
      <c r="BB61" s="280"/>
      <c r="BC61" s="281">
        <v>0</v>
      </c>
      <c r="BD61" s="282"/>
      <c r="BE61" s="280"/>
      <c r="BF61" s="281">
        <v>4802545152</v>
      </c>
      <c r="BG61" s="282"/>
      <c r="BH61" s="280"/>
      <c r="BI61" s="281">
        <v>4585763600</v>
      </c>
      <c r="BJ61" s="282"/>
      <c r="BK61" s="280"/>
      <c r="BL61" s="281">
        <v>4894260424</v>
      </c>
      <c r="BM61" s="282"/>
      <c r="BN61" s="280"/>
      <c r="BO61" s="281">
        <v>0</v>
      </c>
      <c r="BP61" s="282"/>
      <c r="BQ61" s="280"/>
      <c r="BR61" s="281">
        <v>4481541700</v>
      </c>
      <c r="BS61" s="282"/>
      <c r="BT61" s="280"/>
      <c r="BU61" s="281">
        <v>4835896160</v>
      </c>
      <c r="BV61" s="282"/>
      <c r="BW61" s="280"/>
      <c r="BX61" s="281">
        <v>0</v>
      </c>
      <c r="BY61" s="282"/>
      <c r="BZ61" s="280"/>
      <c r="CA61" s="281">
        <v>4898429300</v>
      </c>
      <c r="CB61" s="282"/>
      <c r="CC61" s="280"/>
      <c r="CD61" s="281">
        <v>4752518640</v>
      </c>
      <c r="CE61" s="282"/>
      <c r="CF61" s="280"/>
      <c r="CG61" s="281">
        <v>4168876000</v>
      </c>
      <c r="CH61" s="282"/>
      <c r="CI61" s="280"/>
      <c r="CJ61" s="281">
        <v>4710829880</v>
      </c>
      <c r="CK61" s="282"/>
      <c r="CL61" s="280"/>
      <c r="CM61" s="281">
        <v>0</v>
      </c>
      <c r="CN61" s="282"/>
      <c r="CO61" s="280"/>
      <c r="CP61" s="281">
        <v>0</v>
      </c>
      <c r="CQ61" s="282"/>
      <c r="CR61" s="280"/>
      <c r="CS61" s="281">
        <v>4664972244</v>
      </c>
      <c r="CT61" s="282"/>
      <c r="CU61" s="280"/>
      <c r="CV61" s="281">
        <v>4673309996</v>
      </c>
      <c r="CW61" s="282"/>
      <c r="CX61" s="280"/>
      <c r="CY61" s="281">
        <v>4719167632</v>
      </c>
      <c r="CZ61" s="282"/>
      <c r="DA61" s="280"/>
      <c r="DB61" s="281">
        <v>4648296740</v>
      </c>
      <c r="DC61" s="282"/>
      <c r="DD61" s="280"/>
      <c r="DE61" s="281">
        <v>4765025268</v>
      </c>
      <c r="DF61" s="282"/>
      <c r="DG61" s="280"/>
      <c r="DH61" s="281">
        <v>4752518640</v>
      </c>
      <c r="DI61" s="282"/>
      <c r="DJ61" s="280"/>
      <c r="DK61" s="281">
        <v>3335100800</v>
      </c>
      <c r="DL61" s="282"/>
      <c r="DM61" s="280"/>
      <c r="DN61" s="281">
        <v>0</v>
      </c>
      <c r="DO61" s="283"/>
    </row>
    <row r="62" spans="1:119" ht="30.6" customHeight="1" thickBot="1">
      <c r="A62" s="17"/>
      <c r="B62" s="284">
        <v>40</v>
      </c>
      <c r="C62" s="285" t="s">
        <v>186</v>
      </c>
      <c r="D62" s="286" t="s">
        <v>187</v>
      </c>
      <c r="E62" s="285" t="s">
        <v>188</v>
      </c>
      <c r="F62" s="287">
        <v>4168876</v>
      </c>
      <c r="G62" s="288">
        <v>1175</v>
      </c>
      <c r="H62" s="289">
        <v>4898429300</v>
      </c>
      <c r="I62" s="290"/>
      <c r="J62" s="291">
        <v>0</v>
      </c>
      <c r="K62" s="292" t="s">
        <v>290</v>
      </c>
      <c r="L62" s="290">
        <v>1124</v>
      </c>
      <c r="M62" s="291">
        <v>4685816624</v>
      </c>
      <c r="N62" s="292" t="s">
        <v>291</v>
      </c>
      <c r="O62" s="290"/>
      <c r="P62" s="291">
        <v>0</v>
      </c>
      <c r="Q62" s="292" t="s">
        <v>290</v>
      </c>
      <c r="R62" s="290">
        <v>1092</v>
      </c>
      <c r="S62" s="291">
        <v>4552412592</v>
      </c>
      <c r="T62" s="292" t="s">
        <v>291</v>
      </c>
      <c r="U62" s="290">
        <v>910</v>
      </c>
      <c r="V62" s="291">
        <v>3793677160</v>
      </c>
      <c r="W62" s="292" t="s">
        <v>291</v>
      </c>
      <c r="X62" s="290">
        <v>1150</v>
      </c>
      <c r="Y62" s="291">
        <v>4794207400</v>
      </c>
      <c r="Z62" s="292" t="s">
        <v>291</v>
      </c>
      <c r="AA62" s="290"/>
      <c r="AB62" s="291">
        <v>0</v>
      </c>
      <c r="AC62" s="292" t="s">
        <v>290</v>
      </c>
      <c r="AD62" s="290">
        <v>1100</v>
      </c>
      <c r="AE62" s="291">
        <v>4585763600</v>
      </c>
      <c r="AF62" s="292" t="s">
        <v>291</v>
      </c>
      <c r="AG62" s="290"/>
      <c r="AH62" s="291">
        <v>0</v>
      </c>
      <c r="AI62" s="292" t="s">
        <v>290</v>
      </c>
      <c r="AJ62" s="290">
        <v>1101</v>
      </c>
      <c r="AK62" s="291">
        <v>4589932476</v>
      </c>
      <c r="AL62" s="292" t="s">
        <v>291</v>
      </c>
      <c r="AM62" s="290"/>
      <c r="AN62" s="291">
        <v>0</v>
      </c>
      <c r="AO62" s="292" t="s">
        <v>290</v>
      </c>
      <c r="AP62" s="290">
        <v>1175</v>
      </c>
      <c r="AQ62" s="291">
        <v>4898429300</v>
      </c>
      <c r="AR62" s="292" t="s">
        <v>291</v>
      </c>
      <c r="AS62" s="290">
        <v>1022</v>
      </c>
      <c r="AT62" s="291">
        <v>4260591272</v>
      </c>
      <c r="AU62" s="292" t="s">
        <v>291</v>
      </c>
      <c r="AV62" s="290">
        <v>1149</v>
      </c>
      <c r="AW62" s="291">
        <v>4790038524</v>
      </c>
      <c r="AX62" s="292" t="s">
        <v>291</v>
      </c>
      <c r="AY62" s="290">
        <v>1100</v>
      </c>
      <c r="AZ62" s="291">
        <v>4585763600</v>
      </c>
      <c r="BA62" s="292" t="s">
        <v>291</v>
      </c>
      <c r="BB62" s="290"/>
      <c r="BC62" s="291">
        <v>0</v>
      </c>
      <c r="BD62" s="292" t="s">
        <v>290</v>
      </c>
      <c r="BE62" s="290">
        <v>1152</v>
      </c>
      <c r="BF62" s="291">
        <v>4802545152</v>
      </c>
      <c r="BG62" s="292" t="s">
        <v>291</v>
      </c>
      <c r="BH62" s="290">
        <v>1100</v>
      </c>
      <c r="BI62" s="291">
        <v>4585763600</v>
      </c>
      <c r="BJ62" s="292" t="s">
        <v>291</v>
      </c>
      <c r="BK62" s="290">
        <v>1174</v>
      </c>
      <c r="BL62" s="291">
        <v>4894260424</v>
      </c>
      <c r="BM62" s="292" t="s">
        <v>291</v>
      </c>
      <c r="BN62" s="290"/>
      <c r="BO62" s="291">
        <v>0</v>
      </c>
      <c r="BP62" s="292" t="s">
        <v>290</v>
      </c>
      <c r="BQ62" s="290">
        <v>1075</v>
      </c>
      <c r="BR62" s="291">
        <v>4481541700</v>
      </c>
      <c r="BS62" s="292" t="s">
        <v>291</v>
      </c>
      <c r="BT62" s="290">
        <v>1160</v>
      </c>
      <c r="BU62" s="291">
        <v>4835896160</v>
      </c>
      <c r="BV62" s="292" t="s">
        <v>291</v>
      </c>
      <c r="BW62" s="290"/>
      <c r="BX62" s="291">
        <v>0</v>
      </c>
      <c r="BY62" s="292" t="s">
        <v>290</v>
      </c>
      <c r="BZ62" s="290">
        <v>1175</v>
      </c>
      <c r="CA62" s="291">
        <v>4898429300</v>
      </c>
      <c r="CB62" s="292" t="s">
        <v>291</v>
      </c>
      <c r="CC62" s="290">
        <v>1140</v>
      </c>
      <c r="CD62" s="291">
        <v>4752518640</v>
      </c>
      <c r="CE62" s="292" t="s">
        <v>291</v>
      </c>
      <c r="CF62" s="290">
        <v>1000</v>
      </c>
      <c r="CG62" s="291">
        <v>4168876000</v>
      </c>
      <c r="CH62" s="292" t="s">
        <v>291</v>
      </c>
      <c r="CI62" s="290">
        <v>1130</v>
      </c>
      <c r="CJ62" s="291">
        <v>4710829880</v>
      </c>
      <c r="CK62" s="292" t="s">
        <v>291</v>
      </c>
      <c r="CL62" s="290"/>
      <c r="CM62" s="291">
        <v>0</v>
      </c>
      <c r="CN62" s="292" t="s">
        <v>290</v>
      </c>
      <c r="CO62" s="290"/>
      <c r="CP62" s="291">
        <v>0</v>
      </c>
      <c r="CQ62" s="292" t="s">
        <v>290</v>
      </c>
      <c r="CR62" s="290">
        <v>1119</v>
      </c>
      <c r="CS62" s="291">
        <v>4664972244</v>
      </c>
      <c r="CT62" s="292" t="s">
        <v>291</v>
      </c>
      <c r="CU62" s="290">
        <v>1121</v>
      </c>
      <c r="CV62" s="291">
        <v>4673309996</v>
      </c>
      <c r="CW62" s="292" t="s">
        <v>291</v>
      </c>
      <c r="CX62" s="290">
        <v>1132.3</v>
      </c>
      <c r="CY62" s="291">
        <v>4719167632</v>
      </c>
      <c r="CZ62" s="292" t="s">
        <v>291</v>
      </c>
      <c r="DA62" s="290">
        <v>1115</v>
      </c>
      <c r="DB62" s="291">
        <v>4648296740</v>
      </c>
      <c r="DC62" s="292" t="s">
        <v>291</v>
      </c>
      <c r="DD62" s="290">
        <v>1143</v>
      </c>
      <c r="DE62" s="291">
        <v>4765025268</v>
      </c>
      <c r="DF62" s="292" t="s">
        <v>291</v>
      </c>
      <c r="DG62" s="290">
        <v>1140</v>
      </c>
      <c r="DH62" s="291">
        <v>4752518640</v>
      </c>
      <c r="DI62" s="292" t="s">
        <v>291</v>
      </c>
      <c r="DJ62" s="290">
        <v>800</v>
      </c>
      <c r="DK62" s="291">
        <v>3335100800</v>
      </c>
      <c r="DL62" s="292" t="s">
        <v>291</v>
      </c>
      <c r="DM62" s="290"/>
      <c r="DN62" s="291">
        <v>0</v>
      </c>
      <c r="DO62" s="293" t="s">
        <v>290</v>
      </c>
    </row>
    <row r="63" spans="1:119" ht="30.6" customHeight="1">
      <c r="A63" s="17"/>
      <c r="B63" s="294"/>
      <c r="C63" s="295"/>
      <c r="D63" s="296"/>
      <c r="E63" s="295"/>
      <c r="F63" s="297"/>
      <c r="G63" s="298" t="s">
        <v>189</v>
      </c>
      <c r="H63" s="299">
        <v>49213032515</v>
      </c>
      <c r="I63" s="300"/>
      <c r="J63" s="299">
        <v>0</v>
      </c>
      <c r="K63" s="301"/>
      <c r="L63" s="300"/>
      <c r="M63" s="299">
        <v>47085787341</v>
      </c>
      <c r="N63" s="301"/>
      <c r="O63" s="300"/>
      <c r="P63" s="299">
        <v>0</v>
      </c>
      <c r="Q63" s="301"/>
      <c r="R63" s="300"/>
      <c r="S63" s="299">
        <v>47025006871</v>
      </c>
      <c r="T63" s="301"/>
      <c r="U63" s="300"/>
      <c r="V63" s="299">
        <v>46959545317</v>
      </c>
      <c r="W63" s="301"/>
      <c r="X63" s="300"/>
      <c r="Y63" s="299">
        <v>47266459726</v>
      </c>
      <c r="Z63" s="301"/>
      <c r="AA63" s="300"/>
      <c r="AB63" s="299">
        <v>0</v>
      </c>
      <c r="AC63" s="301"/>
      <c r="AD63" s="300"/>
      <c r="AE63" s="299">
        <v>47919252675</v>
      </c>
      <c r="AF63" s="301"/>
      <c r="AG63" s="300"/>
      <c r="AH63" s="299">
        <v>0</v>
      </c>
      <c r="AI63" s="301"/>
      <c r="AJ63" s="300"/>
      <c r="AK63" s="299">
        <v>47587769944</v>
      </c>
      <c r="AL63" s="301"/>
      <c r="AM63" s="300"/>
      <c r="AN63" s="299">
        <v>0</v>
      </c>
      <c r="AO63" s="301"/>
      <c r="AP63" s="300"/>
      <c r="AQ63" s="299">
        <v>45444849241</v>
      </c>
      <c r="AR63" s="301"/>
      <c r="AS63" s="300"/>
      <c r="AT63" s="299">
        <v>47522818358</v>
      </c>
      <c r="AU63" s="301"/>
      <c r="AV63" s="300"/>
      <c r="AW63" s="299">
        <v>48125232000</v>
      </c>
      <c r="AX63" s="301"/>
      <c r="AY63" s="300"/>
      <c r="AZ63" s="299">
        <v>42447407633</v>
      </c>
      <c r="BA63" s="301"/>
      <c r="BB63" s="300"/>
      <c r="BC63" s="299">
        <v>0</v>
      </c>
      <c r="BD63" s="301"/>
      <c r="BE63" s="300"/>
      <c r="BF63" s="299">
        <v>48239723689</v>
      </c>
      <c r="BG63" s="301"/>
      <c r="BH63" s="300"/>
      <c r="BI63" s="299">
        <v>47262295170</v>
      </c>
      <c r="BJ63" s="301"/>
      <c r="BK63" s="300"/>
      <c r="BL63" s="299">
        <v>47387718169</v>
      </c>
      <c r="BM63" s="301"/>
      <c r="BN63" s="300"/>
      <c r="BO63" s="299">
        <v>0</v>
      </c>
      <c r="BP63" s="301"/>
      <c r="BQ63" s="300"/>
      <c r="BR63" s="299">
        <v>47814718242</v>
      </c>
      <c r="BS63" s="301"/>
      <c r="BT63" s="300"/>
      <c r="BU63" s="299">
        <v>47666951229</v>
      </c>
      <c r="BV63" s="301"/>
      <c r="BW63" s="300"/>
      <c r="BX63" s="299">
        <v>0</v>
      </c>
      <c r="BY63" s="301"/>
      <c r="BZ63" s="300"/>
      <c r="CA63" s="299">
        <v>48047728209</v>
      </c>
      <c r="CB63" s="301"/>
      <c r="CC63" s="300"/>
      <c r="CD63" s="299">
        <v>46637467250</v>
      </c>
      <c r="CE63" s="301"/>
      <c r="CF63" s="300"/>
      <c r="CG63" s="299">
        <v>45509264530</v>
      </c>
      <c r="CH63" s="301"/>
      <c r="CI63" s="300"/>
      <c r="CJ63" s="299">
        <v>47341791811</v>
      </c>
      <c r="CK63" s="301"/>
      <c r="CL63" s="300"/>
      <c r="CM63" s="299">
        <v>0</v>
      </c>
      <c r="CN63" s="301"/>
      <c r="CO63" s="300"/>
      <c r="CP63" s="299">
        <v>0</v>
      </c>
      <c r="CQ63" s="301"/>
      <c r="CR63" s="300"/>
      <c r="CS63" s="299">
        <v>47654255543</v>
      </c>
      <c r="CT63" s="301"/>
      <c r="CU63" s="300"/>
      <c r="CV63" s="299">
        <v>46949356946</v>
      </c>
      <c r="CW63" s="301"/>
      <c r="CX63" s="300"/>
      <c r="CY63" s="299">
        <v>43302634038</v>
      </c>
      <c r="CZ63" s="301"/>
      <c r="DA63" s="300"/>
      <c r="DB63" s="299">
        <v>47184453647</v>
      </c>
      <c r="DC63" s="301"/>
      <c r="DD63" s="300"/>
      <c r="DE63" s="299">
        <v>47884152920</v>
      </c>
      <c r="DF63" s="301"/>
      <c r="DG63" s="300"/>
      <c r="DH63" s="299">
        <v>47368312460</v>
      </c>
      <c r="DI63" s="301"/>
      <c r="DJ63" s="300"/>
      <c r="DK63" s="299">
        <v>47521892315</v>
      </c>
      <c r="DL63" s="301"/>
      <c r="DM63" s="300"/>
      <c r="DN63" s="299">
        <v>0</v>
      </c>
      <c r="DO63" s="302"/>
    </row>
    <row r="64" spans="1:119" ht="30.6" customHeight="1">
      <c r="A64" s="17"/>
      <c r="B64" s="284">
        <v>40</v>
      </c>
      <c r="C64" s="433" t="s">
        <v>190</v>
      </c>
      <c r="D64" s="433"/>
      <c r="E64" s="433"/>
      <c r="F64" s="433"/>
      <c r="G64" s="434"/>
      <c r="H64" s="303">
        <v>2143475402</v>
      </c>
      <c r="I64" s="304" t="s">
        <v>191</v>
      </c>
      <c r="J64" s="305"/>
      <c r="K64" s="306" t="s">
        <v>290</v>
      </c>
      <c r="L64" s="304" t="s">
        <v>191</v>
      </c>
      <c r="M64" s="305">
        <v>2143475402</v>
      </c>
      <c r="N64" s="306" t="s">
        <v>291</v>
      </c>
      <c r="O64" s="304" t="s">
        <v>191</v>
      </c>
      <c r="P64" s="305"/>
      <c r="Q64" s="306" t="s">
        <v>290</v>
      </c>
      <c r="R64" s="304" t="s">
        <v>191</v>
      </c>
      <c r="S64" s="305">
        <v>2143475402</v>
      </c>
      <c r="T64" s="306" t="s">
        <v>291</v>
      </c>
      <c r="U64" s="304" t="s">
        <v>191</v>
      </c>
      <c r="V64" s="305">
        <v>2143475402</v>
      </c>
      <c r="W64" s="306" t="s">
        <v>291</v>
      </c>
      <c r="X64" s="304" t="s">
        <v>191</v>
      </c>
      <c r="Y64" s="305">
        <v>2143475402</v>
      </c>
      <c r="Z64" s="306" t="s">
        <v>291</v>
      </c>
      <c r="AA64" s="304" t="s">
        <v>191</v>
      </c>
      <c r="AB64" s="305"/>
      <c r="AC64" s="306" t="s">
        <v>290</v>
      </c>
      <c r="AD64" s="304" t="s">
        <v>191</v>
      </c>
      <c r="AE64" s="305">
        <v>2143475402</v>
      </c>
      <c r="AF64" s="306" t="s">
        <v>291</v>
      </c>
      <c r="AG64" s="304" t="s">
        <v>191</v>
      </c>
      <c r="AH64" s="305"/>
      <c r="AI64" s="306" t="s">
        <v>290</v>
      </c>
      <c r="AJ64" s="304" t="s">
        <v>191</v>
      </c>
      <c r="AK64" s="305">
        <v>2143475402</v>
      </c>
      <c r="AL64" s="306" t="s">
        <v>291</v>
      </c>
      <c r="AM64" s="304" t="s">
        <v>191</v>
      </c>
      <c r="AN64" s="305"/>
      <c r="AO64" s="306" t="s">
        <v>290</v>
      </c>
      <c r="AP64" s="304" t="s">
        <v>191</v>
      </c>
      <c r="AQ64" s="305">
        <v>2143475402</v>
      </c>
      <c r="AR64" s="306" t="s">
        <v>291</v>
      </c>
      <c r="AS64" s="304" t="s">
        <v>191</v>
      </c>
      <c r="AT64" s="305">
        <v>2143475402</v>
      </c>
      <c r="AU64" s="306" t="s">
        <v>291</v>
      </c>
      <c r="AV64" s="304" t="s">
        <v>191</v>
      </c>
      <c r="AW64" s="305">
        <v>2143475402</v>
      </c>
      <c r="AX64" s="306" t="s">
        <v>291</v>
      </c>
      <c r="AY64" s="304" t="s">
        <v>191</v>
      </c>
      <c r="AZ64" s="305">
        <v>2143475402</v>
      </c>
      <c r="BA64" s="306" t="s">
        <v>291</v>
      </c>
      <c r="BB64" s="304" t="s">
        <v>191</v>
      </c>
      <c r="BC64" s="305"/>
      <c r="BD64" s="306" t="s">
        <v>290</v>
      </c>
      <c r="BE64" s="304" t="s">
        <v>191</v>
      </c>
      <c r="BF64" s="305">
        <v>2143475402</v>
      </c>
      <c r="BG64" s="306" t="s">
        <v>291</v>
      </c>
      <c r="BH64" s="304" t="s">
        <v>191</v>
      </c>
      <c r="BI64" s="305">
        <v>2143475402</v>
      </c>
      <c r="BJ64" s="306" t="s">
        <v>291</v>
      </c>
      <c r="BK64" s="304" t="s">
        <v>191</v>
      </c>
      <c r="BL64" s="305">
        <v>2143475402</v>
      </c>
      <c r="BM64" s="306" t="s">
        <v>291</v>
      </c>
      <c r="BN64" s="304" t="s">
        <v>191</v>
      </c>
      <c r="BO64" s="305"/>
      <c r="BP64" s="306" t="s">
        <v>290</v>
      </c>
      <c r="BQ64" s="304" t="s">
        <v>191</v>
      </c>
      <c r="BR64" s="305">
        <v>2143475402</v>
      </c>
      <c r="BS64" s="306" t="s">
        <v>291</v>
      </c>
      <c r="BT64" s="304" t="s">
        <v>191</v>
      </c>
      <c r="BU64" s="305">
        <v>2143475402</v>
      </c>
      <c r="BV64" s="306" t="s">
        <v>291</v>
      </c>
      <c r="BW64" s="304" t="s">
        <v>191</v>
      </c>
      <c r="BX64" s="305"/>
      <c r="BY64" s="306" t="s">
        <v>290</v>
      </c>
      <c r="BZ64" s="304" t="s">
        <v>191</v>
      </c>
      <c r="CA64" s="305">
        <v>2143475402</v>
      </c>
      <c r="CB64" s="306" t="s">
        <v>291</v>
      </c>
      <c r="CC64" s="304" t="s">
        <v>191</v>
      </c>
      <c r="CD64" s="305">
        <v>2143475402</v>
      </c>
      <c r="CE64" s="306" t="s">
        <v>291</v>
      </c>
      <c r="CF64" s="304" t="s">
        <v>191</v>
      </c>
      <c r="CG64" s="305">
        <v>2143475402</v>
      </c>
      <c r="CH64" s="306" t="s">
        <v>291</v>
      </c>
      <c r="CI64" s="304" t="s">
        <v>191</v>
      </c>
      <c r="CJ64" s="305">
        <v>2143475402</v>
      </c>
      <c r="CK64" s="306" t="s">
        <v>291</v>
      </c>
      <c r="CL64" s="304" t="s">
        <v>191</v>
      </c>
      <c r="CM64" s="305"/>
      <c r="CN64" s="306" t="s">
        <v>290</v>
      </c>
      <c r="CO64" s="304" t="s">
        <v>191</v>
      </c>
      <c r="CP64" s="305"/>
      <c r="CQ64" s="306" t="s">
        <v>290</v>
      </c>
      <c r="CR64" s="304" t="s">
        <v>191</v>
      </c>
      <c r="CS64" s="305">
        <v>2143475402</v>
      </c>
      <c r="CT64" s="306" t="s">
        <v>291</v>
      </c>
      <c r="CU64" s="304" t="s">
        <v>191</v>
      </c>
      <c r="CV64" s="305">
        <v>2143475402</v>
      </c>
      <c r="CW64" s="306" t="s">
        <v>291</v>
      </c>
      <c r="CX64" s="304" t="s">
        <v>191</v>
      </c>
      <c r="CY64" s="305">
        <v>2143475402</v>
      </c>
      <c r="CZ64" s="306" t="s">
        <v>291</v>
      </c>
      <c r="DA64" s="304" t="s">
        <v>191</v>
      </c>
      <c r="DB64" s="305">
        <v>2143475402</v>
      </c>
      <c r="DC64" s="306" t="s">
        <v>291</v>
      </c>
      <c r="DD64" s="304" t="s">
        <v>191</v>
      </c>
      <c r="DE64" s="305">
        <v>2143475402</v>
      </c>
      <c r="DF64" s="306" t="s">
        <v>291</v>
      </c>
      <c r="DG64" s="304" t="s">
        <v>191</v>
      </c>
      <c r="DH64" s="305">
        <v>2143475402</v>
      </c>
      <c r="DI64" s="306" t="s">
        <v>291</v>
      </c>
      <c r="DJ64" s="304" t="s">
        <v>191</v>
      </c>
      <c r="DK64" s="305">
        <v>2143475402</v>
      </c>
      <c r="DL64" s="306" t="s">
        <v>291</v>
      </c>
      <c r="DM64" s="304" t="s">
        <v>191</v>
      </c>
      <c r="DN64" s="305"/>
      <c r="DO64" s="307" t="s">
        <v>290</v>
      </c>
    </row>
    <row r="65" spans="1:119" ht="30.6" customHeight="1" thickBot="1">
      <c r="A65" s="17"/>
      <c r="B65" s="284">
        <v>41</v>
      </c>
      <c r="C65" s="435" t="s">
        <v>192</v>
      </c>
      <c r="D65" s="435"/>
      <c r="E65" s="435"/>
      <c r="F65" s="435"/>
      <c r="G65" s="436"/>
      <c r="H65" s="303">
        <v>240999210</v>
      </c>
      <c r="I65" s="304" t="s">
        <v>191</v>
      </c>
      <c r="J65" s="305"/>
      <c r="K65" s="306" t="s">
        <v>290</v>
      </c>
      <c r="L65" s="304" t="s">
        <v>191</v>
      </c>
      <c r="M65" s="305">
        <v>240999210</v>
      </c>
      <c r="N65" s="306" t="s">
        <v>291</v>
      </c>
      <c r="O65" s="304" t="s">
        <v>191</v>
      </c>
      <c r="P65" s="305"/>
      <c r="Q65" s="306" t="s">
        <v>290</v>
      </c>
      <c r="R65" s="304" t="s">
        <v>191</v>
      </c>
      <c r="S65" s="305">
        <v>240999210</v>
      </c>
      <c r="T65" s="306" t="s">
        <v>291</v>
      </c>
      <c r="U65" s="304" t="s">
        <v>191</v>
      </c>
      <c r="V65" s="305">
        <v>240999210</v>
      </c>
      <c r="W65" s="306" t="s">
        <v>291</v>
      </c>
      <c r="X65" s="304" t="s">
        <v>191</v>
      </c>
      <c r="Y65" s="305">
        <v>240999210</v>
      </c>
      <c r="Z65" s="306" t="s">
        <v>291</v>
      </c>
      <c r="AA65" s="304" t="s">
        <v>191</v>
      </c>
      <c r="AB65" s="305"/>
      <c r="AC65" s="306" t="s">
        <v>290</v>
      </c>
      <c r="AD65" s="304" t="s">
        <v>191</v>
      </c>
      <c r="AE65" s="305">
        <v>240999210</v>
      </c>
      <c r="AF65" s="306" t="s">
        <v>291</v>
      </c>
      <c r="AG65" s="304" t="s">
        <v>191</v>
      </c>
      <c r="AH65" s="305"/>
      <c r="AI65" s="306" t="s">
        <v>290</v>
      </c>
      <c r="AJ65" s="304" t="s">
        <v>191</v>
      </c>
      <c r="AK65" s="305">
        <v>240999210</v>
      </c>
      <c r="AL65" s="306" t="s">
        <v>291</v>
      </c>
      <c r="AM65" s="304" t="s">
        <v>191</v>
      </c>
      <c r="AN65" s="305"/>
      <c r="AO65" s="306" t="s">
        <v>290</v>
      </c>
      <c r="AP65" s="304" t="s">
        <v>191</v>
      </c>
      <c r="AQ65" s="305">
        <v>240999210</v>
      </c>
      <c r="AR65" s="306" t="s">
        <v>291</v>
      </c>
      <c r="AS65" s="304" t="s">
        <v>191</v>
      </c>
      <c r="AT65" s="305">
        <v>240999210</v>
      </c>
      <c r="AU65" s="306" t="s">
        <v>291</v>
      </c>
      <c r="AV65" s="304" t="s">
        <v>191</v>
      </c>
      <c r="AW65" s="305">
        <v>240999210</v>
      </c>
      <c r="AX65" s="306" t="s">
        <v>291</v>
      </c>
      <c r="AY65" s="304" t="s">
        <v>191</v>
      </c>
      <c r="AZ65" s="305">
        <v>240999210</v>
      </c>
      <c r="BA65" s="306" t="s">
        <v>291</v>
      </c>
      <c r="BB65" s="304" t="s">
        <v>191</v>
      </c>
      <c r="BC65" s="305"/>
      <c r="BD65" s="306" t="s">
        <v>290</v>
      </c>
      <c r="BE65" s="304" t="s">
        <v>191</v>
      </c>
      <c r="BF65" s="305">
        <v>240999210</v>
      </c>
      <c r="BG65" s="306" t="s">
        <v>291</v>
      </c>
      <c r="BH65" s="304" t="s">
        <v>191</v>
      </c>
      <c r="BI65" s="305">
        <v>240999210</v>
      </c>
      <c r="BJ65" s="306" t="s">
        <v>291</v>
      </c>
      <c r="BK65" s="304" t="s">
        <v>191</v>
      </c>
      <c r="BL65" s="305">
        <v>240999210</v>
      </c>
      <c r="BM65" s="306" t="s">
        <v>291</v>
      </c>
      <c r="BN65" s="304" t="s">
        <v>191</v>
      </c>
      <c r="BO65" s="305"/>
      <c r="BP65" s="306" t="s">
        <v>290</v>
      </c>
      <c r="BQ65" s="304" t="s">
        <v>191</v>
      </c>
      <c r="BR65" s="305">
        <v>240999210</v>
      </c>
      <c r="BS65" s="306" t="s">
        <v>291</v>
      </c>
      <c r="BT65" s="304" t="s">
        <v>191</v>
      </c>
      <c r="BU65" s="305">
        <v>240999210</v>
      </c>
      <c r="BV65" s="306" t="s">
        <v>291</v>
      </c>
      <c r="BW65" s="304" t="s">
        <v>191</v>
      </c>
      <c r="BX65" s="305"/>
      <c r="BY65" s="306" t="s">
        <v>290</v>
      </c>
      <c r="BZ65" s="304" t="s">
        <v>191</v>
      </c>
      <c r="CA65" s="305">
        <v>240999210</v>
      </c>
      <c r="CB65" s="306" t="s">
        <v>291</v>
      </c>
      <c r="CC65" s="304" t="s">
        <v>191</v>
      </c>
      <c r="CD65" s="305">
        <v>240999210</v>
      </c>
      <c r="CE65" s="306" t="s">
        <v>291</v>
      </c>
      <c r="CF65" s="304" t="s">
        <v>191</v>
      </c>
      <c r="CG65" s="305">
        <v>240999210</v>
      </c>
      <c r="CH65" s="306" t="s">
        <v>291</v>
      </c>
      <c r="CI65" s="304" t="s">
        <v>191</v>
      </c>
      <c r="CJ65" s="305">
        <v>240999210</v>
      </c>
      <c r="CK65" s="306" t="s">
        <v>291</v>
      </c>
      <c r="CL65" s="304" t="s">
        <v>191</v>
      </c>
      <c r="CM65" s="305"/>
      <c r="CN65" s="306" t="s">
        <v>290</v>
      </c>
      <c r="CO65" s="304" t="s">
        <v>191</v>
      </c>
      <c r="CP65" s="305"/>
      <c r="CQ65" s="306" t="s">
        <v>290</v>
      </c>
      <c r="CR65" s="304" t="s">
        <v>191</v>
      </c>
      <c r="CS65" s="305">
        <v>240999210</v>
      </c>
      <c r="CT65" s="306" t="s">
        <v>291</v>
      </c>
      <c r="CU65" s="304" t="s">
        <v>191</v>
      </c>
      <c r="CV65" s="305">
        <v>240999210</v>
      </c>
      <c r="CW65" s="306" t="s">
        <v>291</v>
      </c>
      <c r="CX65" s="304" t="s">
        <v>191</v>
      </c>
      <c r="CY65" s="305">
        <v>240999210</v>
      </c>
      <c r="CZ65" s="306" t="s">
        <v>291</v>
      </c>
      <c r="DA65" s="304" t="s">
        <v>191</v>
      </c>
      <c r="DB65" s="305">
        <v>240999210</v>
      </c>
      <c r="DC65" s="306" t="s">
        <v>291</v>
      </c>
      <c r="DD65" s="304" t="s">
        <v>191</v>
      </c>
      <c r="DE65" s="305">
        <v>240999210</v>
      </c>
      <c r="DF65" s="306" t="s">
        <v>291</v>
      </c>
      <c r="DG65" s="304" t="s">
        <v>191</v>
      </c>
      <c r="DH65" s="305">
        <v>240999210</v>
      </c>
      <c r="DI65" s="306" t="s">
        <v>291</v>
      </c>
      <c r="DJ65" s="304" t="s">
        <v>191</v>
      </c>
      <c r="DK65" s="305">
        <v>240999210</v>
      </c>
      <c r="DL65" s="306" t="s">
        <v>291</v>
      </c>
      <c r="DM65" s="304" t="s">
        <v>191</v>
      </c>
      <c r="DN65" s="305"/>
      <c r="DO65" s="307" t="s">
        <v>290</v>
      </c>
    </row>
    <row r="66" spans="1:119" ht="30.6" customHeight="1">
      <c r="A66" s="17"/>
      <c r="B66" s="294"/>
      <c r="C66" s="295"/>
      <c r="D66" s="296"/>
      <c r="E66" s="295"/>
      <c r="F66" s="297"/>
      <c r="G66" s="298" t="s">
        <v>193</v>
      </c>
      <c r="H66" s="299">
        <v>51597507127</v>
      </c>
      <c r="I66" s="300"/>
      <c r="J66" s="308">
        <v>0</v>
      </c>
      <c r="K66" s="301"/>
      <c r="L66" s="300"/>
      <c r="M66" s="308">
        <v>49470261953</v>
      </c>
      <c r="N66" s="301"/>
      <c r="O66" s="300"/>
      <c r="P66" s="308">
        <v>0</v>
      </c>
      <c r="Q66" s="301"/>
      <c r="R66" s="300"/>
      <c r="S66" s="308">
        <v>49409481483</v>
      </c>
      <c r="T66" s="301"/>
      <c r="U66" s="300"/>
      <c r="V66" s="308">
        <v>49344019929</v>
      </c>
      <c r="W66" s="301"/>
      <c r="X66" s="300"/>
      <c r="Y66" s="308">
        <v>49650934338</v>
      </c>
      <c r="Z66" s="301"/>
      <c r="AA66" s="300"/>
      <c r="AB66" s="308">
        <v>0</v>
      </c>
      <c r="AC66" s="301"/>
      <c r="AD66" s="300"/>
      <c r="AE66" s="308">
        <v>50303727287</v>
      </c>
      <c r="AF66" s="301"/>
      <c r="AG66" s="300"/>
      <c r="AH66" s="308">
        <v>0</v>
      </c>
      <c r="AI66" s="301"/>
      <c r="AJ66" s="300"/>
      <c r="AK66" s="308">
        <v>49972244556</v>
      </c>
      <c r="AL66" s="301"/>
      <c r="AM66" s="300"/>
      <c r="AN66" s="308">
        <v>0</v>
      </c>
      <c r="AO66" s="301"/>
      <c r="AP66" s="300"/>
      <c r="AQ66" s="308">
        <v>47829323853</v>
      </c>
      <c r="AR66" s="301"/>
      <c r="AS66" s="300"/>
      <c r="AT66" s="308">
        <v>49907292970</v>
      </c>
      <c r="AU66" s="301"/>
      <c r="AV66" s="300"/>
      <c r="AW66" s="308">
        <v>50509706612</v>
      </c>
      <c r="AX66" s="301"/>
      <c r="AY66" s="300"/>
      <c r="AZ66" s="308">
        <v>44831882245</v>
      </c>
      <c r="BA66" s="301"/>
      <c r="BB66" s="300"/>
      <c r="BC66" s="308">
        <v>0</v>
      </c>
      <c r="BD66" s="301"/>
      <c r="BE66" s="300"/>
      <c r="BF66" s="308">
        <v>50624198301</v>
      </c>
      <c r="BG66" s="301"/>
      <c r="BH66" s="300"/>
      <c r="BI66" s="308">
        <v>49646769782</v>
      </c>
      <c r="BJ66" s="301"/>
      <c r="BK66" s="300"/>
      <c r="BL66" s="308">
        <v>49772192781</v>
      </c>
      <c r="BM66" s="301"/>
      <c r="BN66" s="300"/>
      <c r="BO66" s="308">
        <v>0</v>
      </c>
      <c r="BP66" s="301"/>
      <c r="BQ66" s="300"/>
      <c r="BR66" s="308">
        <v>50199192854</v>
      </c>
      <c r="BS66" s="301"/>
      <c r="BT66" s="300"/>
      <c r="BU66" s="308">
        <v>50051425841</v>
      </c>
      <c r="BV66" s="301"/>
      <c r="BW66" s="300"/>
      <c r="BX66" s="308">
        <v>0</v>
      </c>
      <c r="BY66" s="301"/>
      <c r="BZ66" s="300"/>
      <c r="CA66" s="308">
        <v>50432202821</v>
      </c>
      <c r="CB66" s="301"/>
      <c r="CC66" s="300"/>
      <c r="CD66" s="308">
        <v>49021941862</v>
      </c>
      <c r="CE66" s="301"/>
      <c r="CF66" s="300"/>
      <c r="CG66" s="308">
        <v>47893739142</v>
      </c>
      <c r="CH66" s="301"/>
      <c r="CI66" s="300"/>
      <c r="CJ66" s="308">
        <v>49726266423</v>
      </c>
      <c r="CK66" s="301"/>
      <c r="CL66" s="300"/>
      <c r="CM66" s="308">
        <v>0</v>
      </c>
      <c r="CN66" s="301"/>
      <c r="CO66" s="300"/>
      <c r="CP66" s="308">
        <v>0</v>
      </c>
      <c r="CQ66" s="301"/>
      <c r="CR66" s="300"/>
      <c r="CS66" s="308">
        <v>50038730155</v>
      </c>
      <c r="CT66" s="301"/>
      <c r="CU66" s="300"/>
      <c r="CV66" s="308">
        <v>49333831558</v>
      </c>
      <c r="CW66" s="301"/>
      <c r="CX66" s="300"/>
      <c r="CY66" s="308">
        <v>45687108650</v>
      </c>
      <c r="CZ66" s="301"/>
      <c r="DA66" s="300"/>
      <c r="DB66" s="308">
        <v>49568928259</v>
      </c>
      <c r="DC66" s="301"/>
      <c r="DD66" s="300"/>
      <c r="DE66" s="308">
        <v>50268627532</v>
      </c>
      <c r="DF66" s="301"/>
      <c r="DG66" s="300"/>
      <c r="DH66" s="308">
        <v>49752787072</v>
      </c>
      <c r="DI66" s="301"/>
      <c r="DJ66" s="300"/>
      <c r="DK66" s="308">
        <v>49906366927</v>
      </c>
      <c r="DL66" s="301"/>
      <c r="DM66" s="300"/>
      <c r="DN66" s="308">
        <v>0</v>
      </c>
      <c r="DO66" s="302"/>
    </row>
    <row r="67" spans="1:119" s="18" customFormat="1" ht="32.25" customHeight="1">
      <c r="A67" s="17"/>
      <c r="B67" s="309"/>
      <c r="C67" s="310"/>
      <c r="D67" s="311"/>
      <c r="E67" s="310"/>
      <c r="F67" s="312"/>
      <c r="G67" s="312" t="s">
        <v>194</v>
      </c>
      <c r="H67" s="313">
        <v>0.2</v>
      </c>
      <c r="I67" s="314"/>
      <c r="J67" s="315"/>
      <c r="K67" s="316"/>
      <c r="L67" s="314"/>
      <c r="M67" s="315">
        <v>0.2</v>
      </c>
      <c r="N67" s="316"/>
      <c r="O67" s="314"/>
      <c r="P67" s="315"/>
      <c r="Q67" s="316"/>
      <c r="R67" s="314"/>
      <c r="S67" s="315">
        <v>0.2</v>
      </c>
      <c r="T67" s="316"/>
      <c r="U67" s="314"/>
      <c r="V67" s="315">
        <v>0.2</v>
      </c>
      <c r="W67" s="316"/>
      <c r="X67" s="314"/>
      <c r="Y67" s="315">
        <v>0.2</v>
      </c>
      <c r="Z67" s="316"/>
      <c r="AA67" s="314"/>
      <c r="AB67" s="315"/>
      <c r="AC67" s="316"/>
      <c r="AD67" s="314"/>
      <c r="AE67" s="315">
        <v>0.25</v>
      </c>
      <c r="AF67" s="316"/>
      <c r="AG67" s="314"/>
      <c r="AH67" s="315"/>
      <c r="AI67" s="316"/>
      <c r="AJ67" s="314"/>
      <c r="AK67" s="315">
        <v>0.2</v>
      </c>
      <c r="AL67" s="316"/>
      <c r="AM67" s="314"/>
      <c r="AN67" s="315"/>
      <c r="AO67" s="316"/>
      <c r="AP67" s="314"/>
      <c r="AQ67" s="315">
        <v>0.2</v>
      </c>
      <c r="AR67" s="316"/>
      <c r="AS67" s="314"/>
      <c r="AT67" s="315">
        <v>0.2</v>
      </c>
      <c r="AU67" s="316"/>
      <c r="AV67" s="314"/>
      <c r="AW67" s="315">
        <v>0.2</v>
      </c>
      <c r="AX67" s="316"/>
      <c r="AY67" s="314"/>
      <c r="AZ67" s="315">
        <v>0.2</v>
      </c>
      <c r="BA67" s="316"/>
      <c r="BB67" s="314"/>
      <c r="BC67" s="315"/>
      <c r="BD67" s="316"/>
      <c r="BE67" s="314"/>
      <c r="BF67" s="315">
        <v>0.2</v>
      </c>
      <c r="BG67" s="316"/>
      <c r="BH67" s="314"/>
      <c r="BI67" s="315">
        <v>0.23</v>
      </c>
      <c r="BJ67" s="316"/>
      <c r="BK67" s="314"/>
      <c r="BL67" s="315">
        <v>0.2</v>
      </c>
      <c r="BM67" s="316"/>
      <c r="BN67" s="314"/>
      <c r="BO67" s="315"/>
      <c r="BP67" s="316"/>
      <c r="BQ67" s="314"/>
      <c r="BR67" s="315">
        <v>0.22</v>
      </c>
      <c r="BS67" s="316"/>
      <c r="BT67" s="314"/>
      <c r="BU67" s="315">
        <v>0.2</v>
      </c>
      <c r="BV67" s="316"/>
      <c r="BW67" s="314"/>
      <c r="BX67" s="315"/>
      <c r="BY67" s="316"/>
      <c r="BZ67" s="314"/>
      <c r="CA67" s="315">
        <v>0.2</v>
      </c>
      <c r="CB67" s="316"/>
      <c r="CC67" s="314"/>
      <c r="CD67" s="315">
        <v>0.2</v>
      </c>
      <c r="CE67" s="316"/>
      <c r="CF67" s="314"/>
      <c r="CG67" s="315">
        <v>0.2</v>
      </c>
      <c r="CH67" s="316"/>
      <c r="CI67" s="314"/>
      <c r="CJ67" s="315">
        <v>0.2</v>
      </c>
      <c r="CK67" s="316"/>
      <c r="CL67" s="314"/>
      <c r="CM67" s="315"/>
      <c r="CN67" s="316"/>
      <c r="CO67" s="314"/>
      <c r="CP67" s="315"/>
      <c r="CQ67" s="316"/>
      <c r="CR67" s="314"/>
      <c r="CS67" s="315">
        <v>0.2</v>
      </c>
      <c r="CT67" s="316"/>
      <c r="CU67" s="314"/>
      <c r="CV67" s="315">
        <v>0.2</v>
      </c>
      <c r="CW67" s="316"/>
      <c r="CX67" s="314"/>
      <c r="CY67" s="315">
        <v>0.2</v>
      </c>
      <c r="CZ67" s="316"/>
      <c r="DA67" s="314"/>
      <c r="DB67" s="315">
        <v>0.2</v>
      </c>
      <c r="DC67" s="316"/>
      <c r="DD67" s="314"/>
      <c r="DE67" s="315">
        <v>0.23</v>
      </c>
      <c r="DF67" s="316"/>
      <c r="DG67" s="314"/>
      <c r="DH67" s="315">
        <v>0.2</v>
      </c>
      <c r="DI67" s="316"/>
      <c r="DJ67" s="314"/>
      <c r="DK67" s="315">
        <v>0.2</v>
      </c>
      <c r="DL67" s="316"/>
      <c r="DM67" s="314"/>
      <c r="DN67" s="315"/>
      <c r="DO67" s="317"/>
    </row>
    <row r="68" spans="1:119" s="18" customFormat="1" ht="32.25" customHeight="1">
      <c r="A68" s="17"/>
      <c r="B68" s="309"/>
      <c r="C68" s="310"/>
      <c r="D68" s="311"/>
      <c r="E68" s="310"/>
      <c r="F68" s="312"/>
      <c r="G68" s="312" t="s">
        <v>195</v>
      </c>
      <c r="H68" s="313">
        <v>0.05</v>
      </c>
      <c r="I68" s="318"/>
      <c r="J68" s="319"/>
      <c r="K68" s="306"/>
      <c r="L68" s="318"/>
      <c r="M68" s="319">
        <v>0.05</v>
      </c>
      <c r="N68" s="306"/>
      <c r="O68" s="318"/>
      <c r="P68" s="319"/>
      <c r="Q68" s="306"/>
      <c r="R68" s="318"/>
      <c r="S68" s="319">
        <v>0.05</v>
      </c>
      <c r="T68" s="306"/>
      <c r="U68" s="318"/>
      <c r="V68" s="319">
        <v>0.05</v>
      </c>
      <c r="W68" s="306"/>
      <c r="X68" s="318"/>
      <c r="Y68" s="319">
        <v>0.05</v>
      </c>
      <c r="Z68" s="306"/>
      <c r="AA68" s="318"/>
      <c r="AB68" s="319"/>
      <c r="AC68" s="306"/>
      <c r="AD68" s="318"/>
      <c r="AE68" s="319">
        <v>0.02</v>
      </c>
      <c r="AF68" s="306"/>
      <c r="AG68" s="318"/>
      <c r="AH68" s="319"/>
      <c r="AI68" s="306"/>
      <c r="AJ68" s="318"/>
      <c r="AK68" s="319">
        <v>0.05</v>
      </c>
      <c r="AL68" s="306"/>
      <c r="AM68" s="318"/>
      <c r="AN68" s="319"/>
      <c r="AO68" s="306"/>
      <c r="AP68" s="318"/>
      <c r="AQ68" s="319">
        <v>0.05</v>
      </c>
      <c r="AR68" s="306"/>
      <c r="AS68" s="318"/>
      <c r="AT68" s="319">
        <v>0.05</v>
      </c>
      <c r="AU68" s="306"/>
      <c r="AV68" s="318"/>
      <c r="AW68" s="319">
        <v>0.05</v>
      </c>
      <c r="AX68" s="306"/>
      <c r="AY68" s="318"/>
      <c r="AZ68" s="319">
        <v>0.05</v>
      </c>
      <c r="BA68" s="306"/>
      <c r="BB68" s="318"/>
      <c r="BC68" s="319"/>
      <c r="BD68" s="306"/>
      <c r="BE68" s="318"/>
      <c r="BF68" s="319">
        <v>0.05</v>
      </c>
      <c r="BG68" s="306"/>
      <c r="BH68" s="318"/>
      <c r="BI68" s="319">
        <v>0.05</v>
      </c>
      <c r="BJ68" s="306"/>
      <c r="BK68" s="318"/>
      <c r="BL68" s="319">
        <v>0.05</v>
      </c>
      <c r="BM68" s="306"/>
      <c r="BN68" s="318"/>
      <c r="BO68" s="319"/>
      <c r="BP68" s="306"/>
      <c r="BQ68" s="318"/>
      <c r="BR68" s="319">
        <v>0.04</v>
      </c>
      <c r="BS68" s="306"/>
      <c r="BT68" s="318"/>
      <c r="BU68" s="319">
        <v>0.05</v>
      </c>
      <c r="BV68" s="306"/>
      <c r="BW68" s="318"/>
      <c r="BX68" s="319"/>
      <c r="BY68" s="306"/>
      <c r="BZ68" s="318"/>
      <c r="CA68" s="319">
        <v>0.05</v>
      </c>
      <c r="CB68" s="306"/>
      <c r="CC68" s="318"/>
      <c r="CD68" s="319">
        <v>0.05</v>
      </c>
      <c r="CE68" s="306"/>
      <c r="CF68" s="318"/>
      <c r="CG68" s="319">
        <v>0.05</v>
      </c>
      <c r="CH68" s="306"/>
      <c r="CI68" s="318"/>
      <c r="CJ68" s="319">
        <v>0.05</v>
      </c>
      <c r="CK68" s="306"/>
      <c r="CL68" s="318"/>
      <c r="CM68" s="319"/>
      <c r="CN68" s="306"/>
      <c r="CO68" s="318"/>
      <c r="CP68" s="319"/>
      <c r="CQ68" s="306"/>
      <c r="CR68" s="318"/>
      <c r="CS68" s="319">
        <v>0.05</v>
      </c>
      <c r="CT68" s="306"/>
      <c r="CU68" s="318"/>
      <c r="CV68" s="319">
        <v>0.05</v>
      </c>
      <c r="CW68" s="306"/>
      <c r="CX68" s="318"/>
      <c r="CY68" s="319">
        <v>0.05</v>
      </c>
      <c r="CZ68" s="306"/>
      <c r="DA68" s="318"/>
      <c r="DB68" s="319">
        <v>0.05</v>
      </c>
      <c r="DC68" s="306"/>
      <c r="DD68" s="318"/>
      <c r="DE68" s="319">
        <v>0.02</v>
      </c>
      <c r="DF68" s="306"/>
      <c r="DG68" s="318"/>
      <c r="DH68" s="319">
        <v>0.05</v>
      </c>
      <c r="DI68" s="306"/>
      <c r="DJ68" s="318"/>
      <c r="DK68" s="319">
        <v>0.05</v>
      </c>
      <c r="DL68" s="306"/>
      <c r="DM68" s="318"/>
      <c r="DN68" s="319"/>
      <c r="DO68" s="307"/>
    </row>
    <row r="69" spans="1:119" s="18" customFormat="1" ht="32.25" customHeight="1">
      <c r="A69" s="17"/>
      <c r="B69" s="309"/>
      <c r="C69" s="310"/>
      <c r="D69" s="311"/>
      <c r="E69" s="310"/>
      <c r="F69" s="312"/>
      <c r="G69" s="312" t="s">
        <v>196</v>
      </c>
      <c r="H69" s="313">
        <v>0.05</v>
      </c>
      <c r="I69" s="320"/>
      <c r="J69" s="319"/>
      <c r="K69" s="321"/>
      <c r="L69" s="320"/>
      <c r="M69" s="319">
        <v>0.05</v>
      </c>
      <c r="N69" s="321"/>
      <c r="O69" s="320"/>
      <c r="P69" s="319"/>
      <c r="Q69" s="321"/>
      <c r="R69" s="320"/>
      <c r="S69" s="319">
        <v>0.05</v>
      </c>
      <c r="T69" s="321"/>
      <c r="U69" s="320"/>
      <c r="V69" s="319">
        <v>0.05</v>
      </c>
      <c r="W69" s="321"/>
      <c r="X69" s="320"/>
      <c r="Y69" s="319">
        <v>0.05</v>
      </c>
      <c r="Z69" s="321"/>
      <c r="AA69" s="320"/>
      <c r="AB69" s="319"/>
      <c r="AC69" s="321"/>
      <c r="AD69" s="320"/>
      <c r="AE69" s="319">
        <v>0.03</v>
      </c>
      <c r="AF69" s="321"/>
      <c r="AG69" s="320"/>
      <c r="AH69" s="319"/>
      <c r="AI69" s="321"/>
      <c r="AJ69" s="320"/>
      <c r="AK69" s="319">
        <v>0.05</v>
      </c>
      <c r="AL69" s="321"/>
      <c r="AM69" s="320"/>
      <c r="AN69" s="319"/>
      <c r="AO69" s="321"/>
      <c r="AP69" s="320"/>
      <c r="AQ69" s="319">
        <v>0.05</v>
      </c>
      <c r="AR69" s="321"/>
      <c r="AS69" s="320"/>
      <c r="AT69" s="319">
        <v>0.05</v>
      </c>
      <c r="AU69" s="321"/>
      <c r="AV69" s="320"/>
      <c r="AW69" s="319">
        <v>0.05</v>
      </c>
      <c r="AX69" s="321"/>
      <c r="AY69" s="320"/>
      <c r="AZ69" s="319">
        <v>0.05</v>
      </c>
      <c r="BA69" s="321"/>
      <c r="BB69" s="320"/>
      <c r="BC69" s="319"/>
      <c r="BD69" s="321"/>
      <c r="BE69" s="320"/>
      <c r="BF69" s="319">
        <v>0.05</v>
      </c>
      <c r="BG69" s="321"/>
      <c r="BH69" s="320"/>
      <c r="BI69" s="319">
        <v>0.02</v>
      </c>
      <c r="BJ69" s="321"/>
      <c r="BK69" s="320"/>
      <c r="BL69" s="319">
        <v>0.05</v>
      </c>
      <c r="BM69" s="321"/>
      <c r="BN69" s="320"/>
      <c r="BO69" s="319"/>
      <c r="BP69" s="321"/>
      <c r="BQ69" s="320"/>
      <c r="BR69" s="319">
        <v>0.04</v>
      </c>
      <c r="BS69" s="321"/>
      <c r="BT69" s="320"/>
      <c r="BU69" s="319">
        <v>0.05</v>
      </c>
      <c r="BV69" s="321"/>
      <c r="BW69" s="320"/>
      <c r="BX69" s="319"/>
      <c r="BY69" s="321"/>
      <c r="BZ69" s="320"/>
      <c r="CA69" s="319">
        <v>0.05</v>
      </c>
      <c r="CB69" s="321"/>
      <c r="CC69" s="320"/>
      <c r="CD69" s="319">
        <v>0.05</v>
      </c>
      <c r="CE69" s="321"/>
      <c r="CF69" s="320"/>
      <c r="CG69" s="319">
        <v>0.05</v>
      </c>
      <c r="CH69" s="321"/>
      <c r="CI69" s="320"/>
      <c r="CJ69" s="319">
        <v>0.05</v>
      </c>
      <c r="CK69" s="321"/>
      <c r="CL69" s="320"/>
      <c r="CM69" s="319"/>
      <c r="CN69" s="321"/>
      <c r="CO69" s="320"/>
      <c r="CP69" s="319"/>
      <c r="CQ69" s="321"/>
      <c r="CR69" s="320"/>
      <c r="CS69" s="319">
        <v>0.05</v>
      </c>
      <c r="CT69" s="321"/>
      <c r="CU69" s="320"/>
      <c r="CV69" s="319">
        <v>0.05</v>
      </c>
      <c r="CW69" s="321"/>
      <c r="CX69" s="320"/>
      <c r="CY69" s="319">
        <v>0.05</v>
      </c>
      <c r="CZ69" s="321"/>
      <c r="DA69" s="320"/>
      <c r="DB69" s="319">
        <v>0.05</v>
      </c>
      <c r="DC69" s="321"/>
      <c r="DD69" s="320"/>
      <c r="DE69" s="319">
        <v>0.05</v>
      </c>
      <c r="DF69" s="321"/>
      <c r="DG69" s="320"/>
      <c r="DH69" s="319">
        <v>0.05</v>
      </c>
      <c r="DI69" s="321"/>
      <c r="DJ69" s="320"/>
      <c r="DK69" s="319">
        <v>0.05</v>
      </c>
      <c r="DL69" s="321"/>
      <c r="DM69" s="320"/>
      <c r="DN69" s="319"/>
      <c r="DO69" s="322"/>
    </row>
    <row r="70" spans="1:119" s="18" customFormat="1" ht="32.25" customHeight="1">
      <c r="A70" s="17"/>
      <c r="B70" s="309"/>
      <c r="C70" s="310"/>
      <c r="D70" s="311"/>
      <c r="E70" s="310"/>
      <c r="F70" s="312"/>
      <c r="G70" s="312" t="s">
        <v>197</v>
      </c>
      <c r="H70" s="313">
        <v>0.3</v>
      </c>
      <c r="I70" s="323"/>
      <c r="J70" s="324">
        <v>0</v>
      </c>
      <c r="K70" s="306" t="s">
        <v>290</v>
      </c>
      <c r="L70" s="323"/>
      <c r="M70" s="324">
        <v>0.3</v>
      </c>
      <c r="N70" s="306" t="s">
        <v>291</v>
      </c>
      <c r="O70" s="323"/>
      <c r="P70" s="324">
        <v>0</v>
      </c>
      <c r="Q70" s="306" t="s">
        <v>290</v>
      </c>
      <c r="R70" s="323"/>
      <c r="S70" s="324">
        <v>0.3</v>
      </c>
      <c r="T70" s="306" t="s">
        <v>291</v>
      </c>
      <c r="U70" s="323"/>
      <c r="V70" s="324">
        <v>0.3</v>
      </c>
      <c r="W70" s="306" t="s">
        <v>291</v>
      </c>
      <c r="X70" s="323"/>
      <c r="Y70" s="324">
        <v>0.3</v>
      </c>
      <c r="Z70" s="306" t="s">
        <v>291</v>
      </c>
      <c r="AA70" s="323"/>
      <c r="AB70" s="324">
        <v>0</v>
      </c>
      <c r="AC70" s="306" t="s">
        <v>290</v>
      </c>
      <c r="AD70" s="323"/>
      <c r="AE70" s="324">
        <v>0.30000000000000004</v>
      </c>
      <c r="AF70" s="306" t="s">
        <v>291</v>
      </c>
      <c r="AG70" s="323"/>
      <c r="AH70" s="324">
        <v>0</v>
      </c>
      <c r="AI70" s="306" t="s">
        <v>290</v>
      </c>
      <c r="AJ70" s="323"/>
      <c r="AK70" s="324">
        <v>0.3</v>
      </c>
      <c r="AL70" s="306" t="s">
        <v>291</v>
      </c>
      <c r="AM70" s="323"/>
      <c r="AN70" s="324">
        <v>0</v>
      </c>
      <c r="AO70" s="306" t="s">
        <v>290</v>
      </c>
      <c r="AP70" s="323"/>
      <c r="AQ70" s="324">
        <v>0.3</v>
      </c>
      <c r="AR70" s="306" t="s">
        <v>291</v>
      </c>
      <c r="AS70" s="323"/>
      <c r="AT70" s="324">
        <v>0.3</v>
      </c>
      <c r="AU70" s="306" t="s">
        <v>291</v>
      </c>
      <c r="AV70" s="323"/>
      <c r="AW70" s="324">
        <v>0.3</v>
      </c>
      <c r="AX70" s="306" t="s">
        <v>291</v>
      </c>
      <c r="AY70" s="323"/>
      <c r="AZ70" s="324">
        <v>0.3</v>
      </c>
      <c r="BA70" s="306" t="s">
        <v>291</v>
      </c>
      <c r="BB70" s="323"/>
      <c r="BC70" s="324">
        <v>0</v>
      </c>
      <c r="BD70" s="306" t="s">
        <v>290</v>
      </c>
      <c r="BE70" s="323"/>
      <c r="BF70" s="324">
        <v>0.3</v>
      </c>
      <c r="BG70" s="306" t="s">
        <v>291</v>
      </c>
      <c r="BH70" s="323"/>
      <c r="BI70" s="324">
        <v>0.30000000000000004</v>
      </c>
      <c r="BJ70" s="306" t="s">
        <v>291</v>
      </c>
      <c r="BK70" s="323"/>
      <c r="BL70" s="324">
        <v>0.3</v>
      </c>
      <c r="BM70" s="306" t="s">
        <v>291</v>
      </c>
      <c r="BN70" s="323"/>
      <c r="BO70" s="324">
        <v>0</v>
      </c>
      <c r="BP70" s="306" t="s">
        <v>290</v>
      </c>
      <c r="BQ70" s="323"/>
      <c r="BR70" s="324">
        <v>0.3</v>
      </c>
      <c r="BS70" s="306" t="s">
        <v>291</v>
      </c>
      <c r="BT70" s="323"/>
      <c r="BU70" s="324">
        <v>0.3</v>
      </c>
      <c r="BV70" s="306" t="s">
        <v>291</v>
      </c>
      <c r="BW70" s="323"/>
      <c r="BX70" s="324">
        <v>0</v>
      </c>
      <c r="BY70" s="306" t="s">
        <v>290</v>
      </c>
      <c r="BZ70" s="323"/>
      <c r="CA70" s="324">
        <v>0.3</v>
      </c>
      <c r="CB70" s="306" t="s">
        <v>291</v>
      </c>
      <c r="CC70" s="323"/>
      <c r="CD70" s="324">
        <v>0.3</v>
      </c>
      <c r="CE70" s="306" t="s">
        <v>291</v>
      </c>
      <c r="CF70" s="323"/>
      <c r="CG70" s="324">
        <v>0.3</v>
      </c>
      <c r="CH70" s="306" t="s">
        <v>291</v>
      </c>
      <c r="CI70" s="323"/>
      <c r="CJ70" s="324">
        <v>0.3</v>
      </c>
      <c r="CK70" s="306" t="s">
        <v>291</v>
      </c>
      <c r="CL70" s="323"/>
      <c r="CM70" s="324">
        <v>0</v>
      </c>
      <c r="CN70" s="306" t="s">
        <v>290</v>
      </c>
      <c r="CO70" s="323"/>
      <c r="CP70" s="324">
        <v>0</v>
      </c>
      <c r="CQ70" s="306" t="s">
        <v>290</v>
      </c>
      <c r="CR70" s="323"/>
      <c r="CS70" s="324">
        <v>0.3</v>
      </c>
      <c r="CT70" s="306" t="s">
        <v>291</v>
      </c>
      <c r="CU70" s="323"/>
      <c r="CV70" s="324">
        <v>0.3</v>
      </c>
      <c r="CW70" s="306" t="s">
        <v>291</v>
      </c>
      <c r="CX70" s="323"/>
      <c r="CY70" s="324">
        <v>0.3</v>
      </c>
      <c r="CZ70" s="306" t="s">
        <v>291</v>
      </c>
      <c r="DA70" s="323"/>
      <c r="DB70" s="324">
        <v>0.3</v>
      </c>
      <c r="DC70" s="306" t="s">
        <v>291</v>
      </c>
      <c r="DD70" s="323"/>
      <c r="DE70" s="324">
        <v>0.3</v>
      </c>
      <c r="DF70" s="306" t="s">
        <v>291</v>
      </c>
      <c r="DG70" s="323"/>
      <c r="DH70" s="324">
        <v>0.3</v>
      </c>
      <c r="DI70" s="306" t="s">
        <v>291</v>
      </c>
      <c r="DJ70" s="323"/>
      <c r="DK70" s="324">
        <v>0.3</v>
      </c>
      <c r="DL70" s="306" t="s">
        <v>291</v>
      </c>
      <c r="DM70" s="323"/>
      <c r="DN70" s="324">
        <v>0</v>
      </c>
      <c r="DO70" s="307" t="s">
        <v>290</v>
      </c>
    </row>
    <row r="71" spans="1:119" s="18" customFormat="1" ht="32.25" customHeight="1">
      <c r="A71" s="17"/>
      <c r="B71" s="309"/>
      <c r="C71" s="310"/>
      <c r="D71" s="311"/>
      <c r="E71" s="310"/>
      <c r="F71" s="312"/>
      <c r="G71" s="312" t="s">
        <v>198</v>
      </c>
      <c r="H71" s="325">
        <v>377058706</v>
      </c>
      <c r="I71" s="314"/>
      <c r="J71" s="326">
        <v>0</v>
      </c>
      <c r="K71" s="327"/>
      <c r="L71" s="314"/>
      <c r="M71" s="326">
        <v>361513453</v>
      </c>
      <c r="N71" s="327"/>
      <c r="O71" s="314"/>
      <c r="P71" s="326">
        <v>0</v>
      </c>
      <c r="Q71" s="327"/>
      <c r="R71" s="314"/>
      <c r="S71" s="326">
        <v>361069288</v>
      </c>
      <c r="T71" s="327"/>
      <c r="U71" s="314"/>
      <c r="V71" s="326">
        <v>360590915</v>
      </c>
      <c r="W71" s="327"/>
      <c r="X71" s="314"/>
      <c r="Y71" s="326">
        <v>362833751</v>
      </c>
      <c r="Z71" s="327"/>
      <c r="AA71" s="314"/>
      <c r="AB71" s="326">
        <v>0</v>
      </c>
      <c r="AC71" s="327"/>
      <c r="AD71" s="314"/>
      <c r="AE71" s="326">
        <v>220562497</v>
      </c>
      <c r="AF71" s="327"/>
      <c r="AG71" s="314"/>
      <c r="AH71" s="326">
        <v>0</v>
      </c>
      <c r="AI71" s="327"/>
      <c r="AJ71" s="314"/>
      <c r="AK71" s="326">
        <v>365181787</v>
      </c>
      <c r="AL71" s="327"/>
      <c r="AM71" s="314"/>
      <c r="AN71" s="326">
        <v>0</v>
      </c>
      <c r="AO71" s="327"/>
      <c r="AP71" s="314"/>
      <c r="AQ71" s="326">
        <v>349521982</v>
      </c>
      <c r="AR71" s="327"/>
      <c r="AS71" s="314"/>
      <c r="AT71" s="326">
        <v>364707141</v>
      </c>
      <c r="AU71" s="327"/>
      <c r="AV71" s="314"/>
      <c r="AW71" s="326">
        <v>369109394</v>
      </c>
      <c r="AX71" s="327"/>
      <c r="AY71" s="314"/>
      <c r="AZ71" s="326">
        <v>327617601</v>
      </c>
      <c r="BA71" s="327"/>
      <c r="BB71" s="314"/>
      <c r="BC71" s="326">
        <v>0</v>
      </c>
      <c r="BD71" s="327"/>
      <c r="BE71" s="314"/>
      <c r="BF71" s="326">
        <v>369946065</v>
      </c>
      <c r="BG71" s="327"/>
      <c r="BH71" s="314"/>
      <c r="BI71" s="326">
        <v>145121327</v>
      </c>
      <c r="BJ71" s="327"/>
      <c r="BK71" s="314"/>
      <c r="BL71" s="326">
        <v>363719870</v>
      </c>
      <c r="BM71" s="327"/>
      <c r="BN71" s="314"/>
      <c r="BO71" s="326">
        <v>0</v>
      </c>
      <c r="BP71" s="327"/>
      <c r="BQ71" s="314"/>
      <c r="BR71" s="326">
        <v>293472204</v>
      </c>
      <c r="BS71" s="327"/>
      <c r="BT71" s="314"/>
      <c r="BU71" s="326">
        <v>365760420</v>
      </c>
      <c r="BV71" s="327"/>
      <c r="BW71" s="314"/>
      <c r="BX71" s="326">
        <v>0</v>
      </c>
      <c r="BY71" s="327"/>
      <c r="BZ71" s="314"/>
      <c r="CA71" s="326">
        <v>368543021</v>
      </c>
      <c r="CB71" s="327"/>
      <c r="CC71" s="314"/>
      <c r="CD71" s="326">
        <v>358237267</v>
      </c>
      <c r="CE71" s="327"/>
      <c r="CF71" s="314"/>
      <c r="CG71" s="326">
        <v>349992709</v>
      </c>
      <c r="CH71" s="327"/>
      <c r="CI71" s="314"/>
      <c r="CJ71" s="326">
        <v>363384255</v>
      </c>
      <c r="CK71" s="327"/>
      <c r="CL71" s="314"/>
      <c r="CM71" s="326">
        <v>0</v>
      </c>
      <c r="CN71" s="327"/>
      <c r="CO71" s="314"/>
      <c r="CP71" s="326">
        <v>0</v>
      </c>
      <c r="CQ71" s="327"/>
      <c r="CR71" s="314"/>
      <c r="CS71" s="326">
        <v>365667643</v>
      </c>
      <c r="CT71" s="327"/>
      <c r="CU71" s="314"/>
      <c r="CV71" s="326">
        <v>360516461</v>
      </c>
      <c r="CW71" s="327"/>
      <c r="CX71" s="314"/>
      <c r="CY71" s="326">
        <v>333867332</v>
      </c>
      <c r="CZ71" s="327"/>
      <c r="DA71" s="314"/>
      <c r="DB71" s="326">
        <v>362234476</v>
      </c>
      <c r="DC71" s="327"/>
      <c r="DD71" s="314"/>
      <c r="DE71" s="326">
        <v>367347663</v>
      </c>
      <c r="DF71" s="327"/>
      <c r="DG71" s="314"/>
      <c r="DH71" s="326">
        <v>363578059</v>
      </c>
      <c r="DI71" s="327"/>
      <c r="DJ71" s="314"/>
      <c r="DK71" s="326">
        <v>364700374</v>
      </c>
      <c r="DL71" s="327"/>
      <c r="DM71" s="314"/>
      <c r="DN71" s="326">
        <v>0</v>
      </c>
      <c r="DO71" s="328"/>
    </row>
    <row r="72" spans="1:119" s="18" customFormat="1" ht="32.25" customHeight="1">
      <c r="A72" s="17"/>
      <c r="B72" s="309"/>
      <c r="C72" s="310"/>
      <c r="D72" s="311"/>
      <c r="E72" s="310"/>
      <c r="F72" s="312"/>
      <c r="G72" s="312" t="s">
        <v>199</v>
      </c>
      <c r="H72" s="325">
        <v>51974565833</v>
      </c>
      <c r="I72" s="314"/>
      <c r="J72" s="326">
        <v>0</v>
      </c>
      <c r="K72" s="327"/>
      <c r="L72" s="314"/>
      <c r="M72" s="326">
        <v>49831775406</v>
      </c>
      <c r="N72" s="327"/>
      <c r="O72" s="314"/>
      <c r="P72" s="326">
        <v>0</v>
      </c>
      <c r="Q72" s="327"/>
      <c r="R72" s="314"/>
      <c r="S72" s="326">
        <v>49770550771</v>
      </c>
      <c r="T72" s="327"/>
      <c r="U72" s="314"/>
      <c r="V72" s="326">
        <v>49704610844</v>
      </c>
      <c r="W72" s="327"/>
      <c r="X72" s="314"/>
      <c r="Y72" s="326">
        <v>50013768089</v>
      </c>
      <c r="Z72" s="327"/>
      <c r="AA72" s="314"/>
      <c r="AB72" s="326">
        <v>0</v>
      </c>
      <c r="AC72" s="327"/>
      <c r="AD72" s="314"/>
      <c r="AE72" s="326">
        <v>50524289784</v>
      </c>
      <c r="AF72" s="327"/>
      <c r="AG72" s="314"/>
      <c r="AH72" s="326">
        <v>0</v>
      </c>
      <c r="AI72" s="327"/>
      <c r="AJ72" s="314"/>
      <c r="AK72" s="326">
        <v>50337426343</v>
      </c>
      <c r="AL72" s="327"/>
      <c r="AM72" s="314"/>
      <c r="AN72" s="326">
        <v>0</v>
      </c>
      <c r="AO72" s="327"/>
      <c r="AP72" s="314"/>
      <c r="AQ72" s="326">
        <v>48178845835</v>
      </c>
      <c r="AR72" s="327"/>
      <c r="AS72" s="314"/>
      <c r="AT72" s="326">
        <v>50272000111</v>
      </c>
      <c r="AU72" s="327"/>
      <c r="AV72" s="314"/>
      <c r="AW72" s="326">
        <v>50878816006</v>
      </c>
      <c r="AX72" s="327"/>
      <c r="AY72" s="314"/>
      <c r="AZ72" s="326">
        <v>45159499846</v>
      </c>
      <c r="BA72" s="327"/>
      <c r="BB72" s="314"/>
      <c r="BC72" s="326">
        <v>0</v>
      </c>
      <c r="BD72" s="327"/>
      <c r="BE72" s="314"/>
      <c r="BF72" s="326">
        <v>50994144366</v>
      </c>
      <c r="BG72" s="327"/>
      <c r="BH72" s="314"/>
      <c r="BI72" s="326">
        <v>49791891109</v>
      </c>
      <c r="BJ72" s="327"/>
      <c r="BK72" s="314"/>
      <c r="BL72" s="326">
        <v>50135912651</v>
      </c>
      <c r="BM72" s="327"/>
      <c r="BN72" s="314"/>
      <c r="BO72" s="326">
        <v>0</v>
      </c>
      <c r="BP72" s="327"/>
      <c r="BQ72" s="314"/>
      <c r="BR72" s="326">
        <v>50492665058</v>
      </c>
      <c r="BS72" s="327"/>
      <c r="BT72" s="314"/>
      <c r="BU72" s="326">
        <v>50417186261</v>
      </c>
      <c r="BV72" s="327"/>
      <c r="BW72" s="314"/>
      <c r="BX72" s="326">
        <v>0</v>
      </c>
      <c r="BY72" s="327"/>
      <c r="BZ72" s="314"/>
      <c r="CA72" s="326">
        <v>50800745842</v>
      </c>
      <c r="CB72" s="327"/>
      <c r="CC72" s="314"/>
      <c r="CD72" s="326">
        <v>49380179129</v>
      </c>
      <c r="CE72" s="327"/>
      <c r="CF72" s="314"/>
      <c r="CG72" s="326">
        <v>48243731851</v>
      </c>
      <c r="CH72" s="327"/>
      <c r="CI72" s="314"/>
      <c r="CJ72" s="326">
        <v>50089650678</v>
      </c>
      <c r="CK72" s="327"/>
      <c r="CL72" s="314"/>
      <c r="CM72" s="326">
        <v>0</v>
      </c>
      <c r="CN72" s="327"/>
      <c r="CO72" s="314"/>
      <c r="CP72" s="326">
        <v>0</v>
      </c>
      <c r="CQ72" s="327"/>
      <c r="CR72" s="314"/>
      <c r="CS72" s="326">
        <v>50404397798</v>
      </c>
      <c r="CT72" s="327"/>
      <c r="CU72" s="314"/>
      <c r="CV72" s="326">
        <v>49694348019</v>
      </c>
      <c r="CW72" s="327"/>
      <c r="CX72" s="314"/>
      <c r="CY72" s="326">
        <v>46020975982</v>
      </c>
      <c r="CZ72" s="327"/>
      <c r="DA72" s="314"/>
      <c r="DB72" s="326">
        <v>49931162735</v>
      </c>
      <c r="DC72" s="327"/>
      <c r="DD72" s="314"/>
      <c r="DE72" s="326">
        <v>50635975195</v>
      </c>
      <c r="DF72" s="327"/>
      <c r="DG72" s="314"/>
      <c r="DH72" s="326">
        <v>50116365131</v>
      </c>
      <c r="DI72" s="327"/>
      <c r="DJ72" s="314"/>
      <c r="DK72" s="326">
        <v>50271067301</v>
      </c>
      <c r="DL72" s="327"/>
      <c r="DM72" s="314"/>
      <c r="DN72" s="326">
        <v>0</v>
      </c>
      <c r="DO72" s="328"/>
    </row>
    <row r="73" spans="1:119" s="18" customFormat="1" ht="51" customHeight="1">
      <c r="A73" s="17"/>
      <c r="B73" s="329">
        <v>42</v>
      </c>
      <c r="C73" s="427" t="s">
        <v>200</v>
      </c>
      <c r="D73" s="428"/>
      <c r="E73" s="428"/>
      <c r="F73" s="428"/>
      <c r="G73" s="428"/>
      <c r="H73" s="330">
        <v>300000000</v>
      </c>
      <c r="I73" s="304" t="s">
        <v>191</v>
      </c>
      <c r="J73" s="305"/>
      <c r="K73" s="306" t="s">
        <v>290</v>
      </c>
      <c r="L73" s="304" t="s">
        <v>191</v>
      </c>
      <c r="M73" s="305">
        <v>300000000</v>
      </c>
      <c r="N73" s="306" t="s">
        <v>291</v>
      </c>
      <c r="O73" s="304" t="s">
        <v>191</v>
      </c>
      <c r="P73" s="305"/>
      <c r="Q73" s="306" t="s">
        <v>290</v>
      </c>
      <c r="R73" s="304" t="s">
        <v>191</v>
      </c>
      <c r="S73" s="305">
        <v>300000000</v>
      </c>
      <c r="T73" s="306" t="s">
        <v>291</v>
      </c>
      <c r="U73" s="304" t="s">
        <v>191</v>
      </c>
      <c r="V73" s="305">
        <v>300000000</v>
      </c>
      <c r="W73" s="306" t="s">
        <v>291</v>
      </c>
      <c r="X73" s="304" t="s">
        <v>191</v>
      </c>
      <c r="Y73" s="305">
        <v>300000000</v>
      </c>
      <c r="Z73" s="306" t="s">
        <v>291</v>
      </c>
      <c r="AA73" s="304" t="s">
        <v>191</v>
      </c>
      <c r="AB73" s="305"/>
      <c r="AC73" s="306" t="s">
        <v>290</v>
      </c>
      <c r="AD73" s="304" t="s">
        <v>191</v>
      </c>
      <c r="AE73" s="305">
        <v>300000000</v>
      </c>
      <c r="AF73" s="306" t="s">
        <v>291</v>
      </c>
      <c r="AG73" s="304" t="s">
        <v>191</v>
      </c>
      <c r="AH73" s="305"/>
      <c r="AI73" s="306" t="s">
        <v>290</v>
      </c>
      <c r="AJ73" s="304" t="s">
        <v>191</v>
      </c>
      <c r="AK73" s="305">
        <v>300000000</v>
      </c>
      <c r="AL73" s="306" t="s">
        <v>291</v>
      </c>
      <c r="AM73" s="304" t="s">
        <v>191</v>
      </c>
      <c r="AN73" s="305"/>
      <c r="AO73" s="306" t="s">
        <v>290</v>
      </c>
      <c r="AP73" s="304" t="s">
        <v>191</v>
      </c>
      <c r="AQ73" s="305">
        <v>300000000</v>
      </c>
      <c r="AR73" s="306" t="s">
        <v>291</v>
      </c>
      <c r="AS73" s="304" t="s">
        <v>191</v>
      </c>
      <c r="AT73" s="305">
        <v>300000000</v>
      </c>
      <c r="AU73" s="306" t="s">
        <v>291</v>
      </c>
      <c r="AV73" s="304" t="s">
        <v>191</v>
      </c>
      <c r="AW73" s="305">
        <v>300000000</v>
      </c>
      <c r="AX73" s="306" t="s">
        <v>291</v>
      </c>
      <c r="AY73" s="304" t="s">
        <v>191</v>
      </c>
      <c r="AZ73" s="305">
        <v>300000000</v>
      </c>
      <c r="BA73" s="306" t="s">
        <v>291</v>
      </c>
      <c r="BB73" s="304" t="s">
        <v>191</v>
      </c>
      <c r="BC73" s="305"/>
      <c r="BD73" s="306" t="s">
        <v>290</v>
      </c>
      <c r="BE73" s="304" t="s">
        <v>191</v>
      </c>
      <c r="BF73" s="305">
        <v>300000000</v>
      </c>
      <c r="BG73" s="306" t="s">
        <v>291</v>
      </c>
      <c r="BH73" s="304" t="s">
        <v>191</v>
      </c>
      <c r="BI73" s="305">
        <v>300000000</v>
      </c>
      <c r="BJ73" s="306" t="s">
        <v>291</v>
      </c>
      <c r="BK73" s="304" t="s">
        <v>191</v>
      </c>
      <c r="BL73" s="305">
        <v>300000000</v>
      </c>
      <c r="BM73" s="306" t="s">
        <v>291</v>
      </c>
      <c r="BN73" s="304" t="s">
        <v>191</v>
      </c>
      <c r="BO73" s="305"/>
      <c r="BP73" s="306" t="s">
        <v>290</v>
      </c>
      <c r="BQ73" s="304" t="s">
        <v>191</v>
      </c>
      <c r="BR73" s="305">
        <v>300000000</v>
      </c>
      <c r="BS73" s="306" t="s">
        <v>291</v>
      </c>
      <c r="BT73" s="304" t="s">
        <v>191</v>
      </c>
      <c r="BU73" s="305">
        <v>300000000</v>
      </c>
      <c r="BV73" s="306" t="s">
        <v>291</v>
      </c>
      <c r="BW73" s="304" t="s">
        <v>191</v>
      </c>
      <c r="BX73" s="305"/>
      <c r="BY73" s="306" t="s">
        <v>290</v>
      </c>
      <c r="BZ73" s="304" t="s">
        <v>191</v>
      </c>
      <c r="CA73" s="305">
        <v>300000000</v>
      </c>
      <c r="CB73" s="306" t="s">
        <v>291</v>
      </c>
      <c r="CC73" s="304" t="s">
        <v>191</v>
      </c>
      <c r="CD73" s="305">
        <v>300000000</v>
      </c>
      <c r="CE73" s="306" t="s">
        <v>291</v>
      </c>
      <c r="CF73" s="304" t="s">
        <v>191</v>
      </c>
      <c r="CG73" s="305">
        <v>300000000</v>
      </c>
      <c r="CH73" s="306" t="s">
        <v>291</v>
      </c>
      <c r="CI73" s="304" t="s">
        <v>191</v>
      </c>
      <c r="CJ73" s="305">
        <v>300000000</v>
      </c>
      <c r="CK73" s="306" t="s">
        <v>291</v>
      </c>
      <c r="CL73" s="304" t="s">
        <v>191</v>
      </c>
      <c r="CM73" s="305"/>
      <c r="CN73" s="306" t="s">
        <v>290</v>
      </c>
      <c r="CO73" s="304" t="s">
        <v>191</v>
      </c>
      <c r="CP73" s="305"/>
      <c r="CQ73" s="306" t="s">
        <v>290</v>
      </c>
      <c r="CR73" s="304" t="s">
        <v>191</v>
      </c>
      <c r="CS73" s="305">
        <v>300000000</v>
      </c>
      <c r="CT73" s="306" t="s">
        <v>291</v>
      </c>
      <c r="CU73" s="304" t="s">
        <v>191</v>
      </c>
      <c r="CV73" s="305">
        <v>300000000</v>
      </c>
      <c r="CW73" s="306" t="s">
        <v>291</v>
      </c>
      <c r="CX73" s="304" t="s">
        <v>191</v>
      </c>
      <c r="CY73" s="305">
        <v>300000000</v>
      </c>
      <c r="CZ73" s="306" t="s">
        <v>291</v>
      </c>
      <c r="DA73" s="304" t="s">
        <v>191</v>
      </c>
      <c r="DB73" s="305">
        <v>300000000</v>
      </c>
      <c r="DC73" s="306" t="s">
        <v>291</v>
      </c>
      <c r="DD73" s="304" t="s">
        <v>191</v>
      </c>
      <c r="DE73" s="305">
        <v>300000000</v>
      </c>
      <c r="DF73" s="306" t="s">
        <v>291</v>
      </c>
      <c r="DG73" s="304" t="s">
        <v>191</v>
      </c>
      <c r="DH73" s="305">
        <v>300000000</v>
      </c>
      <c r="DI73" s="306" t="s">
        <v>291</v>
      </c>
      <c r="DJ73" s="304" t="s">
        <v>191</v>
      </c>
      <c r="DK73" s="305">
        <v>300000000</v>
      </c>
      <c r="DL73" s="306" t="s">
        <v>291</v>
      </c>
      <c r="DM73" s="304" t="s">
        <v>191</v>
      </c>
      <c r="DN73" s="305"/>
      <c r="DO73" s="307" t="s">
        <v>290</v>
      </c>
    </row>
    <row r="74" spans="1:119" s="18" customFormat="1" ht="73.5" customHeight="1">
      <c r="A74" s="17"/>
      <c r="B74" s="329">
        <v>43</v>
      </c>
      <c r="C74" s="426" t="s">
        <v>201</v>
      </c>
      <c r="D74" s="426"/>
      <c r="E74" s="426"/>
      <c r="F74" s="426"/>
      <c r="G74" s="426"/>
      <c r="H74" s="330">
        <v>57000000</v>
      </c>
      <c r="I74" s="304" t="s">
        <v>191</v>
      </c>
      <c r="J74" s="305"/>
      <c r="K74" s="306" t="s">
        <v>290</v>
      </c>
      <c r="L74" s="304" t="s">
        <v>191</v>
      </c>
      <c r="M74" s="305">
        <v>57000000</v>
      </c>
      <c r="N74" s="306" t="s">
        <v>291</v>
      </c>
      <c r="O74" s="304" t="s">
        <v>191</v>
      </c>
      <c r="P74" s="305"/>
      <c r="Q74" s="306" t="s">
        <v>290</v>
      </c>
      <c r="R74" s="304" t="s">
        <v>191</v>
      </c>
      <c r="S74" s="305">
        <v>57000000</v>
      </c>
      <c r="T74" s="306" t="s">
        <v>291</v>
      </c>
      <c r="U74" s="304" t="s">
        <v>191</v>
      </c>
      <c r="V74" s="305">
        <v>57000000</v>
      </c>
      <c r="W74" s="306" t="s">
        <v>291</v>
      </c>
      <c r="X74" s="304" t="s">
        <v>191</v>
      </c>
      <c r="Y74" s="305">
        <v>57000000</v>
      </c>
      <c r="Z74" s="306" t="s">
        <v>291</v>
      </c>
      <c r="AA74" s="304" t="s">
        <v>191</v>
      </c>
      <c r="AB74" s="305"/>
      <c r="AC74" s="306" t="s">
        <v>290</v>
      </c>
      <c r="AD74" s="304" t="s">
        <v>191</v>
      </c>
      <c r="AE74" s="305">
        <v>57000000</v>
      </c>
      <c r="AF74" s="306" t="s">
        <v>291</v>
      </c>
      <c r="AG74" s="304" t="s">
        <v>191</v>
      </c>
      <c r="AH74" s="305"/>
      <c r="AI74" s="306" t="s">
        <v>290</v>
      </c>
      <c r="AJ74" s="304" t="s">
        <v>191</v>
      </c>
      <c r="AK74" s="305">
        <v>57000000</v>
      </c>
      <c r="AL74" s="306" t="s">
        <v>291</v>
      </c>
      <c r="AM74" s="304" t="s">
        <v>191</v>
      </c>
      <c r="AN74" s="305"/>
      <c r="AO74" s="306" t="s">
        <v>290</v>
      </c>
      <c r="AP74" s="304" t="s">
        <v>191</v>
      </c>
      <c r="AQ74" s="305">
        <v>57000000</v>
      </c>
      <c r="AR74" s="306" t="s">
        <v>291</v>
      </c>
      <c r="AS74" s="304" t="s">
        <v>191</v>
      </c>
      <c r="AT74" s="305">
        <v>57000000</v>
      </c>
      <c r="AU74" s="306" t="s">
        <v>291</v>
      </c>
      <c r="AV74" s="304" t="s">
        <v>191</v>
      </c>
      <c r="AW74" s="305">
        <v>57000000</v>
      </c>
      <c r="AX74" s="306" t="s">
        <v>291</v>
      </c>
      <c r="AY74" s="304" t="s">
        <v>191</v>
      </c>
      <c r="AZ74" s="305">
        <v>57000000</v>
      </c>
      <c r="BA74" s="306" t="s">
        <v>291</v>
      </c>
      <c r="BB74" s="304" t="s">
        <v>191</v>
      </c>
      <c r="BC74" s="305"/>
      <c r="BD74" s="306" t="s">
        <v>290</v>
      </c>
      <c r="BE74" s="304" t="s">
        <v>191</v>
      </c>
      <c r="BF74" s="305">
        <v>57000000</v>
      </c>
      <c r="BG74" s="306" t="s">
        <v>291</v>
      </c>
      <c r="BH74" s="304" t="s">
        <v>191</v>
      </c>
      <c r="BI74" s="305">
        <v>57000000</v>
      </c>
      <c r="BJ74" s="306" t="s">
        <v>291</v>
      </c>
      <c r="BK74" s="304" t="s">
        <v>191</v>
      </c>
      <c r="BL74" s="305">
        <v>57000000</v>
      </c>
      <c r="BM74" s="306" t="s">
        <v>291</v>
      </c>
      <c r="BN74" s="304" t="s">
        <v>191</v>
      </c>
      <c r="BO74" s="305"/>
      <c r="BP74" s="306" t="s">
        <v>290</v>
      </c>
      <c r="BQ74" s="304" t="s">
        <v>191</v>
      </c>
      <c r="BR74" s="305">
        <v>57000000</v>
      </c>
      <c r="BS74" s="306" t="s">
        <v>291</v>
      </c>
      <c r="BT74" s="304" t="s">
        <v>191</v>
      </c>
      <c r="BU74" s="305">
        <v>57000000</v>
      </c>
      <c r="BV74" s="306" t="s">
        <v>291</v>
      </c>
      <c r="BW74" s="304" t="s">
        <v>191</v>
      </c>
      <c r="BX74" s="305"/>
      <c r="BY74" s="306" t="s">
        <v>290</v>
      </c>
      <c r="BZ74" s="304" t="s">
        <v>191</v>
      </c>
      <c r="CA74" s="305">
        <v>57000000</v>
      </c>
      <c r="CB74" s="306" t="s">
        <v>291</v>
      </c>
      <c r="CC74" s="304" t="s">
        <v>191</v>
      </c>
      <c r="CD74" s="305">
        <v>57000000</v>
      </c>
      <c r="CE74" s="306" t="s">
        <v>291</v>
      </c>
      <c r="CF74" s="304" t="s">
        <v>191</v>
      </c>
      <c r="CG74" s="305">
        <v>57000000</v>
      </c>
      <c r="CH74" s="306" t="s">
        <v>291</v>
      </c>
      <c r="CI74" s="304" t="s">
        <v>191</v>
      </c>
      <c r="CJ74" s="305">
        <v>57000000</v>
      </c>
      <c r="CK74" s="306" t="s">
        <v>291</v>
      </c>
      <c r="CL74" s="304" t="s">
        <v>191</v>
      </c>
      <c r="CM74" s="305"/>
      <c r="CN74" s="306" t="s">
        <v>290</v>
      </c>
      <c r="CO74" s="304" t="s">
        <v>191</v>
      </c>
      <c r="CP74" s="305"/>
      <c r="CQ74" s="306" t="s">
        <v>290</v>
      </c>
      <c r="CR74" s="304" t="s">
        <v>191</v>
      </c>
      <c r="CS74" s="305">
        <v>57000000</v>
      </c>
      <c r="CT74" s="306" t="s">
        <v>291</v>
      </c>
      <c r="CU74" s="304" t="s">
        <v>191</v>
      </c>
      <c r="CV74" s="305">
        <v>57000000</v>
      </c>
      <c r="CW74" s="306" t="s">
        <v>291</v>
      </c>
      <c r="CX74" s="304" t="s">
        <v>191</v>
      </c>
      <c r="CY74" s="305">
        <v>57000000</v>
      </c>
      <c r="CZ74" s="306" t="s">
        <v>291</v>
      </c>
      <c r="DA74" s="304" t="s">
        <v>191</v>
      </c>
      <c r="DB74" s="305">
        <v>57000000</v>
      </c>
      <c r="DC74" s="306" t="s">
        <v>291</v>
      </c>
      <c r="DD74" s="304" t="s">
        <v>191</v>
      </c>
      <c r="DE74" s="305">
        <v>57000000</v>
      </c>
      <c r="DF74" s="306" t="s">
        <v>291</v>
      </c>
      <c r="DG74" s="304" t="s">
        <v>191</v>
      </c>
      <c r="DH74" s="305">
        <v>57000000</v>
      </c>
      <c r="DI74" s="306" t="s">
        <v>291</v>
      </c>
      <c r="DJ74" s="304" t="s">
        <v>191</v>
      </c>
      <c r="DK74" s="305">
        <v>57000000</v>
      </c>
      <c r="DL74" s="306" t="s">
        <v>291</v>
      </c>
      <c r="DM74" s="304" t="s">
        <v>191</v>
      </c>
      <c r="DN74" s="305"/>
      <c r="DO74" s="307" t="s">
        <v>290</v>
      </c>
    </row>
    <row r="75" spans="1:119" s="18" customFormat="1" ht="66" customHeight="1">
      <c r="A75" s="17"/>
      <c r="B75" s="331">
        <v>44</v>
      </c>
      <c r="C75" s="431" t="s">
        <v>202</v>
      </c>
      <c r="D75" s="431"/>
      <c r="E75" s="431"/>
      <c r="F75" s="431"/>
      <c r="G75" s="432"/>
      <c r="H75" s="325">
        <v>357000000</v>
      </c>
      <c r="I75" s="304" t="s">
        <v>191</v>
      </c>
      <c r="J75" s="332">
        <v>0</v>
      </c>
      <c r="K75" s="306" t="s">
        <v>290</v>
      </c>
      <c r="L75" s="304" t="s">
        <v>191</v>
      </c>
      <c r="M75" s="332">
        <v>357000000</v>
      </c>
      <c r="N75" s="306" t="s">
        <v>291</v>
      </c>
      <c r="O75" s="304" t="s">
        <v>191</v>
      </c>
      <c r="P75" s="332">
        <v>0</v>
      </c>
      <c r="Q75" s="306" t="s">
        <v>290</v>
      </c>
      <c r="R75" s="304" t="s">
        <v>191</v>
      </c>
      <c r="S75" s="332">
        <v>357000000</v>
      </c>
      <c r="T75" s="306" t="s">
        <v>291</v>
      </c>
      <c r="U75" s="304" t="s">
        <v>191</v>
      </c>
      <c r="V75" s="332">
        <v>357000000</v>
      </c>
      <c r="W75" s="306" t="s">
        <v>291</v>
      </c>
      <c r="X75" s="304" t="s">
        <v>191</v>
      </c>
      <c r="Y75" s="332">
        <v>357000000</v>
      </c>
      <c r="Z75" s="306" t="s">
        <v>291</v>
      </c>
      <c r="AA75" s="304" t="s">
        <v>191</v>
      </c>
      <c r="AB75" s="332">
        <v>0</v>
      </c>
      <c r="AC75" s="306" t="s">
        <v>290</v>
      </c>
      <c r="AD75" s="304" t="s">
        <v>191</v>
      </c>
      <c r="AE75" s="332">
        <v>357000000</v>
      </c>
      <c r="AF75" s="306" t="s">
        <v>291</v>
      </c>
      <c r="AG75" s="304" t="s">
        <v>191</v>
      </c>
      <c r="AH75" s="332">
        <v>0</v>
      </c>
      <c r="AI75" s="306" t="s">
        <v>290</v>
      </c>
      <c r="AJ75" s="304" t="s">
        <v>191</v>
      </c>
      <c r="AK75" s="332">
        <v>357000000</v>
      </c>
      <c r="AL75" s="306" t="s">
        <v>291</v>
      </c>
      <c r="AM75" s="304" t="s">
        <v>191</v>
      </c>
      <c r="AN75" s="332">
        <v>0</v>
      </c>
      <c r="AO75" s="306" t="s">
        <v>290</v>
      </c>
      <c r="AP75" s="304" t="s">
        <v>191</v>
      </c>
      <c r="AQ75" s="332">
        <v>357000000</v>
      </c>
      <c r="AR75" s="306" t="s">
        <v>291</v>
      </c>
      <c r="AS75" s="304" t="s">
        <v>191</v>
      </c>
      <c r="AT75" s="332">
        <v>357000000</v>
      </c>
      <c r="AU75" s="306" t="s">
        <v>291</v>
      </c>
      <c r="AV75" s="304" t="s">
        <v>191</v>
      </c>
      <c r="AW75" s="332">
        <v>357000000</v>
      </c>
      <c r="AX75" s="306" t="s">
        <v>291</v>
      </c>
      <c r="AY75" s="304" t="s">
        <v>191</v>
      </c>
      <c r="AZ75" s="332">
        <v>357000000</v>
      </c>
      <c r="BA75" s="306" t="s">
        <v>291</v>
      </c>
      <c r="BB75" s="304" t="s">
        <v>191</v>
      </c>
      <c r="BC75" s="332">
        <v>0</v>
      </c>
      <c r="BD75" s="306" t="s">
        <v>290</v>
      </c>
      <c r="BE75" s="304" t="s">
        <v>191</v>
      </c>
      <c r="BF75" s="332">
        <v>357000000</v>
      </c>
      <c r="BG75" s="306" t="s">
        <v>291</v>
      </c>
      <c r="BH75" s="304" t="s">
        <v>191</v>
      </c>
      <c r="BI75" s="332">
        <v>357000000</v>
      </c>
      <c r="BJ75" s="306" t="s">
        <v>291</v>
      </c>
      <c r="BK75" s="304" t="s">
        <v>191</v>
      </c>
      <c r="BL75" s="332">
        <v>357000000</v>
      </c>
      <c r="BM75" s="306" t="s">
        <v>291</v>
      </c>
      <c r="BN75" s="304" t="s">
        <v>191</v>
      </c>
      <c r="BO75" s="332">
        <v>0</v>
      </c>
      <c r="BP75" s="306" t="s">
        <v>290</v>
      </c>
      <c r="BQ75" s="304" t="s">
        <v>191</v>
      </c>
      <c r="BR75" s="332">
        <v>357000000</v>
      </c>
      <c r="BS75" s="306" t="s">
        <v>291</v>
      </c>
      <c r="BT75" s="304" t="s">
        <v>191</v>
      </c>
      <c r="BU75" s="332">
        <v>357000000</v>
      </c>
      <c r="BV75" s="306" t="s">
        <v>291</v>
      </c>
      <c r="BW75" s="304" t="s">
        <v>191</v>
      </c>
      <c r="BX75" s="332">
        <v>0</v>
      </c>
      <c r="BY75" s="306" t="s">
        <v>290</v>
      </c>
      <c r="BZ75" s="304" t="s">
        <v>191</v>
      </c>
      <c r="CA75" s="332">
        <v>357000000</v>
      </c>
      <c r="CB75" s="306" t="s">
        <v>291</v>
      </c>
      <c r="CC75" s="304" t="s">
        <v>191</v>
      </c>
      <c r="CD75" s="332">
        <v>357000000</v>
      </c>
      <c r="CE75" s="306" t="s">
        <v>291</v>
      </c>
      <c r="CF75" s="304" t="s">
        <v>191</v>
      </c>
      <c r="CG75" s="332">
        <v>357000000</v>
      </c>
      <c r="CH75" s="306" t="s">
        <v>291</v>
      </c>
      <c r="CI75" s="304" t="s">
        <v>191</v>
      </c>
      <c r="CJ75" s="332">
        <v>357000000</v>
      </c>
      <c r="CK75" s="306" t="s">
        <v>291</v>
      </c>
      <c r="CL75" s="304" t="s">
        <v>191</v>
      </c>
      <c r="CM75" s="332">
        <v>0</v>
      </c>
      <c r="CN75" s="306" t="s">
        <v>290</v>
      </c>
      <c r="CO75" s="304" t="s">
        <v>191</v>
      </c>
      <c r="CP75" s="332">
        <v>0</v>
      </c>
      <c r="CQ75" s="306" t="s">
        <v>290</v>
      </c>
      <c r="CR75" s="304" t="s">
        <v>191</v>
      </c>
      <c r="CS75" s="332">
        <v>357000000</v>
      </c>
      <c r="CT75" s="306" t="s">
        <v>291</v>
      </c>
      <c r="CU75" s="304" t="s">
        <v>191</v>
      </c>
      <c r="CV75" s="332">
        <v>357000000</v>
      </c>
      <c r="CW75" s="306" t="s">
        <v>291</v>
      </c>
      <c r="CX75" s="304" t="s">
        <v>191</v>
      </c>
      <c r="CY75" s="332">
        <v>357000000</v>
      </c>
      <c r="CZ75" s="306" t="s">
        <v>291</v>
      </c>
      <c r="DA75" s="304" t="s">
        <v>191</v>
      </c>
      <c r="DB75" s="332">
        <v>357000000</v>
      </c>
      <c r="DC75" s="306" t="s">
        <v>291</v>
      </c>
      <c r="DD75" s="304" t="s">
        <v>191</v>
      </c>
      <c r="DE75" s="332">
        <v>357000000</v>
      </c>
      <c r="DF75" s="306" t="s">
        <v>291</v>
      </c>
      <c r="DG75" s="304" t="s">
        <v>191</v>
      </c>
      <c r="DH75" s="332">
        <v>357000000</v>
      </c>
      <c r="DI75" s="306" t="s">
        <v>291</v>
      </c>
      <c r="DJ75" s="304" t="s">
        <v>191</v>
      </c>
      <c r="DK75" s="332">
        <v>357000000</v>
      </c>
      <c r="DL75" s="306" t="s">
        <v>291</v>
      </c>
      <c r="DM75" s="304" t="s">
        <v>191</v>
      </c>
      <c r="DN75" s="332">
        <v>0</v>
      </c>
      <c r="DO75" s="307" t="s">
        <v>290</v>
      </c>
    </row>
    <row r="76" spans="1:119" s="18" customFormat="1" ht="46.5" customHeight="1">
      <c r="A76" s="17"/>
      <c r="B76" s="329">
        <v>45</v>
      </c>
      <c r="C76" s="429" t="s">
        <v>203</v>
      </c>
      <c r="D76" s="430"/>
      <c r="E76" s="430"/>
      <c r="F76" s="430"/>
      <c r="G76" s="430"/>
      <c r="H76" s="330">
        <v>3798434167</v>
      </c>
      <c r="I76" s="304" t="s">
        <v>191</v>
      </c>
      <c r="J76" s="305"/>
      <c r="K76" s="306" t="s">
        <v>290</v>
      </c>
      <c r="L76" s="304" t="s">
        <v>191</v>
      </c>
      <c r="M76" s="305">
        <v>3798434167</v>
      </c>
      <c r="N76" s="306" t="s">
        <v>291</v>
      </c>
      <c r="O76" s="304" t="s">
        <v>191</v>
      </c>
      <c r="P76" s="305"/>
      <c r="Q76" s="306" t="s">
        <v>290</v>
      </c>
      <c r="R76" s="304" t="s">
        <v>191</v>
      </c>
      <c r="S76" s="305">
        <v>3798434167</v>
      </c>
      <c r="T76" s="306" t="s">
        <v>291</v>
      </c>
      <c r="U76" s="304" t="s">
        <v>191</v>
      </c>
      <c r="V76" s="305">
        <v>3798434167</v>
      </c>
      <c r="W76" s="306" t="s">
        <v>291</v>
      </c>
      <c r="X76" s="304" t="s">
        <v>191</v>
      </c>
      <c r="Y76" s="305">
        <v>3798434167</v>
      </c>
      <c r="Z76" s="306" t="s">
        <v>291</v>
      </c>
      <c r="AA76" s="304" t="s">
        <v>191</v>
      </c>
      <c r="AB76" s="305"/>
      <c r="AC76" s="306" t="s">
        <v>290</v>
      </c>
      <c r="AD76" s="304" t="s">
        <v>191</v>
      </c>
      <c r="AE76" s="305">
        <v>3798434167</v>
      </c>
      <c r="AF76" s="306" t="s">
        <v>291</v>
      </c>
      <c r="AG76" s="304" t="s">
        <v>191</v>
      </c>
      <c r="AH76" s="305"/>
      <c r="AI76" s="306" t="s">
        <v>290</v>
      </c>
      <c r="AJ76" s="304" t="s">
        <v>191</v>
      </c>
      <c r="AK76" s="305">
        <v>3798434167</v>
      </c>
      <c r="AL76" s="306" t="s">
        <v>291</v>
      </c>
      <c r="AM76" s="304" t="s">
        <v>191</v>
      </c>
      <c r="AN76" s="305"/>
      <c r="AO76" s="306" t="s">
        <v>290</v>
      </c>
      <c r="AP76" s="304" t="s">
        <v>191</v>
      </c>
      <c r="AQ76" s="305">
        <v>3798434167</v>
      </c>
      <c r="AR76" s="306" t="s">
        <v>291</v>
      </c>
      <c r="AS76" s="304" t="s">
        <v>191</v>
      </c>
      <c r="AT76" s="305">
        <v>3798434167</v>
      </c>
      <c r="AU76" s="306" t="s">
        <v>291</v>
      </c>
      <c r="AV76" s="304" t="s">
        <v>191</v>
      </c>
      <c r="AW76" s="305">
        <v>3798434167</v>
      </c>
      <c r="AX76" s="306" t="s">
        <v>291</v>
      </c>
      <c r="AY76" s="304" t="s">
        <v>191</v>
      </c>
      <c r="AZ76" s="305">
        <v>3798434167</v>
      </c>
      <c r="BA76" s="306" t="s">
        <v>291</v>
      </c>
      <c r="BB76" s="304" t="s">
        <v>191</v>
      </c>
      <c r="BC76" s="305"/>
      <c r="BD76" s="306" t="s">
        <v>290</v>
      </c>
      <c r="BE76" s="304" t="s">
        <v>191</v>
      </c>
      <c r="BF76" s="305">
        <v>3798434167</v>
      </c>
      <c r="BG76" s="306" t="s">
        <v>291</v>
      </c>
      <c r="BH76" s="304" t="s">
        <v>191</v>
      </c>
      <c r="BI76" s="305">
        <v>3798434167</v>
      </c>
      <c r="BJ76" s="306" t="s">
        <v>291</v>
      </c>
      <c r="BK76" s="304" t="s">
        <v>191</v>
      </c>
      <c r="BL76" s="305">
        <v>3798434167</v>
      </c>
      <c r="BM76" s="306" t="s">
        <v>291</v>
      </c>
      <c r="BN76" s="304" t="s">
        <v>191</v>
      </c>
      <c r="BO76" s="305"/>
      <c r="BP76" s="306" t="s">
        <v>290</v>
      </c>
      <c r="BQ76" s="304" t="s">
        <v>191</v>
      </c>
      <c r="BR76" s="305">
        <v>3798434167</v>
      </c>
      <c r="BS76" s="306" t="s">
        <v>291</v>
      </c>
      <c r="BT76" s="304" t="s">
        <v>191</v>
      </c>
      <c r="BU76" s="305">
        <v>3798434167</v>
      </c>
      <c r="BV76" s="306" t="s">
        <v>291</v>
      </c>
      <c r="BW76" s="304" t="s">
        <v>191</v>
      </c>
      <c r="BX76" s="305"/>
      <c r="BY76" s="306" t="s">
        <v>290</v>
      </c>
      <c r="BZ76" s="304" t="s">
        <v>191</v>
      </c>
      <c r="CA76" s="305">
        <v>3798434167</v>
      </c>
      <c r="CB76" s="306" t="s">
        <v>291</v>
      </c>
      <c r="CC76" s="304" t="s">
        <v>191</v>
      </c>
      <c r="CD76" s="305">
        <v>3798434167</v>
      </c>
      <c r="CE76" s="306" t="s">
        <v>291</v>
      </c>
      <c r="CF76" s="304" t="s">
        <v>191</v>
      </c>
      <c r="CG76" s="305">
        <v>3798434167</v>
      </c>
      <c r="CH76" s="306" t="s">
        <v>291</v>
      </c>
      <c r="CI76" s="304" t="s">
        <v>191</v>
      </c>
      <c r="CJ76" s="305">
        <v>3798434167</v>
      </c>
      <c r="CK76" s="306" t="s">
        <v>291</v>
      </c>
      <c r="CL76" s="304" t="s">
        <v>191</v>
      </c>
      <c r="CM76" s="305"/>
      <c r="CN76" s="306" t="s">
        <v>290</v>
      </c>
      <c r="CO76" s="304" t="s">
        <v>191</v>
      </c>
      <c r="CP76" s="305"/>
      <c r="CQ76" s="306" t="s">
        <v>290</v>
      </c>
      <c r="CR76" s="304" t="s">
        <v>191</v>
      </c>
      <c r="CS76" s="305">
        <v>3798434167</v>
      </c>
      <c r="CT76" s="306" t="s">
        <v>291</v>
      </c>
      <c r="CU76" s="304" t="s">
        <v>191</v>
      </c>
      <c r="CV76" s="305">
        <v>3798434167</v>
      </c>
      <c r="CW76" s="306" t="s">
        <v>291</v>
      </c>
      <c r="CX76" s="304" t="s">
        <v>191</v>
      </c>
      <c r="CY76" s="305">
        <v>3798434167</v>
      </c>
      <c r="CZ76" s="306" t="s">
        <v>291</v>
      </c>
      <c r="DA76" s="304" t="s">
        <v>191</v>
      </c>
      <c r="DB76" s="305">
        <v>3798434167</v>
      </c>
      <c r="DC76" s="306" t="s">
        <v>291</v>
      </c>
      <c r="DD76" s="304" t="s">
        <v>191</v>
      </c>
      <c r="DE76" s="305">
        <v>3798434167</v>
      </c>
      <c r="DF76" s="306" t="s">
        <v>291</v>
      </c>
      <c r="DG76" s="304" t="s">
        <v>191</v>
      </c>
      <c r="DH76" s="305">
        <v>3798434167</v>
      </c>
      <c r="DI76" s="306" t="s">
        <v>291</v>
      </c>
      <c r="DJ76" s="304" t="s">
        <v>191</v>
      </c>
      <c r="DK76" s="305">
        <v>3798434167</v>
      </c>
      <c r="DL76" s="306" t="s">
        <v>291</v>
      </c>
      <c r="DM76" s="304" t="s">
        <v>191</v>
      </c>
      <c r="DN76" s="305"/>
      <c r="DO76" s="307" t="s">
        <v>290</v>
      </c>
    </row>
    <row r="77" spans="1:119" s="18" customFormat="1" ht="32.25" customHeight="1">
      <c r="A77" s="17"/>
      <c r="B77" s="309"/>
      <c r="C77" s="310"/>
      <c r="D77" s="311"/>
      <c r="E77" s="310"/>
      <c r="F77" s="312"/>
      <c r="G77" s="312" t="s">
        <v>204</v>
      </c>
      <c r="H77" s="325">
        <v>270000000</v>
      </c>
      <c r="I77" s="304" t="s">
        <v>191</v>
      </c>
      <c r="J77" s="305"/>
      <c r="K77" s="306" t="s">
        <v>290</v>
      </c>
      <c r="L77" s="304" t="s">
        <v>191</v>
      </c>
      <c r="M77" s="305">
        <v>270000000</v>
      </c>
      <c r="N77" s="306" t="s">
        <v>291</v>
      </c>
      <c r="O77" s="304" t="s">
        <v>191</v>
      </c>
      <c r="P77" s="305"/>
      <c r="Q77" s="306" t="s">
        <v>290</v>
      </c>
      <c r="R77" s="304" t="s">
        <v>191</v>
      </c>
      <c r="S77" s="305">
        <v>270000000</v>
      </c>
      <c r="T77" s="306" t="s">
        <v>291</v>
      </c>
      <c r="U77" s="304" t="s">
        <v>191</v>
      </c>
      <c r="V77" s="305">
        <v>270000000</v>
      </c>
      <c r="W77" s="306" t="s">
        <v>291</v>
      </c>
      <c r="X77" s="304" t="s">
        <v>191</v>
      </c>
      <c r="Y77" s="305">
        <v>270000000</v>
      </c>
      <c r="Z77" s="306" t="s">
        <v>291</v>
      </c>
      <c r="AA77" s="304" t="s">
        <v>191</v>
      </c>
      <c r="AB77" s="305"/>
      <c r="AC77" s="306" t="s">
        <v>290</v>
      </c>
      <c r="AD77" s="304" t="s">
        <v>191</v>
      </c>
      <c r="AE77" s="305">
        <v>270000000</v>
      </c>
      <c r="AF77" s="306" t="s">
        <v>291</v>
      </c>
      <c r="AG77" s="304" t="s">
        <v>191</v>
      </c>
      <c r="AH77" s="305"/>
      <c r="AI77" s="306" t="s">
        <v>290</v>
      </c>
      <c r="AJ77" s="304" t="s">
        <v>191</v>
      </c>
      <c r="AK77" s="305">
        <v>270000000</v>
      </c>
      <c r="AL77" s="306" t="s">
        <v>291</v>
      </c>
      <c r="AM77" s="304" t="s">
        <v>191</v>
      </c>
      <c r="AN77" s="305"/>
      <c r="AO77" s="306" t="s">
        <v>290</v>
      </c>
      <c r="AP77" s="304" t="s">
        <v>191</v>
      </c>
      <c r="AQ77" s="305">
        <v>270000000</v>
      </c>
      <c r="AR77" s="306" t="s">
        <v>291</v>
      </c>
      <c r="AS77" s="304" t="s">
        <v>191</v>
      </c>
      <c r="AT77" s="305">
        <v>270000000</v>
      </c>
      <c r="AU77" s="306" t="s">
        <v>291</v>
      </c>
      <c r="AV77" s="304" t="s">
        <v>191</v>
      </c>
      <c r="AW77" s="305">
        <v>270000000</v>
      </c>
      <c r="AX77" s="306" t="s">
        <v>291</v>
      </c>
      <c r="AY77" s="304" t="s">
        <v>191</v>
      </c>
      <c r="AZ77" s="305">
        <v>270000000</v>
      </c>
      <c r="BA77" s="306" t="s">
        <v>291</v>
      </c>
      <c r="BB77" s="304" t="s">
        <v>191</v>
      </c>
      <c r="BC77" s="305"/>
      <c r="BD77" s="306" t="s">
        <v>290</v>
      </c>
      <c r="BE77" s="304" t="s">
        <v>191</v>
      </c>
      <c r="BF77" s="305">
        <v>270000000</v>
      </c>
      <c r="BG77" s="306" t="s">
        <v>291</v>
      </c>
      <c r="BH77" s="304" t="s">
        <v>191</v>
      </c>
      <c r="BI77" s="305">
        <v>270000000</v>
      </c>
      <c r="BJ77" s="306" t="s">
        <v>291</v>
      </c>
      <c r="BK77" s="304" t="s">
        <v>191</v>
      </c>
      <c r="BL77" s="305">
        <v>270000000</v>
      </c>
      <c r="BM77" s="306" t="s">
        <v>291</v>
      </c>
      <c r="BN77" s="304" t="s">
        <v>191</v>
      </c>
      <c r="BO77" s="305"/>
      <c r="BP77" s="306" t="s">
        <v>290</v>
      </c>
      <c r="BQ77" s="304" t="s">
        <v>191</v>
      </c>
      <c r="BR77" s="305">
        <v>270000000</v>
      </c>
      <c r="BS77" s="306" t="s">
        <v>291</v>
      </c>
      <c r="BT77" s="304" t="s">
        <v>191</v>
      </c>
      <c r="BU77" s="305">
        <v>270000000</v>
      </c>
      <c r="BV77" s="306" t="s">
        <v>291</v>
      </c>
      <c r="BW77" s="304" t="s">
        <v>191</v>
      </c>
      <c r="BX77" s="305"/>
      <c r="BY77" s="306" t="s">
        <v>290</v>
      </c>
      <c r="BZ77" s="304" t="s">
        <v>191</v>
      </c>
      <c r="CA77" s="305">
        <v>270000000</v>
      </c>
      <c r="CB77" s="306" t="s">
        <v>291</v>
      </c>
      <c r="CC77" s="304" t="s">
        <v>191</v>
      </c>
      <c r="CD77" s="305">
        <v>270000000</v>
      </c>
      <c r="CE77" s="306" t="s">
        <v>291</v>
      </c>
      <c r="CF77" s="304" t="s">
        <v>191</v>
      </c>
      <c r="CG77" s="305">
        <v>270000000</v>
      </c>
      <c r="CH77" s="306" t="s">
        <v>291</v>
      </c>
      <c r="CI77" s="304" t="s">
        <v>191</v>
      </c>
      <c r="CJ77" s="305">
        <v>270000000</v>
      </c>
      <c r="CK77" s="306" t="s">
        <v>291</v>
      </c>
      <c r="CL77" s="304" t="s">
        <v>191</v>
      </c>
      <c r="CM77" s="305"/>
      <c r="CN77" s="306" t="s">
        <v>290</v>
      </c>
      <c r="CO77" s="304" t="s">
        <v>191</v>
      </c>
      <c r="CP77" s="305"/>
      <c r="CQ77" s="306" t="s">
        <v>290</v>
      </c>
      <c r="CR77" s="304" t="s">
        <v>191</v>
      </c>
      <c r="CS77" s="305">
        <v>270000000</v>
      </c>
      <c r="CT77" s="306" t="s">
        <v>291</v>
      </c>
      <c r="CU77" s="304" t="s">
        <v>191</v>
      </c>
      <c r="CV77" s="305">
        <v>270000000</v>
      </c>
      <c r="CW77" s="306" t="s">
        <v>291</v>
      </c>
      <c r="CX77" s="304" t="s">
        <v>191</v>
      </c>
      <c r="CY77" s="305">
        <v>270000000</v>
      </c>
      <c r="CZ77" s="306" t="s">
        <v>291</v>
      </c>
      <c r="DA77" s="304" t="s">
        <v>191</v>
      </c>
      <c r="DB77" s="305">
        <v>270000000</v>
      </c>
      <c r="DC77" s="306" t="s">
        <v>291</v>
      </c>
      <c r="DD77" s="304" t="s">
        <v>191</v>
      </c>
      <c r="DE77" s="305">
        <v>270000000</v>
      </c>
      <c r="DF77" s="306" t="s">
        <v>291</v>
      </c>
      <c r="DG77" s="304" t="s">
        <v>191</v>
      </c>
      <c r="DH77" s="305">
        <v>270000000</v>
      </c>
      <c r="DI77" s="306" t="s">
        <v>291</v>
      </c>
      <c r="DJ77" s="304" t="s">
        <v>191</v>
      </c>
      <c r="DK77" s="305">
        <v>270000000</v>
      </c>
      <c r="DL77" s="306" t="s">
        <v>291</v>
      </c>
      <c r="DM77" s="304" t="s">
        <v>191</v>
      </c>
      <c r="DN77" s="305"/>
      <c r="DO77" s="307" t="s">
        <v>290</v>
      </c>
    </row>
    <row r="78" spans="1:119" s="100" customFormat="1" ht="32.25" customHeight="1" thickBot="1">
      <c r="A78" s="99"/>
      <c r="B78" s="333"/>
      <c r="C78" s="334"/>
      <c r="D78" s="335"/>
      <c r="E78" s="334"/>
      <c r="F78" s="336"/>
      <c r="G78" s="336" t="s">
        <v>205</v>
      </c>
      <c r="H78" s="337">
        <v>56400000000</v>
      </c>
      <c r="I78" s="338"/>
      <c r="J78" s="339">
        <v>0</v>
      </c>
      <c r="K78" s="340"/>
      <c r="L78" s="338"/>
      <c r="M78" s="339">
        <v>54257209573</v>
      </c>
      <c r="N78" s="340"/>
      <c r="O78" s="338"/>
      <c r="P78" s="339">
        <v>0</v>
      </c>
      <c r="Q78" s="340"/>
      <c r="R78" s="338"/>
      <c r="S78" s="339">
        <v>54195984938</v>
      </c>
      <c r="T78" s="340"/>
      <c r="U78" s="338"/>
      <c r="V78" s="339">
        <v>54130045011</v>
      </c>
      <c r="W78" s="340"/>
      <c r="X78" s="338"/>
      <c r="Y78" s="339">
        <v>54439202256</v>
      </c>
      <c r="Z78" s="340"/>
      <c r="AA78" s="338"/>
      <c r="AB78" s="339">
        <v>0</v>
      </c>
      <c r="AC78" s="340"/>
      <c r="AD78" s="338"/>
      <c r="AE78" s="339">
        <v>54949723951</v>
      </c>
      <c r="AF78" s="340"/>
      <c r="AG78" s="338"/>
      <c r="AH78" s="339">
        <v>0</v>
      </c>
      <c r="AI78" s="340"/>
      <c r="AJ78" s="338"/>
      <c r="AK78" s="339">
        <v>54762860510</v>
      </c>
      <c r="AL78" s="340"/>
      <c r="AM78" s="338"/>
      <c r="AN78" s="339">
        <v>0</v>
      </c>
      <c r="AO78" s="340"/>
      <c r="AP78" s="338"/>
      <c r="AQ78" s="339">
        <v>52604280002</v>
      </c>
      <c r="AR78" s="340"/>
      <c r="AS78" s="338"/>
      <c r="AT78" s="339">
        <v>54697434278</v>
      </c>
      <c r="AU78" s="340"/>
      <c r="AV78" s="338"/>
      <c r="AW78" s="339">
        <v>55304250173</v>
      </c>
      <c r="AX78" s="340"/>
      <c r="AY78" s="338"/>
      <c r="AZ78" s="339">
        <v>49584934013</v>
      </c>
      <c r="BA78" s="340"/>
      <c r="BB78" s="338"/>
      <c r="BC78" s="339">
        <v>0</v>
      </c>
      <c r="BD78" s="340"/>
      <c r="BE78" s="338"/>
      <c r="BF78" s="339">
        <v>55419578533</v>
      </c>
      <c r="BG78" s="340"/>
      <c r="BH78" s="338"/>
      <c r="BI78" s="339">
        <v>54217325276</v>
      </c>
      <c r="BJ78" s="340"/>
      <c r="BK78" s="338"/>
      <c r="BL78" s="339">
        <v>54561346818</v>
      </c>
      <c r="BM78" s="340"/>
      <c r="BN78" s="338"/>
      <c r="BO78" s="339">
        <v>0</v>
      </c>
      <c r="BP78" s="340"/>
      <c r="BQ78" s="338"/>
      <c r="BR78" s="339">
        <v>54918099225</v>
      </c>
      <c r="BS78" s="340"/>
      <c r="BT78" s="338"/>
      <c r="BU78" s="339">
        <v>54842620428</v>
      </c>
      <c r="BV78" s="340"/>
      <c r="BW78" s="338"/>
      <c r="BX78" s="339">
        <v>0</v>
      </c>
      <c r="BY78" s="340"/>
      <c r="BZ78" s="338"/>
      <c r="CA78" s="339">
        <v>55226180009</v>
      </c>
      <c r="CB78" s="340"/>
      <c r="CC78" s="338"/>
      <c r="CD78" s="339">
        <v>53805613296</v>
      </c>
      <c r="CE78" s="340"/>
      <c r="CF78" s="338"/>
      <c r="CG78" s="339">
        <v>52669166018</v>
      </c>
      <c r="CH78" s="340"/>
      <c r="CI78" s="338"/>
      <c r="CJ78" s="339">
        <v>54515084845</v>
      </c>
      <c r="CK78" s="340"/>
      <c r="CL78" s="338"/>
      <c r="CM78" s="339">
        <v>0</v>
      </c>
      <c r="CN78" s="340"/>
      <c r="CO78" s="338"/>
      <c r="CP78" s="339">
        <v>0</v>
      </c>
      <c r="CQ78" s="340"/>
      <c r="CR78" s="338"/>
      <c r="CS78" s="339">
        <v>54829831965</v>
      </c>
      <c r="CT78" s="340"/>
      <c r="CU78" s="338"/>
      <c r="CV78" s="339">
        <v>54119782186</v>
      </c>
      <c r="CW78" s="340"/>
      <c r="CX78" s="338"/>
      <c r="CY78" s="339">
        <v>50446410149</v>
      </c>
      <c r="CZ78" s="340"/>
      <c r="DA78" s="338"/>
      <c r="DB78" s="339">
        <v>54356596902</v>
      </c>
      <c r="DC78" s="340"/>
      <c r="DD78" s="338"/>
      <c r="DE78" s="339">
        <v>55061409362</v>
      </c>
      <c r="DF78" s="340"/>
      <c r="DG78" s="338"/>
      <c r="DH78" s="339">
        <v>54541799298</v>
      </c>
      <c r="DI78" s="340"/>
      <c r="DJ78" s="338"/>
      <c r="DK78" s="339">
        <v>54696501468</v>
      </c>
      <c r="DL78" s="340"/>
      <c r="DM78" s="338"/>
      <c r="DN78" s="339">
        <v>0</v>
      </c>
      <c r="DO78" s="341"/>
    </row>
    <row r="79" spans="1:119" s="18" customFormat="1" ht="32.25" customHeight="1" thickBot="1">
      <c r="A79" s="17"/>
      <c r="B79" s="417" t="s">
        <v>206</v>
      </c>
      <c r="C79" s="418"/>
      <c r="D79" s="418"/>
      <c r="E79" s="418"/>
      <c r="F79" s="418"/>
      <c r="G79" s="418"/>
      <c r="H79" s="419"/>
      <c r="I79" s="314"/>
      <c r="J79" s="342"/>
      <c r="K79" s="327"/>
      <c r="L79" s="314"/>
      <c r="M79" s="342">
        <v>54257209573</v>
      </c>
      <c r="N79" s="327"/>
      <c r="O79" s="314"/>
      <c r="P79" s="342"/>
      <c r="Q79" s="327"/>
      <c r="R79" s="314"/>
      <c r="S79" s="342">
        <v>54195984938</v>
      </c>
      <c r="T79" s="327"/>
      <c r="U79" s="314"/>
      <c r="V79" s="342">
        <v>54130045011</v>
      </c>
      <c r="W79" s="327"/>
      <c r="X79" s="314"/>
      <c r="Y79" s="342">
        <v>54439202256</v>
      </c>
      <c r="Z79" s="327"/>
      <c r="AA79" s="314"/>
      <c r="AB79" s="342"/>
      <c r="AC79" s="327"/>
      <c r="AD79" s="314"/>
      <c r="AE79" s="342">
        <v>54949723951</v>
      </c>
      <c r="AF79" s="327"/>
      <c r="AG79" s="314"/>
      <c r="AH79" s="342"/>
      <c r="AI79" s="327"/>
      <c r="AJ79" s="314"/>
      <c r="AK79" s="342">
        <v>54762860510</v>
      </c>
      <c r="AL79" s="327"/>
      <c r="AM79" s="314"/>
      <c r="AN79" s="342"/>
      <c r="AO79" s="327"/>
      <c r="AP79" s="314"/>
      <c r="AQ79" s="342">
        <v>52604280002</v>
      </c>
      <c r="AR79" s="327"/>
      <c r="AS79" s="314"/>
      <c r="AT79" s="342">
        <v>54697434278</v>
      </c>
      <c r="AU79" s="327"/>
      <c r="AV79" s="314"/>
      <c r="AW79" s="342">
        <v>55304250173</v>
      </c>
      <c r="AX79" s="327"/>
      <c r="AY79" s="314"/>
      <c r="AZ79" s="342">
        <v>49584934013</v>
      </c>
      <c r="BA79" s="327"/>
      <c r="BB79" s="314"/>
      <c r="BC79" s="342"/>
      <c r="BD79" s="327"/>
      <c r="BE79" s="314"/>
      <c r="BF79" s="342">
        <v>55419594877</v>
      </c>
      <c r="BG79" s="327"/>
      <c r="BH79" s="314"/>
      <c r="BI79" s="342">
        <v>54217325276</v>
      </c>
      <c r="BJ79" s="327"/>
      <c r="BK79" s="314"/>
      <c r="BL79" s="342">
        <v>54561346818</v>
      </c>
      <c r="BM79" s="327"/>
      <c r="BN79" s="314"/>
      <c r="BO79" s="342"/>
      <c r="BP79" s="327"/>
      <c r="BQ79" s="314"/>
      <c r="BR79" s="342">
        <v>54918099225</v>
      </c>
      <c r="BS79" s="327"/>
      <c r="BT79" s="314"/>
      <c r="BU79" s="342">
        <v>54842620428</v>
      </c>
      <c r="BV79" s="327"/>
      <c r="BW79" s="314"/>
      <c r="BX79" s="342"/>
      <c r="BY79" s="327"/>
      <c r="BZ79" s="314"/>
      <c r="CA79" s="342">
        <v>55226180009</v>
      </c>
      <c r="CB79" s="327"/>
      <c r="CC79" s="314"/>
      <c r="CD79" s="342">
        <v>53805613296</v>
      </c>
      <c r="CE79" s="327"/>
      <c r="CF79" s="314"/>
      <c r="CG79" s="342">
        <v>52669166018</v>
      </c>
      <c r="CH79" s="327"/>
      <c r="CI79" s="314"/>
      <c r="CJ79" s="342">
        <v>54515084845</v>
      </c>
      <c r="CK79" s="327"/>
      <c r="CL79" s="314"/>
      <c r="CM79" s="342"/>
      <c r="CN79" s="327"/>
      <c r="CO79" s="314"/>
      <c r="CP79" s="342"/>
      <c r="CQ79" s="327"/>
      <c r="CR79" s="314"/>
      <c r="CS79" s="342">
        <v>54829831965</v>
      </c>
      <c r="CT79" s="327"/>
      <c r="CU79" s="314"/>
      <c r="CV79" s="342">
        <v>54119782186</v>
      </c>
      <c r="CW79" s="327"/>
      <c r="CX79" s="314"/>
      <c r="CY79" s="342">
        <v>50447669952</v>
      </c>
      <c r="CZ79" s="327"/>
      <c r="DA79" s="314"/>
      <c r="DB79" s="342">
        <v>54610431842</v>
      </c>
      <c r="DC79" s="327"/>
      <c r="DD79" s="314"/>
      <c r="DE79" s="342">
        <v>55061409362</v>
      </c>
      <c r="DF79" s="327"/>
      <c r="DG79" s="314"/>
      <c r="DH79" s="342">
        <v>54541799298</v>
      </c>
      <c r="DI79" s="327"/>
      <c r="DJ79" s="314"/>
      <c r="DK79" s="342">
        <v>54696501468</v>
      </c>
      <c r="DL79" s="327"/>
      <c r="DM79" s="314"/>
      <c r="DN79" s="342"/>
      <c r="DO79" s="343"/>
    </row>
    <row r="80" spans="1:119" s="18" customFormat="1" ht="32.25" customHeight="1" thickBot="1">
      <c r="A80" s="17"/>
      <c r="B80" s="420" t="s">
        <v>207</v>
      </c>
      <c r="C80" s="421"/>
      <c r="D80" s="421"/>
      <c r="E80" s="421"/>
      <c r="F80" s="421"/>
      <c r="G80" s="421"/>
      <c r="H80" s="422"/>
      <c r="I80" s="314"/>
      <c r="J80" s="344">
        <v>0</v>
      </c>
      <c r="K80" s="327"/>
      <c r="L80" s="314"/>
      <c r="M80" s="344">
        <v>0</v>
      </c>
      <c r="N80" s="327"/>
      <c r="O80" s="314"/>
      <c r="P80" s="344">
        <v>0</v>
      </c>
      <c r="Q80" s="327"/>
      <c r="R80" s="314"/>
      <c r="S80" s="344">
        <v>0</v>
      </c>
      <c r="T80" s="327"/>
      <c r="U80" s="314"/>
      <c r="V80" s="344">
        <v>0</v>
      </c>
      <c r="W80" s="327"/>
      <c r="X80" s="314"/>
      <c r="Y80" s="344">
        <v>0</v>
      </c>
      <c r="Z80" s="327"/>
      <c r="AA80" s="314"/>
      <c r="AB80" s="344">
        <v>0</v>
      </c>
      <c r="AC80" s="327"/>
      <c r="AD80" s="314"/>
      <c r="AE80" s="344">
        <v>0</v>
      </c>
      <c r="AF80" s="327"/>
      <c r="AG80" s="314"/>
      <c r="AH80" s="344">
        <v>0</v>
      </c>
      <c r="AI80" s="327"/>
      <c r="AJ80" s="314"/>
      <c r="AK80" s="344">
        <v>0</v>
      </c>
      <c r="AL80" s="327"/>
      <c r="AM80" s="314"/>
      <c r="AN80" s="344">
        <v>0</v>
      </c>
      <c r="AO80" s="327"/>
      <c r="AP80" s="314"/>
      <c r="AQ80" s="344">
        <v>0</v>
      </c>
      <c r="AR80" s="327"/>
      <c r="AS80" s="314"/>
      <c r="AT80" s="344">
        <v>0</v>
      </c>
      <c r="AU80" s="327"/>
      <c r="AV80" s="314"/>
      <c r="AW80" s="344">
        <v>0</v>
      </c>
      <c r="AX80" s="327"/>
      <c r="AY80" s="314"/>
      <c r="AZ80" s="344">
        <v>0</v>
      </c>
      <c r="BA80" s="327"/>
      <c r="BB80" s="314"/>
      <c r="BC80" s="344">
        <v>0</v>
      </c>
      <c r="BD80" s="327"/>
      <c r="BE80" s="314"/>
      <c r="BF80" s="344">
        <v>2.9491374009538163E-7</v>
      </c>
      <c r="BG80" s="327"/>
      <c r="BH80" s="314"/>
      <c r="BI80" s="344">
        <v>0</v>
      </c>
      <c r="BJ80" s="327"/>
      <c r="BK80" s="314"/>
      <c r="BL80" s="344">
        <v>0</v>
      </c>
      <c r="BM80" s="327"/>
      <c r="BN80" s="314"/>
      <c r="BO80" s="344">
        <v>0</v>
      </c>
      <c r="BP80" s="327"/>
      <c r="BQ80" s="314"/>
      <c r="BR80" s="344">
        <v>0</v>
      </c>
      <c r="BS80" s="327"/>
      <c r="BT80" s="314"/>
      <c r="BU80" s="344">
        <v>0</v>
      </c>
      <c r="BV80" s="327"/>
      <c r="BW80" s="314"/>
      <c r="BX80" s="344">
        <v>0</v>
      </c>
      <c r="BY80" s="327"/>
      <c r="BZ80" s="314"/>
      <c r="CA80" s="344">
        <v>0</v>
      </c>
      <c r="CB80" s="327"/>
      <c r="CC80" s="314"/>
      <c r="CD80" s="344">
        <v>0</v>
      </c>
      <c r="CE80" s="327"/>
      <c r="CF80" s="314"/>
      <c r="CG80" s="344">
        <v>0</v>
      </c>
      <c r="CH80" s="327"/>
      <c r="CI80" s="314"/>
      <c r="CJ80" s="344">
        <v>0</v>
      </c>
      <c r="CK80" s="327"/>
      <c r="CL80" s="314"/>
      <c r="CM80" s="344">
        <v>0</v>
      </c>
      <c r="CN80" s="327"/>
      <c r="CO80" s="314"/>
      <c r="CP80" s="344">
        <v>0</v>
      </c>
      <c r="CQ80" s="327"/>
      <c r="CR80" s="314"/>
      <c r="CS80" s="344">
        <v>0</v>
      </c>
      <c r="CT80" s="327"/>
      <c r="CU80" s="314"/>
      <c r="CV80" s="344">
        <v>0</v>
      </c>
      <c r="CW80" s="327"/>
      <c r="CX80" s="314"/>
      <c r="CY80" s="344">
        <v>2.4972471497686222E-5</v>
      </c>
      <c r="CZ80" s="327"/>
      <c r="DA80" s="314"/>
      <c r="DB80" s="344">
        <v>4.6481035113291602E-3</v>
      </c>
      <c r="DC80" s="327"/>
      <c r="DD80" s="314"/>
      <c r="DE80" s="344">
        <v>0</v>
      </c>
      <c r="DF80" s="327"/>
      <c r="DG80" s="314"/>
      <c r="DH80" s="344">
        <v>0</v>
      </c>
      <c r="DI80" s="327"/>
      <c r="DJ80" s="314"/>
      <c r="DK80" s="344">
        <v>0</v>
      </c>
      <c r="DL80" s="327"/>
      <c r="DM80" s="314"/>
      <c r="DN80" s="344">
        <v>0</v>
      </c>
      <c r="DO80" s="343"/>
    </row>
    <row r="81" spans="1:119" s="18" customFormat="1" ht="32.25" customHeight="1" thickBot="1">
      <c r="A81" s="17"/>
      <c r="B81" s="345" t="s">
        <v>2</v>
      </c>
      <c r="C81" s="346"/>
      <c r="D81" s="347"/>
      <c r="E81" s="348"/>
      <c r="F81" s="349"/>
      <c r="G81" s="349"/>
      <c r="H81" s="350">
        <v>56400000000</v>
      </c>
      <c r="I81" s="351"/>
      <c r="J81" s="352" t="s">
        <v>36</v>
      </c>
      <c r="K81" s="353" t="s">
        <v>290</v>
      </c>
      <c r="L81" s="351"/>
      <c r="M81" s="352">
        <v>54257209573</v>
      </c>
      <c r="N81" s="353" t="s">
        <v>291</v>
      </c>
      <c r="O81" s="351"/>
      <c r="P81" s="352" t="s">
        <v>36</v>
      </c>
      <c r="Q81" s="353" t="s">
        <v>290</v>
      </c>
      <c r="R81" s="351"/>
      <c r="S81" s="352">
        <v>54195984938</v>
      </c>
      <c r="T81" s="353" t="s">
        <v>291</v>
      </c>
      <c r="U81" s="351"/>
      <c r="V81" s="352">
        <v>54130045011</v>
      </c>
      <c r="W81" s="353" t="s">
        <v>291</v>
      </c>
      <c r="X81" s="351"/>
      <c r="Y81" s="352">
        <v>54439202256</v>
      </c>
      <c r="Z81" s="353" t="s">
        <v>291</v>
      </c>
      <c r="AA81" s="351"/>
      <c r="AB81" s="352" t="s">
        <v>44</v>
      </c>
      <c r="AC81" s="353" t="s">
        <v>290</v>
      </c>
      <c r="AD81" s="351"/>
      <c r="AE81" s="352">
        <v>54949723951</v>
      </c>
      <c r="AF81" s="353" t="s">
        <v>291</v>
      </c>
      <c r="AG81" s="351"/>
      <c r="AH81" s="352" t="s">
        <v>36</v>
      </c>
      <c r="AI81" s="353" t="s">
        <v>290</v>
      </c>
      <c r="AJ81" s="351"/>
      <c r="AK81" s="352">
        <v>54762860510</v>
      </c>
      <c r="AL81" s="353" t="s">
        <v>291</v>
      </c>
      <c r="AM81" s="351"/>
      <c r="AN81" s="352" t="s">
        <v>36</v>
      </c>
      <c r="AO81" s="353" t="s">
        <v>290</v>
      </c>
      <c r="AP81" s="351"/>
      <c r="AQ81" s="352">
        <v>52604280002</v>
      </c>
      <c r="AR81" s="353" t="s">
        <v>291</v>
      </c>
      <c r="AS81" s="351"/>
      <c r="AT81" s="352">
        <v>54697434278</v>
      </c>
      <c r="AU81" s="353" t="s">
        <v>291</v>
      </c>
      <c r="AV81" s="351"/>
      <c r="AW81" s="352">
        <v>55304250173</v>
      </c>
      <c r="AX81" s="353" t="s">
        <v>291</v>
      </c>
      <c r="AY81" s="351"/>
      <c r="AZ81" s="352">
        <v>49584934013</v>
      </c>
      <c r="BA81" s="353" t="s">
        <v>291</v>
      </c>
      <c r="BB81" s="351"/>
      <c r="BC81" s="352" t="s">
        <v>36</v>
      </c>
      <c r="BD81" s="353" t="s">
        <v>290</v>
      </c>
      <c r="BE81" s="351"/>
      <c r="BF81" s="352">
        <v>55419578533</v>
      </c>
      <c r="BG81" s="353" t="s">
        <v>291</v>
      </c>
      <c r="BH81" s="351"/>
      <c r="BI81" s="352">
        <v>54217325276</v>
      </c>
      <c r="BJ81" s="353" t="s">
        <v>291</v>
      </c>
      <c r="BK81" s="351"/>
      <c r="BL81" s="352">
        <v>54561346818</v>
      </c>
      <c r="BM81" s="353" t="s">
        <v>291</v>
      </c>
      <c r="BN81" s="351"/>
      <c r="BO81" s="352" t="s">
        <v>44</v>
      </c>
      <c r="BP81" s="353" t="s">
        <v>290</v>
      </c>
      <c r="BQ81" s="351"/>
      <c r="BR81" s="352">
        <v>54918099225</v>
      </c>
      <c r="BS81" s="353" t="s">
        <v>291</v>
      </c>
      <c r="BT81" s="351"/>
      <c r="BU81" s="352">
        <v>54842620428</v>
      </c>
      <c r="BV81" s="353" t="s">
        <v>291</v>
      </c>
      <c r="BW81" s="351"/>
      <c r="BX81" s="352" t="s">
        <v>36</v>
      </c>
      <c r="BY81" s="353" t="s">
        <v>290</v>
      </c>
      <c r="BZ81" s="351"/>
      <c r="CA81" s="352">
        <v>55226180009</v>
      </c>
      <c r="CB81" s="353" t="s">
        <v>291</v>
      </c>
      <c r="CC81" s="351"/>
      <c r="CD81" s="352">
        <v>53805613296</v>
      </c>
      <c r="CE81" s="353" t="s">
        <v>291</v>
      </c>
      <c r="CF81" s="351"/>
      <c r="CG81" s="352">
        <v>52669166018</v>
      </c>
      <c r="CH81" s="353" t="s">
        <v>291</v>
      </c>
      <c r="CI81" s="351"/>
      <c r="CJ81" s="352">
        <v>54515084845</v>
      </c>
      <c r="CK81" s="353" t="s">
        <v>291</v>
      </c>
      <c r="CL81" s="351"/>
      <c r="CM81" s="352" t="s">
        <v>36</v>
      </c>
      <c r="CN81" s="353" t="s">
        <v>290</v>
      </c>
      <c r="CO81" s="351"/>
      <c r="CP81" s="352" t="s">
        <v>36</v>
      </c>
      <c r="CQ81" s="353" t="s">
        <v>290</v>
      </c>
      <c r="CR81" s="351"/>
      <c r="CS81" s="352">
        <v>54829831965</v>
      </c>
      <c r="CT81" s="353" t="s">
        <v>291</v>
      </c>
      <c r="CU81" s="351"/>
      <c r="CV81" s="352">
        <v>54119782186</v>
      </c>
      <c r="CW81" s="353" t="s">
        <v>291</v>
      </c>
      <c r="CX81" s="351"/>
      <c r="CY81" s="352">
        <v>50446410149</v>
      </c>
      <c r="CZ81" s="353" t="s">
        <v>291</v>
      </c>
      <c r="DA81" s="351"/>
      <c r="DB81" s="352">
        <v>54356596902</v>
      </c>
      <c r="DC81" s="353" t="s">
        <v>291</v>
      </c>
      <c r="DD81" s="351"/>
      <c r="DE81" s="352">
        <v>55061409362</v>
      </c>
      <c r="DF81" s="353" t="s">
        <v>291</v>
      </c>
      <c r="DG81" s="351"/>
      <c r="DH81" s="352">
        <v>54541799298</v>
      </c>
      <c r="DI81" s="353" t="s">
        <v>291</v>
      </c>
      <c r="DJ81" s="351"/>
      <c r="DK81" s="352">
        <v>54696501468</v>
      </c>
      <c r="DL81" s="353" t="s">
        <v>291</v>
      </c>
      <c r="DM81" s="351"/>
      <c r="DN81" s="352" t="s">
        <v>36</v>
      </c>
      <c r="DO81" s="354" t="s">
        <v>290</v>
      </c>
    </row>
    <row r="82" spans="1:119" s="3" customFormat="1" ht="24.95" customHeight="1" thickTop="1" thickBot="1">
      <c r="A82" s="6"/>
      <c r="B82" s="7"/>
      <c r="C82" s="7"/>
      <c r="D82" s="7"/>
      <c r="E82" s="7"/>
      <c r="F82" s="7"/>
      <c r="G82" s="8"/>
      <c r="H82" s="8"/>
      <c r="I82" s="388">
        <v>2</v>
      </c>
      <c r="J82" s="389"/>
      <c r="K82" s="389"/>
      <c r="L82" s="388">
        <v>5</v>
      </c>
      <c r="M82" s="389"/>
      <c r="N82" s="389"/>
      <c r="O82" s="388">
        <v>7</v>
      </c>
      <c r="P82" s="389"/>
      <c r="Q82" s="389"/>
      <c r="R82" s="388">
        <v>8</v>
      </c>
      <c r="S82" s="389"/>
      <c r="T82" s="389"/>
      <c r="U82" s="388">
        <v>10</v>
      </c>
      <c r="V82" s="389"/>
      <c r="W82" s="389"/>
      <c r="X82" s="388">
        <v>11</v>
      </c>
      <c r="Y82" s="389"/>
      <c r="Z82" s="389"/>
      <c r="AA82" s="388">
        <v>12</v>
      </c>
      <c r="AB82" s="389"/>
      <c r="AC82" s="389"/>
      <c r="AD82" s="388">
        <v>17</v>
      </c>
      <c r="AE82" s="389"/>
      <c r="AF82" s="389"/>
      <c r="AG82" s="388">
        <v>26</v>
      </c>
      <c r="AH82" s="389"/>
      <c r="AI82" s="389"/>
      <c r="AJ82" s="388">
        <v>27</v>
      </c>
      <c r="AK82" s="389"/>
      <c r="AL82" s="389"/>
      <c r="AM82" s="388">
        <v>30</v>
      </c>
      <c r="AN82" s="389"/>
      <c r="AO82" s="389"/>
      <c r="AP82" s="388">
        <v>35</v>
      </c>
      <c r="AQ82" s="389"/>
      <c r="AR82" s="389"/>
      <c r="AS82" s="388">
        <v>39</v>
      </c>
      <c r="AT82" s="389"/>
      <c r="AU82" s="389"/>
      <c r="AV82" s="388">
        <v>47</v>
      </c>
      <c r="AW82" s="389"/>
      <c r="AX82" s="389"/>
      <c r="AY82" s="388">
        <v>48</v>
      </c>
      <c r="AZ82" s="389"/>
      <c r="BA82" s="389"/>
      <c r="BB82" s="388">
        <v>50</v>
      </c>
      <c r="BC82" s="389"/>
      <c r="BD82" s="389"/>
      <c r="BE82" s="388">
        <v>51</v>
      </c>
      <c r="BF82" s="389"/>
      <c r="BG82" s="389"/>
      <c r="BH82" s="388">
        <v>52</v>
      </c>
      <c r="BI82" s="389"/>
      <c r="BJ82" s="389"/>
      <c r="BK82" s="388">
        <v>56</v>
      </c>
      <c r="BL82" s="389"/>
      <c r="BM82" s="389"/>
      <c r="BN82" s="388">
        <v>57</v>
      </c>
      <c r="BO82" s="389"/>
      <c r="BP82" s="389"/>
      <c r="BQ82" s="388">
        <v>59</v>
      </c>
      <c r="BR82" s="389"/>
      <c r="BS82" s="389"/>
      <c r="BT82" s="388">
        <v>60</v>
      </c>
      <c r="BU82" s="389"/>
      <c r="BV82" s="389"/>
      <c r="BW82" s="388">
        <v>63</v>
      </c>
      <c r="BX82" s="389"/>
      <c r="BY82" s="389"/>
      <c r="BZ82" s="388">
        <v>64</v>
      </c>
      <c r="CA82" s="389"/>
      <c r="CB82" s="389"/>
      <c r="CC82" s="388">
        <v>66</v>
      </c>
      <c r="CD82" s="389"/>
      <c r="CE82" s="389"/>
      <c r="CF82" s="388">
        <v>69</v>
      </c>
      <c r="CG82" s="389"/>
      <c r="CH82" s="389"/>
      <c r="CI82" s="388">
        <v>70</v>
      </c>
      <c r="CJ82" s="389"/>
      <c r="CK82" s="389"/>
      <c r="CL82" s="388">
        <v>71</v>
      </c>
      <c r="CM82" s="389"/>
      <c r="CN82" s="389"/>
      <c r="CO82" s="388">
        <v>73</v>
      </c>
      <c r="CP82" s="389"/>
      <c r="CQ82" s="389"/>
      <c r="CR82" s="388">
        <v>74</v>
      </c>
      <c r="CS82" s="389"/>
      <c r="CT82" s="389"/>
      <c r="CU82" s="388">
        <v>75</v>
      </c>
      <c r="CV82" s="389"/>
      <c r="CW82" s="389"/>
      <c r="CX82" s="388">
        <v>78</v>
      </c>
      <c r="CY82" s="389"/>
      <c r="CZ82" s="389"/>
      <c r="DA82" s="388">
        <v>80</v>
      </c>
      <c r="DB82" s="389"/>
      <c r="DC82" s="389"/>
      <c r="DD82" s="388">
        <v>81</v>
      </c>
      <c r="DE82" s="389"/>
      <c r="DF82" s="389"/>
      <c r="DG82" s="388">
        <v>82</v>
      </c>
      <c r="DH82" s="389"/>
      <c r="DI82" s="389"/>
      <c r="DJ82" s="388">
        <v>84</v>
      </c>
      <c r="DK82" s="389"/>
      <c r="DL82" s="389"/>
      <c r="DM82" s="388">
        <v>85</v>
      </c>
      <c r="DN82" s="389"/>
      <c r="DO82" s="390"/>
    </row>
    <row r="83" spans="1:119" ht="18.75" customHeight="1" thickTop="1">
      <c r="A83" s="17"/>
      <c r="D83" s="355"/>
      <c r="E83" s="355"/>
      <c r="F83" s="355"/>
      <c r="G83" s="355"/>
      <c r="H83" s="412" t="s">
        <v>208</v>
      </c>
      <c r="I83" s="391"/>
      <c r="J83" s="392"/>
      <c r="K83" s="392"/>
      <c r="L83" s="391"/>
      <c r="M83" s="392"/>
      <c r="N83" s="392"/>
      <c r="O83" s="391"/>
      <c r="P83" s="392"/>
      <c r="Q83" s="392"/>
      <c r="R83" s="391"/>
      <c r="S83" s="392"/>
      <c r="T83" s="392"/>
      <c r="U83" s="391"/>
      <c r="V83" s="392"/>
      <c r="W83" s="392"/>
      <c r="X83" s="391"/>
      <c r="Y83" s="392"/>
      <c r="Z83" s="392"/>
      <c r="AA83" s="391"/>
      <c r="AB83" s="392"/>
      <c r="AC83" s="392"/>
      <c r="AD83" s="391"/>
      <c r="AE83" s="392"/>
      <c r="AF83" s="392"/>
      <c r="AG83" s="391"/>
      <c r="AH83" s="392"/>
      <c r="AI83" s="392"/>
      <c r="AJ83" s="391"/>
      <c r="AK83" s="392"/>
      <c r="AL83" s="392"/>
      <c r="AM83" s="391"/>
      <c r="AN83" s="392"/>
      <c r="AO83" s="392"/>
      <c r="AP83" s="391"/>
      <c r="AQ83" s="392"/>
      <c r="AR83" s="392"/>
      <c r="AS83" s="391"/>
      <c r="AT83" s="392"/>
      <c r="AU83" s="392"/>
      <c r="AV83" s="391"/>
      <c r="AW83" s="392"/>
      <c r="AX83" s="392"/>
      <c r="AY83" s="391"/>
      <c r="AZ83" s="392"/>
      <c r="BA83" s="392"/>
      <c r="BB83" s="391"/>
      <c r="BC83" s="392"/>
      <c r="BD83" s="392"/>
      <c r="BE83" s="391"/>
      <c r="BF83" s="392"/>
      <c r="BG83" s="392"/>
      <c r="BH83" s="391"/>
      <c r="BI83" s="392"/>
      <c r="BJ83" s="392"/>
      <c r="BK83" s="391"/>
      <c r="BL83" s="392"/>
      <c r="BM83" s="392"/>
      <c r="BN83" s="391"/>
      <c r="BO83" s="392"/>
      <c r="BP83" s="392"/>
      <c r="BQ83" s="391"/>
      <c r="BR83" s="392"/>
      <c r="BS83" s="392"/>
      <c r="BT83" s="391"/>
      <c r="BU83" s="392"/>
      <c r="BV83" s="392"/>
      <c r="BW83" s="391"/>
      <c r="BX83" s="392"/>
      <c r="BY83" s="392"/>
      <c r="BZ83" s="391"/>
      <c r="CA83" s="392"/>
      <c r="CB83" s="392"/>
      <c r="CC83" s="391"/>
      <c r="CD83" s="392"/>
      <c r="CE83" s="392"/>
      <c r="CF83" s="391"/>
      <c r="CG83" s="392"/>
      <c r="CH83" s="392"/>
      <c r="CI83" s="391"/>
      <c r="CJ83" s="392"/>
      <c r="CK83" s="392"/>
      <c r="CL83" s="391"/>
      <c r="CM83" s="392"/>
      <c r="CN83" s="392"/>
      <c r="CO83" s="391"/>
      <c r="CP83" s="392"/>
      <c r="CQ83" s="392"/>
      <c r="CR83" s="391"/>
      <c r="CS83" s="392"/>
      <c r="CT83" s="392"/>
      <c r="CU83" s="391"/>
      <c r="CV83" s="392"/>
      <c r="CW83" s="392"/>
      <c r="CX83" s="391"/>
      <c r="CY83" s="392"/>
      <c r="CZ83" s="392"/>
      <c r="DA83" s="391"/>
      <c r="DB83" s="392"/>
      <c r="DC83" s="392"/>
      <c r="DD83" s="391"/>
      <c r="DE83" s="392"/>
      <c r="DF83" s="392"/>
      <c r="DG83" s="391"/>
      <c r="DH83" s="392"/>
      <c r="DI83" s="392"/>
      <c r="DJ83" s="391"/>
      <c r="DK83" s="392"/>
      <c r="DL83" s="392"/>
      <c r="DM83" s="391"/>
      <c r="DN83" s="392"/>
      <c r="DO83" s="393"/>
    </row>
    <row r="84" spans="1:119" ht="18.75" customHeight="1">
      <c r="A84" s="18"/>
      <c r="H84" s="413"/>
      <c r="I84" s="394"/>
      <c r="J84" s="395"/>
      <c r="K84" s="395"/>
      <c r="L84" s="394"/>
      <c r="M84" s="395"/>
      <c r="N84" s="395"/>
      <c r="O84" s="394"/>
      <c r="P84" s="395"/>
      <c r="Q84" s="395"/>
      <c r="R84" s="394"/>
      <c r="S84" s="395"/>
      <c r="T84" s="395"/>
      <c r="U84" s="394"/>
      <c r="V84" s="395"/>
      <c r="W84" s="395"/>
      <c r="X84" s="394"/>
      <c r="Y84" s="395"/>
      <c r="Z84" s="395"/>
      <c r="AA84" s="394"/>
      <c r="AB84" s="395"/>
      <c r="AC84" s="395"/>
      <c r="AD84" s="394"/>
      <c r="AE84" s="395"/>
      <c r="AF84" s="395"/>
      <c r="AG84" s="394"/>
      <c r="AH84" s="395"/>
      <c r="AI84" s="395"/>
      <c r="AJ84" s="394"/>
      <c r="AK84" s="395"/>
      <c r="AL84" s="395"/>
      <c r="AM84" s="394"/>
      <c r="AN84" s="395"/>
      <c r="AO84" s="395"/>
      <c r="AP84" s="394"/>
      <c r="AQ84" s="395"/>
      <c r="AR84" s="395"/>
      <c r="AS84" s="394"/>
      <c r="AT84" s="395"/>
      <c r="AU84" s="395"/>
      <c r="AV84" s="394"/>
      <c r="AW84" s="395"/>
      <c r="AX84" s="395"/>
      <c r="AY84" s="394"/>
      <c r="AZ84" s="395"/>
      <c r="BA84" s="395"/>
      <c r="BB84" s="394"/>
      <c r="BC84" s="395"/>
      <c r="BD84" s="395"/>
      <c r="BE84" s="394"/>
      <c r="BF84" s="395"/>
      <c r="BG84" s="395"/>
      <c r="BH84" s="394"/>
      <c r="BI84" s="395"/>
      <c r="BJ84" s="395"/>
      <c r="BK84" s="394"/>
      <c r="BL84" s="395"/>
      <c r="BM84" s="395"/>
      <c r="BN84" s="394"/>
      <c r="BO84" s="395"/>
      <c r="BP84" s="395"/>
      <c r="BQ84" s="394"/>
      <c r="BR84" s="395"/>
      <c r="BS84" s="395"/>
      <c r="BT84" s="394"/>
      <c r="BU84" s="395"/>
      <c r="BV84" s="395"/>
      <c r="BW84" s="394"/>
      <c r="BX84" s="395"/>
      <c r="BY84" s="395"/>
      <c r="BZ84" s="394"/>
      <c r="CA84" s="395"/>
      <c r="CB84" s="395"/>
      <c r="CC84" s="394"/>
      <c r="CD84" s="395"/>
      <c r="CE84" s="395"/>
      <c r="CF84" s="394"/>
      <c r="CG84" s="395"/>
      <c r="CH84" s="395"/>
      <c r="CI84" s="394"/>
      <c r="CJ84" s="395"/>
      <c r="CK84" s="395"/>
      <c r="CL84" s="394"/>
      <c r="CM84" s="395"/>
      <c r="CN84" s="395"/>
      <c r="CO84" s="394"/>
      <c r="CP84" s="395"/>
      <c r="CQ84" s="395"/>
      <c r="CR84" s="394"/>
      <c r="CS84" s="395"/>
      <c r="CT84" s="395"/>
      <c r="CU84" s="394"/>
      <c r="CV84" s="395"/>
      <c r="CW84" s="395"/>
      <c r="CX84" s="394"/>
      <c r="CY84" s="395"/>
      <c r="CZ84" s="395"/>
      <c r="DA84" s="394"/>
      <c r="DB84" s="395"/>
      <c r="DC84" s="395"/>
      <c r="DD84" s="394"/>
      <c r="DE84" s="395"/>
      <c r="DF84" s="395"/>
      <c r="DG84" s="394"/>
      <c r="DH84" s="395"/>
      <c r="DI84" s="395"/>
      <c r="DJ84" s="394"/>
      <c r="DK84" s="395"/>
      <c r="DL84" s="395"/>
      <c r="DM84" s="394"/>
      <c r="DN84" s="395"/>
      <c r="DO84" s="396"/>
    </row>
    <row r="85" spans="1:119" ht="18.75" customHeight="1">
      <c r="A85" s="18"/>
      <c r="H85" s="413"/>
      <c r="I85" s="394"/>
      <c r="J85" s="395"/>
      <c r="K85" s="395"/>
      <c r="L85" s="394"/>
      <c r="M85" s="395"/>
      <c r="N85" s="395"/>
      <c r="O85" s="394"/>
      <c r="P85" s="395"/>
      <c r="Q85" s="395"/>
      <c r="R85" s="394"/>
      <c r="S85" s="395"/>
      <c r="T85" s="395"/>
      <c r="U85" s="394"/>
      <c r="V85" s="395"/>
      <c r="W85" s="395"/>
      <c r="X85" s="394"/>
      <c r="Y85" s="395"/>
      <c r="Z85" s="395"/>
      <c r="AA85" s="394"/>
      <c r="AB85" s="395"/>
      <c r="AC85" s="395"/>
      <c r="AD85" s="394"/>
      <c r="AE85" s="395"/>
      <c r="AF85" s="395"/>
      <c r="AG85" s="394"/>
      <c r="AH85" s="395"/>
      <c r="AI85" s="395"/>
      <c r="AJ85" s="394"/>
      <c r="AK85" s="395"/>
      <c r="AL85" s="395"/>
      <c r="AM85" s="394"/>
      <c r="AN85" s="395"/>
      <c r="AO85" s="395"/>
      <c r="AP85" s="394"/>
      <c r="AQ85" s="395"/>
      <c r="AR85" s="395"/>
      <c r="AS85" s="394"/>
      <c r="AT85" s="395"/>
      <c r="AU85" s="395"/>
      <c r="AV85" s="394"/>
      <c r="AW85" s="395"/>
      <c r="AX85" s="395"/>
      <c r="AY85" s="394"/>
      <c r="AZ85" s="395"/>
      <c r="BA85" s="395"/>
      <c r="BB85" s="394"/>
      <c r="BC85" s="395"/>
      <c r="BD85" s="395"/>
      <c r="BE85" s="394"/>
      <c r="BF85" s="395"/>
      <c r="BG85" s="395"/>
      <c r="BH85" s="394"/>
      <c r="BI85" s="395"/>
      <c r="BJ85" s="395"/>
      <c r="BK85" s="394"/>
      <c r="BL85" s="395"/>
      <c r="BM85" s="395"/>
      <c r="BN85" s="394"/>
      <c r="BO85" s="395"/>
      <c r="BP85" s="395"/>
      <c r="BQ85" s="394"/>
      <c r="BR85" s="395"/>
      <c r="BS85" s="395"/>
      <c r="BT85" s="394"/>
      <c r="BU85" s="395"/>
      <c r="BV85" s="395"/>
      <c r="BW85" s="394"/>
      <c r="BX85" s="395"/>
      <c r="BY85" s="395"/>
      <c r="BZ85" s="394"/>
      <c r="CA85" s="395"/>
      <c r="CB85" s="395"/>
      <c r="CC85" s="394"/>
      <c r="CD85" s="395"/>
      <c r="CE85" s="395"/>
      <c r="CF85" s="394"/>
      <c r="CG85" s="395"/>
      <c r="CH85" s="395"/>
      <c r="CI85" s="394"/>
      <c r="CJ85" s="395"/>
      <c r="CK85" s="395"/>
      <c r="CL85" s="394"/>
      <c r="CM85" s="395"/>
      <c r="CN85" s="395"/>
      <c r="CO85" s="394"/>
      <c r="CP85" s="395"/>
      <c r="CQ85" s="395"/>
      <c r="CR85" s="394"/>
      <c r="CS85" s="395"/>
      <c r="CT85" s="395"/>
      <c r="CU85" s="394"/>
      <c r="CV85" s="395"/>
      <c r="CW85" s="395"/>
      <c r="CX85" s="394"/>
      <c r="CY85" s="395"/>
      <c r="CZ85" s="395"/>
      <c r="DA85" s="394"/>
      <c r="DB85" s="395"/>
      <c r="DC85" s="395"/>
      <c r="DD85" s="394"/>
      <c r="DE85" s="395"/>
      <c r="DF85" s="395"/>
      <c r="DG85" s="394"/>
      <c r="DH85" s="395"/>
      <c r="DI85" s="395"/>
      <c r="DJ85" s="394"/>
      <c r="DK85" s="395"/>
      <c r="DL85" s="395"/>
      <c r="DM85" s="394"/>
      <c r="DN85" s="395"/>
      <c r="DO85" s="396"/>
    </row>
    <row r="86" spans="1:119" ht="45.75" customHeight="1" thickBot="1">
      <c r="A86" s="18"/>
      <c r="H86" s="414"/>
      <c r="I86" s="397"/>
      <c r="J86" s="398"/>
      <c r="K86" s="398"/>
      <c r="L86" s="397"/>
      <c r="M86" s="398"/>
      <c r="N86" s="398"/>
      <c r="O86" s="397"/>
      <c r="P86" s="398"/>
      <c r="Q86" s="398"/>
      <c r="R86" s="397"/>
      <c r="S86" s="398"/>
      <c r="T86" s="398"/>
      <c r="U86" s="397"/>
      <c r="V86" s="398"/>
      <c r="W86" s="398"/>
      <c r="X86" s="397"/>
      <c r="Y86" s="398"/>
      <c r="Z86" s="398"/>
      <c r="AA86" s="397"/>
      <c r="AB86" s="398"/>
      <c r="AC86" s="398"/>
      <c r="AD86" s="397"/>
      <c r="AE86" s="398"/>
      <c r="AF86" s="398"/>
      <c r="AG86" s="397"/>
      <c r="AH86" s="398"/>
      <c r="AI86" s="398"/>
      <c r="AJ86" s="397"/>
      <c r="AK86" s="398"/>
      <c r="AL86" s="398"/>
      <c r="AM86" s="397"/>
      <c r="AN86" s="398"/>
      <c r="AO86" s="398"/>
      <c r="AP86" s="397"/>
      <c r="AQ86" s="398"/>
      <c r="AR86" s="398"/>
      <c r="AS86" s="397"/>
      <c r="AT86" s="398"/>
      <c r="AU86" s="398"/>
      <c r="AV86" s="397"/>
      <c r="AW86" s="398"/>
      <c r="AX86" s="398"/>
      <c r="AY86" s="397"/>
      <c r="AZ86" s="398"/>
      <c r="BA86" s="398"/>
      <c r="BB86" s="397"/>
      <c r="BC86" s="398"/>
      <c r="BD86" s="398"/>
      <c r="BE86" s="397"/>
      <c r="BF86" s="398"/>
      <c r="BG86" s="398"/>
      <c r="BH86" s="397"/>
      <c r="BI86" s="398"/>
      <c r="BJ86" s="398"/>
      <c r="BK86" s="397"/>
      <c r="BL86" s="398"/>
      <c r="BM86" s="398"/>
      <c r="BN86" s="397"/>
      <c r="BO86" s="398"/>
      <c r="BP86" s="398"/>
      <c r="BQ86" s="397"/>
      <c r="BR86" s="398"/>
      <c r="BS86" s="398"/>
      <c r="BT86" s="397"/>
      <c r="BU86" s="398"/>
      <c r="BV86" s="398"/>
      <c r="BW86" s="397"/>
      <c r="BX86" s="398"/>
      <c r="BY86" s="398"/>
      <c r="BZ86" s="397"/>
      <c r="CA86" s="398"/>
      <c r="CB86" s="398"/>
      <c r="CC86" s="397"/>
      <c r="CD86" s="398"/>
      <c r="CE86" s="398"/>
      <c r="CF86" s="397"/>
      <c r="CG86" s="398"/>
      <c r="CH86" s="398"/>
      <c r="CI86" s="397"/>
      <c r="CJ86" s="398"/>
      <c r="CK86" s="398"/>
      <c r="CL86" s="397"/>
      <c r="CM86" s="398"/>
      <c r="CN86" s="398"/>
      <c r="CO86" s="397"/>
      <c r="CP86" s="398"/>
      <c r="CQ86" s="398"/>
      <c r="CR86" s="397"/>
      <c r="CS86" s="398"/>
      <c r="CT86" s="398"/>
      <c r="CU86" s="397"/>
      <c r="CV86" s="398"/>
      <c r="CW86" s="398"/>
      <c r="CX86" s="397"/>
      <c r="CY86" s="398"/>
      <c r="CZ86" s="398"/>
      <c r="DA86" s="397"/>
      <c r="DB86" s="398"/>
      <c r="DC86" s="398"/>
      <c r="DD86" s="397"/>
      <c r="DE86" s="398"/>
      <c r="DF86" s="398"/>
      <c r="DG86" s="397"/>
      <c r="DH86" s="398"/>
      <c r="DI86" s="398"/>
      <c r="DJ86" s="397"/>
      <c r="DK86" s="398"/>
      <c r="DL86" s="398"/>
      <c r="DM86" s="397"/>
      <c r="DN86" s="398"/>
      <c r="DO86" s="399"/>
    </row>
    <row r="87" spans="1:119" ht="18.75" customHeight="1">
      <c r="A87" s="18"/>
      <c r="B87" s="11"/>
      <c r="C87" s="11"/>
      <c r="H87" s="412" t="s">
        <v>209</v>
      </c>
      <c r="I87" s="391"/>
      <c r="J87" s="392"/>
      <c r="K87" s="392"/>
      <c r="L87" s="391"/>
      <c r="M87" s="392"/>
      <c r="N87" s="392"/>
      <c r="O87" s="391"/>
      <c r="P87" s="392"/>
      <c r="Q87" s="392"/>
      <c r="R87" s="391"/>
      <c r="S87" s="392"/>
      <c r="T87" s="392"/>
      <c r="U87" s="391"/>
      <c r="V87" s="392"/>
      <c r="W87" s="392"/>
      <c r="X87" s="391"/>
      <c r="Y87" s="392"/>
      <c r="Z87" s="392"/>
      <c r="AA87" s="391"/>
      <c r="AB87" s="392"/>
      <c r="AC87" s="392"/>
      <c r="AD87" s="391"/>
      <c r="AE87" s="392"/>
      <c r="AF87" s="392"/>
      <c r="AG87" s="391"/>
      <c r="AH87" s="392"/>
      <c r="AI87" s="392"/>
      <c r="AJ87" s="391"/>
      <c r="AK87" s="392"/>
      <c r="AL87" s="392"/>
      <c r="AM87" s="391"/>
      <c r="AN87" s="392"/>
      <c r="AO87" s="392"/>
      <c r="AP87" s="391"/>
      <c r="AQ87" s="392"/>
      <c r="AR87" s="392"/>
      <c r="AS87" s="391"/>
      <c r="AT87" s="392"/>
      <c r="AU87" s="392"/>
      <c r="AV87" s="391"/>
      <c r="AW87" s="392"/>
      <c r="AX87" s="392"/>
      <c r="AY87" s="391"/>
      <c r="AZ87" s="392"/>
      <c r="BA87" s="392"/>
      <c r="BB87" s="391"/>
      <c r="BC87" s="392"/>
      <c r="BD87" s="392"/>
      <c r="BE87" s="391"/>
      <c r="BF87" s="392"/>
      <c r="BG87" s="392"/>
      <c r="BH87" s="391"/>
      <c r="BI87" s="392"/>
      <c r="BJ87" s="392"/>
      <c r="BK87" s="391"/>
      <c r="BL87" s="392"/>
      <c r="BM87" s="392"/>
      <c r="BN87" s="391"/>
      <c r="BO87" s="392"/>
      <c r="BP87" s="392"/>
      <c r="BQ87" s="391"/>
      <c r="BR87" s="392"/>
      <c r="BS87" s="392"/>
      <c r="BT87" s="391"/>
      <c r="BU87" s="392"/>
      <c r="BV87" s="392"/>
      <c r="BW87" s="391"/>
      <c r="BX87" s="392"/>
      <c r="BY87" s="392"/>
      <c r="BZ87" s="391"/>
      <c r="CA87" s="392"/>
      <c r="CB87" s="392"/>
      <c r="CC87" s="391"/>
      <c r="CD87" s="392"/>
      <c r="CE87" s="392"/>
      <c r="CF87" s="391"/>
      <c r="CG87" s="392"/>
      <c r="CH87" s="392"/>
      <c r="CI87" s="391"/>
      <c r="CJ87" s="392"/>
      <c r="CK87" s="392"/>
      <c r="CL87" s="391"/>
      <c r="CM87" s="392"/>
      <c r="CN87" s="392"/>
      <c r="CO87" s="391"/>
      <c r="CP87" s="392"/>
      <c r="CQ87" s="392"/>
      <c r="CR87" s="391"/>
      <c r="CS87" s="392"/>
      <c r="CT87" s="392"/>
      <c r="CU87" s="391"/>
      <c r="CV87" s="392"/>
      <c r="CW87" s="392"/>
      <c r="CX87" s="400" t="s">
        <v>287</v>
      </c>
      <c r="CY87" s="401"/>
      <c r="CZ87" s="401"/>
      <c r="DA87" s="400" t="s">
        <v>288</v>
      </c>
      <c r="DB87" s="401"/>
      <c r="DC87" s="401"/>
      <c r="DD87" s="391"/>
      <c r="DE87" s="392"/>
      <c r="DF87" s="392"/>
      <c r="DG87" s="391"/>
      <c r="DH87" s="392"/>
      <c r="DI87" s="392"/>
      <c r="DJ87" s="391"/>
      <c r="DK87" s="392"/>
      <c r="DL87" s="392"/>
      <c r="DM87" s="394"/>
      <c r="DN87" s="395"/>
      <c r="DO87" s="396"/>
    </row>
    <row r="88" spans="1:119" ht="18.75" customHeight="1">
      <c r="A88" s="18"/>
      <c r="H88" s="413"/>
      <c r="I88" s="394"/>
      <c r="J88" s="395"/>
      <c r="K88" s="395"/>
      <c r="L88" s="394"/>
      <c r="M88" s="395"/>
      <c r="N88" s="395"/>
      <c r="O88" s="394"/>
      <c r="P88" s="395"/>
      <c r="Q88" s="395"/>
      <c r="R88" s="394"/>
      <c r="S88" s="395"/>
      <c r="T88" s="395"/>
      <c r="U88" s="394"/>
      <c r="V88" s="395"/>
      <c r="W88" s="395"/>
      <c r="X88" s="394"/>
      <c r="Y88" s="395"/>
      <c r="Z88" s="395"/>
      <c r="AA88" s="394"/>
      <c r="AB88" s="395"/>
      <c r="AC88" s="395"/>
      <c r="AD88" s="394"/>
      <c r="AE88" s="395"/>
      <c r="AF88" s="395"/>
      <c r="AG88" s="394"/>
      <c r="AH88" s="395"/>
      <c r="AI88" s="395"/>
      <c r="AJ88" s="394"/>
      <c r="AK88" s="395"/>
      <c r="AL88" s="395"/>
      <c r="AM88" s="394"/>
      <c r="AN88" s="395"/>
      <c r="AO88" s="395"/>
      <c r="AP88" s="394"/>
      <c r="AQ88" s="395"/>
      <c r="AR88" s="395"/>
      <c r="AS88" s="394"/>
      <c r="AT88" s="395"/>
      <c r="AU88" s="395"/>
      <c r="AV88" s="394"/>
      <c r="AW88" s="395"/>
      <c r="AX88" s="395"/>
      <c r="AY88" s="394"/>
      <c r="AZ88" s="395"/>
      <c r="BA88" s="395"/>
      <c r="BB88" s="394"/>
      <c r="BC88" s="395"/>
      <c r="BD88" s="395"/>
      <c r="BE88" s="394"/>
      <c r="BF88" s="395"/>
      <c r="BG88" s="395"/>
      <c r="BH88" s="394"/>
      <c r="BI88" s="395"/>
      <c r="BJ88" s="395"/>
      <c r="BK88" s="394"/>
      <c r="BL88" s="395"/>
      <c r="BM88" s="395"/>
      <c r="BN88" s="394"/>
      <c r="BO88" s="395"/>
      <c r="BP88" s="395"/>
      <c r="BQ88" s="394"/>
      <c r="BR88" s="395"/>
      <c r="BS88" s="395"/>
      <c r="BT88" s="394"/>
      <c r="BU88" s="395"/>
      <c r="BV88" s="395"/>
      <c r="BW88" s="394"/>
      <c r="BX88" s="395"/>
      <c r="BY88" s="395"/>
      <c r="BZ88" s="394"/>
      <c r="CA88" s="395"/>
      <c r="CB88" s="395"/>
      <c r="CC88" s="394"/>
      <c r="CD88" s="395"/>
      <c r="CE88" s="395"/>
      <c r="CF88" s="394"/>
      <c r="CG88" s="395"/>
      <c r="CH88" s="395"/>
      <c r="CI88" s="394"/>
      <c r="CJ88" s="395"/>
      <c r="CK88" s="395"/>
      <c r="CL88" s="394"/>
      <c r="CM88" s="395"/>
      <c r="CN88" s="395"/>
      <c r="CO88" s="394"/>
      <c r="CP88" s="395"/>
      <c r="CQ88" s="395"/>
      <c r="CR88" s="394"/>
      <c r="CS88" s="395"/>
      <c r="CT88" s="395"/>
      <c r="CU88" s="394"/>
      <c r="CV88" s="395"/>
      <c r="CW88" s="395"/>
      <c r="CX88" s="402"/>
      <c r="CY88" s="403"/>
      <c r="CZ88" s="403"/>
      <c r="DA88" s="402"/>
      <c r="DB88" s="403"/>
      <c r="DC88" s="403"/>
      <c r="DD88" s="394"/>
      <c r="DE88" s="395"/>
      <c r="DF88" s="395"/>
      <c r="DG88" s="394"/>
      <c r="DH88" s="395"/>
      <c r="DI88" s="395"/>
      <c r="DJ88" s="394"/>
      <c r="DK88" s="395"/>
      <c r="DL88" s="395"/>
      <c r="DM88" s="394"/>
      <c r="DN88" s="395"/>
      <c r="DO88" s="396"/>
    </row>
    <row r="89" spans="1:119" ht="18.75" customHeight="1">
      <c r="A89" s="18"/>
      <c r="H89" s="413"/>
      <c r="I89" s="394"/>
      <c r="J89" s="395"/>
      <c r="K89" s="395"/>
      <c r="L89" s="394"/>
      <c r="M89" s="395"/>
      <c r="N89" s="395"/>
      <c r="O89" s="394"/>
      <c r="P89" s="395"/>
      <c r="Q89" s="395"/>
      <c r="R89" s="394"/>
      <c r="S89" s="395"/>
      <c r="T89" s="395"/>
      <c r="U89" s="394"/>
      <c r="V89" s="395"/>
      <c r="W89" s="395"/>
      <c r="X89" s="394"/>
      <c r="Y89" s="395"/>
      <c r="Z89" s="395"/>
      <c r="AA89" s="394"/>
      <c r="AB89" s="395"/>
      <c r="AC89" s="395"/>
      <c r="AD89" s="394"/>
      <c r="AE89" s="395"/>
      <c r="AF89" s="395"/>
      <c r="AG89" s="394"/>
      <c r="AH89" s="395"/>
      <c r="AI89" s="395"/>
      <c r="AJ89" s="394"/>
      <c r="AK89" s="395"/>
      <c r="AL89" s="395"/>
      <c r="AM89" s="394"/>
      <c r="AN89" s="395"/>
      <c r="AO89" s="395"/>
      <c r="AP89" s="394"/>
      <c r="AQ89" s="395"/>
      <c r="AR89" s="395"/>
      <c r="AS89" s="394"/>
      <c r="AT89" s="395"/>
      <c r="AU89" s="395"/>
      <c r="AV89" s="394"/>
      <c r="AW89" s="395"/>
      <c r="AX89" s="395"/>
      <c r="AY89" s="394"/>
      <c r="AZ89" s="395"/>
      <c r="BA89" s="395"/>
      <c r="BB89" s="394"/>
      <c r="BC89" s="395"/>
      <c r="BD89" s="395"/>
      <c r="BE89" s="394"/>
      <c r="BF89" s="395"/>
      <c r="BG89" s="395"/>
      <c r="BH89" s="394"/>
      <c r="BI89" s="395"/>
      <c r="BJ89" s="395"/>
      <c r="BK89" s="394"/>
      <c r="BL89" s="395"/>
      <c r="BM89" s="395"/>
      <c r="BN89" s="394"/>
      <c r="BO89" s="395"/>
      <c r="BP89" s="395"/>
      <c r="BQ89" s="394"/>
      <c r="BR89" s="395"/>
      <c r="BS89" s="395"/>
      <c r="BT89" s="394"/>
      <c r="BU89" s="395"/>
      <c r="BV89" s="395"/>
      <c r="BW89" s="394"/>
      <c r="BX89" s="395"/>
      <c r="BY89" s="395"/>
      <c r="BZ89" s="394"/>
      <c r="CA89" s="395"/>
      <c r="CB89" s="395"/>
      <c r="CC89" s="394"/>
      <c r="CD89" s="395"/>
      <c r="CE89" s="395"/>
      <c r="CF89" s="394"/>
      <c r="CG89" s="395"/>
      <c r="CH89" s="395"/>
      <c r="CI89" s="394"/>
      <c r="CJ89" s="395"/>
      <c r="CK89" s="395"/>
      <c r="CL89" s="394"/>
      <c r="CM89" s="395"/>
      <c r="CN89" s="395"/>
      <c r="CO89" s="394"/>
      <c r="CP89" s="395"/>
      <c r="CQ89" s="395"/>
      <c r="CR89" s="394"/>
      <c r="CS89" s="395"/>
      <c r="CT89" s="395"/>
      <c r="CU89" s="394"/>
      <c r="CV89" s="395"/>
      <c r="CW89" s="395"/>
      <c r="CX89" s="402"/>
      <c r="CY89" s="403"/>
      <c r="CZ89" s="403"/>
      <c r="DA89" s="402"/>
      <c r="DB89" s="403"/>
      <c r="DC89" s="403"/>
      <c r="DD89" s="394"/>
      <c r="DE89" s="395"/>
      <c r="DF89" s="395"/>
      <c r="DG89" s="394"/>
      <c r="DH89" s="395"/>
      <c r="DI89" s="395"/>
      <c r="DJ89" s="394"/>
      <c r="DK89" s="395"/>
      <c r="DL89" s="395"/>
      <c r="DM89" s="394"/>
      <c r="DN89" s="395"/>
      <c r="DO89" s="396"/>
    </row>
    <row r="90" spans="1:119" ht="47.25" customHeight="1" thickBot="1">
      <c r="A90" s="18"/>
      <c r="B90" s="11"/>
      <c r="C90" s="11"/>
      <c r="H90" s="414"/>
      <c r="I90" s="397"/>
      <c r="J90" s="398"/>
      <c r="K90" s="398"/>
      <c r="L90" s="397"/>
      <c r="M90" s="398"/>
      <c r="N90" s="398"/>
      <c r="O90" s="397"/>
      <c r="P90" s="398"/>
      <c r="Q90" s="398"/>
      <c r="R90" s="397"/>
      <c r="S90" s="398"/>
      <c r="T90" s="398"/>
      <c r="U90" s="397"/>
      <c r="V90" s="398"/>
      <c r="W90" s="398"/>
      <c r="X90" s="397"/>
      <c r="Y90" s="398"/>
      <c r="Z90" s="398"/>
      <c r="AA90" s="397"/>
      <c r="AB90" s="398"/>
      <c r="AC90" s="398"/>
      <c r="AD90" s="397"/>
      <c r="AE90" s="398"/>
      <c r="AF90" s="398"/>
      <c r="AG90" s="397"/>
      <c r="AH90" s="398"/>
      <c r="AI90" s="398"/>
      <c r="AJ90" s="397"/>
      <c r="AK90" s="398"/>
      <c r="AL90" s="398"/>
      <c r="AM90" s="397"/>
      <c r="AN90" s="398"/>
      <c r="AO90" s="398"/>
      <c r="AP90" s="397"/>
      <c r="AQ90" s="398"/>
      <c r="AR90" s="398"/>
      <c r="AS90" s="397"/>
      <c r="AT90" s="398"/>
      <c r="AU90" s="398"/>
      <c r="AV90" s="397"/>
      <c r="AW90" s="398"/>
      <c r="AX90" s="398"/>
      <c r="AY90" s="397"/>
      <c r="AZ90" s="398"/>
      <c r="BA90" s="398"/>
      <c r="BB90" s="397"/>
      <c r="BC90" s="398"/>
      <c r="BD90" s="398"/>
      <c r="BE90" s="397"/>
      <c r="BF90" s="398"/>
      <c r="BG90" s="398"/>
      <c r="BH90" s="397"/>
      <c r="BI90" s="398"/>
      <c r="BJ90" s="398"/>
      <c r="BK90" s="397"/>
      <c r="BL90" s="398"/>
      <c r="BM90" s="398"/>
      <c r="BN90" s="397"/>
      <c r="BO90" s="398"/>
      <c r="BP90" s="398"/>
      <c r="BQ90" s="397"/>
      <c r="BR90" s="398"/>
      <c r="BS90" s="398"/>
      <c r="BT90" s="397"/>
      <c r="BU90" s="398"/>
      <c r="BV90" s="398"/>
      <c r="BW90" s="397"/>
      <c r="BX90" s="398"/>
      <c r="BY90" s="398"/>
      <c r="BZ90" s="397"/>
      <c r="CA90" s="398"/>
      <c r="CB90" s="398"/>
      <c r="CC90" s="397"/>
      <c r="CD90" s="398"/>
      <c r="CE90" s="398"/>
      <c r="CF90" s="397"/>
      <c r="CG90" s="398"/>
      <c r="CH90" s="398"/>
      <c r="CI90" s="397"/>
      <c r="CJ90" s="398"/>
      <c r="CK90" s="398"/>
      <c r="CL90" s="397"/>
      <c r="CM90" s="398"/>
      <c r="CN90" s="398"/>
      <c r="CO90" s="397"/>
      <c r="CP90" s="398"/>
      <c r="CQ90" s="398"/>
      <c r="CR90" s="397"/>
      <c r="CS90" s="398"/>
      <c r="CT90" s="398"/>
      <c r="CU90" s="397"/>
      <c r="CV90" s="398"/>
      <c r="CW90" s="398"/>
      <c r="CX90" s="404"/>
      <c r="CY90" s="405"/>
      <c r="CZ90" s="405"/>
      <c r="DA90" s="404"/>
      <c r="DB90" s="405"/>
      <c r="DC90" s="405"/>
      <c r="DD90" s="397"/>
      <c r="DE90" s="398"/>
      <c r="DF90" s="398"/>
      <c r="DG90" s="397"/>
      <c r="DH90" s="398"/>
      <c r="DI90" s="398"/>
      <c r="DJ90" s="397"/>
      <c r="DK90" s="398"/>
      <c r="DL90" s="398"/>
      <c r="DM90" s="397"/>
      <c r="DN90" s="398"/>
      <c r="DO90" s="399"/>
    </row>
    <row r="91" spans="1:119" s="90" customFormat="1" ht="18.75" hidden="1" thickTop="1">
      <c r="A91" s="119"/>
      <c r="B91" s="356"/>
      <c r="C91" s="356"/>
      <c r="D91" s="356"/>
      <c r="E91" s="356"/>
      <c r="F91" s="356"/>
      <c r="G91" s="356"/>
      <c r="H91" s="356"/>
      <c r="I91" s="356"/>
      <c r="J91" s="356"/>
      <c r="K91" s="356"/>
      <c r="L91" s="11"/>
      <c r="M91" s="11"/>
      <c r="N91" s="357"/>
      <c r="O91" s="11"/>
      <c r="P91" s="11"/>
      <c r="Q91" s="357"/>
      <c r="R91" s="11"/>
      <c r="S91" s="11"/>
      <c r="T91" s="357"/>
      <c r="U91" s="11"/>
      <c r="V91" s="11"/>
      <c r="W91" s="357"/>
      <c r="X91" s="11"/>
      <c r="Y91" s="11"/>
      <c r="Z91" s="357"/>
      <c r="AA91" s="11"/>
      <c r="AB91" s="11"/>
      <c r="AC91" s="357"/>
      <c r="AD91" s="11"/>
      <c r="AE91" s="11"/>
      <c r="AF91" s="357"/>
      <c r="AG91" s="11"/>
      <c r="AH91" s="11"/>
      <c r="AI91" s="357"/>
      <c r="AJ91" s="11"/>
      <c r="AK91" s="11"/>
      <c r="AL91" s="357"/>
      <c r="AM91" s="11"/>
      <c r="AN91" s="11"/>
      <c r="AO91" s="357"/>
      <c r="AP91" s="11"/>
      <c r="AQ91" s="11"/>
      <c r="AR91" s="357"/>
      <c r="AS91" s="11"/>
      <c r="AT91" s="11"/>
      <c r="AU91" s="357"/>
      <c r="AV91" s="11"/>
      <c r="AW91" s="11"/>
      <c r="AX91" s="357"/>
      <c r="AY91" s="11"/>
      <c r="AZ91" s="11"/>
      <c r="BA91" s="357"/>
      <c r="BB91" s="11"/>
      <c r="BC91" s="11"/>
      <c r="BD91" s="357"/>
      <c r="BE91" s="11"/>
      <c r="BF91" s="11"/>
      <c r="BG91" s="357"/>
      <c r="BH91" s="11"/>
      <c r="BI91" s="11"/>
      <c r="BJ91" s="357"/>
      <c r="BK91" s="11"/>
      <c r="BL91" s="11"/>
      <c r="BM91" s="357"/>
      <c r="BN91" s="11"/>
      <c r="BO91" s="11"/>
      <c r="BP91" s="357"/>
      <c r="BQ91" s="11"/>
      <c r="BR91" s="11"/>
      <c r="BS91" s="357"/>
      <c r="BT91" s="11"/>
      <c r="BU91" s="11"/>
      <c r="BV91" s="357"/>
      <c r="BW91" s="11"/>
      <c r="BX91" s="11"/>
      <c r="BY91" s="357"/>
      <c r="BZ91" s="11"/>
      <c r="CA91" s="11"/>
      <c r="CB91" s="357"/>
      <c r="CC91" s="11"/>
      <c r="CD91" s="11"/>
      <c r="CE91" s="357"/>
      <c r="CF91" s="11"/>
      <c r="CG91" s="11"/>
      <c r="CH91" s="357"/>
      <c r="CI91" s="11"/>
      <c r="CJ91" s="11"/>
      <c r="CK91" s="357"/>
      <c r="CL91" s="11"/>
      <c r="CM91" s="11"/>
      <c r="CN91" s="357"/>
      <c r="CO91" s="11"/>
      <c r="CP91" s="11"/>
      <c r="CQ91" s="357"/>
      <c r="CR91" s="11"/>
      <c r="CS91" s="11"/>
      <c r="CT91" s="357"/>
      <c r="CU91" s="11"/>
      <c r="CV91" s="11"/>
      <c r="CW91" s="357"/>
      <c r="CX91" s="11"/>
      <c r="CY91" s="11"/>
      <c r="CZ91" s="357"/>
      <c r="DA91" s="11"/>
      <c r="DB91" s="11"/>
      <c r="DC91" s="357"/>
      <c r="DD91" s="11"/>
      <c r="DE91" s="11"/>
      <c r="DF91" s="357"/>
      <c r="DG91" s="11"/>
      <c r="DH91" s="11"/>
      <c r="DI91" s="357"/>
      <c r="DJ91" s="11"/>
      <c r="DK91" s="11"/>
      <c r="DL91" s="357"/>
      <c r="DM91" s="11"/>
      <c r="DN91" s="11"/>
      <c r="DO91" s="357"/>
    </row>
    <row r="92" spans="1:119" ht="18.75" hidden="1" thickTop="1">
      <c r="A92" s="18"/>
    </row>
    <row r="93" spans="1:119" ht="18.75" hidden="1" thickTop="1">
      <c r="A93" s="18"/>
    </row>
    <row r="94" spans="1:119" ht="18.75" hidden="1" thickTop="1">
      <c r="A94" s="18"/>
    </row>
    <row r="95" spans="1:119" ht="18.75" hidden="1" thickTop="1">
      <c r="A95" s="18"/>
    </row>
    <row r="96" spans="1:119" ht="18.75" hidden="1" thickTop="1"/>
    <row r="97" ht="18.75" hidden="1" thickTop="1"/>
    <row r="98" ht="18.75" hidden="1" thickTop="1"/>
    <row r="99" ht="18.75" hidden="1" thickTop="1"/>
    <row r="100" ht="18.75" hidden="1" thickTop="1"/>
    <row r="101" ht="18.75" hidden="1" thickTop="1"/>
    <row r="102" ht="18.75" hidden="1" thickTop="1"/>
    <row r="103" ht="18.75" hidden="1" thickTop="1"/>
    <row r="104" ht="18.75" hidden="1" thickTop="1"/>
    <row r="105" ht="18.75" hidden="1" thickTop="1"/>
    <row r="106" ht="18.75" hidden="1" thickTop="1"/>
    <row r="107" ht="18.75" hidden="1" thickTop="1"/>
    <row r="108" ht="18.75" hidden="1" thickTop="1"/>
    <row r="109" ht="18.75" hidden="1" thickTop="1"/>
    <row r="110" ht="18.75" hidden="1" thickTop="1"/>
    <row r="111" ht="18.75" hidden="1" thickTop="1"/>
    <row r="112" ht="18.75" hidden="1" thickTop="1"/>
    <row r="113" ht="18.75" hidden="1" thickTop="1"/>
    <row r="114" ht="18.75" hidden="1" thickTop="1"/>
    <row r="115" ht="18.75" hidden="1" thickTop="1"/>
    <row r="116" ht="18.75" hidden="1" thickTop="1"/>
    <row r="117" ht="18.75" hidden="1" thickTop="1"/>
    <row r="118" ht="18.75" hidden="1" thickTop="1"/>
    <row r="119" ht="3" customHeight="1" thickTop="1"/>
    <row r="120" ht="30" customHeight="1"/>
    <row r="121"/>
  </sheetData>
  <sheetProtection formatRows="0" insertRows="0" selectLockedCells="1"/>
  <protectedRanges>
    <protectedRange password="F692" sqref="B47:C47 B14:C14 E14:H14 B21:C21 E21:H21 C78:H79 E47:H47 B25:C25 E25:H25 E31:H31 B31:C31 B67:H71 B58:C58 E58:H58 J78 E61:H61 B61:C61 B62:H62 B64:H65 B32:H46 B48:H57 B59:H60 B15:H20 B22:H24 B26:H30 M78 P78 S78 V78 Y78 AB78 AE78 AH78 AK78 AN78 AQ78 AT78 AW78 AZ78 BC78 BF78 BI78 BL78 BO78 BR78 BU78 BX78 CA78 CD78 CG78 CJ78 CM78 CP78 CS78 CV78 CY78 DB78 DE78 DH78 DK78 DN78" name="Rango1_1_1_2"/>
    <protectedRange password="F692" sqref="J71 J79 J64:J65 M71 M79 M64:M65 P71 P79 P64:P65 S71 S79 S64:S65 V71 V79 V64:V65 Y71 Y79 Y64:Y65 AB71 AB79 AB64:AB65 AE71 AE79 AE64:AE65 AH71 AH79 AH64:AH65 AK71 AK79 AK64:AK65 AN71 AN79 AN64:AN65 AQ71 AQ79 AQ64:AQ65 AT71 AT79 AT64:AT65 AW71 AW79 AW64:AW65 AZ71 AZ79 AZ64:AZ65 BC71 BC79 BC64:BC65 BF71 BF79 BF64:BF65 BI71 BI79 BI64:BI65 BL71 BL79 BL64:BL65 BO71 BO79 BO64:BO65 BR71 BR79 BR64:BR65 BU71 BU79 BU64:BU65 BX71 BX79 BX64:BX65 CA71 CA79 CA64:CA65 CD71 CD79 CD64:CD65 CG71 CG79 CG64:CG65 CJ71 CJ79 CJ64:CJ65 CM71 CM79 CM64:CM65 CP71 CP79 CP64:CP65 CS71 CS79 CS64:CS65 CV71 CV79 CV64:CV65 CY71 CY79 CY64:CY65 DB71 DB79 DB64:DB65 DE71 DE79 DE64:DE65 DH71 DH79 DH64:DH65 DK71 DK79 DK64:DK65 DN71 DN79 DN64:DN65" name="Rango1_1_1_3"/>
    <protectedRange password="F692" sqref="C80:H80" name="Rango1_1_1_2_1"/>
    <protectedRange password="F692" sqref="J80 M80 P80 S80 V80 Y80 AB80 AE80 AH80 AK80 AN80 AQ80 AT80 AW80 AZ80 BC80 BF80 BI80 BL80 BO80 BR80 BU80 BX80 CA80 CD80 CG80 CJ80 CM80 CP80 CS80 CV80 CY80 DB80 DE80 DH80 DK80 DN80" name="Rango1_1_1_3_1"/>
    <protectedRange password="F692" sqref="B72:H72 B77:H77" name="Rango1_1_1_2_2"/>
    <protectedRange password="F692" sqref="J72 M72 P72 S72 V72 Y72 AB72 AE72 AH72 AK72 AN72 AQ72 AT72 AW72 AZ72 BC72 BF72 BI72 BL72 BO72 BR72 BU72 BX72 CA72 CD72 CG72 CJ72 CM72 CP72 CS72 CV72 CY72 DB72 DE72 DH72 DK72 DN72" name="Rango1_1_1_3_2"/>
    <protectedRange password="F692" sqref="C75:H75" name="Rango1_1_1_2_3_1"/>
    <protectedRange password="F692" sqref="B66:H66 B63:H63 J63 M63 P63 S63 V63 Y63 AB63 AE63 AH63 AK63 AN63 AQ63 AT63 AW63 AZ63 BC63 BF63 BI63 BL63 BO63 BR63 BU63 BX63 CA63 CD63 CG63 CJ63 CM63 CP63 CS63 CV63 CY63 DB63 DE63 DH63 DK63 DN63" name="Rango1_1_1_2_6"/>
    <protectedRange password="F692" sqref="J66 M66 P66 S66 V66 Y66 AB66 AE66 AH66 AK66 AN66 AQ66 AT66 AW66 AZ66 BC66 BF66 BI66 BL66 BO66 BR66 BU66 BX66 CA66 CD66 CG66 CJ66 CM66 CP66 CS66 CV66 CY66 DB66 DE66 DH66 DK66 DN66" name="Rango1_1_1_3_4_1"/>
    <protectedRange password="F692" sqref="J73:J77 M73:M77 P73:P77 S73:S77 V73:V77 Y73:Y77 AB73:AB77 AE73:AE77 AH73:AH77 AK73:AK77 AN73:AN77 AQ73:AQ77 AT73:AT77 AW73:AW77 AZ73:AZ77 BC73:BC77 BF73:BF77 BI73:BI77 BL73:BL77 BO73:BO77 BR73:BR77 BU73:BU77 BX73:BX77 CA73:CA77 CD73:CD77 CG73:CG77 CJ73:CJ77 CM73:CM77 CP73:CP77 CS73:CS77 CV73:CV77 CY73:CY77 DB73:DB77 DE73:DE77 DH73:DH77 DK73:DK77 DN73:DN77" name="Rango1_1_1_3_6"/>
    <protectedRange password="F692" sqref="H73:H74 H76" name="Rango1_1_1_2_2_1"/>
    <protectedRange password="F692" sqref="E73:G74 E76:G76" name="Rango1_1_1_1_1_1_1"/>
  </protectedRanges>
  <mergeCells count="279">
    <mergeCell ref="BH11:BJ11"/>
    <mergeCell ref="BK9:BM9"/>
    <mergeCell ref="AJ9:AL9"/>
    <mergeCell ref="AJ10:AL10"/>
    <mergeCell ref="AJ11:AL11"/>
    <mergeCell ref="AG9:AI9"/>
    <mergeCell ref="AG10:AI10"/>
    <mergeCell ref="AG11:AI11"/>
    <mergeCell ref="BE9:BG9"/>
    <mergeCell ref="BE10:BG10"/>
    <mergeCell ref="BE11:BG11"/>
    <mergeCell ref="BK11:BM11"/>
    <mergeCell ref="AY11:BA11"/>
    <mergeCell ref="BB9:BD9"/>
    <mergeCell ref="BB11:BD11"/>
    <mergeCell ref="AS9:AU9"/>
    <mergeCell ref="AS10:AU10"/>
    <mergeCell ref="AS11:AU11"/>
    <mergeCell ref="AV9:AX9"/>
    <mergeCell ref="AV10:AX10"/>
    <mergeCell ref="AV11:AX11"/>
    <mergeCell ref="I87:K90"/>
    <mergeCell ref="H87:H90"/>
    <mergeCell ref="I9:K9"/>
    <mergeCell ref="H83:H86"/>
    <mergeCell ref="B10:H10"/>
    <mergeCell ref="B11:H11"/>
    <mergeCell ref="I83:K86"/>
    <mergeCell ref="I82:K82"/>
    <mergeCell ref="I10:K10"/>
    <mergeCell ref="I11:K11"/>
    <mergeCell ref="B79:H79"/>
    <mergeCell ref="B80:H80"/>
    <mergeCell ref="B12:H12"/>
    <mergeCell ref="I12:K12"/>
    <mergeCell ref="C74:G74"/>
    <mergeCell ref="C73:G73"/>
    <mergeCell ref="C76:G76"/>
    <mergeCell ref="C75:G75"/>
    <mergeCell ref="C64:G64"/>
    <mergeCell ref="C65:G65"/>
    <mergeCell ref="AD10:AF10"/>
    <mergeCell ref="L11:N11"/>
    <mergeCell ref="U11:W11"/>
    <mergeCell ref="AM9:AO9"/>
    <mergeCell ref="AM10:AO10"/>
    <mergeCell ref="AM11:AO11"/>
    <mergeCell ref="AP9:AR9"/>
    <mergeCell ref="AP10:AR10"/>
    <mergeCell ref="AP11:AR11"/>
    <mergeCell ref="O9:Q9"/>
    <mergeCell ref="R9:T9"/>
    <mergeCell ref="O10:Q10"/>
    <mergeCell ref="R10:T10"/>
    <mergeCell ref="O11:Q11"/>
    <mergeCell ref="R11:T11"/>
    <mergeCell ref="X11:Z11"/>
    <mergeCell ref="AA11:AC11"/>
    <mergeCell ref="AD11:AF11"/>
    <mergeCell ref="AD9:AF9"/>
    <mergeCell ref="X10:Z10"/>
    <mergeCell ref="AA10:AC10"/>
    <mergeCell ref="CL10:CN10"/>
    <mergeCell ref="DA9:DC9"/>
    <mergeCell ref="DA10:DC10"/>
    <mergeCell ref="CC9:CE9"/>
    <mergeCell ref="CC10:CE10"/>
    <mergeCell ref="CC11:CE11"/>
    <mergeCell ref="BN9:BP9"/>
    <mergeCell ref="BN10:BP10"/>
    <mergeCell ref="BN11:BP11"/>
    <mergeCell ref="BQ9:BS9"/>
    <mergeCell ref="BQ10:BS10"/>
    <mergeCell ref="BQ11:BS11"/>
    <mergeCell ref="BT9:BV9"/>
    <mergeCell ref="BT10:BV10"/>
    <mergeCell ref="BT11:BV11"/>
    <mergeCell ref="BZ9:CB9"/>
    <mergeCell ref="BZ10:CB10"/>
    <mergeCell ref="BW11:BY11"/>
    <mergeCell ref="CF9:CH9"/>
    <mergeCell ref="CF10:CH10"/>
    <mergeCell ref="CF11:CH11"/>
    <mergeCell ref="CI9:CK9"/>
    <mergeCell ref="CI10:CK10"/>
    <mergeCell ref="CI11:CK11"/>
    <mergeCell ref="DJ9:DL9"/>
    <mergeCell ref="DJ10:DL10"/>
    <mergeCell ref="DJ11:DL11"/>
    <mergeCell ref="DM9:DO9"/>
    <mergeCell ref="DM10:DO10"/>
    <mergeCell ref="DM11:DO11"/>
    <mergeCell ref="CO9:CQ9"/>
    <mergeCell ref="CO10:CQ10"/>
    <mergeCell ref="CO11:CQ11"/>
    <mergeCell ref="CR9:CT9"/>
    <mergeCell ref="CR10:CT10"/>
    <mergeCell ref="CR11:CT11"/>
    <mergeCell ref="CU9:CW9"/>
    <mergeCell ref="CU10:CW10"/>
    <mergeCell ref="CU11:CW11"/>
    <mergeCell ref="DA11:DC11"/>
    <mergeCell ref="DD9:DF9"/>
    <mergeCell ref="DD10:DF10"/>
    <mergeCell ref="DD11:DF11"/>
    <mergeCell ref="DG9:DI9"/>
    <mergeCell ref="DG10:DI10"/>
    <mergeCell ref="CL9:CN9"/>
    <mergeCell ref="CX9:CZ9"/>
    <mergeCell ref="CX10:CZ10"/>
    <mergeCell ref="B1:H1"/>
    <mergeCell ref="B2:H2"/>
    <mergeCell ref="B3:H3"/>
    <mergeCell ref="B4:H4"/>
    <mergeCell ref="B5:H5"/>
    <mergeCell ref="B7:H7"/>
    <mergeCell ref="B8:H8"/>
    <mergeCell ref="BW9:BY9"/>
    <mergeCell ref="BW10:BY10"/>
    <mergeCell ref="BK10:BM10"/>
    <mergeCell ref="BH9:BJ9"/>
    <mergeCell ref="BH10:BJ10"/>
    <mergeCell ref="U9:W9"/>
    <mergeCell ref="U10:W10"/>
    <mergeCell ref="BB10:BD10"/>
    <mergeCell ref="L9:N9"/>
    <mergeCell ref="L10:N10"/>
    <mergeCell ref="AY9:BA9"/>
    <mergeCell ref="AY10:BA10"/>
    <mergeCell ref="X9:Z9"/>
    <mergeCell ref="AA9:AC9"/>
    <mergeCell ref="BZ11:CB11"/>
    <mergeCell ref="CX11:CZ11"/>
    <mergeCell ref="DG11:DI11"/>
    <mergeCell ref="CL11:CN11"/>
    <mergeCell ref="L12:N12"/>
    <mergeCell ref="L82:N82"/>
    <mergeCell ref="L83:N86"/>
    <mergeCell ref="L87:N90"/>
    <mergeCell ref="O12:Q12"/>
    <mergeCell ref="O82:Q82"/>
    <mergeCell ref="O83:Q86"/>
    <mergeCell ref="O87:Q90"/>
    <mergeCell ref="R12:T12"/>
    <mergeCell ref="R82:T82"/>
    <mergeCell ref="R83:T86"/>
    <mergeCell ref="R87:T90"/>
    <mergeCell ref="U12:W12"/>
    <mergeCell ref="U82:W82"/>
    <mergeCell ref="U83:W86"/>
    <mergeCell ref="U87:W90"/>
    <mergeCell ref="X12:Z12"/>
    <mergeCell ref="X82:Z82"/>
    <mergeCell ref="X83:Z86"/>
    <mergeCell ref="X87:Z90"/>
    <mergeCell ref="AA12:AC12"/>
    <mergeCell ref="AA82:AC82"/>
    <mergeCell ref="AA83:AC86"/>
    <mergeCell ref="AA87:AC90"/>
    <mergeCell ref="AD12:AF12"/>
    <mergeCell ref="AD82:AF82"/>
    <mergeCell ref="AD83:AF86"/>
    <mergeCell ref="AD87:AF90"/>
    <mergeCell ref="AG12:AI12"/>
    <mergeCell ref="AG82:AI82"/>
    <mergeCell ref="AG83:AI86"/>
    <mergeCell ref="AG87:AI90"/>
    <mergeCell ref="AJ12:AL12"/>
    <mergeCell ref="AJ82:AL82"/>
    <mergeCell ref="AJ83:AL86"/>
    <mergeCell ref="AJ87:AL90"/>
    <mergeCell ref="AM12:AO12"/>
    <mergeCell ref="AM82:AO82"/>
    <mergeCell ref="AM83:AO86"/>
    <mergeCell ref="AM87:AO90"/>
    <mergeCell ref="AP12:AR12"/>
    <mergeCell ref="AP82:AR82"/>
    <mergeCell ref="AP83:AR86"/>
    <mergeCell ref="AP87:AR90"/>
    <mergeCell ref="AS12:AU12"/>
    <mergeCell ref="AS82:AU82"/>
    <mergeCell ref="AS83:AU86"/>
    <mergeCell ref="AS87:AU90"/>
    <mergeCell ref="AV12:AX12"/>
    <mergeCell ref="AV82:AX82"/>
    <mergeCell ref="AV83:AX86"/>
    <mergeCell ref="AV87:AX90"/>
    <mergeCell ref="AY12:BA12"/>
    <mergeCell ref="AY82:BA82"/>
    <mergeCell ref="AY83:BA86"/>
    <mergeCell ref="AY87:BA90"/>
    <mergeCell ref="BB12:BD12"/>
    <mergeCell ref="BB82:BD82"/>
    <mergeCell ref="BB83:BD86"/>
    <mergeCell ref="BB87:BD90"/>
    <mergeCell ref="BE12:BG12"/>
    <mergeCell ref="BE82:BG82"/>
    <mergeCell ref="BE83:BG86"/>
    <mergeCell ref="BE87:BG90"/>
    <mergeCell ref="BH12:BJ12"/>
    <mergeCell ref="BH82:BJ82"/>
    <mergeCell ref="BH83:BJ86"/>
    <mergeCell ref="BH87:BJ90"/>
    <mergeCell ref="BK12:BM12"/>
    <mergeCell ref="BK82:BM82"/>
    <mergeCell ref="BK83:BM86"/>
    <mergeCell ref="BK87:BM90"/>
    <mergeCell ref="BN12:BP12"/>
    <mergeCell ref="BN82:BP82"/>
    <mergeCell ref="BN83:BP86"/>
    <mergeCell ref="BN87:BP90"/>
    <mergeCell ref="BQ12:BS12"/>
    <mergeCell ref="BQ82:BS82"/>
    <mergeCell ref="BQ83:BS86"/>
    <mergeCell ref="BQ87:BS90"/>
    <mergeCell ref="BT12:BV12"/>
    <mergeCell ref="BT82:BV82"/>
    <mergeCell ref="BT83:BV86"/>
    <mergeCell ref="BT87:BV90"/>
    <mergeCell ref="BW12:BY12"/>
    <mergeCell ref="BW82:BY82"/>
    <mergeCell ref="BW83:BY86"/>
    <mergeCell ref="BW87:BY90"/>
    <mergeCell ref="BZ12:CB12"/>
    <mergeCell ref="BZ82:CB82"/>
    <mergeCell ref="BZ83:CB86"/>
    <mergeCell ref="BZ87:CB90"/>
    <mergeCell ref="CC12:CE12"/>
    <mergeCell ref="CC82:CE82"/>
    <mergeCell ref="CC83:CE86"/>
    <mergeCell ref="CC87:CE90"/>
    <mergeCell ref="CF12:CH12"/>
    <mergeCell ref="CF82:CH82"/>
    <mergeCell ref="CF83:CH86"/>
    <mergeCell ref="CF87:CH90"/>
    <mergeCell ref="CI12:CK12"/>
    <mergeCell ref="CI82:CK82"/>
    <mergeCell ref="CI83:CK86"/>
    <mergeCell ref="CI87:CK90"/>
    <mergeCell ref="CL12:CN12"/>
    <mergeCell ref="CL82:CN82"/>
    <mergeCell ref="CL83:CN86"/>
    <mergeCell ref="CL87:CN90"/>
    <mergeCell ref="CO12:CQ12"/>
    <mergeCell ref="CO82:CQ82"/>
    <mergeCell ref="CO83:CQ86"/>
    <mergeCell ref="CO87:CQ90"/>
    <mergeCell ref="CR12:CT12"/>
    <mergeCell ref="CR82:CT82"/>
    <mergeCell ref="CR83:CT86"/>
    <mergeCell ref="CR87:CT90"/>
    <mergeCell ref="CU12:CW12"/>
    <mergeCell ref="CU82:CW82"/>
    <mergeCell ref="CU83:CW86"/>
    <mergeCell ref="CU87:CW90"/>
    <mergeCell ref="CX12:CZ12"/>
    <mergeCell ref="CX82:CZ82"/>
    <mergeCell ref="CX83:CZ86"/>
    <mergeCell ref="CX87:CZ90"/>
    <mergeCell ref="DA12:DC12"/>
    <mergeCell ref="DA82:DC82"/>
    <mergeCell ref="DA83:DC86"/>
    <mergeCell ref="DA87:DC90"/>
    <mergeCell ref="DM12:DO12"/>
    <mergeCell ref="DM82:DO82"/>
    <mergeCell ref="DM83:DO86"/>
    <mergeCell ref="DM87:DO90"/>
    <mergeCell ref="DD12:DF12"/>
    <mergeCell ref="DD82:DF82"/>
    <mergeCell ref="DD83:DF86"/>
    <mergeCell ref="DD87:DF90"/>
    <mergeCell ref="DG12:DI12"/>
    <mergeCell ref="DG82:DI82"/>
    <mergeCell ref="DG83:DI86"/>
    <mergeCell ref="DG87:DI90"/>
    <mergeCell ref="DJ12:DL12"/>
    <mergeCell ref="DJ82:DL82"/>
    <mergeCell ref="DJ83:DL86"/>
    <mergeCell ref="DJ87:DL90"/>
  </mergeCells>
  <phoneticPr fontId="3" type="noConversion"/>
  <conditionalFormatting sqref="H81">
    <cfRule type="cellIs" dxfId="786" priority="117353" operator="notEqual">
      <formula>""</formula>
    </cfRule>
  </conditionalFormatting>
  <conditionalFormatting sqref="K69 K71:K72 K78:K80 K67">
    <cfRule type="cellIs" dxfId="785" priority="117351" operator="equal">
      <formula>"PARA REVISIÓN"</formula>
    </cfRule>
    <cfRule type="cellIs" dxfId="784" priority="117352" operator="equal">
      <formula>"CUMPLE"</formula>
    </cfRule>
  </conditionalFormatting>
  <conditionalFormatting sqref="K13:K16 K18:K48 K53:K76 K78:K90">
    <cfRule type="cellIs" dxfId="783" priority="117234" operator="equal">
      <formula>"NO VÁLIDA"</formula>
    </cfRule>
    <cfRule type="cellIs" dxfId="782" priority="117235" operator="equal">
      <formula>"VÁLIDA"</formula>
    </cfRule>
  </conditionalFormatting>
  <conditionalFormatting sqref="J81">
    <cfRule type="cellIs" dxfId="781" priority="117170" operator="notBetween">
      <formula>"RECHAZO"</formula>
      <formula>"NO ADMISIBLE"</formula>
    </cfRule>
  </conditionalFormatting>
  <conditionalFormatting sqref="B31:K36 C53:K53 C55:K57 B53:B57 B58:K58 B38:K48">
    <cfRule type="expression" dxfId="780" priority="95851">
      <formula>YS="T"</formula>
    </cfRule>
  </conditionalFormatting>
  <conditionalFormatting sqref="B10:DO11 B12:K13">
    <cfRule type="expression" dxfId="779" priority="95849" stopIfTrue="1">
      <formula>ROW()=CELL("ROW")</formula>
    </cfRule>
  </conditionalFormatting>
  <conditionalFormatting sqref="I15:K15 I25:K26 I31:K31 I57:K58 I21:K21 I78:K90 I64:K76 I19:K19 I47:K47 I63 K63">
    <cfRule type="expression" dxfId="778" priority="95848" stopIfTrue="1">
      <formula>AND(ROW()=CELL("ROW"),COLUMN()=CELL("COL"))</formula>
    </cfRule>
  </conditionalFormatting>
  <conditionalFormatting sqref="C19:H19">
    <cfRule type="expression" dxfId="777" priority="95615">
      <formula>IF($A$19=3,TRUE,FALSE)</formula>
    </cfRule>
  </conditionalFormatting>
  <conditionalFormatting sqref="J14 J21 J25 J31 J47 J58 J61 J66 J70:J72 J78">
    <cfRule type="cellIs" dxfId="776" priority="47731" operator="greaterThan">
      <formula>0</formula>
    </cfRule>
  </conditionalFormatting>
  <conditionalFormatting sqref="I15:I16 I22:I24 I26:I30 I32:I46 I48 I59:I60 I62 J67:J69 J73:J76 I18:I20 I53:I57">
    <cfRule type="cellIs" dxfId="775" priority="768" operator="equal">
      <formula>0</formula>
    </cfRule>
  </conditionalFormatting>
  <conditionalFormatting sqref="I9:DO9">
    <cfRule type="cellIs" dxfId="774" priority="65782" operator="equal">
      <formula>"ADMISIBLE"</formula>
    </cfRule>
    <cfRule type="cellIs" dxfId="773" priority="129679" operator="equal">
      <formula>"NO ADMISIBLE"</formula>
    </cfRule>
    <cfRule type="cellIs" dxfId="772" priority="129680" operator="equal">
      <formula>"RECHAZO"</formula>
    </cfRule>
  </conditionalFormatting>
  <conditionalFormatting sqref="K17">
    <cfRule type="cellIs" dxfId="771" priority="766" operator="equal">
      <formula>"NO VÁLIDA"</formula>
    </cfRule>
    <cfRule type="cellIs" dxfId="770" priority="767" operator="equal">
      <formula>"VÁLIDA"</formula>
    </cfRule>
  </conditionalFormatting>
  <conditionalFormatting sqref="I17">
    <cfRule type="cellIs" dxfId="769" priority="765" operator="equal">
      <formula>0</formula>
    </cfRule>
  </conditionalFormatting>
  <conditionalFormatting sqref="K49:K52">
    <cfRule type="cellIs" dxfId="768" priority="763" operator="equal">
      <formula>"NO VÁLIDA"</formula>
    </cfRule>
    <cfRule type="cellIs" dxfId="767" priority="764" operator="equal">
      <formula>"VÁLIDA"</formula>
    </cfRule>
  </conditionalFormatting>
  <conditionalFormatting sqref="C49:K49 C51:K52 B49:B52">
    <cfRule type="expression" dxfId="766" priority="762">
      <formula>YS="T"</formula>
    </cfRule>
  </conditionalFormatting>
  <conditionalFormatting sqref="I49:I52">
    <cfRule type="cellIs" dxfId="765" priority="761" operator="equal">
      <formula>0</formula>
    </cfRule>
  </conditionalFormatting>
  <conditionalFormatting sqref="K77">
    <cfRule type="cellIs" dxfId="764" priority="759" operator="equal">
      <formula>"NO VÁLIDA"</formula>
    </cfRule>
    <cfRule type="cellIs" dxfId="763" priority="760" operator="equal">
      <formula>"VÁLIDA"</formula>
    </cfRule>
  </conditionalFormatting>
  <conditionalFormatting sqref="I77:K77">
    <cfRule type="expression" dxfId="762" priority="758" stopIfTrue="1">
      <formula>AND(ROW()=CELL("ROW"),COLUMN()=CELL("COL"))</formula>
    </cfRule>
  </conditionalFormatting>
  <conditionalFormatting sqref="J77">
    <cfRule type="cellIs" dxfId="761" priority="757" operator="equal">
      <formula>0</formula>
    </cfRule>
  </conditionalFormatting>
  <conditionalFormatting sqref="N69 N71:N72 N78:N80 N67">
    <cfRule type="cellIs" dxfId="760" priority="755" operator="equal">
      <formula>"PARA REVISIÓN"</formula>
    </cfRule>
    <cfRule type="cellIs" dxfId="759" priority="756" operator="equal">
      <formula>"CUMPLE"</formula>
    </cfRule>
  </conditionalFormatting>
  <conditionalFormatting sqref="N13:N16 N18:N48 N53:N76 N78:N90">
    <cfRule type="cellIs" dxfId="758" priority="753" operator="equal">
      <formula>"NO VÁLIDA"</formula>
    </cfRule>
    <cfRule type="cellIs" dxfId="757" priority="754" operator="equal">
      <formula>"VÁLIDA"</formula>
    </cfRule>
  </conditionalFormatting>
  <conditionalFormatting sqref="M81">
    <cfRule type="cellIs" dxfId="756" priority="752" operator="notBetween">
      <formula>"RECHAZO"</formula>
      <formula>"NO ADMISIBLE"</formula>
    </cfRule>
  </conditionalFormatting>
  <conditionalFormatting sqref="L31:N36 L53:N53 L55:N58 L38:N48">
    <cfRule type="expression" dxfId="755" priority="751">
      <formula>YS="T"</formula>
    </cfRule>
  </conditionalFormatting>
  <conditionalFormatting sqref="L12:N13">
    <cfRule type="expression" dxfId="754" priority="750" stopIfTrue="1">
      <formula>ROW()=CELL("ROW")</formula>
    </cfRule>
  </conditionalFormatting>
  <conditionalFormatting sqref="L15:N15 L25:N26 L31:N31 L57:N58 L21:N21 L78:N90 L64:N76 L19:N19 L47:N47 L63 N63">
    <cfRule type="expression" dxfId="753" priority="749" stopIfTrue="1">
      <formula>AND(ROW()=CELL("ROW"),COLUMN()=CELL("COL"))</formula>
    </cfRule>
  </conditionalFormatting>
  <conditionalFormatting sqref="M14 M21 M25 M31 M47 M58 M61 M66 M70:M72 M78">
    <cfRule type="cellIs" dxfId="752" priority="748" operator="greaterThan">
      <formula>0</formula>
    </cfRule>
  </conditionalFormatting>
  <conditionalFormatting sqref="L15:L16 L22:L24 L26:L30 L32:L46 L48 L59:L60 L62 M67:M69 M73:M76 L18:L20 L53:L57">
    <cfRule type="cellIs" dxfId="751" priority="747" operator="equal">
      <formula>0</formula>
    </cfRule>
  </conditionalFormatting>
  <conditionalFormatting sqref="N17">
    <cfRule type="cellIs" dxfId="750" priority="745" operator="equal">
      <formula>"NO VÁLIDA"</formula>
    </cfRule>
    <cfRule type="cellIs" dxfId="749" priority="746" operator="equal">
      <formula>"VÁLIDA"</formula>
    </cfRule>
  </conditionalFormatting>
  <conditionalFormatting sqref="L17">
    <cfRule type="cellIs" dxfId="748" priority="744" operator="equal">
      <formula>0</formula>
    </cfRule>
  </conditionalFormatting>
  <conditionalFormatting sqref="N49:N52">
    <cfRule type="cellIs" dxfId="747" priority="742" operator="equal">
      <formula>"NO VÁLIDA"</formula>
    </cfRule>
    <cfRule type="cellIs" dxfId="746" priority="743" operator="equal">
      <formula>"VÁLIDA"</formula>
    </cfRule>
  </conditionalFormatting>
  <conditionalFormatting sqref="L49:N49 L51:N52">
    <cfRule type="expression" dxfId="745" priority="741">
      <formula>YS="T"</formula>
    </cfRule>
  </conditionalFormatting>
  <conditionalFormatting sqref="L49:L52">
    <cfRule type="cellIs" dxfId="744" priority="740" operator="equal">
      <formula>0</formula>
    </cfRule>
  </conditionalFormatting>
  <conditionalFormatting sqref="N77">
    <cfRule type="cellIs" dxfId="743" priority="738" operator="equal">
      <formula>"NO VÁLIDA"</formula>
    </cfRule>
    <cfRule type="cellIs" dxfId="742" priority="739" operator="equal">
      <formula>"VÁLIDA"</formula>
    </cfRule>
  </conditionalFormatting>
  <conditionalFormatting sqref="L77:N77">
    <cfRule type="expression" dxfId="741" priority="737" stopIfTrue="1">
      <formula>AND(ROW()=CELL("ROW"),COLUMN()=CELL("COL"))</formula>
    </cfRule>
  </conditionalFormatting>
  <conditionalFormatting sqref="M77">
    <cfRule type="cellIs" dxfId="740" priority="736" operator="equal">
      <formula>0</formula>
    </cfRule>
  </conditionalFormatting>
  <conditionalFormatting sqref="Q69 Q71:Q72 Q78:Q80 Q67">
    <cfRule type="cellIs" dxfId="739" priority="734" operator="equal">
      <formula>"PARA REVISIÓN"</formula>
    </cfRule>
    <cfRule type="cellIs" dxfId="738" priority="735" operator="equal">
      <formula>"CUMPLE"</formula>
    </cfRule>
  </conditionalFormatting>
  <conditionalFormatting sqref="Q13:Q16 Q18:Q48 Q53:Q76 Q78:Q90">
    <cfRule type="cellIs" dxfId="737" priority="732" operator="equal">
      <formula>"NO VÁLIDA"</formula>
    </cfRule>
    <cfRule type="cellIs" dxfId="736" priority="733" operator="equal">
      <formula>"VÁLIDA"</formula>
    </cfRule>
  </conditionalFormatting>
  <conditionalFormatting sqref="P81">
    <cfRule type="cellIs" dxfId="735" priority="731" operator="notBetween">
      <formula>"RECHAZO"</formula>
      <formula>"NO ADMISIBLE"</formula>
    </cfRule>
  </conditionalFormatting>
  <conditionalFormatting sqref="O31:Q36 O53:Q53 O55:Q58 O38:Q48">
    <cfRule type="expression" dxfId="734" priority="730">
      <formula>YS="T"</formula>
    </cfRule>
  </conditionalFormatting>
  <conditionalFormatting sqref="O12:Q13">
    <cfRule type="expression" dxfId="733" priority="729" stopIfTrue="1">
      <formula>ROW()=CELL("ROW")</formula>
    </cfRule>
  </conditionalFormatting>
  <conditionalFormatting sqref="O15:Q15 O25:Q26 O31:Q31 O57:Q58 O21:Q21 O78:Q90 O64:Q76 O19:Q19 O47:Q47 O63 Q63">
    <cfRule type="expression" dxfId="732" priority="728" stopIfTrue="1">
      <formula>AND(ROW()=CELL("ROW"),COLUMN()=CELL("COL"))</formula>
    </cfRule>
  </conditionalFormatting>
  <conditionalFormatting sqref="P14 P21 P25 P31 P47 P58 P61 P66 P70:P72 P78">
    <cfRule type="cellIs" dxfId="731" priority="727" operator="greaterThan">
      <formula>0</formula>
    </cfRule>
  </conditionalFormatting>
  <conditionalFormatting sqref="O15:O16 O22:O24 O26:O30 O32:O46 O48 O59:O60 O62 P67:P69 P73:P76 O18:O20 O53:O57">
    <cfRule type="cellIs" dxfId="730" priority="726" operator="equal">
      <formula>0</formula>
    </cfRule>
  </conditionalFormatting>
  <conditionalFormatting sqref="Q17">
    <cfRule type="cellIs" dxfId="729" priority="724" operator="equal">
      <formula>"NO VÁLIDA"</formula>
    </cfRule>
    <cfRule type="cellIs" dxfId="728" priority="725" operator="equal">
      <formula>"VÁLIDA"</formula>
    </cfRule>
  </conditionalFormatting>
  <conditionalFormatting sqref="O17">
    <cfRule type="cellIs" dxfId="727" priority="723" operator="equal">
      <formula>0</formula>
    </cfRule>
  </conditionalFormatting>
  <conditionalFormatting sqref="Q49:Q52">
    <cfRule type="cellIs" dxfId="726" priority="721" operator="equal">
      <formula>"NO VÁLIDA"</formula>
    </cfRule>
    <cfRule type="cellIs" dxfId="725" priority="722" operator="equal">
      <formula>"VÁLIDA"</formula>
    </cfRule>
  </conditionalFormatting>
  <conditionalFormatting sqref="O49:Q49 O51:Q52">
    <cfRule type="expression" dxfId="724" priority="720">
      <formula>YS="T"</formula>
    </cfRule>
  </conditionalFormatting>
  <conditionalFormatting sqref="O49:O52">
    <cfRule type="cellIs" dxfId="723" priority="719" operator="equal">
      <formula>0</formula>
    </cfRule>
  </conditionalFormatting>
  <conditionalFormatting sqref="Q77">
    <cfRule type="cellIs" dxfId="722" priority="717" operator="equal">
      <formula>"NO VÁLIDA"</formula>
    </cfRule>
    <cfRule type="cellIs" dxfId="721" priority="718" operator="equal">
      <formula>"VÁLIDA"</formula>
    </cfRule>
  </conditionalFormatting>
  <conditionalFormatting sqref="O77:Q77">
    <cfRule type="expression" dxfId="720" priority="716" stopIfTrue="1">
      <formula>AND(ROW()=CELL("ROW"),COLUMN()=CELL("COL"))</formula>
    </cfRule>
  </conditionalFormatting>
  <conditionalFormatting sqref="P77">
    <cfRule type="cellIs" dxfId="719" priority="715" operator="equal">
      <formula>0</formula>
    </cfRule>
  </conditionalFormatting>
  <conditionalFormatting sqref="T69 T71:T72 T78:T80 T67">
    <cfRule type="cellIs" dxfId="718" priority="713" operator="equal">
      <formula>"PARA REVISIÓN"</formula>
    </cfRule>
    <cfRule type="cellIs" dxfId="717" priority="714" operator="equal">
      <formula>"CUMPLE"</formula>
    </cfRule>
  </conditionalFormatting>
  <conditionalFormatting sqref="T13:T16 T18:T48 T53:T76 T78:T90">
    <cfRule type="cellIs" dxfId="716" priority="711" operator="equal">
      <formula>"NO VÁLIDA"</formula>
    </cfRule>
    <cfRule type="cellIs" dxfId="715" priority="712" operator="equal">
      <formula>"VÁLIDA"</formula>
    </cfRule>
  </conditionalFormatting>
  <conditionalFormatting sqref="S81">
    <cfRule type="cellIs" dxfId="714" priority="710" operator="notBetween">
      <formula>"RECHAZO"</formula>
      <formula>"NO ADMISIBLE"</formula>
    </cfRule>
  </conditionalFormatting>
  <conditionalFormatting sqref="R31:T36 R53:T53 R55:T58 R38:T48">
    <cfRule type="expression" dxfId="713" priority="709">
      <formula>YS="T"</formula>
    </cfRule>
  </conditionalFormatting>
  <conditionalFormatting sqref="R12:T13">
    <cfRule type="expression" dxfId="712" priority="708" stopIfTrue="1">
      <formula>ROW()=CELL("ROW")</formula>
    </cfRule>
  </conditionalFormatting>
  <conditionalFormatting sqref="R15:T15 R25:T26 R31:T31 R57:T58 R21:T21 R78:T90 R64:T76 R19:T19 R47:T47 R63 T63">
    <cfRule type="expression" dxfId="711" priority="707" stopIfTrue="1">
      <formula>AND(ROW()=CELL("ROW"),COLUMN()=CELL("COL"))</formula>
    </cfRule>
  </conditionalFormatting>
  <conditionalFormatting sqref="S14 S21 S25 S31 S47 S58 S61 S66 S70:S72 S78">
    <cfRule type="cellIs" dxfId="710" priority="706" operator="greaterThan">
      <formula>0</formula>
    </cfRule>
  </conditionalFormatting>
  <conditionalFormatting sqref="R15:R16 R22:R24 R26:R30 R32:R46 R48 R59:R60 R62 S67:S69 S73:S76 R18:R20 R53:R57">
    <cfRule type="cellIs" dxfId="709" priority="705" operator="equal">
      <formula>0</formula>
    </cfRule>
  </conditionalFormatting>
  <conditionalFormatting sqref="T17">
    <cfRule type="cellIs" dxfId="708" priority="703" operator="equal">
      <formula>"NO VÁLIDA"</formula>
    </cfRule>
    <cfRule type="cellIs" dxfId="707" priority="704" operator="equal">
      <formula>"VÁLIDA"</formula>
    </cfRule>
  </conditionalFormatting>
  <conditionalFormatting sqref="R17">
    <cfRule type="cellIs" dxfId="706" priority="702" operator="equal">
      <formula>0</formula>
    </cfRule>
  </conditionalFormatting>
  <conditionalFormatting sqref="T49:T52">
    <cfRule type="cellIs" dxfId="705" priority="700" operator="equal">
      <formula>"NO VÁLIDA"</formula>
    </cfRule>
    <cfRule type="cellIs" dxfId="704" priority="701" operator="equal">
      <formula>"VÁLIDA"</formula>
    </cfRule>
  </conditionalFormatting>
  <conditionalFormatting sqref="R49:T49 R51:T52">
    <cfRule type="expression" dxfId="703" priority="699">
      <formula>YS="T"</formula>
    </cfRule>
  </conditionalFormatting>
  <conditionalFormatting sqref="R49:R52">
    <cfRule type="cellIs" dxfId="702" priority="698" operator="equal">
      <formula>0</formula>
    </cfRule>
  </conditionalFormatting>
  <conditionalFormatting sqref="T77">
    <cfRule type="cellIs" dxfId="701" priority="696" operator="equal">
      <formula>"NO VÁLIDA"</formula>
    </cfRule>
    <cfRule type="cellIs" dxfId="700" priority="697" operator="equal">
      <formula>"VÁLIDA"</formula>
    </cfRule>
  </conditionalFormatting>
  <conditionalFormatting sqref="R77:T77">
    <cfRule type="expression" dxfId="699" priority="695" stopIfTrue="1">
      <formula>AND(ROW()=CELL("ROW"),COLUMN()=CELL("COL"))</formula>
    </cfRule>
  </conditionalFormatting>
  <conditionalFormatting sqref="S77">
    <cfRule type="cellIs" dxfId="698" priority="694" operator="equal">
      <formula>0</formula>
    </cfRule>
  </conditionalFormatting>
  <conditionalFormatting sqref="W69 W71:W72 W78:W80 W67">
    <cfRule type="cellIs" dxfId="697" priority="692" operator="equal">
      <formula>"PARA REVISIÓN"</formula>
    </cfRule>
    <cfRule type="cellIs" dxfId="696" priority="693" operator="equal">
      <formula>"CUMPLE"</formula>
    </cfRule>
  </conditionalFormatting>
  <conditionalFormatting sqref="W13:W16 W18:W48 W53:W76 W78:W90">
    <cfRule type="cellIs" dxfId="695" priority="690" operator="equal">
      <formula>"NO VÁLIDA"</formula>
    </cfRule>
    <cfRule type="cellIs" dxfId="694" priority="691" operator="equal">
      <formula>"VÁLIDA"</formula>
    </cfRule>
  </conditionalFormatting>
  <conditionalFormatting sqref="V81">
    <cfRule type="cellIs" dxfId="693" priority="689" operator="notBetween">
      <formula>"RECHAZO"</formula>
      <formula>"NO ADMISIBLE"</formula>
    </cfRule>
  </conditionalFormatting>
  <conditionalFormatting sqref="U31:W36 U53:W53 U55:W58 U38:W48">
    <cfRule type="expression" dxfId="692" priority="688">
      <formula>YS="T"</formula>
    </cfRule>
  </conditionalFormatting>
  <conditionalFormatting sqref="U12:W13">
    <cfRule type="expression" dxfId="691" priority="687" stopIfTrue="1">
      <formula>ROW()=CELL("ROW")</formula>
    </cfRule>
  </conditionalFormatting>
  <conditionalFormatting sqref="U15:W15 U25:W26 U31:W31 U57:W58 U21:W21 U78:W90 U64:W76 U19:W19 U47:W47 U63 W63">
    <cfRule type="expression" dxfId="690" priority="686" stopIfTrue="1">
      <formula>AND(ROW()=CELL("ROW"),COLUMN()=CELL("COL"))</formula>
    </cfRule>
  </conditionalFormatting>
  <conditionalFormatting sqref="V14 V21 V25 V31 V47 V58 V61 V66 V70:V72 V78">
    <cfRule type="cellIs" dxfId="689" priority="685" operator="greaterThan">
      <formula>0</formula>
    </cfRule>
  </conditionalFormatting>
  <conditionalFormatting sqref="U15:U16 U22:U24 U26:U30 U32:U46 U48 U59:U60 U62 V67:V69 V73:V76 U18:U20 U53:U57">
    <cfRule type="cellIs" dxfId="688" priority="684" operator="equal">
      <formula>0</formula>
    </cfRule>
  </conditionalFormatting>
  <conditionalFormatting sqref="W17">
    <cfRule type="cellIs" dxfId="687" priority="682" operator="equal">
      <formula>"NO VÁLIDA"</formula>
    </cfRule>
    <cfRule type="cellIs" dxfId="686" priority="683" operator="equal">
      <formula>"VÁLIDA"</formula>
    </cfRule>
  </conditionalFormatting>
  <conditionalFormatting sqref="U17">
    <cfRule type="cellIs" dxfId="685" priority="681" operator="equal">
      <formula>0</formula>
    </cfRule>
  </conditionalFormatting>
  <conditionalFormatting sqref="W49:W52">
    <cfRule type="cellIs" dxfId="684" priority="679" operator="equal">
      <formula>"NO VÁLIDA"</formula>
    </cfRule>
    <cfRule type="cellIs" dxfId="683" priority="680" operator="equal">
      <formula>"VÁLIDA"</formula>
    </cfRule>
  </conditionalFormatting>
  <conditionalFormatting sqref="U49:W49 U51:W52">
    <cfRule type="expression" dxfId="682" priority="678">
      <formula>YS="T"</formula>
    </cfRule>
  </conditionalFormatting>
  <conditionalFormatting sqref="U49:U52">
    <cfRule type="cellIs" dxfId="681" priority="677" operator="equal">
      <formula>0</formula>
    </cfRule>
  </conditionalFormatting>
  <conditionalFormatting sqref="W77">
    <cfRule type="cellIs" dxfId="680" priority="675" operator="equal">
      <formula>"NO VÁLIDA"</formula>
    </cfRule>
    <cfRule type="cellIs" dxfId="679" priority="676" operator="equal">
      <formula>"VÁLIDA"</formula>
    </cfRule>
  </conditionalFormatting>
  <conditionalFormatting sqref="U77:W77">
    <cfRule type="expression" dxfId="678" priority="674" stopIfTrue="1">
      <formula>AND(ROW()=CELL("ROW"),COLUMN()=CELL("COL"))</formula>
    </cfRule>
  </conditionalFormatting>
  <conditionalFormatting sqref="V77">
    <cfRule type="cellIs" dxfId="677" priority="673" operator="equal">
      <formula>0</formula>
    </cfRule>
  </conditionalFormatting>
  <conditionalFormatting sqref="Z69 Z71:Z72 Z78:Z80 Z67">
    <cfRule type="cellIs" dxfId="676" priority="671" operator="equal">
      <formula>"PARA REVISIÓN"</formula>
    </cfRule>
    <cfRule type="cellIs" dxfId="675" priority="672" operator="equal">
      <formula>"CUMPLE"</formula>
    </cfRule>
  </conditionalFormatting>
  <conditionalFormatting sqref="Z13:Z16 Z18:Z48 Z53:Z76 Z78:Z90">
    <cfRule type="cellIs" dxfId="674" priority="669" operator="equal">
      <formula>"NO VÁLIDA"</formula>
    </cfRule>
    <cfRule type="cellIs" dxfId="673" priority="670" operator="equal">
      <formula>"VÁLIDA"</formula>
    </cfRule>
  </conditionalFormatting>
  <conditionalFormatting sqref="Y81">
    <cfRule type="cellIs" dxfId="672" priority="668" operator="notBetween">
      <formula>"RECHAZO"</formula>
      <formula>"NO ADMISIBLE"</formula>
    </cfRule>
  </conditionalFormatting>
  <conditionalFormatting sqref="X31:Z36 X53:Z53 X55:Z58 X38:Z48">
    <cfRule type="expression" dxfId="671" priority="667">
      <formula>YS="T"</formula>
    </cfRule>
  </conditionalFormatting>
  <conditionalFormatting sqref="X12:Z13">
    <cfRule type="expression" dxfId="670" priority="666" stopIfTrue="1">
      <formula>ROW()=CELL("ROW")</formula>
    </cfRule>
  </conditionalFormatting>
  <conditionalFormatting sqref="X15:Z15 X25:Z26 X31:Z31 X57:Z58 X21:Z21 X78:Z90 X64:Z76 X19:Z19 X47:Z47 X63 Z63">
    <cfRule type="expression" dxfId="669" priority="665" stopIfTrue="1">
      <formula>AND(ROW()=CELL("ROW"),COLUMN()=CELL("COL"))</formula>
    </cfRule>
  </conditionalFormatting>
  <conditionalFormatting sqref="Y14 Y21 Y25 Y31 Y47 Y58 Y61 Y66 Y70:Y72 Y78">
    <cfRule type="cellIs" dxfId="668" priority="664" operator="greaterThan">
      <formula>0</formula>
    </cfRule>
  </conditionalFormatting>
  <conditionalFormatting sqref="X15:X16 X22:X24 X26:X30 X32:X46 X48 X59:X60 X62 Y67:Y69 Y73:Y76 X18:X20 X53:X57">
    <cfRule type="cellIs" dxfId="667" priority="663" operator="equal">
      <formula>0</formula>
    </cfRule>
  </conditionalFormatting>
  <conditionalFormatting sqref="Z17">
    <cfRule type="cellIs" dxfId="666" priority="661" operator="equal">
      <formula>"NO VÁLIDA"</formula>
    </cfRule>
    <cfRule type="cellIs" dxfId="665" priority="662" operator="equal">
      <formula>"VÁLIDA"</formula>
    </cfRule>
  </conditionalFormatting>
  <conditionalFormatting sqref="X17">
    <cfRule type="cellIs" dxfId="664" priority="660" operator="equal">
      <formula>0</formula>
    </cfRule>
  </conditionalFormatting>
  <conditionalFormatting sqref="Z49:Z52">
    <cfRule type="cellIs" dxfId="663" priority="658" operator="equal">
      <formula>"NO VÁLIDA"</formula>
    </cfRule>
    <cfRule type="cellIs" dxfId="662" priority="659" operator="equal">
      <formula>"VÁLIDA"</formula>
    </cfRule>
  </conditionalFormatting>
  <conditionalFormatting sqref="X49:Z49 X51:Z52">
    <cfRule type="expression" dxfId="661" priority="657">
      <formula>YS="T"</formula>
    </cfRule>
  </conditionalFormatting>
  <conditionalFormatting sqref="X49:X52">
    <cfRule type="cellIs" dxfId="660" priority="656" operator="equal">
      <formula>0</formula>
    </cfRule>
  </conditionalFormatting>
  <conditionalFormatting sqref="Z77">
    <cfRule type="cellIs" dxfId="659" priority="654" operator="equal">
      <formula>"NO VÁLIDA"</formula>
    </cfRule>
    <cfRule type="cellIs" dxfId="658" priority="655" operator="equal">
      <formula>"VÁLIDA"</formula>
    </cfRule>
  </conditionalFormatting>
  <conditionalFormatting sqref="X77:Z77">
    <cfRule type="expression" dxfId="657" priority="653" stopIfTrue="1">
      <formula>AND(ROW()=CELL("ROW"),COLUMN()=CELL("COL"))</formula>
    </cfRule>
  </conditionalFormatting>
  <conditionalFormatting sqref="Y77">
    <cfRule type="cellIs" dxfId="656" priority="652" operator="equal">
      <formula>0</formula>
    </cfRule>
  </conditionalFormatting>
  <conditionalFormatting sqref="AC69 AC71:AC72 AC78:AC80 AC67">
    <cfRule type="cellIs" dxfId="655" priority="650" operator="equal">
      <formula>"PARA REVISIÓN"</formula>
    </cfRule>
    <cfRule type="cellIs" dxfId="654" priority="651" operator="equal">
      <formula>"CUMPLE"</formula>
    </cfRule>
  </conditionalFormatting>
  <conditionalFormatting sqref="AC13:AC16 AC18:AC48 AC53:AC76 AC78:AC90">
    <cfRule type="cellIs" dxfId="653" priority="648" operator="equal">
      <formula>"NO VÁLIDA"</formula>
    </cfRule>
    <cfRule type="cellIs" dxfId="652" priority="649" operator="equal">
      <formula>"VÁLIDA"</formula>
    </cfRule>
  </conditionalFormatting>
  <conditionalFormatting sqref="AB81">
    <cfRule type="cellIs" dxfId="651" priority="647" operator="notBetween">
      <formula>"RECHAZO"</formula>
      <formula>"NO ADMISIBLE"</formula>
    </cfRule>
  </conditionalFormatting>
  <conditionalFormatting sqref="AA31:AC36 AA53:AC53 AA55:AC58 AA38:AC48">
    <cfRule type="expression" dxfId="650" priority="646">
      <formula>YS="T"</formula>
    </cfRule>
  </conditionalFormatting>
  <conditionalFormatting sqref="AA12:AC13">
    <cfRule type="expression" dxfId="649" priority="645" stopIfTrue="1">
      <formula>ROW()=CELL("ROW")</formula>
    </cfRule>
  </conditionalFormatting>
  <conditionalFormatting sqref="AA15:AC15 AA25:AC26 AA31:AC31 AA57:AC58 AA21:AC21 AA78:AC90 AA64:AC76 AA19:AC19 AA47:AC47 AA63 AC63">
    <cfRule type="expression" dxfId="648" priority="644" stopIfTrue="1">
      <formula>AND(ROW()=CELL("ROW"),COLUMN()=CELL("COL"))</formula>
    </cfRule>
  </conditionalFormatting>
  <conditionalFormatting sqref="AB14 AB21 AB25 AB31 AB47 AB58 AB61 AB66 AB70:AB72 AB78">
    <cfRule type="cellIs" dxfId="647" priority="643" operator="greaterThan">
      <formula>0</formula>
    </cfRule>
  </conditionalFormatting>
  <conditionalFormatting sqref="AA15:AA16 AA22:AA24 AA26:AA30 AA32:AA46 AA48 AA59:AA60 AA62 AB67:AB69 AB73:AB76 AA18:AA20 AA53:AA57">
    <cfRule type="cellIs" dxfId="646" priority="642" operator="equal">
      <formula>0</formula>
    </cfRule>
  </conditionalFormatting>
  <conditionalFormatting sqref="AC17">
    <cfRule type="cellIs" dxfId="645" priority="640" operator="equal">
      <formula>"NO VÁLIDA"</formula>
    </cfRule>
    <cfRule type="cellIs" dxfId="644" priority="641" operator="equal">
      <formula>"VÁLIDA"</formula>
    </cfRule>
  </conditionalFormatting>
  <conditionalFormatting sqref="AA17">
    <cfRule type="cellIs" dxfId="643" priority="639" operator="equal">
      <formula>0</formula>
    </cfRule>
  </conditionalFormatting>
  <conditionalFormatting sqref="AC49:AC52">
    <cfRule type="cellIs" dxfId="642" priority="637" operator="equal">
      <formula>"NO VÁLIDA"</formula>
    </cfRule>
    <cfRule type="cellIs" dxfId="641" priority="638" operator="equal">
      <formula>"VÁLIDA"</formula>
    </cfRule>
  </conditionalFormatting>
  <conditionalFormatting sqref="AA49:AC49 AA51:AC52">
    <cfRule type="expression" dxfId="640" priority="636">
      <formula>YS="T"</formula>
    </cfRule>
  </conditionalFormatting>
  <conditionalFormatting sqref="AA49:AA52">
    <cfRule type="cellIs" dxfId="639" priority="635" operator="equal">
      <formula>0</formula>
    </cfRule>
  </conditionalFormatting>
  <conditionalFormatting sqref="AC77">
    <cfRule type="cellIs" dxfId="638" priority="633" operator="equal">
      <formula>"NO VÁLIDA"</formula>
    </cfRule>
    <cfRule type="cellIs" dxfId="637" priority="634" operator="equal">
      <formula>"VÁLIDA"</formula>
    </cfRule>
  </conditionalFormatting>
  <conditionalFormatting sqref="AA77:AC77">
    <cfRule type="expression" dxfId="636" priority="632" stopIfTrue="1">
      <formula>AND(ROW()=CELL("ROW"),COLUMN()=CELL("COL"))</formula>
    </cfRule>
  </conditionalFormatting>
  <conditionalFormatting sqref="AB77">
    <cfRule type="cellIs" dxfId="635" priority="631" operator="equal">
      <formula>0</formula>
    </cfRule>
  </conditionalFormatting>
  <conditionalFormatting sqref="AF69 AF71:AF72 AF78:AF80 AF67">
    <cfRule type="cellIs" dxfId="634" priority="629" operator="equal">
      <formula>"PARA REVISIÓN"</formula>
    </cfRule>
    <cfRule type="cellIs" dxfId="633" priority="630" operator="equal">
      <formula>"CUMPLE"</formula>
    </cfRule>
  </conditionalFormatting>
  <conditionalFormatting sqref="AF13:AF16 AF18:AF48 AF53:AF76 AF78:AF90">
    <cfRule type="cellIs" dxfId="632" priority="627" operator="equal">
      <formula>"NO VÁLIDA"</formula>
    </cfRule>
    <cfRule type="cellIs" dxfId="631" priority="628" operator="equal">
      <formula>"VÁLIDA"</formula>
    </cfRule>
  </conditionalFormatting>
  <conditionalFormatting sqref="AE81">
    <cfRule type="cellIs" dxfId="630" priority="626" operator="notBetween">
      <formula>"RECHAZO"</formula>
      <formula>"NO ADMISIBLE"</formula>
    </cfRule>
  </conditionalFormatting>
  <conditionalFormatting sqref="AD31:AF36 AD53:AF53 AD55:AF58 AD38:AF48">
    <cfRule type="expression" dxfId="629" priority="625">
      <formula>YS="T"</formula>
    </cfRule>
  </conditionalFormatting>
  <conditionalFormatting sqref="AD12:AF13">
    <cfRule type="expression" dxfId="628" priority="624" stopIfTrue="1">
      <formula>ROW()=CELL("ROW")</formula>
    </cfRule>
  </conditionalFormatting>
  <conditionalFormatting sqref="AD15:AF15 AD25:AF26 AD31:AF31 AD57:AF58 AD21:AF21 AD78:AF90 AD64:AF76 AD19:AF19 AD47:AF47 AD63 AF63">
    <cfRule type="expression" dxfId="627" priority="623" stopIfTrue="1">
      <formula>AND(ROW()=CELL("ROW"),COLUMN()=CELL("COL"))</formula>
    </cfRule>
  </conditionalFormatting>
  <conditionalFormatting sqref="AE14 AE21 AE25 AE31 AE47 AE58 AE61 AE66 AE70:AE72 AE78">
    <cfRule type="cellIs" dxfId="626" priority="622" operator="greaterThan">
      <formula>0</formula>
    </cfRule>
  </conditionalFormatting>
  <conditionalFormatting sqref="AD15:AD16 AD22:AD24 AD26:AD30 AD32:AD46 AD48 AD59:AD60 AD62 AE67:AE69 AE73:AE76 AD18:AD20 AD53:AD57">
    <cfRule type="cellIs" dxfId="625" priority="621" operator="equal">
      <formula>0</formula>
    </cfRule>
  </conditionalFormatting>
  <conditionalFormatting sqref="AF17">
    <cfRule type="cellIs" dxfId="624" priority="619" operator="equal">
      <formula>"NO VÁLIDA"</formula>
    </cfRule>
    <cfRule type="cellIs" dxfId="623" priority="620" operator="equal">
      <formula>"VÁLIDA"</formula>
    </cfRule>
  </conditionalFormatting>
  <conditionalFormatting sqref="AD17">
    <cfRule type="cellIs" dxfId="622" priority="618" operator="equal">
      <formula>0</formula>
    </cfRule>
  </conditionalFormatting>
  <conditionalFormatting sqref="AF49:AF52">
    <cfRule type="cellIs" dxfId="621" priority="616" operator="equal">
      <formula>"NO VÁLIDA"</formula>
    </cfRule>
    <cfRule type="cellIs" dxfId="620" priority="617" operator="equal">
      <formula>"VÁLIDA"</formula>
    </cfRule>
  </conditionalFormatting>
  <conditionalFormatting sqref="AD49:AF49 AD51:AF52">
    <cfRule type="expression" dxfId="619" priority="615">
      <formula>YS="T"</formula>
    </cfRule>
  </conditionalFormatting>
  <conditionalFormatting sqref="AD49:AD52">
    <cfRule type="cellIs" dxfId="618" priority="614" operator="equal">
      <formula>0</formula>
    </cfRule>
  </conditionalFormatting>
  <conditionalFormatting sqref="AF77">
    <cfRule type="cellIs" dxfId="617" priority="612" operator="equal">
      <formula>"NO VÁLIDA"</formula>
    </cfRule>
    <cfRule type="cellIs" dxfId="616" priority="613" operator="equal">
      <formula>"VÁLIDA"</formula>
    </cfRule>
  </conditionalFormatting>
  <conditionalFormatting sqref="AD77:AF77">
    <cfRule type="expression" dxfId="615" priority="611" stopIfTrue="1">
      <formula>AND(ROW()=CELL("ROW"),COLUMN()=CELL("COL"))</formula>
    </cfRule>
  </conditionalFormatting>
  <conditionalFormatting sqref="AE77">
    <cfRule type="cellIs" dxfId="614" priority="610" operator="equal">
      <formula>0</formula>
    </cfRule>
  </conditionalFormatting>
  <conditionalFormatting sqref="AI69 AI71:AI72 AI78:AI80 AI67">
    <cfRule type="cellIs" dxfId="613" priority="608" operator="equal">
      <formula>"PARA REVISIÓN"</formula>
    </cfRule>
    <cfRule type="cellIs" dxfId="612" priority="609" operator="equal">
      <formula>"CUMPLE"</formula>
    </cfRule>
  </conditionalFormatting>
  <conditionalFormatting sqref="AI13:AI16 AI18:AI48 AI53:AI76 AI78:AI90">
    <cfRule type="cellIs" dxfId="611" priority="606" operator="equal">
      <formula>"NO VÁLIDA"</formula>
    </cfRule>
    <cfRule type="cellIs" dxfId="610" priority="607" operator="equal">
      <formula>"VÁLIDA"</formula>
    </cfRule>
  </conditionalFormatting>
  <conditionalFormatting sqref="AH81">
    <cfRule type="cellIs" dxfId="609" priority="605" operator="notBetween">
      <formula>"RECHAZO"</formula>
      <formula>"NO ADMISIBLE"</formula>
    </cfRule>
  </conditionalFormatting>
  <conditionalFormatting sqref="AG31:AI36 AG53:AI53 AG55:AI58 AG38:AI48">
    <cfRule type="expression" dxfId="608" priority="604">
      <formula>YS="T"</formula>
    </cfRule>
  </conditionalFormatting>
  <conditionalFormatting sqref="AG12:AI13">
    <cfRule type="expression" dxfId="607" priority="603" stopIfTrue="1">
      <formula>ROW()=CELL("ROW")</formula>
    </cfRule>
  </conditionalFormatting>
  <conditionalFormatting sqref="AG15:AI15 AG25:AI26 AG31:AI31 AG57:AI58 AG21:AI21 AG78:AI90 AG64:AI76 AG19:AI19 AG47:AI47 AG63 AI63">
    <cfRule type="expression" dxfId="606" priority="602" stopIfTrue="1">
      <formula>AND(ROW()=CELL("ROW"),COLUMN()=CELL("COL"))</formula>
    </cfRule>
  </conditionalFormatting>
  <conditionalFormatting sqref="AH14 AH21 AH25 AH31 AH47 AH58 AH61 AH66 AH70:AH72 AH78">
    <cfRule type="cellIs" dxfId="605" priority="601" operator="greaterThan">
      <formula>0</formula>
    </cfRule>
  </conditionalFormatting>
  <conditionalFormatting sqref="AG15:AG16 AG22:AG24 AG26:AG30 AG32:AG46 AG48 AG59:AG60 AG62 AH67:AH69 AH73:AH76 AG18:AG20 AG53:AG57">
    <cfRule type="cellIs" dxfId="604" priority="600" operator="equal">
      <formula>0</formula>
    </cfRule>
  </conditionalFormatting>
  <conditionalFormatting sqref="AI17">
    <cfRule type="cellIs" dxfId="603" priority="598" operator="equal">
      <formula>"NO VÁLIDA"</formula>
    </cfRule>
    <cfRule type="cellIs" dxfId="602" priority="599" operator="equal">
      <formula>"VÁLIDA"</formula>
    </cfRule>
  </conditionalFormatting>
  <conditionalFormatting sqref="AG17">
    <cfRule type="cellIs" dxfId="601" priority="597" operator="equal">
      <formula>0</formula>
    </cfRule>
  </conditionalFormatting>
  <conditionalFormatting sqref="AI49:AI52">
    <cfRule type="cellIs" dxfId="600" priority="595" operator="equal">
      <formula>"NO VÁLIDA"</formula>
    </cfRule>
    <cfRule type="cellIs" dxfId="599" priority="596" operator="equal">
      <formula>"VÁLIDA"</formula>
    </cfRule>
  </conditionalFormatting>
  <conditionalFormatting sqref="AG49:AI49 AG51:AI52">
    <cfRule type="expression" dxfId="598" priority="594">
      <formula>YS="T"</formula>
    </cfRule>
  </conditionalFormatting>
  <conditionalFormatting sqref="AG49:AG52">
    <cfRule type="cellIs" dxfId="597" priority="593" operator="equal">
      <formula>0</formula>
    </cfRule>
  </conditionalFormatting>
  <conditionalFormatting sqref="AI77">
    <cfRule type="cellIs" dxfId="596" priority="591" operator="equal">
      <formula>"NO VÁLIDA"</formula>
    </cfRule>
    <cfRule type="cellIs" dxfId="595" priority="592" operator="equal">
      <formula>"VÁLIDA"</formula>
    </cfRule>
  </conditionalFormatting>
  <conditionalFormatting sqref="AG77:AI77">
    <cfRule type="expression" dxfId="594" priority="590" stopIfTrue="1">
      <formula>AND(ROW()=CELL("ROW"),COLUMN()=CELL("COL"))</formula>
    </cfRule>
  </conditionalFormatting>
  <conditionalFormatting sqref="AH77">
    <cfRule type="cellIs" dxfId="593" priority="589" operator="equal">
      <formula>0</formula>
    </cfRule>
  </conditionalFormatting>
  <conditionalFormatting sqref="AL69 AL71:AL72 AL78:AL80 AL67">
    <cfRule type="cellIs" dxfId="592" priority="587" operator="equal">
      <formula>"PARA REVISIÓN"</formula>
    </cfRule>
    <cfRule type="cellIs" dxfId="591" priority="588" operator="equal">
      <formula>"CUMPLE"</formula>
    </cfRule>
  </conditionalFormatting>
  <conditionalFormatting sqref="AL13:AL16 AL18:AL48 AL53:AL76 AL78:AL90">
    <cfRule type="cellIs" dxfId="590" priority="585" operator="equal">
      <formula>"NO VÁLIDA"</formula>
    </cfRule>
    <cfRule type="cellIs" dxfId="589" priority="586" operator="equal">
      <formula>"VÁLIDA"</formula>
    </cfRule>
  </conditionalFormatting>
  <conditionalFormatting sqref="AK81">
    <cfRule type="cellIs" dxfId="588" priority="584" operator="notBetween">
      <formula>"RECHAZO"</formula>
      <formula>"NO ADMISIBLE"</formula>
    </cfRule>
  </conditionalFormatting>
  <conditionalFormatting sqref="AJ31:AL36 AJ53:AL53 AJ55:AL58 AJ38:AL48">
    <cfRule type="expression" dxfId="587" priority="583">
      <formula>YS="T"</formula>
    </cfRule>
  </conditionalFormatting>
  <conditionalFormatting sqref="AJ12:AL13">
    <cfRule type="expression" dxfId="586" priority="582" stopIfTrue="1">
      <formula>ROW()=CELL("ROW")</formula>
    </cfRule>
  </conditionalFormatting>
  <conditionalFormatting sqref="AJ15:AL15 AJ25:AL26 AJ31:AL31 AJ57:AL58 AJ21:AL21 AJ78:AL90 AJ64:AL76 AJ19:AL19 AJ47:AL47 AJ63 AL63">
    <cfRule type="expression" dxfId="585" priority="581" stopIfTrue="1">
      <formula>AND(ROW()=CELL("ROW"),COLUMN()=CELL("COL"))</formula>
    </cfRule>
  </conditionalFormatting>
  <conditionalFormatting sqref="AK14 AK21 AK25 AK31 AK47 AK58 AK61 AK66 AK70:AK72 AK78">
    <cfRule type="cellIs" dxfId="584" priority="580" operator="greaterThan">
      <formula>0</formula>
    </cfRule>
  </conditionalFormatting>
  <conditionalFormatting sqref="AJ15:AJ16 AJ22:AJ24 AJ26:AJ30 AJ32:AJ46 AJ48 AJ59:AJ60 AJ62 AK67:AK69 AK73:AK76 AJ18:AJ20 AJ53:AJ57">
    <cfRule type="cellIs" dxfId="583" priority="579" operator="equal">
      <formula>0</formula>
    </cfRule>
  </conditionalFormatting>
  <conditionalFormatting sqref="AL17">
    <cfRule type="cellIs" dxfId="582" priority="577" operator="equal">
      <formula>"NO VÁLIDA"</formula>
    </cfRule>
    <cfRule type="cellIs" dxfId="581" priority="578" operator="equal">
      <formula>"VÁLIDA"</formula>
    </cfRule>
  </conditionalFormatting>
  <conditionalFormatting sqref="AJ17">
    <cfRule type="cellIs" dxfId="580" priority="576" operator="equal">
      <formula>0</formula>
    </cfRule>
  </conditionalFormatting>
  <conditionalFormatting sqref="AL49:AL52">
    <cfRule type="cellIs" dxfId="579" priority="574" operator="equal">
      <formula>"NO VÁLIDA"</formula>
    </cfRule>
    <cfRule type="cellIs" dxfId="578" priority="575" operator="equal">
      <formula>"VÁLIDA"</formula>
    </cfRule>
  </conditionalFormatting>
  <conditionalFormatting sqref="AJ49:AL49 AJ51:AL52">
    <cfRule type="expression" dxfId="577" priority="573">
      <formula>YS="T"</formula>
    </cfRule>
  </conditionalFormatting>
  <conditionalFormatting sqref="AJ49:AJ52">
    <cfRule type="cellIs" dxfId="576" priority="572" operator="equal">
      <formula>0</formula>
    </cfRule>
  </conditionalFormatting>
  <conditionalFormatting sqref="AL77">
    <cfRule type="cellIs" dxfId="575" priority="570" operator="equal">
      <formula>"NO VÁLIDA"</formula>
    </cfRule>
    <cfRule type="cellIs" dxfId="574" priority="571" operator="equal">
      <formula>"VÁLIDA"</formula>
    </cfRule>
  </conditionalFormatting>
  <conditionalFormatting sqref="AJ77:AL77">
    <cfRule type="expression" dxfId="573" priority="569" stopIfTrue="1">
      <formula>AND(ROW()=CELL("ROW"),COLUMN()=CELL("COL"))</formula>
    </cfRule>
  </conditionalFormatting>
  <conditionalFormatting sqref="AK77">
    <cfRule type="cellIs" dxfId="572" priority="568" operator="equal">
      <formula>0</formula>
    </cfRule>
  </conditionalFormatting>
  <conditionalFormatting sqref="AO69 AO71:AO72 AO78:AO80 AO67">
    <cfRule type="cellIs" dxfId="571" priority="566" operator="equal">
      <formula>"PARA REVISIÓN"</formula>
    </cfRule>
    <cfRule type="cellIs" dxfId="570" priority="567" operator="equal">
      <formula>"CUMPLE"</formula>
    </cfRule>
  </conditionalFormatting>
  <conditionalFormatting sqref="AO13:AO16 AO18:AO48 AO53:AO76 AO78:AO90">
    <cfRule type="cellIs" dxfId="569" priority="564" operator="equal">
      <formula>"NO VÁLIDA"</formula>
    </cfRule>
    <cfRule type="cellIs" dxfId="568" priority="565" operator="equal">
      <formula>"VÁLIDA"</formula>
    </cfRule>
  </conditionalFormatting>
  <conditionalFormatting sqref="AN81">
    <cfRule type="cellIs" dxfId="567" priority="563" operator="notBetween">
      <formula>"RECHAZO"</formula>
      <formula>"NO ADMISIBLE"</formula>
    </cfRule>
  </conditionalFormatting>
  <conditionalFormatting sqref="AM31:AO36 AM53:AO53 AM55:AO58 AM38:AO48">
    <cfRule type="expression" dxfId="566" priority="562">
      <formula>YS="T"</formula>
    </cfRule>
  </conditionalFormatting>
  <conditionalFormatting sqref="AM12:AO13">
    <cfRule type="expression" dxfId="565" priority="561" stopIfTrue="1">
      <formula>ROW()=CELL("ROW")</formula>
    </cfRule>
  </conditionalFormatting>
  <conditionalFormatting sqref="AM15:AO15 AM25:AO26 AM31:AO31 AM57:AO58 AM21:AO21 AM78:AO90 AM64:AO76 AM19:AO19 AM47:AO47 AM63 AO63">
    <cfRule type="expression" dxfId="564" priority="560" stopIfTrue="1">
      <formula>AND(ROW()=CELL("ROW"),COLUMN()=CELL("COL"))</formula>
    </cfRule>
  </conditionalFormatting>
  <conditionalFormatting sqref="AN14 AN21 AN25 AN31 AN47 AN58 AN61 AN66 AN70:AN72 AN78">
    <cfRule type="cellIs" dxfId="563" priority="559" operator="greaterThan">
      <formula>0</formula>
    </cfRule>
  </conditionalFormatting>
  <conditionalFormatting sqref="AM15:AM16 AM22:AM24 AM26:AM30 AM32:AM46 AM48 AM59:AM60 AM62 AN67:AN69 AN73:AN76 AM18:AM20 AM53:AM57">
    <cfRule type="cellIs" dxfId="562" priority="558" operator="equal">
      <formula>0</formula>
    </cfRule>
  </conditionalFormatting>
  <conditionalFormatting sqref="AO17">
    <cfRule type="cellIs" dxfId="561" priority="556" operator="equal">
      <formula>"NO VÁLIDA"</formula>
    </cfRule>
    <cfRule type="cellIs" dxfId="560" priority="557" operator="equal">
      <formula>"VÁLIDA"</formula>
    </cfRule>
  </conditionalFormatting>
  <conditionalFormatting sqref="AM17">
    <cfRule type="cellIs" dxfId="559" priority="555" operator="equal">
      <formula>0</formula>
    </cfRule>
  </conditionalFormatting>
  <conditionalFormatting sqref="AO49:AO52">
    <cfRule type="cellIs" dxfId="558" priority="553" operator="equal">
      <formula>"NO VÁLIDA"</formula>
    </cfRule>
    <cfRule type="cellIs" dxfId="557" priority="554" operator="equal">
      <formula>"VÁLIDA"</formula>
    </cfRule>
  </conditionalFormatting>
  <conditionalFormatting sqref="AM49:AO49 AM51:AO52">
    <cfRule type="expression" dxfId="556" priority="552">
      <formula>YS="T"</formula>
    </cfRule>
  </conditionalFormatting>
  <conditionalFormatting sqref="AM49:AM52">
    <cfRule type="cellIs" dxfId="555" priority="551" operator="equal">
      <formula>0</formula>
    </cfRule>
  </conditionalFormatting>
  <conditionalFormatting sqref="AO77">
    <cfRule type="cellIs" dxfId="554" priority="549" operator="equal">
      <formula>"NO VÁLIDA"</formula>
    </cfRule>
    <cfRule type="cellIs" dxfId="553" priority="550" operator="equal">
      <formula>"VÁLIDA"</formula>
    </cfRule>
  </conditionalFormatting>
  <conditionalFormatting sqref="AM77:AO77">
    <cfRule type="expression" dxfId="552" priority="548" stopIfTrue="1">
      <formula>AND(ROW()=CELL("ROW"),COLUMN()=CELL("COL"))</formula>
    </cfRule>
  </conditionalFormatting>
  <conditionalFormatting sqref="AN77">
    <cfRule type="cellIs" dxfId="551" priority="547" operator="equal">
      <formula>0</formula>
    </cfRule>
  </conditionalFormatting>
  <conditionalFormatting sqref="AR69 AR71:AR72 AR78:AR80 AR67">
    <cfRule type="cellIs" dxfId="550" priority="545" operator="equal">
      <formula>"PARA REVISIÓN"</formula>
    </cfRule>
    <cfRule type="cellIs" dxfId="549" priority="546" operator="equal">
      <formula>"CUMPLE"</formula>
    </cfRule>
  </conditionalFormatting>
  <conditionalFormatting sqref="AR13:AR16 AR18:AR48 AR53:AR76 AR78:AR90">
    <cfRule type="cellIs" dxfId="548" priority="543" operator="equal">
      <formula>"NO VÁLIDA"</formula>
    </cfRule>
    <cfRule type="cellIs" dxfId="547" priority="544" operator="equal">
      <formula>"VÁLIDA"</formula>
    </cfRule>
  </conditionalFormatting>
  <conditionalFormatting sqref="AQ81">
    <cfRule type="cellIs" dxfId="546" priority="542" operator="notBetween">
      <formula>"RECHAZO"</formula>
      <formula>"NO ADMISIBLE"</formula>
    </cfRule>
  </conditionalFormatting>
  <conditionalFormatting sqref="AP31:AR36 AP53:AR53 AP55:AR58 AP38:AR48">
    <cfRule type="expression" dxfId="545" priority="541">
      <formula>YS="T"</formula>
    </cfRule>
  </conditionalFormatting>
  <conditionalFormatting sqref="AP12:AR13">
    <cfRule type="expression" dxfId="544" priority="540" stopIfTrue="1">
      <formula>ROW()=CELL("ROW")</formula>
    </cfRule>
  </conditionalFormatting>
  <conditionalFormatting sqref="AP15:AR15 AP25:AR26 AP31:AR31 AP57:AR58 AP21:AR21 AP78:AR90 AP64:AR76 AP19:AR19 AP47:AR47 AP63 AR63">
    <cfRule type="expression" dxfId="543" priority="539" stopIfTrue="1">
      <formula>AND(ROW()=CELL("ROW"),COLUMN()=CELL("COL"))</formula>
    </cfRule>
  </conditionalFormatting>
  <conditionalFormatting sqref="AQ14 AQ21 AQ25 AQ31 AQ47 AQ58 AQ61 AQ66 AQ70:AQ72 AQ78">
    <cfRule type="cellIs" dxfId="542" priority="538" operator="greaterThan">
      <formula>0</formula>
    </cfRule>
  </conditionalFormatting>
  <conditionalFormatting sqref="AP15:AP16 AP22:AP24 AP26:AP30 AP32:AP46 AP48 AP59:AP60 AP62 AQ67:AQ69 AQ73:AQ76 AP18:AP20 AP53:AP57">
    <cfRule type="cellIs" dxfId="541" priority="537" operator="equal">
      <formula>0</formula>
    </cfRule>
  </conditionalFormatting>
  <conditionalFormatting sqref="AR17">
    <cfRule type="cellIs" dxfId="540" priority="535" operator="equal">
      <formula>"NO VÁLIDA"</formula>
    </cfRule>
    <cfRule type="cellIs" dxfId="539" priority="536" operator="equal">
      <formula>"VÁLIDA"</formula>
    </cfRule>
  </conditionalFormatting>
  <conditionalFormatting sqref="AP17">
    <cfRule type="cellIs" dxfId="538" priority="534" operator="equal">
      <formula>0</formula>
    </cfRule>
  </conditionalFormatting>
  <conditionalFormatting sqref="AR49:AR52">
    <cfRule type="cellIs" dxfId="537" priority="532" operator="equal">
      <formula>"NO VÁLIDA"</formula>
    </cfRule>
    <cfRule type="cellIs" dxfId="536" priority="533" operator="equal">
      <formula>"VÁLIDA"</formula>
    </cfRule>
  </conditionalFormatting>
  <conditionalFormatting sqref="AP49:AR49 AP51:AR52">
    <cfRule type="expression" dxfId="535" priority="531">
      <formula>YS="T"</formula>
    </cfRule>
  </conditionalFormatting>
  <conditionalFormatting sqref="AP49:AP52">
    <cfRule type="cellIs" dxfId="534" priority="530" operator="equal">
      <formula>0</formula>
    </cfRule>
  </conditionalFormatting>
  <conditionalFormatting sqref="AR77">
    <cfRule type="cellIs" dxfId="533" priority="528" operator="equal">
      <formula>"NO VÁLIDA"</formula>
    </cfRule>
    <cfRule type="cellIs" dxfId="532" priority="529" operator="equal">
      <formula>"VÁLIDA"</formula>
    </cfRule>
  </conditionalFormatting>
  <conditionalFormatting sqref="AP77:AR77">
    <cfRule type="expression" dxfId="531" priority="527" stopIfTrue="1">
      <formula>AND(ROW()=CELL("ROW"),COLUMN()=CELL("COL"))</formula>
    </cfRule>
  </conditionalFormatting>
  <conditionalFormatting sqref="AQ77">
    <cfRule type="cellIs" dxfId="530" priority="526" operator="equal">
      <formula>0</formula>
    </cfRule>
  </conditionalFormatting>
  <conditionalFormatting sqref="AU69 AU71:AU72 AU78:AU80 AU67">
    <cfRule type="cellIs" dxfId="529" priority="524" operator="equal">
      <formula>"PARA REVISIÓN"</formula>
    </cfRule>
    <cfRule type="cellIs" dxfId="528" priority="525" operator="equal">
      <formula>"CUMPLE"</formula>
    </cfRule>
  </conditionalFormatting>
  <conditionalFormatting sqref="AU13:AU16 AU18:AU48 AU53:AU76 AU78:AU90">
    <cfRule type="cellIs" dxfId="527" priority="522" operator="equal">
      <formula>"NO VÁLIDA"</formula>
    </cfRule>
    <cfRule type="cellIs" dxfId="526" priority="523" operator="equal">
      <formula>"VÁLIDA"</formula>
    </cfRule>
  </conditionalFormatting>
  <conditionalFormatting sqref="AT81">
    <cfRule type="cellIs" dxfId="525" priority="521" operator="notBetween">
      <formula>"RECHAZO"</formula>
      <formula>"NO ADMISIBLE"</formula>
    </cfRule>
  </conditionalFormatting>
  <conditionalFormatting sqref="AS31:AU36 AS53:AU53 AS55:AU58 AS38:AU48">
    <cfRule type="expression" dxfId="524" priority="520">
      <formula>YS="T"</formula>
    </cfRule>
  </conditionalFormatting>
  <conditionalFormatting sqref="AS12:AU13">
    <cfRule type="expression" dxfId="523" priority="519" stopIfTrue="1">
      <formula>ROW()=CELL("ROW")</formula>
    </cfRule>
  </conditionalFormatting>
  <conditionalFormatting sqref="AS15:AU15 AS25:AU26 AS31:AU31 AS57:AU58 AS21:AU21 AS78:AU90 AS64:AU76 AS19:AU19 AS47:AU47 AS63 AU63">
    <cfRule type="expression" dxfId="522" priority="518" stopIfTrue="1">
      <formula>AND(ROW()=CELL("ROW"),COLUMN()=CELL("COL"))</formula>
    </cfRule>
  </conditionalFormatting>
  <conditionalFormatting sqref="AT14 AT21 AT25 AT31 AT47 AT58 AT61 AT66 AT70:AT72 AT78">
    <cfRule type="cellIs" dxfId="521" priority="517" operator="greaterThan">
      <formula>0</formula>
    </cfRule>
  </conditionalFormatting>
  <conditionalFormatting sqref="AS15:AS16 AS22:AS24 AS26:AS30 AS32:AS46 AS48 AS59:AS60 AS62 AT67:AT69 AT73:AT76 AS18:AS20 AS53:AS57">
    <cfRule type="cellIs" dxfId="520" priority="516" operator="equal">
      <formula>0</formula>
    </cfRule>
  </conditionalFormatting>
  <conditionalFormatting sqref="AU17">
    <cfRule type="cellIs" dxfId="519" priority="514" operator="equal">
      <formula>"NO VÁLIDA"</formula>
    </cfRule>
    <cfRule type="cellIs" dxfId="518" priority="515" operator="equal">
      <formula>"VÁLIDA"</formula>
    </cfRule>
  </conditionalFormatting>
  <conditionalFormatting sqref="AS17">
    <cfRule type="cellIs" dxfId="517" priority="513" operator="equal">
      <formula>0</formula>
    </cfRule>
  </conditionalFormatting>
  <conditionalFormatting sqref="AU49:AU52">
    <cfRule type="cellIs" dxfId="516" priority="511" operator="equal">
      <formula>"NO VÁLIDA"</formula>
    </cfRule>
    <cfRule type="cellIs" dxfId="515" priority="512" operator="equal">
      <formula>"VÁLIDA"</formula>
    </cfRule>
  </conditionalFormatting>
  <conditionalFormatting sqref="AS49:AU49 AS51:AU52">
    <cfRule type="expression" dxfId="514" priority="510">
      <formula>YS="T"</formula>
    </cfRule>
  </conditionalFormatting>
  <conditionalFormatting sqref="AS49:AS52">
    <cfRule type="cellIs" dxfId="513" priority="509" operator="equal">
      <formula>0</formula>
    </cfRule>
  </conditionalFormatting>
  <conditionalFormatting sqref="AU77">
    <cfRule type="cellIs" dxfId="512" priority="507" operator="equal">
      <formula>"NO VÁLIDA"</formula>
    </cfRule>
    <cfRule type="cellIs" dxfId="511" priority="508" operator="equal">
      <formula>"VÁLIDA"</formula>
    </cfRule>
  </conditionalFormatting>
  <conditionalFormatting sqref="AS77:AU77">
    <cfRule type="expression" dxfId="510" priority="506" stopIfTrue="1">
      <formula>AND(ROW()=CELL("ROW"),COLUMN()=CELL("COL"))</formula>
    </cfRule>
  </conditionalFormatting>
  <conditionalFormatting sqref="AT77">
    <cfRule type="cellIs" dxfId="509" priority="505" operator="equal">
      <formula>0</formula>
    </cfRule>
  </conditionalFormatting>
  <conditionalFormatting sqref="AX69 AX71:AX72 AX78:AX80 AX67">
    <cfRule type="cellIs" dxfId="508" priority="503" operator="equal">
      <formula>"PARA REVISIÓN"</formula>
    </cfRule>
    <cfRule type="cellIs" dxfId="507" priority="504" operator="equal">
      <formula>"CUMPLE"</formula>
    </cfRule>
  </conditionalFormatting>
  <conditionalFormatting sqref="AX13:AX16 AX18:AX48 AX53:AX76 AX78:AX90">
    <cfRule type="cellIs" dxfId="506" priority="501" operator="equal">
      <formula>"NO VÁLIDA"</formula>
    </cfRule>
    <cfRule type="cellIs" dxfId="505" priority="502" operator="equal">
      <formula>"VÁLIDA"</formula>
    </cfRule>
  </conditionalFormatting>
  <conditionalFormatting sqref="AW81">
    <cfRule type="cellIs" dxfId="504" priority="500" operator="notBetween">
      <formula>"RECHAZO"</formula>
      <formula>"NO ADMISIBLE"</formula>
    </cfRule>
  </conditionalFormatting>
  <conditionalFormatting sqref="AV31:AX36 AV53:AX53 AV55:AX58 AV38:AX48">
    <cfRule type="expression" dxfId="503" priority="499">
      <formula>YS="T"</formula>
    </cfRule>
  </conditionalFormatting>
  <conditionalFormatting sqref="AV12:AX13">
    <cfRule type="expression" dxfId="502" priority="498" stopIfTrue="1">
      <formula>ROW()=CELL("ROW")</formula>
    </cfRule>
  </conditionalFormatting>
  <conditionalFormatting sqref="AV15:AX15 AV25:AX26 AV31:AX31 AV57:AX58 AV21:AX21 AV78:AX90 AV64:AX76 AV19:AX19 AV47:AX47 AV63 AX63">
    <cfRule type="expression" dxfId="501" priority="497" stopIfTrue="1">
      <formula>AND(ROW()=CELL("ROW"),COLUMN()=CELL("COL"))</formula>
    </cfRule>
  </conditionalFormatting>
  <conditionalFormatting sqref="AW14 AW21 AW25 AW31 AW47 AW58 AW61 AW66 AW70:AW72 AW78">
    <cfRule type="cellIs" dxfId="500" priority="496" operator="greaterThan">
      <formula>0</formula>
    </cfRule>
  </conditionalFormatting>
  <conditionalFormatting sqref="AV15:AV16 AV22:AV24 AV26:AV30 AV32:AV46 AV48 AV59:AV60 AV62 AW67:AW69 AW73:AW76 AV18:AV20 AV53:AV57">
    <cfRule type="cellIs" dxfId="499" priority="495" operator="equal">
      <formula>0</formula>
    </cfRule>
  </conditionalFormatting>
  <conditionalFormatting sqref="AX17">
    <cfRule type="cellIs" dxfId="498" priority="493" operator="equal">
      <formula>"NO VÁLIDA"</formula>
    </cfRule>
    <cfRule type="cellIs" dxfId="497" priority="494" operator="equal">
      <formula>"VÁLIDA"</formula>
    </cfRule>
  </conditionalFormatting>
  <conditionalFormatting sqref="AV17">
    <cfRule type="cellIs" dxfId="496" priority="492" operator="equal">
      <formula>0</formula>
    </cfRule>
  </conditionalFormatting>
  <conditionalFormatting sqref="AX49:AX52">
    <cfRule type="cellIs" dxfId="495" priority="490" operator="equal">
      <formula>"NO VÁLIDA"</formula>
    </cfRule>
    <cfRule type="cellIs" dxfId="494" priority="491" operator="equal">
      <formula>"VÁLIDA"</formula>
    </cfRule>
  </conditionalFormatting>
  <conditionalFormatting sqref="AV49:AX49 AV51:AX52">
    <cfRule type="expression" dxfId="493" priority="489">
      <formula>YS="T"</formula>
    </cfRule>
  </conditionalFormatting>
  <conditionalFormatting sqref="AV49:AV52">
    <cfRule type="cellIs" dxfId="492" priority="488" operator="equal">
      <formula>0</formula>
    </cfRule>
  </conditionalFormatting>
  <conditionalFormatting sqref="AX77">
    <cfRule type="cellIs" dxfId="491" priority="486" operator="equal">
      <formula>"NO VÁLIDA"</formula>
    </cfRule>
    <cfRule type="cellIs" dxfId="490" priority="487" operator="equal">
      <formula>"VÁLIDA"</formula>
    </cfRule>
  </conditionalFormatting>
  <conditionalFormatting sqref="AV77:AX77">
    <cfRule type="expression" dxfId="489" priority="485" stopIfTrue="1">
      <formula>AND(ROW()=CELL("ROW"),COLUMN()=CELL("COL"))</formula>
    </cfRule>
  </conditionalFormatting>
  <conditionalFormatting sqref="AW77">
    <cfRule type="cellIs" dxfId="488" priority="484" operator="equal">
      <formula>0</formula>
    </cfRule>
  </conditionalFormatting>
  <conditionalFormatting sqref="BA69 BA71:BA72 BA78:BA80 BA67">
    <cfRule type="cellIs" dxfId="487" priority="482" operator="equal">
      <formula>"PARA REVISIÓN"</formula>
    </cfRule>
    <cfRule type="cellIs" dxfId="486" priority="483" operator="equal">
      <formula>"CUMPLE"</formula>
    </cfRule>
  </conditionalFormatting>
  <conditionalFormatting sqref="BA13:BA16 BA18:BA48 BA53:BA76 BA78:BA90">
    <cfRule type="cellIs" dxfId="485" priority="480" operator="equal">
      <formula>"NO VÁLIDA"</formula>
    </cfRule>
    <cfRule type="cellIs" dxfId="484" priority="481" operator="equal">
      <formula>"VÁLIDA"</formula>
    </cfRule>
  </conditionalFormatting>
  <conditionalFormatting sqref="AZ81">
    <cfRule type="cellIs" dxfId="483" priority="479" operator="notBetween">
      <formula>"RECHAZO"</formula>
      <formula>"NO ADMISIBLE"</formula>
    </cfRule>
  </conditionalFormatting>
  <conditionalFormatting sqref="AY31:BA36 AY53:BA53 AY55:BA58 AY38:BA48">
    <cfRule type="expression" dxfId="482" priority="478">
      <formula>YS="T"</formula>
    </cfRule>
  </conditionalFormatting>
  <conditionalFormatting sqref="AY12:BA13">
    <cfRule type="expression" dxfId="481" priority="477" stopIfTrue="1">
      <formula>ROW()=CELL("ROW")</formula>
    </cfRule>
  </conditionalFormatting>
  <conditionalFormatting sqref="AY15:BA15 AY25:BA26 AY31:BA31 AY57:BA58 AY21:BA21 AY78:BA90 AY64:BA76 AY19:BA19 AY47:BA47 AY63 BA63">
    <cfRule type="expression" dxfId="480" priority="476" stopIfTrue="1">
      <formula>AND(ROW()=CELL("ROW"),COLUMN()=CELL("COL"))</formula>
    </cfRule>
  </conditionalFormatting>
  <conditionalFormatting sqref="AZ14 AZ21 AZ25 AZ31 AZ47 AZ58 AZ61 AZ66 AZ70:AZ72 AZ78">
    <cfRule type="cellIs" dxfId="479" priority="475" operator="greaterThan">
      <formula>0</formula>
    </cfRule>
  </conditionalFormatting>
  <conditionalFormatting sqref="AY15:AY16 AY22:AY24 AY26:AY30 AY32:AY46 AY48 AY59:AY60 AY62 AZ67:AZ69 AZ73:AZ76 AY18:AY20 AY53:AY57">
    <cfRule type="cellIs" dxfId="478" priority="474" operator="equal">
      <formula>0</formula>
    </cfRule>
  </conditionalFormatting>
  <conditionalFormatting sqref="BA17">
    <cfRule type="cellIs" dxfId="477" priority="472" operator="equal">
      <formula>"NO VÁLIDA"</formula>
    </cfRule>
    <cfRule type="cellIs" dxfId="476" priority="473" operator="equal">
      <formula>"VÁLIDA"</formula>
    </cfRule>
  </conditionalFormatting>
  <conditionalFormatting sqref="AY17">
    <cfRule type="cellIs" dxfId="475" priority="471" operator="equal">
      <formula>0</formula>
    </cfRule>
  </conditionalFormatting>
  <conditionalFormatting sqref="BA49:BA52">
    <cfRule type="cellIs" dxfId="474" priority="469" operator="equal">
      <formula>"NO VÁLIDA"</formula>
    </cfRule>
    <cfRule type="cellIs" dxfId="473" priority="470" operator="equal">
      <formula>"VÁLIDA"</formula>
    </cfRule>
  </conditionalFormatting>
  <conditionalFormatting sqref="AY49:BA49 AY51:BA52">
    <cfRule type="expression" dxfId="472" priority="468">
      <formula>YS="T"</formula>
    </cfRule>
  </conditionalFormatting>
  <conditionalFormatting sqref="AY49:AY52">
    <cfRule type="cellIs" dxfId="471" priority="467" operator="equal">
      <formula>0</formula>
    </cfRule>
  </conditionalFormatting>
  <conditionalFormatting sqref="BA77">
    <cfRule type="cellIs" dxfId="470" priority="465" operator="equal">
      <formula>"NO VÁLIDA"</formula>
    </cfRule>
    <cfRule type="cellIs" dxfId="469" priority="466" operator="equal">
      <formula>"VÁLIDA"</formula>
    </cfRule>
  </conditionalFormatting>
  <conditionalFormatting sqref="AY77:BA77">
    <cfRule type="expression" dxfId="468" priority="464" stopIfTrue="1">
      <formula>AND(ROW()=CELL("ROW"),COLUMN()=CELL("COL"))</formula>
    </cfRule>
  </conditionalFormatting>
  <conditionalFormatting sqref="AZ77">
    <cfRule type="cellIs" dxfId="467" priority="463" operator="equal">
      <formula>0</formula>
    </cfRule>
  </conditionalFormatting>
  <conditionalFormatting sqref="BD69 BD71:BD72 BD78:BD80 BD67">
    <cfRule type="cellIs" dxfId="466" priority="461" operator="equal">
      <formula>"PARA REVISIÓN"</formula>
    </cfRule>
    <cfRule type="cellIs" dxfId="465" priority="462" operator="equal">
      <formula>"CUMPLE"</formula>
    </cfRule>
  </conditionalFormatting>
  <conditionalFormatting sqref="BD13:BD16 BD18:BD48 BD53:BD76 BD78:BD90">
    <cfRule type="cellIs" dxfId="464" priority="459" operator="equal">
      <formula>"NO VÁLIDA"</formula>
    </cfRule>
    <cfRule type="cellIs" dxfId="463" priority="460" operator="equal">
      <formula>"VÁLIDA"</formula>
    </cfRule>
  </conditionalFormatting>
  <conditionalFormatting sqref="BC81">
    <cfRule type="cellIs" dxfId="462" priority="458" operator="notBetween">
      <formula>"RECHAZO"</formula>
      <formula>"NO ADMISIBLE"</formula>
    </cfRule>
  </conditionalFormatting>
  <conditionalFormatting sqref="BB31:BD36 BB53:BD53 BB55:BD58 BB38:BD48">
    <cfRule type="expression" dxfId="461" priority="457">
      <formula>YS="T"</formula>
    </cfRule>
  </conditionalFormatting>
  <conditionalFormatting sqref="BB12:BD13">
    <cfRule type="expression" dxfId="460" priority="456" stopIfTrue="1">
      <formula>ROW()=CELL("ROW")</formula>
    </cfRule>
  </conditionalFormatting>
  <conditionalFormatting sqref="BB15:BD15 BB25:BD26 BB31:BD31 BB57:BD58 BB21:BD21 BB78:BD90 BB64:BD76 BB19:BD19 BB47:BD47 BB63 BD63">
    <cfRule type="expression" dxfId="459" priority="455" stopIfTrue="1">
      <formula>AND(ROW()=CELL("ROW"),COLUMN()=CELL("COL"))</formula>
    </cfRule>
  </conditionalFormatting>
  <conditionalFormatting sqref="BC14 BC21 BC25 BC31 BC47 BC58 BC61 BC66 BC70:BC72 BC78">
    <cfRule type="cellIs" dxfId="458" priority="454" operator="greaterThan">
      <formula>0</formula>
    </cfRule>
  </conditionalFormatting>
  <conditionalFormatting sqref="BB15:BB16 BB22:BB24 BB26:BB30 BB32:BB46 BB48 BB59:BB60 BB62 BC67:BC69 BC73:BC76 BB18:BB20 BB53:BB57">
    <cfRule type="cellIs" dxfId="457" priority="453" operator="equal">
      <formula>0</formula>
    </cfRule>
  </conditionalFormatting>
  <conditionalFormatting sqref="BD17">
    <cfRule type="cellIs" dxfId="456" priority="451" operator="equal">
      <formula>"NO VÁLIDA"</formula>
    </cfRule>
    <cfRule type="cellIs" dxfId="455" priority="452" operator="equal">
      <formula>"VÁLIDA"</formula>
    </cfRule>
  </conditionalFormatting>
  <conditionalFormatting sqref="BB17">
    <cfRule type="cellIs" dxfId="454" priority="450" operator="equal">
      <formula>0</formula>
    </cfRule>
  </conditionalFormatting>
  <conditionalFormatting sqref="BD49:BD52">
    <cfRule type="cellIs" dxfId="453" priority="448" operator="equal">
      <formula>"NO VÁLIDA"</formula>
    </cfRule>
    <cfRule type="cellIs" dxfId="452" priority="449" operator="equal">
      <formula>"VÁLIDA"</formula>
    </cfRule>
  </conditionalFormatting>
  <conditionalFormatting sqref="BB49:BD49 BB51:BD52">
    <cfRule type="expression" dxfId="451" priority="447">
      <formula>YS="T"</formula>
    </cfRule>
  </conditionalFormatting>
  <conditionalFormatting sqref="BB49:BB52">
    <cfRule type="cellIs" dxfId="450" priority="446" operator="equal">
      <formula>0</formula>
    </cfRule>
  </conditionalFormatting>
  <conditionalFormatting sqref="BD77">
    <cfRule type="cellIs" dxfId="449" priority="444" operator="equal">
      <formula>"NO VÁLIDA"</formula>
    </cfRule>
    <cfRule type="cellIs" dxfId="448" priority="445" operator="equal">
      <formula>"VÁLIDA"</formula>
    </cfRule>
  </conditionalFormatting>
  <conditionalFormatting sqref="BB77:BD77">
    <cfRule type="expression" dxfId="447" priority="443" stopIfTrue="1">
      <formula>AND(ROW()=CELL("ROW"),COLUMN()=CELL("COL"))</formula>
    </cfRule>
  </conditionalFormatting>
  <conditionalFormatting sqref="BC77">
    <cfRule type="cellIs" dxfId="446" priority="442" operator="equal">
      <formula>0</formula>
    </cfRule>
  </conditionalFormatting>
  <conditionalFormatting sqref="BG69 BG71:BG72 BG78:BG80 BG67">
    <cfRule type="cellIs" dxfId="445" priority="440" operator="equal">
      <formula>"PARA REVISIÓN"</formula>
    </cfRule>
    <cfRule type="cellIs" dxfId="444" priority="441" operator="equal">
      <formula>"CUMPLE"</formula>
    </cfRule>
  </conditionalFormatting>
  <conditionalFormatting sqref="BG13:BG16 BG18:BG48 BG53:BG76 BG78:BG90">
    <cfRule type="cellIs" dxfId="443" priority="438" operator="equal">
      <formula>"NO VÁLIDA"</formula>
    </cfRule>
    <cfRule type="cellIs" dxfId="442" priority="439" operator="equal">
      <formula>"VÁLIDA"</formula>
    </cfRule>
  </conditionalFormatting>
  <conditionalFormatting sqref="BF81">
    <cfRule type="cellIs" dxfId="441" priority="437" operator="notBetween">
      <formula>"RECHAZO"</formula>
      <formula>"NO ADMISIBLE"</formula>
    </cfRule>
  </conditionalFormatting>
  <conditionalFormatting sqref="BE31:BG36 BE53:BG53 BE55:BG58 BE38:BG48">
    <cfRule type="expression" dxfId="440" priority="436">
      <formula>YS="T"</formula>
    </cfRule>
  </conditionalFormatting>
  <conditionalFormatting sqref="BE12:BG13">
    <cfRule type="expression" dxfId="439" priority="435" stopIfTrue="1">
      <formula>ROW()=CELL("ROW")</formula>
    </cfRule>
  </conditionalFormatting>
  <conditionalFormatting sqref="BE15:BG15 BE25:BG26 BE31:BG31 BE57:BG58 BE21:BG21 BE78:BG90 BE64:BG76 BE19:BG19 BE47:BG47 BE63 BG63">
    <cfRule type="expression" dxfId="438" priority="434" stopIfTrue="1">
      <formula>AND(ROW()=CELL("ROW"),COLUMN()=CELL("COL"))</formula>
    </cfRule>
  </conditionalFormatting>
  <conditionalFormatting sqref="BF14 BF21 BF25 BF31 BF47 BF58 BF61 BF66 BF70:BF72 BF78">
    <cfRule type="cellIs" dxfId="437" priority="433" operator="greaterThan">
      <formula>0</formula>
    </cfRule>
  </conditionalFormatting>
  <conditionalFormatting sqref="BE15:BE16 BE22:BE24 BE26:BE30 BE32:BE46 BE48 BE59:BE60 BE62 BF67:BF69 BF73:BF76 BE18:BE20 BE53:BE57">
    <cfRule type="cellIs" dxfId="436" priority="432" operator="equal">
      <formula>0</formula>
    </cfRule>
  </conditionalFormatting>
  <conditionalFormatting sqref="BG17">
    <cfRule type="cellIs" dxfId="435" priority="430" operator="equal">
      <formula>"NO VÁLIDA"</formula>
    </cfRule>
    <cfRule type="cellIs" dxfId="434" priority="431" operator="equal">
      <formula>"VÁLIDA"</formula>
    </cfRule>
  </conditionalFormatting>
  <conditionalFormatting sqref="BE17">
    <cfRule type="cellIs" dxfId="433" priority="429" operator="equal">
      <formula>0</formula>
    </cfRule>
  </conditionalFormatting>
  <conditionalFormatting sqref="BG49:BG52">
    <cfRule type="cellIs" dxfId="432" priority="427" operator="equal">
      <formula>"NO VÁLIDA"</formula>
    </cfRule>
    <cfRule type="cellIs" dxfId="431" priority="428" operator="equal">
      <formula>"VÁLIDA"</formula>
    </cfRule>
  </conditionalFormatting>
  <conditionalFormatting sqref="BE49:BG49 BE51:BG52">
    <cfRule type="expression" dxfId="430" priority="426">
      <formula>YS="T"</formula>
    </cfRule>
  </conditionalFormatting>
  <conditionalFormatting sqref="BE49:BE52">
    <cfRule type="cellIs" dxfId="429" priority="425" operator="equal">
      <formula>0</formula>
    </cfRule>
  </conditionalFormatting>
  <conditionalFormatting sqref="BG77">
    <cfRule type="cellIs" dxfId="428" priority="423" operator="equal">
      <formula>"NO VÁLIDA"</formula>
    </cfRule>
    <cfRule type="cellIs" dxfId="427" priority="424" operator="equal">
      <formula>"VÁLIDA"</formula>
    </cfRule>
  </conditionalFormatting>
  <conditionalFormatting sqref="BE77:BG77">
    <cfRule type="expression" dxfId="426" priority="422" stopIfTrue="1">
      <formula>AND(ROW()=CELL("ROW"),COLUMN()=CELL("COL"))</formula>
    </cfRule>
  </conditionalFormatting>
  <conditionalFormatting sqref="BF77">
    <cfRule type="cellIs" dxfId="425" priority="421" operator="equal">
      <formula>0</formula>
    </cfRule>
  </conditionalFormatting>
  <conditionalFormatting sqref="BJ69 BJ71:BJ72 BJ78:BJ80 BJ67">
    <cfRule type="cellIs" dxfId="424" priority="419" operator="equal">
      <formula>"PARA REVISIÓN"</formula>
    </cfRule>
    <cfRule type="cellIs" dxfId="423" priority="420" operator="equal">
      <formula>"CUMPLE"</formula>
    </cfRule>
  </conditionalFormatting>
  <conditionalFormatting sqref="BJ13:BJ16 BJ18:BJ48 BJ53:BJ76 BJ78:BJ90">
    <cfRule type="cellIs" dxfId="422" priority="417" operator="equal">
      <formula>"NO VÁLIDA"</formula>
    </cfRule>
    <cfRule type="cellIs" dxfId="421" priority="418" operator="equal">
      <formula>"VÁLIDA"</formula>
    </cfRule>
  </conditionalFormatting>
  <conditionalFormatting sqref="BI81">
    <cfRule type="cellIs" dxfId="420" priority="416" operator="notBetween">
      <formula>"RECHAZO"</formula>
      <formula>"NO ADMISIBLE"</formula>
    </cfRule>
  </conditionalFormatting>
  <conditionalFormatting sqref="BH31:BJ36 BH53:BJ53 BH55:BJ58 BH38:BJ48">
    <cfRule type="expression" dxfId="419" priority="415">
      <formula>YS="T"</formula>
    </cfRule>
  </conditionalFormatting>
  <conditionalFormatting sqref="BH12:BJ13">
    <cfRule type="expression" dxfId="418" priority="414" stopIfTrue="1">
      <formula>ROW()=CELL("ROW")</formula>
    </cfRule>
  </conditionalFormatting>
  <conditionalFormatting sqref="BH15:BJ15 BH25:BJ26 BH31:BJ31 BH57:BJ58 BH21:BJ21 BH78:BJ90 BH64:BJ76 BH19:BJ19 BH47:BJ47 BH63 BJ63">
    <cfRule type="expression" dxfId="417" priority="413" stopIfTrue="1">
      <formula>AND(ROW()=CELL("ROW"),COLUMN()=CELL("COL"))</formula>
    </cfRule>
  </conditionalFormatting>
  <conditionalFormatting sqref="BI14 BI21 BI25 BI31 BI47 BI58 BI61 BI66 BI70:BI72 BI78">
    <cfRule type="cellIs" dxfId="416" priority="412" operator="greaterThan">
      <formula>0</formula>
    </cfRule>
  </conditionalFormatting>
  <conditionalFormatting sqref="BH15:BH16 BH22:BH24 BH26:BH30 BH32:BH46 BH48 BH59:BH60 BH62 BI67:BI69 BI73:BI76 BH18:BH20 BH53:BH57">
    <cfRule type="cellIs" dxfId="415" priority="411" operator="equal">
      <formula>0</formula>
    </cfRule>
  </conditionalFormatting>
  <conditionalFormatting sqref="BJ17">
    <cfRule type="cellIs" dxfId="414" priority="409" operator="equal">
      <formula>"NO VÁLIDA"</formula>
    </cfRule>
    <cfRule type="cellIs" dxfId="413" priority="410" operator="equal">
      <formula>"VÁLIDA"</formula>
    </cfRule>
  </conditionalFormatting>
  <conditionalFormatting sqref="BH17">
    <cfRule type="cellIs" dxfId="412" priority="408" operator="equal">
      <formula>0</formula>
    </cfRule>
  </conditionalFormatting>
  <conditionalFormatting sqref="BJ49:BJ52">
    <cfRule type="cellIs" dxfId="411" priority="406" operator="equal">
      <formula>"NO VÁLIDA"</formula>
    </cfRule>
    <cfRule type="cellIs" dxfId="410" priority="407" operator="equal">
      <formula>"VÁLIDA"</formula>
    </cfRule>
  </conditionalFormatting>
  <conditionalFormatting sqref="BH49:BJ49 BH51:BJ52">
    <cfRule type="expression" dxfId="409" priority="405">
      <formula>YS="T"</formula>
    </cfRule>
  </conditionalFormatting>
  <conditionalFormatting sqref="BH49:BH52">
    <cfRule type="cellIs" dxfId="408" priority="404" operator="equal">
      <formula>0</formula>
    </cfRule>
  </conditionalFormatting>
  <conditionalFormatting sqref="BJ77">
    <cfRule type="cellIs" dxfId="407" priority="402" operator="equal">
      <formula>"NO VÁLIDA"</formula>
    </cfRule>
    <cfRule type="cellIs" dxfId="406" priority="403" operator="equal">
      <formula>"VÁLIDA"</formula>
    </cfRule>
  </conditionalFormatting>
  <conditionalFormatting sqref="BH77:BJ77">
    <cfRule type="expression" dxfId="405" priority="401" stopIfTrue="1">
      <formula>AND(ROW()=CELL("ROW"),COLUMN()=CELL("COL"))</formula>
    </cfRule>
  </conditionalFormatting>
  <conditionalFormatting sqref="BI77">
    <cfRule type="cellIs" dxfId="404" priority="400" operator="equal">
      <formula>0</formula>
    </cfRule>
  </conditionalFormatting>
  <conditionalFormatting sqref="BM69 BM71:BM72 BM78:BM80 BM67">
    <cfRule type="cellIs" dxfId="403" priority="398" operator="equal">
      <formula>"PARA REVISIÓN"</formula>
    </cfRule>
    <cfRule type="cellIs" dxfId="402" priority="399" operator="equal">
      <formula>"CUMPLE"</formula>
    </cfRule>
  </conditionalFormatting>
  <conditionalFormatting sqref="BM13:BM16 BM18:BM48 BM53:BM76 BM78:BM90">
    <cfRule type="cellIs" dxfId="401" priority="396" operator="equal">
      <formula>"NO VÁLIDA"</formula>
    </cfRule>
    <cfRule type="cellIs" dxfId="400" priority="397" operator="equal">
      <formula>"VÁLIDA"</formula>
    </cfRule>
  </conditionalFormatting>
  <conditionalFormatting sqref="BL81">
    <cfRule type="cellIs" dxfId="399" priority="395" operator="notBetween">
      <formula>"RECHAZO"</formula>
      <formula>"NO ADMISIBLE"</formula>
    </cfRule>
  </conditionalFormatting>
  <conditionalFormatting sqref="BK31:BM36 BK53:BM53 BK55:BM58 BK38:BM48">
    <cfRule type="expression" dxfId="398" priority="394">
      <formula>YS="T"</formula>
    </cfRule>
  </conditionalFormatting>
  <conditionalFormatting sqref="BK12:BM13">
    <cfRule type="expression" dxfId="397" priority="393" stopIfTrue="1">
      <formula>ROW()=CELL("ROW")</formula>
    </cfRule>
  </conditionalFormatting>
  <conditionalFormatting sqref="BK15:BM15 BK25:BM26 BK31:BM31 BK57:BM58 BK21:BM21 BK78:BM90 BK64:BM76 BK19:BM19 BK47:BM47 BK63 BM63">
    <cfRule type="expression" dxfId="396" priority="392" stopIfTrue="1">
      <formula>AND(ROW()=CELL("ROW"),COLUMN()=CELL("COL"))</formula>
    </cfRule>
  </conditionalFormatting>
  <conditionalFormatting sqref="BL14 BL21 BL25 BL31 BL47 BL58 BL61 BL66 BL70:BL72 BL78">
    <cfRule type="cellIs" dxfId="395" priority="391" operator="greaterThan">
      <formula>0</formula>
    </cfRule>
  </conditionalFormatting>
  <conditionalFormatting sqref="BK15:BK16 BK22:BK24 BK26:BK30 BK32:BK46 BK48 BK59:BK60 BK62 BL67:BL69 BL73:BL76 BK18:BK20 BK53:BK57">
    <cfRule type="cellIs" dxfId="394" priority="390" operator="equal">
      <formula>0</formula>
    </cfRule>
  </conditionalFormatting>
  <conditionalFormatting sqref="BM17">
    <cfRule type="cellIs" dxfId="393" priority="388" operator="equal">
      <formula>"NO VÁLIDA"</formula>
    </cfRule>
    <cfRule type="cellIs" dxfId="392" priority="389" operator="equal">
      <formula>"VÁLIDA"</formula>
    </cfRule>
  </conditionalFormatting>
  <conditionalFormatting sqref="BK17">
    <cfRule type="cellIs" dxfId="391" priority="387" operator="equal">
      <formula>0</formula>
    </cfRule>
  </conditionalFormatting>
  <conditionalFormatting sqref="BM49:BM52">
    <cfRule type="cellIs" dxfId="390" priority="385" operator="equal">
      <formula>"NO VÁLIDA"</formula>
    </cfRule>
    <cfRule type="cellIs" dxfId="389" priority="386" operator="equal">
      <formula>"VÁLIDA"</formula>
    </cfRule>
  </conditionalFormatting>
  <conditionalFormatting sqref="BK49:BM49 BK51:BM52">
    <cfRule type="expression" dxfId="388" priority="384">
      <formula>YS="T"</formula>
    </cfRule>
  </conditionalFormatting>
  <conditionalFormatting sqref="BK49:BK52">
    <cfRule type="cellIs" dxfId="387" priority="383" operator="equal">
      <formula>0</formula>
    </cfRule>
  </conditionalFormatting>
  <conditionalFormatting sqref="BM77">
    <cfRule type="cellIs" dxfId="386" priority="381" operator="equal">
      <formula>"NO VÁLIDA"</formula>
    </cfRule>
    <cfRule type="cellIs" dxfId="385" priority="382" operator="equal">
      <formula>"VÁLIDA"</formula>
    </cfRule>
  </conditionalFormatting>
  <conditionalFormatting sqref="BK77:BM77">
    <cfRule type="expression" dxfId="384" priority="380" stopIfTrue="1">
      <formula>AND(ROW()=CELL("ROW"),COLUMN()=CELL("COL"))</formula>
    </cfRule>
  </conditionalFormatting>
  <conditionalFormatting sqref="BL77">
    <cfRule type="cellIs" dxfId="383" priority="379" operator="equal">
      <formula>0</formula>
    </cfRule>
  </conditionalFormatting>
  <conditionalFormatting sqref="BP69 BP71:BP72 BP78:BP80 BP67">
    <cfRule type="cellIs" dxfId="382" priority="377" operator="equal">
      <formula>"PARA REVISIÓN"</formula>
    </cfRule>
    <cfRule type="cellIs" dxfId="381" priority="378" operator="equal">
      <formula>"CUMPLE"</formula>
    </cfRule>
  </conditionalFormatting>
  <conditionalFormatting sqref="BP13:BP16 BP18:BP48 BP53:BP76 BP78:BP90">
    <cfRule type="cellIs" dxfId="380" priority="375" operator="equal">
      <formula>"NO VÁLIDA"</formula>
    </cfRule>
    <cfRule type="cellIs" dxfId="379" priority="376" operator="equal">
      <formula>"VÁLIDA"</formula>
    </cfRule>
  </conditionalFormatting>
  <conditionalFormatting sqref="BO81">
    <cfRule type="cellIs" dxfId="378" priority="374" operator="notBetween">
      <formula>"RECHAZO"</formula>
      <formula>"NO ADMISIBLE"</formula>
    </cfRule>
  </conditionalFormatting>
  <conditionalFormatting sqref="BN31:BP36 BN53:BP53 BN55:BP58 BN38:BP48">
    <cfRule type="expression" dxfId="377" priority="373">
      <formula>YS="T"</formula>
    </cfRule>
  </conditionalFormatting>
  <conditionalFormatting sqref="BN12:BP13">
    <cfRule type="expression" dxfId="376" priority="372" stopIfTrue="1">
      <formula>ROW()=CELL("ROW")</formula>
    </cfRule>
  </conditionalFormatting>
  <conditionalFormatting sqref="BN15:BP15 BN25:BP26 BN31:BP31 BN57:BP58 BN21:BP21 BN78:BP90 BN64:BP76 BN19:BP19 BN47:BP47 BN63 BP63">
    <cfRule type="expression" dxfId="375" priority="371" stopIfTrue="1">
      <formula>AND(ROW()=CELL("ROW"),COLUMN()=CELL("COL"))</formula>
    </cfRule>
  </conditionalFormatting>
  <conditionalFormatting sqref="BO14 BO21 BO25 BO31 BO47 BO58 BO61 BO66 BO70:BO72 BO78">
    <cfRule type="cellIs" dxfId="374" priority="370" operator="greaterThan">
      <formula>0</formula>
    </cfRule>
  </conditionalFormatting>
  <conditionalFormatting sqref="BN15:BN16 BN22:BN24 BN26:BN30 BN32:BN46 BN48 BN59:BN60 BN62 BO67:BO69 BO73:BO76 BN18:BN20 BN53:BN57">
    <cfRule type="cellIs" dxfId="373" priority="369" operator="equal">
      <formula>0</formula>
    </cfRule>
  </conditionalFormatting>
  <conditionalFormatting sqref="BP17">
    <cfRule type="cellIs" dxfId="372" priority="367" operator="equal">
      <formula>"NO VÁLIDA"</formula>
    </cfRule>
    <cfRule type="cellIs" dxfId="371" priority="368" operator="equal">
      <formula>"VÁLIDA"</formula>
    </cfRule>
  </conditionalFormatting>
  <conditionalFormatting sqref="BN17">
    <cfRule type="cellIs" dxfId="370" priority="366" operator="equal">
      <formula>0</formula>
    </cfRule>
  </conditionalFormatting>
  <conditionalFormatting sqref="BP49:BP52">
    <cfRule type="cellIs" dxfId="369" priority="364" operator="equal">
      <formula>"NO VÁLIDA"</formula>
    </cfRule>
    <cfRule type="cellIs" dxfId="368" priority="365" operator="equal">
      <formula>"VÁLIDA"</formula>
    </cfRule>
  </conditionalFormatting>
  <conditionalFormatting sqref="BN49:BP49 BN51:BP52">
    <cfRule type="expression" dxfId="367" priority="363">
      <formula>YS="T"</formula>
    </cfRule>
  </conditionalFormatting>
  <conditionalFormatting sqref="BN49:BN52">
    <cfRule type="cellIs" dxfId="366" priority="362" operator="equal">
      <formula>0</formula>
    </cfRule>
  </conditionalFormatting>
  <conditionalFormatting sqref="BP77">
    <cfRule type="cellIs" dxfId="365" priority="360" operator="equal">
      <formula>"NO VÁLIDA"</formula>
    </cfRule>
    <cfRule type="cellIs" dxfId="364" priority="361" operator="equal">
      <formula>"VÁLIDA"</formula>
    </cfRule>
  </conditionalFormatting>
  <conditionalFormatting sqref="BN77:BP77">
    <cfRule type="expression" dxfId="363" priority="359" stopIfTrue="1">
      <formula>AND(ROW()=CELL("ROW"),COLUMN()=CELL("COL"))</formula>
    </cfRule>
  </conditionalFormatting>
  <conditionalFormatting sqref="BO77">
    <cfRule type="cellIs" dxfId="362" priority="358" operator="equal">
      <formula>0</formula>
    </cfRule>
  </conditionalFormatting>
  <conditionalFormatting sqref="BS69 BS71:BS72 BS78:BS80 BS67">
    <cfRule type="cellIs" dxfId="361" priority="356" operator="equal">
      <formula>"PARA REVISIÓN"</formula>
    </cfRule>
    <cfRule type="cellIs" dxfId="360" priority="357" operator="equal">
      <formula>"CUMPLE"</formula>
    </cfRule>
  </conditionalFormatting>
  <conditionalFormatting sqref="BS13:BS16 BS18:BS48 BS53:BS76 BS78:BS90">
    <cfRule type="cellIs" dxfId="359" priority="354" operator="equal">
      <formula>"NO VÁLIDA"</formula>
    </cfRule>
    <cfRule type="cellIs" dxfId="358" priority="355" operator="equal">
      <formula>"VÁLIDA"</formula>
    </cfRule>
  </conditionalFormatting>
  <conditionalFormatting sqref="BR81">
    <cfRule type="cellIs" dxfId="357" priority="353" operator="notBetween">
      <formula>"RECHAZO"</formula>
      <formula>"NO ADMISIBLE"</formula>
    </cfRule>
  </conditionalFormatting>
  <conditionalFormatting sqref="BQ31:BS36 BQ53:BS53 BQ55:BS58 BQ38:BS48">
    <cfRule type="expression" dxfId="356" priority="352">
      <formula>YS="T"</formula>
    </cfRule>
  </conditionalFormatting>
  <conditionalFormatting sqref="BQ12:BS13">
    <cfRule type="expression" dxfId="355" priority="351" stopIfTrue="1">
      <formula>ROW()=CELL("ROW")</formula>
    </cfRule>
  </conditionalFormatting>
  <conditionalFormatting sqref="BQ15:BS15 BQ25:BS26 BQ31:BS31 BQ57:BS58 BQ21:BS21 BQ78:BS90 BQ64:BS76 BQ19:BS19 BQ47:BS47 BQ63 BS63">
    <cfRule type="expression" dxfId="354" priority="350" stopIfTrue="1">
      <formula>AND(ROW()=CELL("ROW"),COLUMN()=CELL("COL"))</formula>
    </cfRule>
  </conditionalFormatting>
  <conditionalFormatting sqref="BR14 BR21 BR25 BR31 BR47 BR58 BR61 BR66 BR70:BR72 BR78">
    <cfRule type="cellIs" dxfId="353" priority="349" operator="greaterThan">
      <formula>0</formula>
    </cfRule>
  </conditionalFormatting>
  <conditionalFormatting sqref="BQ15:BQ16 BQ22:BQ24 BQ26:BQ30 BQ32:BQ46 BQ48 BQ59:BQ60 BQ62 BR67:BR69 BR73:BR76 BQ18:BQ20 BQ53:BQ57">
    <cfRule type="cellIs" dxfId="352" priority="348" operator="equal">
      <formula>0</formula>
    </cfRule>
  </conditionalFormatting>
  <conditionalFormatting sqref="BS17">
    <cfRule type="cellIs" dxfId="351" priority="346" operator="equal">
      <formula>"NO VÁLIDA"</formula>
    </cfRule>
    <cfRule type="cellIs" dxfId="350" priority="347" operator="equal">
      <formula>"VÁLIDA"</formula>
    </cfRule>
  </conditionalFormatting>
  <conditionalFormatting sqref="BQ17">
    <cfRule type="cellIs" dxfId="349" priority="345" operator="equal">
      <formula>0</formula>
    </cfRule>
  </conditionalFormatting>
  <conditionalFormatting sqref="BS49:BS52">
    <cfRule type="cellIs" dxfId="348" priority="343" operator="equal">
      <formula>"NO VÁLIDA"</formula>
    </cfRule>
    <cfRule type="cellIs" dxfId="347" priority="344" operator="equal">
      <formula>"VÁLIDA"</formula>
    </cfRule>
  </conditionalFormatting>
  <conditionalFormatting sqref="BQ49:BS49 BQ51:BS52">
    <cfRule type="expression" dxfId="346" priority="342">
      <formula>YS="T"</formula>
    </cfRule>
  </conditionalFormatting>
  <conditionalFormatting sqref="BQ49:BQ52">
    <cfRule type="cellIs" dxfId="345" priority="341" operator="equal">
      <formula>0</formula>
    </cfRule>
  </conditionalFormatting>
  <conditionalFormatting sqref="BS77">
    <cfRule type="cellIs" dxfId="344" priority="339" operator="equal">
      <formula>"NO VÁLIDA"</formula>
    </cfRule>
    <cfRule type="cellIs" dxfId="343" priority="340" operator="equal">
      <formula>"VÁLIDA"</formula>
    </cfRule>
  </conditionalFormatting>
  <conditionalFormatting sqref="BQ77:BS77">
    <cfRule type="expression" dxfId="342" priority="338" stopIfTrue="1">
      <formula>AND(ROW()=CELL("ROW"),COLUMN()=CELL("COL"))</formula>
    </cfRule>
  </conditionalFormatting>
  <conditionalFormatting sqref="BR77">
    <cfRule type="cellIs" dxfId="341" priority="337" operator="equal">
      <formula>0</formula>
    </cfRule>
  </conditionalFormatting>
  <conditionalFormatting sqref="BV69 BV71:BV72 BV78:BV80 BV67">
    <cfRule type="cellIs" dxfId="340" priority="335" operator="equal">
      <formula>"PARA REVISIÓN"</formula>
    </cfRule>
    <cfRule type="cellIs" dxfId="339" priority="336" operator="equal">
      <formula>"CUMPLE"</formula>
    </cfRule>
  </conditionalFormatting>
  <conditionalFormatting sqref="BV13:BV16 BV18:BV48 BV53:BV76 BV78:BV90">
    <cfRule type="cellIs" dxfId="338" priority="333" operator="equal">
      <formula>"NO VÁLIDA"</formula>
    </cfRule>
    <cfRule type="cellIs" dxfId="337" priority="334" operator="equal">
      <formula>"VÁLIDA"</formula>
    </cfRule>
  </conditionalFormatting>
  <conditionalFormatting sqref="BU81">
    <cfRule type="cellIs" dxfId="336" priority="332" operator="notBetween">
      <formula>"RECHAZO"</formula>
      <formula>"NO ADMISIBLE"</formula>
    </cfRule>
  </conditionalFormatting>
  <conditionalFormatting sqref="BT31:BV36 BT53:BV53 BT55:BV58 BT38:BV48">
    <cfRule type="expression" dxfId="335" priority="331">
      <formula>YS="T"</formula>
    </cfRule>
  </conditionalFormatting>
  <conditionalFormatting sqref="BT12:BV13">
    <cfRule type="expression" dxfId="334" priority="330" stopIfTrue="1">
      <formula>ROW()=CELL("ROW")</formula>
    </cfRule>
  </conditionalFormatting>
  <conditionalFormatting sqref="BT15:BV15 BT25:BV26 BT31:BV31 BT57:BV58 BT21:BV21 BT78:BV90 BT64:BV76 BT19:BV19 BT47:BV47 BT63 BV63">
    <cfRule type="expression" dxfId="333" priority="329" stopIfTrue="1">
      <formula>AND(ROW()=CELL("ROW"),COLUMN()=CELL("COL"))</formula>
    </cfRule>
  </conditionalFormatting>
  <conditionalFormatting sqref="BU14 BU21 BU25 BU31 BU47 BU58 BU61 BU66 BU70:BU72 BU78">
    <cfRule type="cellIs" dxfId="332" priority="328" operator="greaterThan">
      <formula>0</formula>
    </cfRule>
  </conditionalFormatting>
  <conditionalFormatting sqref="BT15:BT16 BT22:BT24 BT26:BT30 BT32:BT46 BT48 BT59:BT60 BT62 BU67:BU69 BU73:BU76 BT18:BT20 BT53:BT57">
    <cfRule type="cellIs" dxfId="331" priority="327" operator="equal">
      <formula>0</formula>
    </cfRule>
  </conditionalFormatting>
  <conditionalFormatting sqref="BV17">
    <cfRule type="cellIs" dxfId="330" priority="325" operator="equal">
      <formula>"NO VÁLIDA"</formula>
    </cfRule>
    <cfRule type="cellIs" dxfId="329" priority="326" operator="equal">
      <formula>"VÁLIDA"</formula>
    </cfRule>
  </conditionalFormatting>
  <conditionalFormatting sqref="BT17">
    <cfRule type="cellIs" dxfId="328" priority="324" operator="equal">
      <formula>0</formula>
    </cfRule>
  </conditionalFormatting>
  <conditionalFormatting sqref="BV49:BV52">
    <cfRule type="cellIs" dxfId="327" priority="322" operator="equal">
      <formula>"NO VÁLIDA"</formula>
    </cfRule>
    <cfRule type="cellIs" dxfId="326" priority="323" operator="equal">
      <formula>"VÁLIDA"</formula>
    </cfRule>
  </conditionalFormatting>
  <conditionalFormatting sqref="BT49:BV49 BT51:BV52">
    <cfRule type="expression" dxfId="325" priority="321">
      <formula>YS="T"</formula>
    </cfRule>
  </conditionalFormatting>
  <conditionalFormatting sqref="BT49:BT52">
    <cfRule type="cellIs" dxfId="324" priority="320" operator="equal">
      <formula>0</formula>
    </cfRule>
  </conditionalFormatting>
  <conditionalFormatting sqref="BV77">
    <cfRule type="cellIs" dxfId="323" priority="318" operator="equal">
      <formula>"NO VÁLIDA"</formula>
    </cfRule>
    <cfRule type="cellIs" dxfId="322" priority="319" operator="equal">
      <formula>"VÁLIDA"</formula>
    </cfRule>
  </conditionalFormatting>
  <conditionalFormatting sqref="BT77:BV77">
    <cfRule type="expression" dxfId="321" priority="317" stopIfTrue="1">
      <formula>AND(ROW()=CELL("ROW"),COLUMN()=CELL("COL"))</formula>
    </cfRule>
  </conditionalFormatting>
  <conditionalFormatting sqref="BU77">
    <cfRule type="cellIs" dxfId="320" priority="316" operator="equal">
      <formula>0</formula>
    </cfRule>
  </conditionalFormatting>
  <conditionalFormatting sqref="BY69 BY71:BY72 BY78:BY80 BY67">
    <cfRule type="cellIs" dxfId="319" priority="314" operator="equal">
      <formula>"PARA REVISIÓN"</formula>
    </cfRule>
    <cfRule type="cellIs" dxfId="318" priority="315" operator="equal">
      <formula>"CUMPLE"</formula>
    </cfRule>
  </conditionalFormatting>
  <conditionalFormatting sqref="BY13:BY16 BY18:BY48 BY53:BY76 BY78:BY90">
    <cfRule type="cellIs" dxfId="317" priority="312" operator="equal">
      <formula>"NO VÁLIDA"</formula>
    </cfRule>
    <cfRule type="cellIs" dxfId="316" priority="313" operator="equal">
      <formula>"VÁLIDA"</formula>
    </cfRule>
  </conditionalFormatting>
  <conditionalFormatting sqref="BX81">
    <cfRule type="cellIs" dxfId="315" priority="311" operator="notBetween">
      <formula>"RECHAZO"</formula>
      <formula>"NO ADMISIBLE"</formula>
    </cfRule>
  </conditionalFormatting>
  <conditionalFormatting sqref="BW31:BY36 BW53:BY53 BW55:BY58 BW38:BY48">
    <cfRule type="expression" dxfId="314" priority="310">
      <formula>YS="T"</formula>
    </cfRule>
  </conditionalFormatting>
  <conditionalFormatting sqref="BW12:BY13">
    <cfRule type="expression" dxfId="313" priority="309" stopIfTrue="1">
      <formula>ROW()=CELL("ROW")</formula>
    </cfRule>
  </conditionalFormatting>
  <conditionalFormatting sqref="BW15:BY15 BW25:BY26 BW31:BY31 BW57:BY58 BW21:BY21 BW78:BY90 BW64:BY76 BW19:BY19 BW47:BY47 BW63 BY63">
    <cfRule type="expression" dxfId="312" priority="308" stopIfTrue="1">
      <formula>AND(ROW()=CELL("ROW"),COLUMN()=CELL("COL"))</formula>
    </cfRule>
  </conditionalFormatting>
  <conditionalFormatting sqref="BX14 BX21 BX25 BX31 BX47 BX58 BX61 BX66 BX70:BX72 BX78">
    <cfRule type="cellIs" dxfId="311" priority="307" operator="greaterThan">
      <formula>0</formula>
    </cfRule>
  </conditionalFormatting>
  <conditionalFormatting sqref="BW15:BW16 BW22:BW24 BW26:BW30 BW32:BW46 BW48 BW59:BW60 BW62 BX67:BX69 BX73:BX76 BW18:BW20 BW53:BW57">
    <cfRule type="cellIs" dxfId="310" priority="306" operator="equal">
      <formula>0</formula>
    </cfRule>
  </conditionalFormatting>
  <conditionalFormatting sqref="BY17">
    <cfRule type="cellIs" dxfId="309" priority="304" operator="equal">
      <formula>"NO VÁLIDA"</formula>
    </cfRule>
    <cfRule type="cellIs" dxfId="308" priority="305" operator="equal">
      <formula>"VÁLIDA"</formula>
    </cfRule>
  </conditionalFormatting>
  <conditionalFormatting sqref="BW17">
    <cfRule type="cellIs" dxfId="307" priority="303" operator="equal">
      <formula>0</formula>
    </cfRule>
  </conditionalFormatting>
  <conditionalFormatting sqref="BY49:BY52">
    <cfRule type="cellIs" dxfId="306" priority="301" operator="equal">
      <formula>"NO VÁLIDA"</formula>
    </cfRule>
    <cfRule type="cellIs" dxfId="305" priority="302" operator="equal">
      <formula>"VÁLIDA"</formula>
    </cfRule>
  </conditionalFormatting>
  <conditionalFormatting sqref="BW49:BY49 BW51:BY52">
    <cfRule type="expression" dxfId="304" priority="300">
      <formula>YS="T"</formula>
    </cfRule>
  </conditionalFormatting>
  <conditionalFormatting sqref="BW49:BW52">
    <cfRule type="cellIs" dxfId="303" priority="299" operator="equal">
      <formula>0</formula>
    </cfRule>
  </conditionalFormatting>
  <conditionalFormatting sqref="BY77">
    <cfRule type="cellIs" dxfId="302" priority="297" operator="equal">
      <formula>"NO VÁLIDA"</formula>
    </cfRule>
    <cfRule type="cellIs" dxfId="301" priority="298" operator="equal">
      <formula>"VÁLIDA"</formula>
    </cfRule>
  </conditionalFormatting>
  <conditionalFormatting sqref="BW77:BY77">
    <cfRule type="expression" dxfId="300" priority="296" stopIfTrue="1">
      <formula>AND(ROW()=CELL("ROW"),COLUMN()=CELL("COL"))</formula>
    </cfRule>
  </conditionalFormatting>
  <conditionalFormatting sqref="BX77">
    <cfRule type="cellIs" dxfId="299" priority="295" operator="equal">
      <formula>0</formula>
    </cfRule>
  </conditionalFormatting>
  <conditionalFormatting sqref="CB69 CB71:CB72 CB78:CB80 CB67">
    <cfRule type="cellIs" dxfId="298" priority="293" operator="equal">
      <formula>"PARA REVISIÓN"</formula>
    </cfRule>
    <cfRule type="cellIs" dxfId="297" priority="294" operator="equal">
      <formula>"CUMPLE"</formula>
    </cfRule>
  </conditionalFormatting>
  <conditionalFormatting sqref="CB13:CB16 CB18:CB48 CB53:CB76 CB78:CB90">
    <cfRule type="cellIs" dxfId="296" priority="291" operator="equal">
      <formula>"NO VÁLIDA"</formula>
    </cfRule>
    <cfRule type="cellIs" dxfId="295" priority="292" operator="equal">
      <formula>"VÁLIDA"</formula>
    </cfRule>
  </conditionalFormatting>
  <conditionalFormatting sqref="CA81">
    <cfRule type="cellIs" dxfId="294" priority="290" operator="notBetween">
      <formula>"RECHAZO"</formula>
      <formula>"NO ADMISIBLE"</formula>
    </cfRule>
  </conditionalFormatting>
  <conditionalFormatting sqref="BZ31:CB36 BZ53:CB53 BZ55:CB58 BZ38:CB48">
    <cfRule type="expression" dxfId="293" priority="289">
      <formula>YS="T"</formula>
    </cfRule>
  </conditionalFormatting>
  <conditionalFormatting sqref="BZ12:CB13">
    <cfRule type="expression" dxfId="292" priority="288" stopIfTrue="1">
      <formula>ROW()=CELL("ROW")</formula>
    </cfRule>
  </conditionalFormatting>
  <conditionalFormatting sqref="BZ15:CB15 BZ25:CB26 BZ31:CB31 BZ57:CB58 BZ21:CB21 BZ78:CB90 BZ64:CB76 BZ19:CB19 BZ47:CB47 BZ63 CB63">
    <cfRule type="expression" dxfId="291" priority="287" stopIfTrue="1">
      <formula>AND(ROW()=CELL("ROW"),COLUMN()=CELL("COL"))</formula>
    </cfRule>
  </conditionalFormatting>
  <conditionalFormatting sqref="CA14 CA21 CA25 CA31 CA47 CA58 CA61 CA66 CA70:CA72 CA78">
    <cfRule type="cellIs" dxfId="290" priority="286" operator="greaterThan">
      <formula>0</formula>
    </cfRule>
  </conditionalFormatting>
  <conditionalFormatting sqref="BZ15:BZ16 BZ22:BZ24 BZ26:BZ30 BZ32:BZ46 BZ48 BZ59:BZ60 BZ62 CA67:CA69 CA73:CA76 BZ18:BZ20 BZ53:BZ57">
    <cfRule type="cellIs" dxfId="289" priority="285" operator="equal">
      <formula>0</formula>
    </cfRule>
  </conditionalFormatting>
  <conditionalFormatting sqref="CB17">
    <cfRule type="cellIs" dxfId="288" priority="283" operator="equal">
      <formula>"NO VÁLIDA"</formula>
    </cfRule>
    <cfRule type="cellIs" dxfId="287" priority="284" operator="equal">
      <formula>"VÁLIDA"</formula>
    </cfRule>
  </conditionalFormatting>
  <conditionalFormatting sqref="BZ17">
    <cfRule type="cellIs" dxfId="286" priority="282" operator="equal">
      <formula>0</formula>
    </cfRule>
  </conditionalFormatting>
  <conditionalFormatting sqref="CB49:CB52">
    <cfRule type="cellIs" dxfId="285" priority="280" operator="equal">
      <formula>"NO VÁLIDA"</formula>
    </cfRule>
    <cfRule type="cellIs" dxfId="284" priority="281" operator="equal">
      <formula>"VÁLIDA"</formula>
    </cfRule>
  </conditionalFormatting>
  <conditionalFormatting sqref="BZ49:CB49 BZ51:CB52">
    <cfRule type="expression" dxfId="283" priority="279">
      <formula>YS="T"</formula>
    </cfRule>
  </conditionalFormatting>
  <conditionalFormatting sqref="BZ49:BZ52">
    <cfRule type="cellIs" dxfId="282" priority="278" operator="equal">
      <formula>0</formula>
    </cfRule>
  </conditionalFormatting>
  <conditionalFormatting sqref="CB77">
    <cfRule type="cellIs" dxfId="281" priority="276" operator="equal">
      <formula>"NO VÁLIDA"</formula>
    </cfRule>
    <cfRule type="cellIs" dxfId="280" priority="277" operator="equal">
      <formula>"VÁLIDA"</formula>
    </cfRule>
  </conditionalFormatting>
  <conditionalFormatting sqref="BZ77:CB77">
    <cfRule type="expression" dxfId="279" priority="275" stopIfTrue="1">
      <formula>AND(ROW()=CELL("ROW"),COLUMN()=CELL("COL"))</formula>
    </cfRule>
  </conditionalFormatting>
  <conditionalFormatting sqref="CA77">
    <cfRule type="cellIs" dxfId="278" priority="274" operator="equal">
      <formula>0</formula>
    </cfRule>
  </conditionalFormatting>
  <conditionalFormatting sqref="CE69 CE71:CE72 CE78:CE80 CE67">
    <cfRule type="cellIs" dxfId="277" priority="272" operator="equal">
      <formula>"PARA REVISIÓN"</formula>
    </cfRule>
    <cfRule type="cellIs" dxfId="276" priority="273" operator="equal">
      <formula>"CUMPLE"</formula>
    </cfRule>
  </conditionalFormatting>
  <conditionalFormatting sqref="CE13:CE16 CE18:CE48 CE53:CE76 CE78:CE90">
    <cfRule type="cellIs" dxfId="275" priority="270" operator="equal">
      <formula>"NO VÁLIDA"</formula>
    </cfRule>
    <cfRule type="cellIs" dxfId="274" priority="271" operator="equal">
      <formula>"VÁLIDA"</formula>
    </cfRule>
  </conditionalFormatting>
  <conditionalFormatting sqref="CD81">
    <cfRule type="cellIs" dxfId="273" priority="269" operator="notBetween">
      <formula>"RECHAZO"</formula>
      <formula>"NO ADMISIBLE"</formula>
    </cfRule>
  </conditionalFormatting>
  <conditionalFormatting sqref="CC31:CE36 CC53:CE53 CC55:CE58 CC38:CE48">
    <cfRule type="expression" dxfId="272" priority="268">
      <formula>YS="T"</formula>
    </cfRule>
  </conditionalFormatting>
  <conditionalFormatting sqref="CC12:CE13">
    <cfRule type="expression" dxfId="271" priority="267" stopIfTrue="1">
      <formula>ROW()=CELL("ROW")</formula>
    </cfRule>
  </conditionalFormatting>
  <conditionalFormatting sqref="CC15:CE15 CC25:CE26 CC31:CE31 CC57:CE58 CC21:CE21 CC78:CE90 CC64:CE76 CC19:CE19 CC47:CE47 CC63 CE63">
    <cfRule type="expression" dxfId="270" priority="266" stopIfTrue="1">
      <formula>AND(ROW()=CELL("ROW"),COLUMN()=CELL("COL"))</formula>
    </cfRule>
  </conditionalFormatting>
  <conditionalFormatting sqref="CD14 CD21 CD25 CD31 CD47 CD58 CD61 CD66 CD70:CD72 CD78">
    <cfRule type="cellIs" dxfId="269" priority="265" operator="greaterThan">
      <formula>0</formula>
    </cfRule>
  </conditionalFormatting>
  <conditionalFormatting sqref="CC15:CC16 CC22:CC24 CC26:CC30 CC32:CC46 CC48 CC59:CC60 CC62 CD67:CD69 CD73:CD76 CC18:CC20 CC53:CC57">
    <cfRule type="cellIs" dxfId="268" priority="264" operator="equal">
      <formula>0</formula>
    </cfRule>
  </conditionalFormatting>
  <conditionalFormatting sqref="CE17">
    <cfRule type="cellIs" dxfId="267" priority="262" operator="equal">
      <formula>"NO VÁLIDA"</formula>
    </cfRule>
    <cfRule type="cellIs" dxfId="266" priority="263" operator="equal">
      <formula>"VÁLIDA"</formula>
    </cfRule>
  </conditionalFormatting>
  <conditionalFormatting sqref="CC17">
    <cfRule type="cellIs" dxfId="265" priority="261" operator="equal">
      <formula>0</formula>
    </cfRule>
  </conditionalFormatting>
  <conditionalFormatting sqref="CE49:CE52">
    <cfRule type="cellIs" dxfId="264" priority="259" operator="equal">
      <formula>"NO VÁLIDA"</formula>
    </cfRule>
    <cfRule type="cellIs" dxfId="263" priority="260" operator="equal">
      <formula>"VÁLIDA"</formula>
    </cfRule>
  </conditionalFormatting>
  <conditionalFormatting sqref="CC49:CE49 CC51:CE52">
    <cfRule type="expression" dxfId="262" priority="258">
      <formula>YS="T"</formula>
    </cfRule>
  </conditionalFormatting>
  <conditionalFormatting sqref="CC49:CC52">
    <cfRule type="cellIs" dxfId="261" priority="257" operator="equal">
      <formula>0</formula>
    </cfRule>
  </conditionalFormatting>
  <conditionalFormatting sqref="CE77">
    <cfRule type="cellIs" dxfId="260" priority="255" operator="equal">
      <formula>"NO VÁLIDA"</formula>
    </cfRule>
    <cfRule type="cellIs" dxfId="259" priority="256" operator="equal">
      <formula>"VÁLIDA"</formula>
    </cfRule>
  </conditionalFormatting>
  <conditionalFormatting sqref="CC77:CE77">
    <cfRule type="expression" dxfId="258" priority="254" stopIfTrue="1">
      <formula>AND(ROW()=CELL("ROW"),COLUMN()=CELL("COL"))</formula>
    </cfRule>
  </conditionalFormatting>
  <conditionalFormatting sqref="CD77">
    <cfRule type="cellIs" dxfId="257" priority="253" operator="equal">
      <formula>0</formula>
    </cfRule>
  </conditionalFormatting>
  <conditionalFormatting sqref="CH69 CH71:CH72 CH78:CH80 CH67">
    <cfRule type="cellIs" dxfId="256" priority="251" operator="equal">
      <formula>"PARA REVISIÓN"</formula>
    </cfRule>
    <cfRule type="cellIs" dxfId="255" priority="252" operator="equal">
      <formula>"CUMPLE"</formula>
    </cfRule>
  </conditionalFormatting>
  <conditionalFormatting sqref="CH13:CH16 CH18:CH48 CH53:CH76 CH78:CH90">
    <cfRule type="cellIs" dxfId="254" priority="249" operator="equal">
      <formula>"NO VÁLIDA"</formula>
    </cfRule>
    <cfRule type="cellIs" dxfId="253" priority="250" operator="equal">
      <formula>"VÁLIDA"</formula>
    </cfRule>
  </conditionalFormatting>
  <conditionalFormatting sqref="CG81">
    <cfRule type="cellIs" dxfId="252" priority="248" operator="notBetween">
      <formula>"RECHAZO"</formula>
      <formula>"NO ADMISIBLE"</formula>
    </cfRule>
  </conditionalFormatting>
  <conditionalFormatting sqref="CF31:CH36 CF53:CH53 CF55:CH58 CF38:CH48">
    <cfRule type="expression" dxfId="251" priority="247">
      <formula>YS="T"</formula>
    </cfRule>
  </conditionalFormatting>
  <conditionalFormatting sqref="CF12:CH13">
    <cfRule type="expression" dxfId="250" priority="246" stopIfTrue="1">
      <formula>ROW()=CELL("ROW")</formula>
    </cfRule>
  </conditionalFormatting>
  <conditionalFormatting sqref="CF15:CH15 CF25:CH26 CF31:CH31 CF57:CH58 CF21:CH21 CF78:CH90 CF64:CH76 CF19:CH19 CF47:CH47 CF63 CH63">
    <cfRule type="expression" dxfId="249" priority="245" stopIfTrue="1">
      <formula>AND(ROW()=CELL("ROW"),COLUMN()=CELL("COL"))</formula>
    </cfRule>
  </conditionalFormatting>
  <conditionalFormatting sqref="CG14 CG21 CG25 CG31 CG47 CG58 CG61 CG66 CG70:CG72 CG78">
    <cfRule type="cellIs" dxfId="248" priority="244" operator="greaterThan">
      <formula>0</formula>
    </cfRule>
  </conditionalFormatting>
  <conditionalFormatting sqref="CF15:CF16 CF22:CF24 CF26:CF30 CF32:CF46 CF48 CF59:CF60 CF62 CG67:CG69 CG73:CG76 CF18:CF20 CF53:CF57">
    <cfRule type="cellIs" dxfId="247" priority="243" operator="equal">
      <formula>0</formula>
    </cfRule>
  </conditionalFormatting>
  <conditionalFormatting sqref="CH17">
    <cfRule type="cellIs" dxfId="246" priority="241" operator="equal">
      <formula>"NO VÁLIDA"</formula>
    </cfRule>
    <cfRule type="cellIs" dxfId="245" priority="242" operator="equal">
      <formula>"VÁLIDA"</formula>
    </cfRule>
  </conditionalFormatting>
  <conditionalFormatting sqref="CF17">
    <cfRule type="cellIs" dxfId="244" priority="240" operator="equal">
      <formula>0</formula>
    </cfRule>
  </conditionalFormatting>
  <conditionalFormatting sqref="CH49:CH52">
    <cfRule type="cellIs" dxfId="243" priority="238" operator="equal">
      <formula>"NO VÁLIDA"</formula>
    </cfRule>
    <cfRule type="cellIs" dxfId="242" priority="239" operator="equal">
      <formula>"VÁLIDA"</formula>
    </cfRule>
  </conditionalFormatting>
  <conditionalFormatting sqref="CF49:CH49 CF51:CH52">
    <cfRule type="expression" dxfId="241" priority="237">
      <formula>YS="T"</formula>
    </cfRule>
  </conditionalFormatting>
  <conditionalFormatting sqref="CF49:CF52">
    <cfRule type="cellIs" dxfId="240" priority="236" operator="equal">
      <formula>0</formula>
    </cfRule>
  </conditionalFormatting>
  <conditionalFormatting sqref="CH77">
    <cfRule type="cellIs" dxfId="239" priority="234" operator="equal">
      <formula>"NO VÁLIDA"</formula>
    </cfRule>
    <cfRule type="cellIs" dxfId="238" priority="235" operator="equal">
      <formula>"VÁLIDA"</formula>
    </cfRule>
  </conditionalFormatting>
  <conditionalFormatting sqref="CF77:CH77">
    <cfRule type="expression" dxfId="237" priority="233" stopIfTrue="1">
      <formula>AND(ROW()=CELL("ROW"),COLUMN()=CELL("COL"))</formula>
    </cfRule>
  </conditionalFormatting>
  <conditionalFormatting sqref="CG77">
    <cfRule type="cellIs" dxfId="236" priority="232" operator="equal">
      <formula>0</formula>
    </cfRule>
  </conditionalFormatting>
  <conditionalFormatting sqref="CK69 CK71:CK72 CK78:CK80 CK67">
    <cfRule type="cellIs" dxfId="235" priority="230" operator="equal">
      <formula>"PARA REVISIÓN"</formula>
    </cfRule>
    <cfRule type="cellIs" dxfId="234" priority="231" operator="equal">
      <formula>"CUMPLE"</formula>
    </cfRule>
  </conditionalFormatting>
  <conditionalFormatting sqref="CK13:CK16 CK18:CK48 CK53:CK76 CK78:CK90">
    <cfRule type="cellIs" dxfId="233" priority="228" operator="equal">
      <formula>"NO VÁLIDA"</formula>
    </cfRule>
    <cfRule type="cellIs" dxfId="232" priority="229" operator="equal">
      <formula>"VÁLIDA"</formula>
    </cfRule>
  </conditionalFormatting>
  <conditionalFormatting sqref="CJ81">
    <cfRule type="cellIs" dxfId="231" priority="227" operator="notBetween">
      <formula>"RECHAZO"</formula>
      <formula>"NO ADMISIBLE"</formula>
    </cfRule>
  </conditionalFormatting>
  <conditionalFormatting sqref="CI31:CK36 CI53:CK53 CI55:CK58 CI38:CK48">
    <cfRule type="expression" dxfId="230" priority="226">
      <formula>YS="T"</formula>
    </cfRule>
  </conditionalFormatting>
  <conditionalFormatting sqref="CI12:CK13">
    <cfRule type="expression" dxfId="229" priority="225" stopIfTrue="1">
      <formula>ROW()=CELL("ROW")</formula>
    </cfRule>
  </conditionalFormatting>
  <conditionalFormatting sqref="CI15:CK15 CI25:CK26 CI31:CK31 CI57:CK58 CI21:CK21 CI78:CK90 CI64:CK76 CI19:CK19 CI47:CK47 CI63 CK63">
    <cfRule type="expression" dxfId="228" priority="224" stopIfTrue="1">
      <formula>AND(ROW()=CELL("ROW"),COLUMN()=CELL("COL"))</formula>
    </cfRule>
  </conditionalFormatting>
  <conditionalFormatting sqref="CJ14 CJ21 CJ25 CJ31 CJ47 CJ58 CJ61 CJ66 CJ70:CJ72 CJ78">
    <cfRule type="cellIs" dxfId="227" priority="223" operator="greaterThan">
      <formula>0</formula>
    </cfRule>
  </conditionalFormatting>
  <conditionalFormatting sqref="CI15:CI16 CI22:CI24 CI26:CI30 CI32:CI46 CI48 CI59:CI60 CI62 CJ67:CJ69 CJ73:CJ76 CI18:CI20 CI53:CI57">
    <cfRule type="cellIs" dxfId="226" priority="222" operator="equal">
      <formula>0</formula>
    </cfRule>
  </conditionalFormatting>
  <conditionalFormatting sqref="CK17">
    <cfRule type="cellIs" dxfId="225" priority="220" operator="equal">
      <formula>"NO VÁLIDA"</formula>
    </cfRule>
    <cfRule type="cellIs" dxfId="224" priority="221" operator="equal">
      <formula>"VÁLIDA"</formula>
    </cfRule>
  </conditionalFormatting>
  <conditionalFormatting sqref="CI17">
    <cfRule type="cellIs" dxfId="223" priority="219" operator="equal">
      <formula>0</formula>
    </cfRule>
  </conditionalFormatting>
  <conditionalFormatting sqref="CK49:CK52">
    <cfRule type="cellIs" dxfId="222" priority="217" operator="equal">
      <formula>"NO VÁLIDA"</formula>
    </cfRule>
    <cfRule type="cellIs" dxfId="221" priority="218" operator="equal">
      <formula>"VÁLIDA"</formula>
    </cfRule>
  </conditionalFormatting>
  <conditionalFormatting sqref="CI49:CK49 CI51:CK52">
    <cfRule type="expression" dxfId="220" priority="216">
      <formula>YS="T"</formula>
    </cfRule>
  </conditionalFormatting>
  <conditionalFormatting sqref="CI49:CI52">
    <cfRule type="cellIs" dxfId="219" priority="215" operator="equal">
      <formula>0</formula>
    </cfRule>
  </conditionalFormatting>
  <conditionalFormatting sqref="CK77">
    <cfRule type="cellIs" dxfId="218" priority="213" operator="equal">
      <formula>"NO VÁLIDA"</formula>
    </cfRule>
    <cfRule type="cellIs" dxfId="217" priority="214" operator="equal">
      <formula>"VÁLIDA"</formula>
    </cfRule>
  </conditionalFormatting>
  <conditionalFormatting sqref="CI77:CK77">
    <cfRule type="expression" dxfId="216" priority="212" stopIfTrue="1">
      <formula>AND(ROW()=CELL("ROW"),COLUMN()=CELL("COL"))</formula>
    </cfRule>
  </conditionalFormatting>
  <conditionalFormatting sqref="CJ77">
    <cfRule type="cellIs" dxfId="215" priority="211" operator="equal">
      <formula>0</formula>
    </cfRule>
  </conditionalFormatting>
  <conditionalFormatting sqref="CN69 CN71:CN72 CN78:CN80 CN67">
    <cfRule type="cellIs" dxfId="214" priority="209" operator="equal">
      <formula>"PARA REVISIÓN"</formula>
    </cfRule>
    <cfRule type="cellIs" dxfId="213" priority="210" operator="equal">
      <formula>"CUMPLE"</formula>
    </cfRule>
  </conditionalFormatting>
  <conditionalFormatting sqref="CN13:CN16 CN18:CN48 CN53:CN76 CN78:CN90">
    <cfRule type="cellIs" dxfId="212" priority="207" operator="equal">
      <formula>"NO VÁLIDA"</formula>
    </cfRule>
    <cfRule type="cellIs" dxfId="211" priority="208" operator="equal">
      <formula>"VÁLIDA"</formula>
    </cfRule>
  </conditionalFormatting>
  <conditionalFormatting sqref="CM81">
    <cfRule type="cellIs" dxfId="210" priority="206" operator="notBetween">
      <formula>"RECHAZO"</formula>
      <formula>"NO ADMISIBLE"</formula>
    </cfRule>
  </conditionalFormatting>
  <conditionalFormatting sqref="CL31:CN36 CL53:CN53 CL55:CN58 CL38:CN48">
    <cfRule type="expression" dxfId="209" priority="205">
      <formula>YS="T"</formula>
    </cfRule>
  </conditionalFormatting>
  <conditionalFormatting sqref="CL12:CN13">
    <cfRule type="expression" dxfId="208" priority="204" stopIfTrue="1">
      <formula>ROW()=CELL("ROW")</formula>
    </cfRule>
  </conditionalFormatting>
  <conditionalFormatting sqref="CL15:CN15 CL25:CN26 CL31:CN31 CL57:CN58 CL21:CN21 CL78:CN90 CL64:CN76 CL19:CN19 CL47:CN47 CL63 CN63">
    <cfRule type="expression" dxfId="207" priority="203" stopIfTrue="1">
      <formula>AND(ROW()=CELL("ROW"),COLUMN()=CELL("COL"))</formula>
    </cfRule>
  </conditionalFormatting>
  <conditionalFormatting sqref="CM14 CM21 CM25 CM31 CM47 CM58 CM61 CM66 CM70:CM72 CM78">
    <cfRule type="cellIs" dxfId="206" priority="202" operator="greaterThan">
      <formula>0</formula>
    </cfRule>
  </conditionalFormatting>
  <conditionalFormatting sqref="CL15:CL16 CL22:CL24 CL26:CL30 CL32:CL46 CL48 CL59:CL60 CL62 CM67:CM69 CM73:CM76 CL18:CL20 CL53:CL57">
    <cfRule type="cellIs" dxfId="205" priority="201" operator="equal">
      <formula>0</formula>
    </cfRule>
  </conditionalFormatting>
  <conditionalFormatting sqref="CN17">
    <cfRule type="cellIs" dxfId="204" priority="199" operator="equal">
      <formula>"NO VÁLIDA"</formula>
    </cfRule>
    <cfRule type="cellIs" dxfId="203" priority="200" operator="equal">
      <formula>"VÁLIDA"</formula>
    </cfRule>
  </conditionalFormatting>
  <conditionalFormatting sqref="CL17">
    <cfRule type="cellIs" dxfId="202" priority="198" operator="equal">
      <formula>0</formula>
    </cfRule>
  </conditionalFormatting>
  <conditionalFormatting sqref="CN49:CN52">
    <cfRule type="cellIs" dxfId="201" priority="196" operator="equal">
      <formula>"NO VÁLIDA"</formula>
    </cfRule>
    <cfRule type="cellIs" dxfId="200" priority="197" operator="equal">
      <formula>"VÁLIDA"</formula>
    </cfRule>
  </conditionalFormatting>
  <conditionalFormatting sqref="CL49:CN49 CL51:CN52">
    <cfRule type="expression" dxfId="199" priority="195">
      <formula>YS="T"</formula>
    </cfRule>
  </conditionalFormatting>
  <conditionalFormatting sqref="CL49:CL52">
    <cfRule type="cellIs" dxfId="198" priority="194" operator="equal">
      <formula>0</formula>
    </cfRule>
  </conditionalFormatting>
  <conditionalFormatting sqref="CN77">
    <cfRule type="cellIs" dxfId="197" priority="192" operator="equal">
      <formula>"NO VÁLIDA"</formula>
    </cfRule>
    <cfRule type="cellIs" dxfId="196" priority="193" operator="equal">
      <formula>"VÁLIDA"</formula>
    </cfRule>
  </conditionalFormatting>
  <conditionalFormatting sqref="CL77:CN77">
    <cfRule type="expression" dxfId="195" priority="191" stopIfTrue="1">
      <formula>AND(ROW()=CELL("ROW"),COLUMN()=CELL("COL"))</formula>
    </cfRule>
  </conditionalFormatting>
  <conditionalFormatting sqref="CM77">
    <cfRule type="cellIs" dxfId="194" priority="190" operator="equal">
      <formula>0</formula>
    </cfRule>
  </conditionalFormatting>
  <conditionalFormatting sqref="CQ69 CQ71:CQ72 CQ78:CQ80 CQ67">
    <cfRule type="cellIs" dxfId="193" priority="188" operator="equal">
      <formula>"PARA REVISIÓN"</formula>
    </cfRule>
    <cfRule type="cellIs" dxfId="192" priority="189" operator="equal">
      <formula>"CUMPLE"</formula>
    </cfRule>
  </conditionalFormatting>
  <conditionalFormatting sqref="CQ13:CQ16 CQ18:CQ48 CQ53:CQ76 CQ78:CQ90">
    <cfRule type="cellIs" dxfId="191" priority="186" operator="equal">
      <formula>"NO VÁLIDA"</formula>
    </cfRule>
    <cfRule type="cellIs" dxfId="190" priority="187" operator="equal">
      <formula>"VÁLIDA"</formula>
    </cfRule>
  </conditionalFormatting>
  <conditionalFormatting sqref="CP81">
    <cfRule type="cellIs" dxfId="189" priority="185" operator="notBetween">
      <formula>"RECHAZO"</formula>
      <formula>"NO ADMISIBLE"</formula>
    </cfRule>
  </conditionalFormatting>
  <conditionalFormatting sqref="CO31:CQ36 CO53:CQ53 CO55:CQ58 CO38:CQ48">
    <cfRule type="expression" dxfId="188" priority="184">
      <formula>YS="T"</formula>
    </cfRule>
  </conditionalFormatting>
  <conditionalFormatting sqref="CO12:CQ13">
    <cfRule type="expression" dxfId="187" priority="183" stopIfTrue="1">
      <formula>ROW()=CELL("ROW")</formula>
    </cfRule>
  </conditionalFormatting>
  <conditionalFormatting sqref="CO15:CQ15 CO25:CQ26 CO31:CQ31 CO57:CQ58 CO21:CQ21 CO78:CQ90 CO64:CQ76 CO19:CQ19 CO47:CQ47 CO63 CQ63">
    <cfRule type="expression" dxfId="186" priority="182" stopIfTrue="1">
      <formula>AND(ROW()=CELL("ROW"),COLUMN()=CELL("COL"))</formula>
    </cfRule>
  </conditionalFormatting>
  <conditionalFormatting sqref="CP14 CP21 CP25 CP31 CP47 CP58 CP61 CP66 CP70:CP72 CP78">
    <cfRule type="cellIs" dxfId="185" priority="181" operator="greaterThan">
      <formula>0</formula>
    </cfRule>
  </conditionalFormatting>
  <conditionalFormatting sqref="CO15:CO16 CO22:CO24 CO26:CO30 CO32:CO46 CO48 CO59:CO60 CO62 CP67:CP69 CP73:CP76 CO18:CO20 CO53:CO57">
    <cfRule type="cellIs" dxfId="184" priority="180" operator="equal">
      <formula>0</formula>
    </cfRule>
  </conditionalFormatting>
  <conditionalFormatting sqref="CQ17">
    <cfRule type="cellIs" dxfId="183" priority="178" operator="equal">
      <formula>"NO VÁLIDA"</formula>
    </cfRule>
    <cfRule type="cellIs" dxfId="182" priority="179" operator="equal">
      <formula>"VÁLIDA"</formula>
    </cfRule>
  </conditionalFormatting>
  <conditionalFormatting sqref="CO17">
    <cfRule type="cellIs" dxfId="181" priority="177" operator="equal">
      <formula>0</formula>
    </cfRule>
  </conditionalFormatting>
  <conditionalFormatting sqref="CQ49:CQ52">
    <cfRule type="cellIs" dxfId="180" priority="175" operator="equal">
      <formula>"NO VÁLIDA"</formula>
    </cfRule>
    <cfRule type="cellIs" dxfId="179" priority="176" operator="equal">
      <formula>"VÁLIDA"</formula>
    </cfRule>
  </conditionalFormatting>
  <conditionalFormatting sqref="CO49:CQ49 CO51:CQ52">
    <cfRule type="expression" dxfId="178" priority="174">
      <formula>YS="T"</formula>
    </cfRule>
  </conditionalFormatting>
  <conditionalFormatting sqref="CO49:CO52">
    <cfRule type="cellIs" dxfId="177" priority="173" operator="equal">
      <formula>0</formula>
    </cfRule>
  </conditionalFormatting>
  <conditionalFormatting sqref="CQ77">
    <cfRule type="cellIs" dxfId="176" priority="171" operator="equal">
      <formula>"NO VÁLIDA"</formula>
    </cfRule>
    <cfRule type="cellIs" dxfId="175" priority="172" operator="equal">
      <formula>"VÁLIDA"</formula>
    </cfRule>
  </conditionalFormatting>
  <conditionalFormatting sqref="CO77:CQ77">
    <cfRule type="expression" dxfId="174" priority="170" stopIfTrue="1">
      <formula>AND(ROW()=CELL("ROW"),COLUMN()=CELL("COL"))</formula>
    </cfRule>
  </conditionalFormatting>
  <conditionalFormatting sqref="CP77">
    <cfRule type="cellIs" dxfId="173" priority="169" operator="equal">
      <formula>0</formula>
    </cfRule>
  </conditionalFormatting>
  <conditionalFormatting sqref="CT69 CT71:CT72 CT78:CT80 CT67">
    <cfRule type="cellIs" dxfId="172" priority="167" operator="equal">
      <formula>"PARA REVISIÓN"</formula>
    </cfRule>
    <cfRule type="cellIs" dxfId="171" priority="168" operator="equal">
      <formula>"CUMPLE"</formula>
    </cfRule>
  </conditionalFormatting>
  <conditionalFormatting sqref="CT13:CT16 CT18:CT48 CT53:CT76 CT78:CT90">
    <cfRule type="cellIs" dxfId="170" priority="165" operator="equal">
      <formula>"NO VÁLIDA"</formula>
    </cfRule>
    <cfRule type="cellIs" dxfId="169" priority="166" operator="equal">
      <formula>"VÁLIDA"</formula>
    </cfRule>
  </conditionalFormatting>
  <conditionalFormatting sqref="CS81">
    <cfRule type="cellIs" dxfId="168" priority="164" operator="notBetween">
      <formula>"RECHAZO"</formula>
      <formula>"NO ADMISIBLE"</formula>
    </cfRule>
  </conditionalFormatting>
  <conditionalFormatting sqref="CR31:CT36 CR53:CT53 CR55:CT58 CR38:CT48">
    <cfRule type="expression" dxfId="167" priority="163">
      <formula>YS="T"</formula>
    </cfRule>
  </conditionalFormatting>
  <conditionalFormatting sqref="CR12:CT13">
    <cfRule type="expression" dxfId="166" priority="162" stopIfTrue="1">
      <formula>ROW()=CELL("ROW")</formula>
    </cfRule>
  </conditionalFormatting>
  <conditionalFormatting sqref="CR15:CT15 CR25:CT26 CR31:CT31 CR57:CT58 CR21:CT21 CR78:CT90 CR64:CT76 CR19:CT19 CR47:CT47 CR63 CT63">
    <cfRule type="expression" dxfId="165" priority="161" stopIfTrue="1">
      <formula>AND(ROW()=CELL("ROW"),COLUMN()=CELL("COL"))</formula>
    </cfRule>
  </conditionalFormatting>
  <conditionalFormatting sqref="CS14 CS21 CS25 CS31 CS47 CS58 CS61 CS66 CS70:CS72 CS78">
    <cfRule type="cellIs" dxfId="164" priority="160" operator="greaterThan">
      <formula>0</formula>
    </cfRule>
  </conditionalFormatting>
  <conditionalFormatting sqref="CR15:CR16 CR22:CR24 CR26:CR30 CR32:CR46 CR48 CR59:CR60 CR62 CS67:CS69 CS73:CS76 CR18:CR20 CR53:CR57">
    <cfRule type="cellIs" dxfId="163" priority="159" operator="equal">
      <formula>0</formula>
    </cfRule>
  </conditionalFormatting>
  <conditionalFormatting sqref="CT17">
    <cfRule type="cellIs" dxfId="162" priority="157" operator="equal">
      <formula>"NO VÁLIDA"</formula>
    </cfRule>
    <cfRule type="cellIs" dxfId="161" priority="158" operator="equal">
      <formula>"VÁLIDA"</formula>
    </cfRule>
  </conditionalFormatting>
  <conditionalFormatting sqref="CR17">
    <cfRule type="cellIs" dxfId="160" priority="156" operator="equal">
      <formula>0</formula>
    </cfRule>
  </conditionalFormatting>
  <conditionalFormatting sqref="CT49:CT52">
    <cfRule type="cellIs" dxfId="159" priority="154" operator="equal">
      <formula>"NO VÁLIDA"</formula>
    </cfRule>
    <cfRule type="cellIs" dxfId="158" priority="155" operator="equal">
      <formula>"VÁLIDA"</formula>
    </cfRule>
  </conditionalFormatting>
  <conditionalFormatting sqref="CR49:CT49 CR51:CT52">
    <cfRule type="expression" dxfId="157" priority="153">
      <formula>YS="T"</formula>
    </cfRule>
  </conditionalFormatting>
  <conditionalFormatting sqref="CR49:CR52">
    <cfRule type="cellIs" dxfId="156" priority="152" operator="equal">
      <formula>0</formula>
    </cfRule>
  </conditionalFormatting>
  <conditionalFormatting sqref="CT77">
    <cfRule type="cellIs" dxfId="155" priority="150" operator="equal">
      <formula>"NO VÁLIDA"</formula>
    </cfRule>
    <cfRule type="cellIs" dxfId="154" priority="151" operator="equal">
      <formula>"VÁLIDA"</formula>
    </cfRule>
  </conditionalFormatting>
  <conditionalFormatting sqref="CR77:CT77">
    <cfRule type="expression" dxfId="153" priority="149" stopIfTrue="1">
      <formula>AND(ROW()=CELL("ROW"),COLUMN()=CELL("COL"))</formula>
    </cfRule>
  </conditionalFormatting>
  <conditionalFormatting sqref="CS77">
    <cfRule type="cellIs" dxfId="152" priority="148" operator="equal">
      <formula>0</formula>
    </cfRule>
  </conditionalFormatting>
  <conditionalFormatting sqref="CW69 CW71:CW72 CW78:CW80 CW67">
    <cfRule type="cellIs" dxfId="151" priority="146" operator="equal">
      <formula>"PARA REVISIÓN"</formula>
    </cfRule>
    <cfRule type="cellIs" dxfId="150" priority="147" operator="equal">
      <formula>"CUMPLE"</formula>
    </cfRule>
  </conditionalFormatting>
  <conditionalFormatting sqref="CW13:CW16 CW18:CW48 CW53:CW76 CW78:CW90">
    <cfRule type="cellIs" dxfId="149" priority="144" operator="equal">
      <formula>"NO VÁLIDA"</formula>
    </cfRule>
    <cfRule type="cellIs" dxfId="148" priority="145" operator="equal">
      <formula>"VÁLIDA"</formula>
    </cfRule>
  </conditionalFormatting>
  <conditionalFormatting sqref="CV81">
    <cfRule type="cellIs" dxfId="147" priority="143" operator="notBetween">
      <formula>"RECHAZO"</formula>
      <formula>"NO ADMISIBLE"</formula>
    </cfRule>
  </conditionalFormatting>
  <conditionalFormatting sqref="CU31:CW36 CU53:CW53 CU55:CW58 CU38:CW48">
    <cfRule type="expression" dxfId="146" priority="142">
      <formula>YS="T"</formula>
    </cfRule>
  </conditionalFormatting>
  <conditionalFormatting sqref="CU12:CW13">
    <cfRule type="expression" dxfId="145" priority="141" stopIfTrue="1">
      <formula>ROW()=CELL("ROW")</formula>
    </cfRule>
  </conditionalFormatting>
  <conditionalFormatting sqref="CU15:CW15 CU25:CW26 CU31:CW31 CU57:CW58 CU21:CW21 CU78:CW90 CU64:CW76 CU19:CW19 CU47:CW47 CU63 CW63">
    <cfRule type="expression" dxfId="144" priority="140" stopIfTrue="1">
      <formula>AND(ROW()=CELL("ROW"),COLUMN()=CELL("COL"))</formula>
    </cfRule>
  </conditionalFormatting>
  <conditionalFormatting sqref="CV14 CV21 CV25 CV31 CV47 CV58 CV61 CV66 CV70:CV72 CV78">
    <cfRule type="cellIs" dxfId="143" priority="139" operator="greaterThan">
      <formula>0</formula>
    </cfRule>
  </conditionalFormatting>
  <conditionalFormatting sqref="CU15:CU16 CU22:CU24 CU26:CU30 CU32:CU46 CU48 CU59:CU60 CU62 CV67:CV69 CV73:CV76 CU18:CU20 CU53:CU57">
    <cfRule type="cellIs" dxfId="142" priority="138" operator="equal">
      <formula>0</formula>
    </cfRule>
  </conditionalFormatting>
  <conditionalFormatting sqref="CW17">
    <cfRule type="cellIs" dxfId="141" priority="136" operator="equal">
      <formula>"NO VÁLIDA"</formula>
    </cfRule>
    <cfRule type="cellIs" dxfId="140" priority="137" operator="equal">
      <formula>"VÁLIDA"</formula>
    </cfRule>
  </conditionalFormatting>
  <conditionalFormatting sqref="CU17">
    <cfRule type="cellIs" dxfId="139" priority="135" operator="equal">
      <formula>0</formula>
    </cfRule>
  </conditionalFormatting>
  <conditionalFormatting sqref="CW49:CW52">
    <cfRule type="cellIs" dxfId="138" priority="133" operator="equal">
      <formula>"NO VÁLIDA"</formula>
    </cfRule>
    <cfRule type="cellIs" dxfId="137" priority="134" operator="equal">
      <formula>"VÁLIDA"</formula>
    </cfRule>
  </conditionalFormatting>
  <conditionalFormatting sqref="CU49:CW49 CU51:CW52">
    <cfRule type="expression" dxfId="136" priority="132">
      <formula>YS="T"</formula>
    </cfRule>
  </conditionalFormatting>
  <conditionalFormatting sqref="CU49:CU52">
    <cfRule type="cellIs" dxfId="135" priority="131" operator="equal">
      <formula>0</formula>
    </cfRule>
  </conditionalFormatting>
  <conditionalFormatting sqref="CW77">
    <cfRule type="cellIs" dxfId="134" priority="129" operator="equal">
      <formula>"NO VÁLIDA"</formula>
    </cfRule>
    <cfRule type="cellIs" dxfId="133" priority="130" operator="equal">
      <formula>"VÁLIDA"</formula>
    </cfRule>
  </conditionalFormatting>
  <conditionalFormatting sqref="CU77:CW77">
    <cfRule type="expression" dxfId="132" priority="128" stopIfTrue="1">
      <formula>AND(ROW()=CELL("ROW"),COLUMN()=CELL("COL"))</formula>
    </cfRule>
  </conditionalFormatting>
  <conditionalFormatting sqref="CV77">
    <cfRule type="cellIs" dxfId="131" priority="127" operator="equal">
      <formula>0</formula>
    </cfRule>
  </conditionalFormatting>
  <conditionalFormatting sqref="CZ69 CZ71:CZ72 CZ78:CZ80 CZ67">
    <cfRule type="cellIs" dxfId="130" priority="125" operator="equal">
      <formula>"PARA REVISIÓN"</formula>
    </cfRule>
    <cfRule type="cellIs" dxfId="129" priority="126" operator="equal">
      <formula>"CUMPLE"</formula>
    </cfRule>
  </conditionalFormatting>
  <conditionalFormatting sqref="CZ13:CZ16 CZ18:CZ48 CZ53:CZ76 CZ78:CZ90">
    <cfRule type="cellIs" dxfId="128" priority="123" operator="equal">
      <formula>"NO VÁLIDA"</formula>
    </cfRule>
    <cfRule type="cellIs" dxfId="127" priority="124" operator="equal">
      <formula>"VÁLIDA"</formula>
    </cfRule>
  </conditionalFormatting>
  <conditionalFormatting sqref="CY81">
    <cfRule type="cellIs" dxfId="126" priority="122" operator="notBetween">
      <formula>"RECHAZO"</formula>
      <formula>"NO ADMISIBLE"</formula>
    </cfRule>
  </conditionalFormatting>
  <conditionalFormatting sqref="CX31:CZ36 CX53:CZ53 CX55:CZ58 CX38:CZ48">
    <cfRule type="expression" dxfId="125" priority="121">
      <formula>YS="T"</formula>
    </cfRule>
  </conditionalFormatting>
  <conditionalFormatting sqref="CX12:CZ13">
    <cfRule type="expression" dxfId="124" priority="120" stopIfTrue="1">
      <formula>ROW()=CELL("ROW")</formula>
    </cfRule>
  </conditionalFormatting>
  <conditionalFormatting sqref="CX15:CZ15 CX25:CZ26 CX31:CZ31 CX57:CZ58 CX21:CZ21 CX78:CZ90 CX64:CZ76 CX19:CZ19 CX47:CZ47 CX63 CZ63">
    <cfRule type="expression" dxfId="123" priority="119" stopIfTrue="1">
      <formula>AND(ROW()=CELL("ROW"),COLUMN()=CELL("COL"))</formula>
    </cfRule>
  </conditionalFormatting>
  <conditionalFormatting sqref="CY14 CY21 CY25 CY31 CY47 CY58 CY61 CY66 CY70:CY72 CY78">
    <cfRule type="cellIs" dxfId="122" priority="118" operator="greaterThan">
      <formula>0</formula>
    </cfRule>
  </conditionalFormatting>
  <conditionalFormatting sqref="CX15:CX16 CX22:CX24 CX26:CX30 CX32:CX46 CX48 CX59:CX60 CX62 CY67:CY69 CY73:CY76 CX18:CX20 CX53:CX57">
    <cfRule type="cellIs" dxfId="121" priority="117" operator="equal">
      <formula>0</formula>
    </cfRule>
  </conditionalFormatting>
  <conditionalFormatting sqref="CZ17">
    <cfRule type="cellIs" dxfId="120" priority="115" operator="equal">
      <formula>"NO VÁLIDA"</formula>
    </cfRule>
    <cfRule type="cellIs" dxfId="119" priority="116" operator="equal">
      <formula>"VÁLIDA"</formula>
    </cfRule>
  </conditionalFormatting>
  <conditionalFormatting sqref="CX17">
    <cfRule type="cellIs" dxfId="118" priority="114" operator="equal">
      <formula>0</formula>
    </cfRule>
  </conditionalFormatting>
  <conditionalFormatting sqref="CZ49:CZ52">
    <cfRule type="cellIs" dxfId="117" priority="112" operator="equal">
      <formula>"NO VÁLIDA"</formula>
    </cfRule>
    <cfRule type="cellIs" dxfId="116" priority="113" operator="equal">
      <formula>"VÁLIDA"</formula>
    </cfRule>
  </conditionalFormatting>
  <conditionalFormatting sqref="CX49:CZ49 CX51:CZ52">
    <cfRule type="expression" dxfId="115" priority="111">
      <formula>YS="T"</formula>
    </cfRule>
  </conditionalFormatting>
  <conditionalFormatting sqref="CX49:CX52">
    <cfRule type="cellIs" dxfId="114" priority="110" operator="equal">
      <formula>0</formula>
    </cfRule>
  </conditionalFormatting>
  <conditionalFormatting sqref="CZ77">
    <cfRule type="cellIs" dxfId="113" priority="108" operator="equal">
      <formula>"NO VÁLIDA"</formula>
    </cfRule>
    <cfRule type="cellIs" dxfId="112" priority="109" operator="equal">
      <formula>"VÁLIDA"</formula>
    </cfRule>
  </conditionalFormatting>
  <conditionalFormatting sqref="CX77:CZ77">
    <cfRule type="expression" dxfId="111" priority="107" stopIfTrue="1">
      <formula>AND(ROW()=CELL("ROW"),COLUMN()=CELL("COL"))</formula>
    </cfRule>
  </conditionalFormatting>
  <conditionalFormatting sqref="CY77">
    <cfRule type="cellIs" dxfId="110" priority="106" operator="equal">
      <formula>0</formula>
    </cfRule>
  </conditionalFormatting>
  <conditionalFormatting sqref="DC69 DC71:DC72 DC78:DC80 DC67">
    <cfRule type="cellIs" dxfId="109" priority="104" operator="equal">
      <formula>"PARA REVISIÓN"</formula>
    </cfRule>
    <cfRule type="cellIs" dxfId="108" priority="105" operator="equal">
      <formula>"CUMPLE"</formula>
    </cfRule>
  </conditionalFormatting>
  <conditionalFormatting sqref="DC13:DC16 DC18:DC48 DC53:DC76 DC78:DC90">
    <cfRule type="cellIs" dxfId="107" priority="102" operator="equal">
      <formula>"NO VÁLIDA"</formula>
    </cfRule>
    <cfRule type="cellIs" dxfId="106" priority="103" operator="equal">
      <formula>"VÁLIDA"</formula>
    </cfRule>
  </conditionalFormatting>
  <conditionalFormatting sqref="DB81">
    <cfRule type="cellIs" dxfId="105" priority="101" operator="notBetween">
      <formula>"RECHAZO"</formula>
      <formula>"NO ADMISIBLE"</formula>
    </cfRule>
  </conditionalFormatting>
  <conditionalFormatting sqref="DA31:DC36 DA53:DC53 DA55:DC58 DA38:DC48">
    <cfRule type="expression" dxfId="104" priority="100">
      <formula>YS="T"</formula>
    </cfRule>
  </conditionalFormatting>
  <conditionalFormatting sqref="DA12:DC13">
    <cfRule type="expression" dxfId="103" priority="99" stopIfTrue="1">
      <formula>ROW()=CELL("ROW")</formula>
    </cfRule>
  </conditionalFormatting>
  <conditionalFormatting sqref="DA15:DC15 DA25:DC26 DA31:DC31 DA57:DC58 DA21:DC21 DA78:DC90 DA64:DC76 DA19:DC19 DA47:DC47 DA63 DC63">
    <cfRule type="expression" dxfId="102" priority="98" stopIfTrue="1">
      <formula>AND(ROW()=CELL("ROW"),COLUMN()=CELL("COL"))</formula>
    </cfRule>
  </conditionalFormatting>
  <conditionalFormatting sqref="DB14 DB21 DB25 DB31 DB47 DB58 DB61 DB66 DB70:DB72 DB78">
    <cfRule type="cellIs" dxfId="101" priority="97" operator="greaterThan">
      <formula>0</formula>
    </cfRule>
  </conditionalFormatting>
  <conditionalFormatting sqref="DA15:DA16 DA22:DA24 DA26:DA30 DA32:DA46 DA48 DA59:DA60 DA62 DB67:DB69 DB73:DB76 DA18:DA20 DA53:DA57">
    <cfRule type="cellIs" dxfId="100" priority="96" operator="equal">
      <formula>0</formula>
    </cfRule>
  </conditionalFormatting>
  <conditionalFormatting sqref="DC17">
    <cfRule type="cellIs" dxfId="99" priority="94" operator="equal">
      <formula>"NO VÁLIDA"</formula>
    </cfRule>
    <cfRule type="cellIs" dxfId="98" priority="95" operator="equal">
      <formula>"VÁLIDA"</formula>
    </cfRule>
  </conditionalFormatting>
  <conditionalFormatting sqref="DA17">
    <cfRule type="cellIs" dxfId="97" priority="93" operator="equal">
      <formula>0</formula>
    </cfRule>
  </conditionalFormatting>
  <conditionalFormatting sqref="DC49:DC52">
    <cfRule type="cellIs" dxfId="96" priority="91" operator="equal">
      <formula>"NO VÁLIDA"</formula>
    </cfRule>
    <cfRule type="cellIs" dxfId="95" priority="92" operator="equal">
      <formula>"VÁLIDA"</formula>
    </cfRule>
  </conditionalFormatting>
  <conditionalFormatting sqref="DA49:DC49 DA51:DC52">
    <cfRule type="expression" dxfId="94" priority="90">
      <formula>YS="T"</formula>
    </cfRule>
  </conditionalFormatting>
  <conditionalFormatting sqref="DA49:DA52">
    <cfRule type="cellIs" dxfId="93" priority="89" operator="equal">
      <formula>0</formula>
    </cfRule>
  </conditionalFormatting>
  <conditionalFormatting sqref="DC77">
    <cfRule type="cellIs" dxfId="92" priority="87" operator="equal">
      <formula>"NO VÁLIDA"</formula>
    </cfRule>
    <cfRule type="cellIs" dxfId="91" priority="88" operator="equal">
      <formula>"VÁLIDA"</formula>
    </cfRule>
  </conditionalFormatting>
  <conditionalFormatting sqref="DA77:DC77">
    <cfRule type="expression" dxfId="90" priority="86" stopIfTrue="1">
      <formula>AND(ROW()=CELL("ROW"),COLUMN()=CELL("COL"))</formula>
    </cfRule>
  </conditionalFormatting>
  <conditionalFormatting sqref="DB77">
    <cfRule type="cellIs" dxfId="89" priority="85" operator="equal">
      <formula>0</formula>
    </cfRule>
  </conditionalFormatting>
  <conditionalFormatting sqref="DF69 DF71:DF72 DF78:DF80 DF67">
    <cfRule type="cellIs" dxfId="88" priority="83" operator="equal">
      <formula>"PARA REVISIÓN"</formula>
    </cfRule>
    <cfRule type="cellIs" dxfId="87" priority="84" operator="equal">
      <formula>"CUMPLE"</formula>
    </cfRule>
  </conditionalFormatting>
  <conditionalFormatting sqref="DF13:DF16 DF18:DF48 DF53:DF76 DF78:DF90">
    <cfRule type="cellIs" dxfId="86" priority="81" operator="equal">
      <formula>"NO VÁLIDA"</formula>
    </cfRule>
    <cfRule type="cellIs" dxfId="85" priority="82" operator="equal">
      <formula>"VÁLIDA"</formula>
    </cfRule>
  </conditionalFormatting>
  <conditionalFormatting sqref="DE81">
    <cfRule type="cellIs" dxfId="84" priority="80" operator="notBetween">
      <formula>"RECHAZO"</formula>
      <formula>"NO ADMISIBLE"</formula>
    </cfRule>
  </conditionalFormatting>
  <conditionalFormatting sqref="DD31:DF36 DD53:DF53 DD55:DF58 DD38:DF48">
    <cfRule type="expression" dxfId="83" priority="79">
      <formula>YS="T"</formula>
    </cfRule>
  </conditionalFormatting>
  <conditionalFormatting sqref="DD12:DF13">
    <cfRule type="expression" dxfId="82" priority="78" stopIfTrue="1">
      <formula>ROW()=CELL("ROW")</formula>
    </cfRule>
  </conditionalFormatting>
  <conditionalFormatting sqref="DD15:DF15 DD25:DF26 DD31:DF31 DD57:DF58 DD21:DF21 DD78:DF90 DD64:DF76 DD19:DF19 DD47:DF47 DD63 DF63">
    <cfRule type="expression" dxfId="81" priority="77" stopIfTrue="1">
      <formula>AND(ROW()=CELL("ROW"),COLUMN()=CELL("COL"))</formula>
    </cfRule>
  </conditionalFormatting>
  <conditionalFormatting sqref="DE14 DE21 DE25 DE31 DE47 DE58 DE61 DE66 DE70:DE72 DE78">
    <cfRule type="cellIs" dxfId="80" priority="76" operator="greaterThan">
      <formula>0</formula>
    </cfRule>
  </conditionalFormatting>
  <conditionalFormatting sqref="DD15:DD16 DD22:DD24 DD26:DD30 DD32:DD46 DD48 DD59:DD60 DD62 DE67:DE69 DE73:DE76 DD18:DD20 DD53:DD57">
    <cfRule type="cellIs" dxfId="79" priority="75" operator="equal">
      <formula>0</formula>
    </cfRule>
  </conditionalFormatting>
  <conditionalFormatting sqref="DF17">
    <cfRule type="cellIs" dxfId="78" priority="73" operator="equal">
      <formula>"NO VÁLIDA"</formula>
    </cfRule>
    <cfRule type="cellIs" dxfId="77" priority="74" operator="equal">
      <formula>"VÁLIDA"</formula>
    </cfRule>
  </conditionalFormatting>
  <conditionalFormatting sqref="DD17">
    <cfRule type="cellIs" dxfId="76" priority="72" operator="equal">
      <formula>0</formula>
    </cfRule>
  </conditionalFormatting>
  <conditionalFormatting sqref="DF49:DF52">
    <cfRule type="cellIs" dxfId="75" priority="70" operator="equal">
      <formula>"NO VÁLIDA"</formula>
    </cfRule>
    <cfRule type="cellIs" dxfId="74" priority="71" operator="equal">
      <formula>"VÁLIDA"</formula>
    </cfRule>
  </conditionalFormatting>
  <conditionalFormatting sqref="DD49:DF49 DD51:DF52">
    <cfRule type="expression" dxfId="73" priority="69">
      <formula>YS="T"</formula>
    </cfRule>
  </conditionalFormatting>
  <conditionalFormatting sqref="DD49:DD52">
    <cfRule type="cellIs" dxfId="72" priority="68" operator="equal">
      <formula>0</formula>
    </cfRule>
  </conditionalFormatting>
  <conditionalFormatting sqref="DF77">
    <cfRule type="cellIs" dxfId="71" priority="66" operator="equal">
      <formula>"NO VÁLIDA"</formula>
    </cfRule>
    <cfRule type="cellIs" dxfId="70" priority="67" operator="equal">
      <formula>"VÁLIDA"</formula>
    </cfRule>
  </conditionalFormatting>
  <conditionalFormatting sqref="DD77:DF77">
    <cfRule type="expression" dxfId="69" priority="65" stopIfTrue="1">
      <formula>AND(ROW()=CELL("ROW"),COLUMN()=CELL("COL"))</formula>
    </cfRule>
  </conditionalFormatting>
  <conditionalFormatting sqref="DE77">
    <cfRule type="cellIs" dxfId="68" priority="64" operator="equal">
      <formula>0</formula>
    </cfRule>
  </conditionalFormatting>
  <conditionalFormatting sqref="DI69 DI71:DI72 DI78:DI80 DI67">
    <cfRule type="cellIs" dxfId="67" priority="62" operator="equal">
      <formula>"PARA REVISIÓN"</formula>
    </cfRule>
    <cfRule type="cellIs" dxfId="66" priority="63" operator="equal">
      <formula>"CUMPLE"</formula>
    </cfRule>
  </conditionalFormatting>
  <conditionalFormatting sqref="DI13:DI16 DI18:DI48 DI53:DI76 DI78:DI90">
    <cfRule type="cellIs" dxfId="65" priority="60" operator="equal">
      <formula>"NO VÁLIDA"</formula>
    </cfRule>
    <cfRule type="cellIs" dxfId="64" priority="61" operator="equal">
      <formula>"VÁLIDA"</formula>
    </cfRule>
  </conditionalFormatting>
  <conditionalFormatting sqref="DH81">
    <cfRule type="cellIs" dxfId="63" priority="59" operator="notBetween">
      <formula>"RECHAZO"</formula>
      <formula>"NO ADMISIBLE"</formula>
    </cfRule>
  </conditionalFormatting>
  <conditionalFormatting sqref="DG31:DI36 DG53:DI53 DG55:DI58 DG38:DI48">
    <cfRule type="expression" dxfId="62" priority="58">
      <formula>YS="T"</formula>
    </cfRule>
  </conditionalFormatting>
  <conditionalFormatting sqref="DG12:DI13">
    <cfRule type="expression" dxfId="61" priority="57" stopIfTrue="1">
      <formula>ROW()=CELL("ROW")</formula>
    </cfRule>
  </conditionalFormatting>
  <conditionalFormatting sqref="DG15:DI15 DG25:DI26 DG31:DI31 DG57:DI58 DG21:DI21 DG78:DI90 DG64:DI76 DG19:DI19 DG47:DI47 DG63 DI63">
    <cfRule type="expression" dxfId="60" priority="56" stopIfTrue="1">
      <formula>AND(ROW()=CELL("ROW"),COLUMN()=CELL("COL"))</formula>
    </cfRule>
  </conditionalFormatting>
  <conditionalFormatting sqref="DH14 DH21 DH25 DH31 DH47 DH58 DH61 DH66 DH70:DH72 DH78">
    <cfRule type="cellIs" dxfId="59" priority="55" operator="greaterThan">
      <formula>0</formula>
    </cfRule>
  </conditionalFormatting>
  <conditionalFormatting sqref="DG15:DG16 DG22:DG24 DG26:DG30 DG32:DG46 DG48 DG59:DG60 DG62 DH67:DH69 DH73:DH76 DG18:DG20 DG53:DG57">
    <cfRule type="cellIs" dxfId="58" priority="54" operator="equal">
      <formula>0</formula>
    </cfRule>
  </conditionalFormatting>
  <conditionalFormatting sqref="DI17">
    <cfRule type="cellIs" dxfId="57" priority="52" operator="equal">
      <formula>"NO VÁLIDA"</formula>
    </cfRule>
    <cfRule type="cellIs" dxfId="56" priority="53" operator="equal">
      <formula>"VÁLIDA"</formula>
    </cfRule>
  </conditionalFormatting>
  <conditionalFormatting sqref="DG17">
    <cfRule type="cellIs" dxfId="55" priority="51" operator="equal">
      <formula>0</formula>
    </cfRule>
  </conditionalFormatting>
  <conditionalFormatting sqref="DI49:DI52">
    <cfRule type="cellIs" dxfId="54" priority="49" operator="equal">
      <formula>"NO VÁLIDA"</formula>
    </cfRule>
    <cfRule type="cellIs" dxfId="53" priority="50" operator="equal">
      <formula>"VÁLIDA"</formula>
    </cfRule>
  </conditionalFormatting>
  <conditionalFormatting sqref="DG49:DI49 DG51:DI52">
    <cfRule type="expression" dxfId="52" priority="48">
      <formula>YS="T"</formula>
    </cfRule>
  </conditionalFormatting>
  <conditionalFormatting sqref="DG49:DG52">
    <cfRule type="cellIs" dxfId="51" priority="47" operator="equal">
      <formula>0</formula>
    </cfRule>
  </conditionalFormatting>
  <conditionalFormatting sqref="DI77">
    <cfRule type="cellIs" dxfId="50" priority="45" operator="equal">
      <formula>"NO VÁLIDA"</formula>
    </cfRule>
    <cfRule type="cellIs" dxfId="49" priority="46" operator="equal">
      <formula>"VÁLIDA"</formula>
    </cfRule>
  </conditionalFormatting>
  <conditionalFormatting sqref="DG77:DI77">
    <cfRule type="expression" dxfId="48" priority="44" stopIfTrue="1">
      <formula>AND(ROW()=CELL("ROW"),COLUMN()=CELL("COL"))</formula>
    </cfRule>
  </conditionalFormatting>
  <conditionalFormatting sqref="DH77">
    <cfRule type="cellIs" dxfId="47" priority="43" operator="equal">
      <formula>0</formula>
    </cfRule>
  </conditionalFormatting>
  <conditionalFormatting sqref="DL69 DL71:DL72 DL78:DL80 DL67">
    <cfRule type="cellIs" dxfId="46" priority="41" operator="equal">
      <formula>"PARA REVISIÓN"</formula>
    </cfRule>
    <cfRule type="cellIs" dxfId="45" priority="42" operator="equal">
      <formula>"CUMPLE"</formula>
    </cfRule>
  </conditionalFormatting>
  <conditionalFormatting sqref="DL13:DL16 DL18:DL48 DL53:DL76 DL78:DL90">
    <cfRule type="cellIs" dxfId="44" priority="39" operator="equal">
      <formula>"NO VÁLIDA"</formula>
    </cfRule>
    <cfRule type="cellIs" dxfId="43" priority="40" operator="equal">
      <formula>"VÁLIDA"</formula>
    </cfRule>
  </conditionalFormatting>
  <conditionalFormatting sqref="DK81">
    <cfRule type="cellIs" dxfId="42" priority="38" operator="notBetween">
      <formula>"RECHAZO"</formula>
      <formula>"NO ADMISIBLE"</formula>
    </cfRule>
  </conditionalFormatting>
  <conditionalFormatting sqref="DJ31:DL36 DJ53:DL53 DJ55:DL58 DJ38:DL48">
    <cfRule type="expression" dxfId="41" priority="37">
      <formula>YS="T"</formula>
    </cfRule>
  </conditionalFormatting>
  <conditionalFormatting sqref="DJ12:DL13">
    <cfRule type="expression" dxfId="40" priority="36" stopIfTrue="1">
      <formula>ROW()=CELL("ROW")</formula>
    </cfRule>
  </conditionalFormatting>
  <conditionalFormatting sqref="DJ15:DL15 DJ25:DL26 DJ31:DL31 DJ57:DL58 DJ21:DL21 DJ78:DL90 DJ64:DL76 DJ19:DL19 DJ47:DL47 DJ63 DL63">
    <cfRule type="expression" dxfId="39" priority="35" stopIfTrue="1">
      <formula>AND(ROW()=CELL("ROW"),COLUMN()=CELL("COL"))</formula>
    </cfRule>
  </conditionalFormatting>
  <conditionalFormatting sqref="DK14 DK21 DK25 DK31 DK47 DK58 DK61 DK66 DK70:DK72 DK78">
    <cfRule type="cellIs" dxfId="38" priority="34" operator="greaterThan">
      <formula>0</formula>
    </cfRule>
  </conditionalFormatting>
  <conditionalFormatting sqref="DJ15:DJ16 DJ22:DJ24 DJ26:DJ30 DJ32:DJ46 DJ48 DJ59:DJ60 DJ62 DK67:DK69 DK73:DK76 DJ18:DJ20 DJ53:DJ57">
    <cfRule type="cellIs" dxfId="37" priority="33" operator="equal">
      <formula>0</formula>
    </cfRule>
  </conditionalFormatting>
  <conditionalFormatting sqref="DL17">
    <cfRule type="cellIs" dxfId="36" priority="31" operator="equal">
      <formula>"NO VÁLIDA"</formula>
    </cfRule>
    <cfRule type="cellIs" dxfId="35" priority="32" operator="equal">
      <formula>"VÁLIDA"</formula>
    </cfRule>
  </conditionalFormatting>
  <conditionalFormatting sqref="DJ17">
    <cfRule type="cellIs" dxfId="34" priority="30" operator="equal">
      <formula>0</formula>
    </cfRule>
  </conditionalFormatting>
  <conditionalFormatting sqref="DL49:DL52">
    <cfRule type="cellIs" dxfId="33" priority="28" operator="equal">
      <formula>"NO VÁLIDA"</formula>
    </cfRule>
    <cfRule type="cellIs" dxfId="32" priority="29" operator="equal">
      <formula>"VÁLIDA"</formula>
    </cfRule>
  </conditionalFormatting>
  <conditionalFormatting sqref="DJ49:DL49 DJ51:DL52">
    <cfRule type="expression" dxfId="31" priority="27">
      <formula>YS="T"</formula>
    </cfRule>
  </conditionalFormatting>
  <conditionalFormatting sqref="DJ49:DJ52">
    <cfRule type="cellIs" dxfId="30" priority="26" operator="equal">
      <formula>0</formula>
    </cfRule>
  </conditionalFormatting>
  <conditionalFormatting sqref="DL77">
    <cfRule type="cellIs" dxfId="29" priority="24" operator="equal">
      <formula>"NO VÁLIDA"</formula>
    </cfRule>
    <cfRule type="cellIs" dxfId="28" priority="25" operator="equal">
      <formula>"VÁLIDA"</formula>
    </cfRule>
  </conditionalFormatting>
  <conditionalFormatting sqref="DJ77:DL77">
    <cfRule type="expression" dxfId="27" priority="23" stopIfTrue="1">
      <formula>AND(ROW()=CELL("ROW"),COLUMN()=CELL("COL"))</formula>
    </cfRule>
  </conditionalFormatting>
  <conditionalFormatting sqref="DK77">
    <cfRule type="cellIs" dxfId="26" priority="22" operator="equal">
      <formula>0</formula>
    </cfRule>
  </conditionalFormatting>
  <conditionalFormatting sqref="DO69 DO71:DO72 DO78:DO80 DO67">
    <cfRule type="cellIs" dxfId="25" priority="20" operator="equal">
      <formula>"PARA REVISIÓN"</formula>
    </cfRule>
    <cfRule type="cellIs" dxfId="24" priority="21" operator="equal">
      <formula>"CUMPLE"</formula>
    </cfRule>
  </conditionalFormatting>
  <conditionalFormatting sqref="DO13:DO16 DO18:DO48 DO53:DO76 DO78:DO90">
    <cfRule type="cellIs" dxfId="23" priority="18" operator="equal">
      <formula>"NO VÁLIDA"</formula>
    </cfRule>
    <cfRule type="cellIs" dxfId="22" priority="19" operator="equal">
      <formula>"VÁLIDA"</formula>
    </cfRule>
  </conditionalFormatting>
  <conditionalFormatting sqref="DN81">
    <cfRule type="cellIs" dxfId="21" priority="17" operator="notBetween">
      <formula>"RECHAZO"</formula>
      <formula>"NO ADMISIBLE"</formula>
    </cfRule>
  </conditionalFormatting>
  <conditionalFormatting sqref="DM31:DO36 DM53:DO53 DM55:DO58 DM38:DO48">
    <cfRule type="expression" dxfId="20" priority="16">
      <formula>YS="T"</formula>
    </cfRule>
  </conditionalFormatting>
  <conditionalFormatting sqref="DM12:DO13">
    <cfRule type="expression" dxfId="19" priority="15" stopIfTrue="1">
      <formula>ROW()=CELL("ROW")</formula>
    </cfRule>
  </conditionalFormatting>
  <conditionalFormatting sqref="DM15:DO15 DM25:DO26 DM31:DO31 DM57:DO58 DM21:DO21 DM78:DO90 DM64:DO76 DM19:DO19 DM47:DO47 DM63 DO63">
    <cfRule type="expression" dxfId="18" priority="14" stopIfTrue="1">
      <formula>AND(ROW()=CELL("ROW"),COLUMN()=CELL("COL"))</formula>
    </cfRule>
  </conditionalFormatting>
  <conditionalFormatting sqref="DN14 DN21 DN25 DN31 DN47 DN58 DN61 DN66 DN70:DN72 DN78">
    <cfRule type="cellIs" dxfId="17" priority="13" operator="greaterThan">
      <formula>0</formula>
    </cfRule>
  </conditionalFormatting>
  <conditionalFormatting sqref="DM15:DM16 DM22:DM24 DM26:DM30 DM32:DM46 DM48 DM59:DM60 DM62 DN67:DN69 DN73:DN76 DM18:DM20 DM53:DM57">
    <cfRule type="cellIs" dxfId="16" priority="12" operator="equal">
      <formula>0</formula>
    </cfRule>
  </conditionalFormatting>
  <conditionalFormatting sqref="DO17">
    <cfRule type="cellIs" dxfId="15" priority="10" operator="equal">
      <formula>"NO VÁLIDA"</formula>
    </cfRule>
    <cfRule type="cellIs" dxfId="14" priority="11" operator="equal">
      <formula>"VÁLIDA"</formula>
    </cfRule>
  </conditionalFormatting>
  <conditionalFormatting sqref="DM17">
    <cfRule type="cellIs" dxfId="13" priority="9" operator="equal">
      <formula>0</formula>
    </cfRule>
  </conditionalFormatting>
  <conditionalFormatting sqref="DO49:DO52">
    <cfRule type="cellIs" dxfId="12" priority="7" operator="equal">
      <formula>"NO VÁLIDA"</formula>
    </cfRule>
    <cfRule type="cellIs" dxfId="11" priority="8" operator="equal">
      <formula>"VÁLIDA"</formula>
    </cfRule>
  </conditionalFormatting>
  <conditionalFormatting sqref="DM49:DO49 DM51:DO52">
    <cfRule type="expression" dxfId="10" priority="6">
      <formula>YS="T"</formula>
    </cfRule>
  </conditionalFormatting>
  <conditionalFormatting sqref="DM49:DM52">
    <cfRule type="cellIs" dxfId="9" priority="5" operator="equal">
      <formula>0</formula>
    </cfRule>
  </conditionalFormatting>
  <conditionalFormatting sqref="DO77">
    <cfRule type="cellIs" dxfId="8" priority="3" operator="equal">
      <formula>"NO VÁLIDA"</formula>
    </cfRule>
    <cfRule type="cellIs" dxfId="7" priority="4" operator="equal">
      <formula>"VÁLIDA"</formula>
    </cfRule>
  </conditionalFormatting>
  <conditionalFormatting sqref="DM77:DO77">
    <cfRule type="expression" dxfId="6" priority="2" stopIfTrue="1">
      <formula>AND(ROW()=CELL("ROW"),COLUMN()=CELL("COL"))</formula>
    </cfRule>
  </conditionalFormatting>
  <conditionalFormatting sqref="DN77">
    <cfRule type="cellIs" dxfId="5" priority="1" operator="equal">
      <formula>0</formula>
    </cfRule>
  </conditionalFormatting>
  <dataValidations count="1">
    <dataValidation type="decimal" allowBlank="1" showInputMessage="1" showErrorMessage="1" errorTitle="ESTA CELDA ESTA FORMULADA" error="PARA DESBLOQUEAR, SOMBREAR LAS CELDAS, LUEGO CLICK EN DATOS, DESPUES VALIDACION DE DATOS, LUEGO VLIDACION DE DATOS, DESPUES BORRAR TODOS Y CLICK EN ACEPTAR." sqref="J70:J72 J66 J14:J61 J80:J81 K14:K81 J78 M70:M72 M66 M14:M61 M80:M81 N14:N81 M78 P70:P72 P66 P14:P61 P80:P81 Q14:Q81 P78 S70:S72 S66 S14:S61 S80:S81 T14:T81 S78 V70:V72 V66 V14:V61 V80:V81 W14:W81 V78 Y70:Y72 Y66 Y14:Y61 Y80:Y81 Z14:Z81 Y78 AB70:AB72 AB66 AB14:AB61 AB80:AB81 AC14:AC81 AB78 AE70:AE72 AE66 AE14:AE61 AE80:AE81 AF14:AF81 AE78 AH70:AH72 AH66 AH14:AH61 AH80:AH81 AI14:AI81 AH78 AK70:AK72 AK66 AK14:AK61 AK80:AK81 AL14:AL81 AK78 AN70:AN72 AN66 AN14:AN61 AN80:AN81 AO14:AO81 AN78 AQ70:AQ72 AQ66 AQ14:AQ61 AQ80:AQ81 AR14:AR81 AQ78 AT70:AT72 AT66 AT14:AT61 AT80:AT81 AU14:AU81 AT78 AW70:AW72 AW66 AW14:AW61 AW80:AW81 AX14:AX81 AW78 AZ70:AZ72 AZ66 AZ14:AZ61 AZ80:AZ81 BA14:BA81 AZ78 BC70:BC72 BC66 BC14:BC61 BC80:BC81 BD14:BD81 BC78 BF70:BF72 BF66 BF14:BF61 BF80:BF81 BG14:BG81 BF78 BI70:BI72 BI66 BI14:BI61 BI80:BI81 BJ14:BJ81 BI78 BL70:BL72 BL66 BL14:BL61 BL80:BL81 BM14:BM81 BL78 BO70:BO72 BO66 BO14:BO61 BO80:BO81 BP14:BP81 BO78 BR70:BR72 BR66 BR14:BR61 BR80:BR81 BS14:BS81 BR78 BU70:BU72 BU66 BU14:BU61 BU80:BU81 BV14:BV81 BU78 BX70:BX72 BX66 BX14:BX61 BX80:BX81 BY14:BY81 BX78 CA70:CA72 CA66 CA14:CA61 CA80:CA81 CB14:CB81 CA78 CD70:CD72 CD66 CD14:CD61 CD80:CD81 CE14:CE81 CD78 CG70:CG72 CG66 CG14:CG61 CG80:CG81 CH14:CH81 CG78 CJ70:CJ72 CJ66 CJ14:CJ61 CJ80:CJ81 CK14:CK81 CJ78 CM70:CM72 CM66 CM14:CM61 CM80:CM81 CN14:CN81 CM78 CP70:CP72 CP66 CP14:CP61 CP80:CP81 CQ14:CQ81 CP78 CS70:CS72 CS66 CS14:CS61 CS80:CS81 CT14:CT81 CS78 CV70:CV72 CV66 CV14:CV61 CV80:CV81 CW14:CW81 CV78 CY70:CY72 CY66 CY14:CY61 CY80:CY81 CZ14:CZ81 CY78 DB70:DB72 DB66 DB14:DB61 DB80:DB81 DC14:DC81 DB78 DE70:DE72 DE66 DE14:DE61 DE80:DE81 DF14:DF81 DE78 DH70:DH72 DH66 DH14:DH61 DH80:DH81 DI14:DI81 DH78 DK70:DK72 DK66 DK14:DK61 DK80:DK81 DL14:DL81 DK78 DN70:DN72 DN66 DN14:DN61 DN80:DN81 DO14:DO81 DN78">
      <formula1>-0.0000007</formula1>
      <formula2>-0.0000007</formula2>
    </dataValidation>
  </dataValidations>
  <printOptions horizontalCentered="1"/>
  <pageMargins left="0.23622047244094491" right="0.23622047244094491" top="0.74803149606299213" bottom="0.74803149606299213" header="0.31496062992125984" footer="0.31496062992125984"/>
  <pageSetup scale="48" orientation="landscape" horizontalDpi="1200" verticalDpi="1200" r:id="rId1"/>
  <headerFooter alignWithMargins="0">
    <oddFooter>&amp;L&amp;9&amp;F
&amp;A&amp;C&amp;P de &amp;N&amp;R&amp;9INSTITUTO NACIONAL DE VIAS
&amp;D</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8" tint="-0.499984740745262"/>
    <pageSetUpPr fitToPage="1"/>
  </sheetPr>
  <dimension ref="A1:Z325"/>
  <sheetViews>
    <sheetView showGridLines="0" tabSelected="1" topLeftCell="A7" zoomScale="90" zoomScaleNormal="90" workbookViewId="0">
      <selection activeCell="J90" sqref="J90"/>
    </sheetView>
  </sheetViews>
  <sheetFormatPr baseColWidth="10" defaultColWidth="0" defaultRowHeight="12.75" zeroHeight="1"/>
  <cols>
    <col min="1" max="1" width="2.7109375" style="21" customWidth="1"/>
    <col min="2" max="3" width="8.28515625" style="21" customWidth="1"/>
    <col min="4" max="4" width="44.28515625" style="21" customWidth="1"/>
    <col min="5" max="6" width="21.5703125" style="21" customWidth="1"/>
    <col min="7" max="7" width="21" style="21" customWidth="1"/>
    <col min="8" max="8" width="20.7109375" style="21" customWidth="1"/>
    <col min="9" max="9" width="15.42578125" style="21" bestFit="1" customWidth="1"/>
    <col min="10" max="10" width="28.7109375" style="23" bestFit="1" customWidth="1"/>
    <col min="11" max="11" width="13.7109375" style="19" hidden="1" customWidth="1"/>
    <col min="12" max="12" width="13.7109375" style="20" hidden="1" customWidth="1"/>
    <col min="13" max="15" width="13.7109375" style="21" hidden="1" customWidth="1"/>
    <col min="16" max="16" width="19.5703125" style="94" hidden="1" customWidth="1"/>
    <col min="17" max="17" width="47.7109375" style="106" hidden="1" customWidth="1"/>
    <col min="18" max="18" width="22.28515625" style="106" hidden="1" customWidth="1"/>
    <col min="19" max="19" width="22.28515625" style="94" hidden="1" customWidth="1"/>
    <col min="20" max="20" width="23.28515625" style="94" hidden="1" customWidth="1"/>
    <col min="21" max="21" width="22.28515625" style="94" hidden="1" customWidth="1"/>
    <col min="22" max="22" width="22.28515625" style="137" hidden="1" customWidth="1"/>
    <col min="23" max="23" width="22.28515625" style="136" hidden="1" customWidth="1"/>
    <col min="24" max="24" width="22.28515625" style="137" hidden="1" customWidth="1"/>
    <col min="25" max="26" width="22.28515625" style="94" bestFit="1" customWidth="1"/>
    <col min="27" max="16384" width="11.42578125" style="21" hidden="1"/>
  </cols>
  <sheetData>
    <row r="1" spans="2:19" ht="18">
      <c r="B1" s="360" t="s">
        <v>19</v>
      </c>
      <c r="C1" s="360"/>
      <c r="D1" s="360"/>
      <c r="E1" s="360"/>
      <c r="F1" s="360"/>
      <c r="G1" s="360"/>
      <c r="H1" s="360"/>
      <c r="I1" s="360"/>
      <c r="J1" s="360"/>
    </row>
    <row r="2" spans="2:19">
      <c r="B2" s="361" t="s">
        <v>20</v>
      </c>
      <c r="C2" s="361"/>
      <c r="D2" s="361"/>
      <c r="E2" s="361"/>
      <c r="F2" s="361"/>
      <c r="G2" s="361"/>
      <c r="H2" s="361"/>
      <c r="I2" s="361"/>
      <c r="J2" s="361"/>
    </row>
    <row r="3" spans="2:19">
      <c r="B3" s="361" t="s">
        <v>21</v>
      </c>
      <c r="C3" s="361"/>
      <c r="D3" s="361"/>
      <c r="E3" s="361"/>
      <c r="F3" s="361"/>
      <c r="G3" s="361"/>
      <c r="H3" s="361"/>
      <c r="I3" s="361"/>
      <c r="J3" s="361"/>
    </row>
    <row r="4" spans="2:19">
      <c r="B4" s="361" t="s">
        <v>22</v>
      </c>
      <c r="C4" s="361"/>
      <c r="D4" s="361"/>
      <c r="E4" s="361"/>
      <c r="F4" s="361"/>
      <c r="G4" s="361"/>
      <c r="H4" s="361"/>
      <c r="I4" s="361"/>
      <c r="J4" s="361"/>
    </row>
    <row r="5" spans="2:19">
      <c r="B5" s="361" t="s">
        <v>23</v>
      </c>
      <c r="C5" s="361"/>
      <c r="D5" s="361"/>
      <c r="E5" s="361"/>
      <c r="F5" s="361"/>
      <c r="G5" s="361"/>
      <c r="H5" s="361"/>
      <c r="I5" s="361"/>
      <c r="J5" s="361"/>
    </row>
    <row r="6" spans="2:19" ht="15.75">
      <c r="B6" s="26"/>
      <c r="C6" s="26"/>
      <c r="D6" s="22"/>
      <c r="E6" s="22"/>
      <c r="F6" s="22"/>
      <c r="G6" s="22"/>
      <c r="H6" s="22"/>
      <c r="I6" s="22"/>
      <c r="J6" s="22"/>
    </row>
    <row r="7" spans="2:19" ht="40.5" customHeight="1">
      <c r="B7" s="361" t="s">
        <v>24</v>
      </c>
      <c r="C7" s="361"/>
      <c r="D7" s="361"/>
      <c r="E7" s="361"/>
      <c r="F7" s="361"/>
      <c r="G7" s="361"/>
      <c r="H7" s="361"/>
      <c r="I7" s="361"/>
      <c r="J7" s="361"/>
    </row>
    <row r="8" spans="2:19" ht="15.75">
      <c r="B8" s="26"/>
      <c r="C8" s="26"/>
      <c r="D8" s="22"/>
      <c r="E8" s="22"/>
      <c r="F8" s="22"/>
      <c r="G8" s="22"/>
      <c r="H8" s="22"/>
      <c r="I8" s="22"/>
      <c r="J8" s="22"/>
    </row>
    <row r="9" spans="2:19" ht="15.75" customHeight="1">
      <c r="B9" s="382" t="s">
        <v>210</v>
      </c>
      <c r="C9" s="382"/>
      <c r="D9" s="382"/>
      <c r="E9" s="382"/>
      <c r="F9" s="382"/>
      <c r="G9" s="382"/>
      <c r="H9" s="382"/>
      <c r="I9" s="382"/>
      <c r="J9" s="382"/>
    </row>
    <row r="10" spans="2:19" ht="16.5" customHeight="1">
      <c r="B10" s="452" t="s">
        <v>211</v>
      </c>
      <c r="C10" s="452"/>
      <c r="D10" s="452"/>
      <c r="E10" s="452"/>
      <c r="F10" s="452"/>
      <c r="G10" s="452"/>
      <c r="H10" s="452"/>
      <c r="I10" s="452"/>
      <c r="J10" s="452"/>
      <c r="S10" s="93"/>
    </row>
    <row r="11" spans="2:19" ht="16.5" thickBot="1">
      <c r="B11" s="27"/>
      <c r="C11" s="27"/>
      <c r="D11" s="22"/>
      <c r="E11" s="22"/>
      <c r="F11" s="22"/>
      <c r="G11" s="22"/>
      <c r="H11" s="22"/>
      <c r="I11" s="22"/>
      <c r="J11" s="22"/>
    </row>
    <row r="12" spans="2:19" ht="15.75" customHeight="1" thickBot="1">
      <c r="B12" s="443" t="s">
        <v>212</v>
      </c>
      <c r="C12" s="441"/>
      <c r="D12" s="442"/>
      <c r="E12" s="441" t="s">
        <v>213</v>
      </c>
      <c r="F12" s="441"/>
      <c r="G12" s="441"/>
      <c r="H12" s="441"/>
      <c r="I12" s="441"/>
      <c r="J12" s="442"/>
      <c r="Q12" s="107" t="s">
        <v>212</v>
      </c>
    </row>
    <row r="13" spans="2:19" ht="15.75" customHeight="1" thickBot="1">
      <c r="B13" s="444">
        <v>2</v>
      </c>
      <c r="C13" s="445"/>
      <c r="D13" s="220">
        <v>4</v>
      </c>
      <c r="E13" s="437" t="s">
        <v>214</v>
      </c>
      <c r="F13" s="437"/>
      <c r="G13" s="437"/>
      <c r="H13" s="437"/>
      <c r="I13" s="218" t="s">
        <v>215</v>
      </c>
      <c r="J13" s="74"/>
      <c r="Q13" s="108">
        <v>1</v>
      </c>
    </row>
    <row r="14" spans="2:19" ht="15.75" customHeight="1" thickBot="1">
      <c r="B14" s="449" t="s">
        <v>216</v>
      </c>
      <c r="C14" s="450"/>
      <c r="D14" s="451"/>
      <c r="E14" s="219"/>
      <c r="F14" s="219"/>
      <c r="G14" s="219"/>
      <c r="H14" s="219"/>
      <c r="I14" s="218" t="s">
        <v>217</v>
      </c>
      <c r="J14" s="75">
        <v>0</v>
      </c>
      <c r="Q14" s="109"/>
    </row>
    <row r="15" spans="2:19" ht="15.75" customHeight="1" thickBot="1">
      <c r="B15" s="446" t="s">
        <v>274</v>
      </c>
      <c r="C15" s="447"/>
      <c r="D15" s="448"/>
      <c r="E15" s="440" t="s">
        <v>219</v>
      </c>
      <c r="F15" s="440"/>
      <c r="G15" s="438" t="s">
        <v>276</v>
      </c>
      <c r="H15" s="438"/>
      <c r="I15" s="438"/>
      <c r="J15" s="439"/>
      <c r="Q15" s="107" t="s">
        <v>216</v>
      </c>
    </row>
    <row r="16" spans="2:19" ht="16.5" thickBot="1">
      <c r="B16" s="27"/>
      <c r="C16" s="27"/>
      <c r="D16" s="22"/>
      <c r="E16" s="22"/>
      <c r="F16" s="22"/>
      <c r="G16" s="22"/>
      <c r="H16" s="22"/>
      <c r="I16" s="22"/>
      <c r="J16" s="22"/>
      <c r="Q16" s="108" t="s">
        <v>220</v>
      </c>
    </row>
    <row r="17" spans="2:26" ht="15.6" customHeight="1">
      <c r="B17" s="480" t="s">
        <v>221</v>
      </c>
      <c r="C17" s="481"/>
      <c r="D17" s="481"/>
      <c r="E17" s="481"/>
      <c r="F17" s="481"/>
      <c r="G17" s="481"/>
      <c r="H17" s="481"/>
      <c r="I17" s="481"/>
      <c r="J17" s="482"/>
    </row>
    <row r="18" spans="2:26">
      <c r="B18" s="48"/>
      <c r="C18" s="53"/>
      <c r="D18" s="49"/>
      <c r="E18" s="49"/>
      <c r="F18" s="50"/>
      <c r="G18" s="50"/>
      <c r="H18" s="50"/>
      <c r="I18" s="53" t="s">
        <v>222</v>
      </c>
      <c r="J18" s="61">
        <v>26</v>
      </c>
    </row>
    <row r="19" spans="2:26">
      <c r="B19" s="54"/>
      <c r="C19" s="53"/>
      <c r="D19" s="49"/>
      <c r="E19" s="49"/>
      <c r="F19" s="50"/>
      <c r="G19" s="50"/>
      <c r="H19" s="50"/>
      <c r="I19" s="53" t="s">
        <v>223</v>
      </c>
      <c r="J19" s="64">
        <v>49584934013</v>
      </c>
    </row>
    <row r="20" spans="2:26">
      <c r="B20" s="48"/>
      <c r="C20" s="55"/>
      <c r="D20" s="49"/>
      <c r="E20" s="49"/>
      <c r="F20" s="50"/>
      <c r="G20" s="50"/>
      <c r="H20" s="50"/>
      <c r="I20" s="53" t="s">
        <v>224</v>
      </c>
      <c r="J20" s="64">
        <v>54121279633.96154</v>
      </c>
    </row>
    <row r="21" spans="2:26">
      <c r="B21" s="48"/>
      <c r="C21" s="55"/>
      <c r="D21" s="49"/>
      <c r="E21" s="49"/>
      <c r="F21" s="50"/>
      <c r="G21" s="50"/>
      <c r="H21" s="50"/>
      <c r="I21" s="53" t="s">
        <v>225</v>
      </c>
      <c r="J21" s="64">
        <v>54528442071.5</v>
      </c>
    </row>
    <row r="22" spans="2:26">
      <c r="B22" s="56"/>
      <c r="C22" s="57"/>
      <c r="D22" s="49"/>
      <c r="E22" s="49"/>
      <c r="F22" s="50"/>
      <c r="G22" s="50"/>
      <c r="H22" s="50"/>
      <c r="I22" s="53" t="s">
        <v>226</v>
      </c>
      <c r="J22" s="64">
        <v>56400000000</v>
      </c>
      <c r="V22" s="142"/>
      <c r="W22" s="138"/>
      <c r="X22" s="139"/>
    </row>
    <row r="23" spans="2:26" ht="13.5" thickBot="1">
      <c r="B23" s="58"/>
      <c r="C23" s="59"/>
      <c r="D23" s="51"/>
      <c r="E23" s="51"/>
      <c r="F23" s="52"/>
      <c r="G23" s="52"/>
      <c r="H23" s="52"/>
      <c r="I23" s="60" t="s">
        <v>227</v>
      </c>
      <c r="J23" s="62">
        <v>70</v>
      </c>
    </row>
    <row r="24" spans="2:26" customFormat="1" ht="13.5" thickBot="1">
      <c r="P24" s="93"/>
      <c r="Q24" s="113"/>
      <c r="R24" s="113"/>
      <c r="S24" s="93"/>
      <c r="T24" s="93"/>
      <c r="U24" s="93"/>
      <c r="V24" s="137"/>
      <c r="W24" s="136"/>
      <c r="X24" s="137"/>
      <c r="Y24" s="93"/>
      <c r="Z24" s="93"/>
    </row>
    <row r="25" spans="2:26" ht="15" customHeight="1">
      <c r="B25" s="455" t="s">
        <v>228</v>
      </c>
      <c r="C25" s="456"/>
      <c r="D25" s="456"/>
      <c r="E25" s="456"/>
      <c r="F25" s="456"/>
      <c r="G25" s="456"/>
      <c r="H25" s="456"/>
      <c r="I25" s="456"/>
      <c r="J25" s="457"/>
    </row>
    <row r="26" spans="2:26" ht="15" customHeight="1">
      <c r="B26" s="467" t="s">
        <v>229</v>
      </c>
      <c r="C26" s="468"/>
      <c r="D26" s="468"/>
      <c r="E26" s="468"/>
      <c r="F26" s="468"/>
      <c r="G26" s="468"/>
      <c r="H26" s="468"/>
      <c r="I26" s="469"/>
      <c r="J26" s="105" t="s">
        <v>292</v>
      </c>
    </row>
    <row r="27" spans="2:26" ht="15" customHeight="1">
      <c r="B27" s="467" t="s">
        <v>293</v>
      </c>
      <c r="C27" s="468"/>
      <c r="D27" s="468"/>
      <c r="E27" s="468"/>
      <c r="F27" s="468"/>
      <c r="G27" s="468"/>
      <c r="H27" s="468"/>
      <c r="I27" s="469"/>
      <c r="J27" s="105">
        <v>54515084845</v>
      </c>
    </row>
    <row r="28" spans="2:26" ht="15" customHeight="1">
      <c r="B28" s="458" t="s">
        <v>230</v>
      </c>
      <c r="C28" s="459"/>
      <c r="D28" s="459"/>
      <c r="E28" s="459"/>
      <c r="F28" s="459"/>
      <c r="G28" s="459"/>
      <c r="H28" s="459"/>
      <c r="I28" s="459"/>
      <c r="J28" s="460"/>
    </row>
    <row r="29" spans="2:26" ht="13.5" hidden="1">
      <c r="B29" s="467" t="s">
        <v>231</v>
      </c>
      <c r="C29" s="468"/>
      <c r="D29" s="468"/>
      <c r="E29" s="468"/>
      <c r="F29" s="468"/>
      <c r="G29" s="468"/>
      <c r="H29" s="468"/>
      <c r="I29" s="469"/>
      <c r="J29" s="65">
        <v>1.1584578978715809E+45</v>
      </c>
      <c r="K29" s="79"/>
    </row>
    <row r="30" spans="2:26">
      <c r="B30" s="467" t="s">
        <v>232</v>
      </c>
      <c r="C30" s="468"/>
      <c r="D30" s="468"/>
      <c r="E30" s="468"/>
      <c r="F30" s="468"/>
      <c r="G30" s="468"/>
      <c r="H30" s="468"/>
      <c r="I30" s="469"/>
      <c r="J30" s="143">
        <v>54119782186</v>
      </c>
      <c r="K30" s="79"/>
    </row>
    <row r="31" spans="2:26" ht="13.15" customHeight="1">
      <c r="B31" s="467" t="s">
        <v>233</v>
      </c>
      <c r="C31" s="468"/>
      <c r="D31" s="468"/>
      <c r="E31" s="468"/>
      <c r="F31" s="468"/>
      <c r="G31" s="468"/>
      <c r="H31" s="468"/>
      <c r="I31" s="469"/>
      <c r="J31" s="63">
        <v>54103600006.322388</v>
      </c>
      <c r="K31" s="80"/>
    </row>
    <row r="32" spans="2:26" ht="15" customHeight="1">
      <c r="B32" s="458" t="s">
        <v>234</v>
      </c>
      <c r="C32" s="459"/>
      <c r="D32" s="459"/>
      <c r="E32" s="459"/>
      <c r="F32" s="459"/>
      <c r="G32" s="459"/>
      <c r="H32" s="459"/>
      <c r="I32" s="459"/>
      <c r="J32" s="460"/>
      <c r="K32" s="80"/>
    </row>
    <row r="33" spans="2:26" ht="13.15" customHeight="1">
      <c r="B33" s="467" t="s">
        <v>235</v>
      </c>
      <c r="C33" s="468"/>
      <c r="D33" s="468"/>
      <c r="E33" s="468"/>
      <c r="F33" s="468"/>
      <c r="G33" s="468"/>
      <c r="H33" s="468"/>
      <c r="I33" s="469"/>
      <c r="J33" s="105">
        <v>51853106823.480774</v>
      </c>
      <c r="K33" s="80"/>
    </row>
    <row r="34" spans="2:26" ht="15" customHeight="1">
      <c r="B34" s="458" t="s">
        <v>236</v>
      </c>
      <c r="C34" s="459"/>
      <c r="D34" s="459"/>
      <c r="E34" s="459"/>
      <c r="F34" s="459"/>
      <c r="G34" s="459"/>
      <c r="H34" s="459"/>
      <c r="I34" s="459"/>
      <c r="J34" s="460"/>
      <c r="K34"/>
    </row>
    <row r="35" spans="2:26" ht="13.5" thickBot="1">
      <c r="B35" s="483" t="s">
        <v>237</v>
      </c>
      <c r="C35" s="440"/>
      <c r="D35" s="440"/>
      <c r="E35" s="440"/>
      <c r="F35" s="440"/>
      <c r="G35" s="440"/>
      <c r="H35" s="440"/>
      <c r="I35" s="484"/>
      <c r="J35" s="66">
        <v>49584934013</v>
      </c>
      <c r="K35"/>
      <c r="V35" s="141"/>
      <c r="W35" s="140"/>
      <c r="X35" s="141"/>
    </row>
    <row r="36" spans="2:26">
      <c r="B36" s="76"/>
      <c r="C36" s="76"/>
      <c r="D36" s="76"/>
      <c r="E36" s="76"/>
      <c r="F36" s="76"/>
      <c r="G36" s="76"/>
      <c r="H36" s="76"/>
      <c r="I36" s="76"/>
      <c r="J36" s="77"/>
      <c r="K36"/>
    </row>
    <row r="37" spans="2:26" ht="16.5" thickBot="1">
      <c r="B37" s="44"/>
      <c r="C37" s="44"/>
      <c r="D37" s="44"/>
      <c r="E37" s="44"/>
      <c r="F37" s="45"/>
      <c r="G37" s="45"/>
      <c r="H37" s="45"/>
      <c r="I37" s="22"/>
      <c r="J37" s="22"/>
      <c r="K37"/>
    </row>
    <row r="38" spans="2:26" s="20" customFormat="1" ht="40.5" customHeight="1" thickBot="1">
      <c r="B38" s="485" t="s">
        <v>238</v>
      </c>
      <c r="C38" s="486"/>
      <c r="D38" s="486"/>
      <c r="E38" s="231"/>
      <c r="F38" s="461" t="s">
        <v>276</v>
      </c>
      <c r="G38" s="461"/>
      <c r="H38" s="461"/>
      <c r="I38" s="461"/>
      <c r="J38" s="144">
        <v>49584934013</v>
      </c>
      <c r="K38" s="78"/>
      <c r="P38" s="95"/>
      <c r="Q38" s="114"/>
      <c r="R38" s="114"/>
      <c r="S38" s="95"/>
      <c r="T38" s="95"/>
      <c r="U38" s="95"/>
      <c r="V38" s="137"/>
      <c r="W38" s="136"/>
      <c r="X38" s="137"/>
      <c r="Y38" s="95"/>
      <c r="Z38" s="95"/>
    </row>
    <row r="39" spans="2:26" ht="15.75">
      <c r="B39" s="44"/>
      <c r="C39" s="44"/>
      <c r="D39" s="44"/>
      <c r="E39" s="44"/>
      <c r="F39" s="45"/>
      <c r="G39" s="45"/>
      <c r="H39" s="45"/>
      <c r="I39" s="22"/>
      <c r="J39" s="22"/>
      <c r="K39"/>
    </row>
    <row r="40" spans="2:26" ht="16.5" thickBot="1">
      <c r="B40" s="27"/>
      <c r="C40" s="27"/>
      <c r="D40" s="22"/>
      <c r="E40" s="22"/>
      <c r="F40" s="134"/>
      <c r="G40" s="22"/>
      <c r="H40" s="22"/>
      <c r="I40" s="22"/>
      <c r="J40" s="22"/>
    </row>
    <row r="41" spans="2:26" ht="15">
      <c r="B41" s="462" t="s">
        <v>239</v>
      </c>
      <c r="C41" s="463"/>
      <c r="D41" s="463"/>
      <c r="E41" s="463"/>
      <c r="F41" s="463"/>
      <c r="G41" s="463"/>
      <c r="H41" s="463"/>
      <c r="I41" s="463"/>
      <c r="J41" s="464"/>
    </row>
    <row r="42" spans="2:26" ht="75">
      <c r="B42" s="470" t="s">
        <v>27</v>
      </c>
      <c r="C42" s="472" t="s">
        <v>240</v>
      </c>
      <c r="D42" s="474" t="s">
        <v>241</v>
      </c>
      <c r="E42" s="128" t="s">
        <v>242</v>
      </c>
      <c r="F42" s="128" t="s">
        <v>243</v>
      </c>
      <c r="G42" s="128" t="s">
        <v>207</v>
      </c>
      <c r="H42" s="128" t="s">
        <v>244</v>
      </c>
      <c r="I42" s="128" t="s">
        <v>245</v>
      </c>
      <c r="J42" s="129" t="s">
        <v>246</v>
      </c>
      <c r="K42" s="465" t="s">
        <v>247</v>
      </c>
      <c r="L42" s="453" t="s">
        <v>248</v>
      </c>
      <c r="M42" s="453" t="s">
        <v>249</v>
      </c>
      <c r="N42" s="453" t="s">
        <v>250</v>
      </c>
      <c r="O42" s="453" t="s">
        <v>251</v>
      </c>
    </row>
    <row r="43" spans="2:26" ht="22.5" customHeight="1" thickBot="1">
      <c r="B43" s="471"/>
      <c r="C43" s="473"/>
      <c r="D43" s="475"/>
      <c r="E43" s="130" t="s">
        <v>252</v>
      </c>
      <c r="F43" s="131" t="s">
        <v>252</v>
      </c>
      <c r="G43" s="131" t="s">
        <v>253</v>
      </c>
      <c r="H43" s="131" t="s">
        <v>254</v>
      </c>
      <c r="I43" s="131" t="s">
        <v>253</v>
      </c>
      <c r="J43" s="132" t="s">
        <v>255</v>
      </c>
      <c r="K43" s="466"/>
      <c r="L43" s="454"/>
      <c r="M43" s="454"/>
      <c r="N43" s="454"/>
      <c r="O43" s="454"/>
      <c r="V43" s="135"/>
    </row>
    <row r="44" spans="2:26" ht="6.75" customHeight="1" thickBot="1">
      <c r="B44" s="154"/>
      <c r="C44" s="155"/>
      <c r="D44" s="156"/>
      <c r="E44" s="217">
        <v>56400000000</v>
      </c>
      <c r="F44" s="156"/>
      <c r="G44" s="156"/>
      <c r="H44" s="156"/>
      <c r="I44" s="156"/>
      <c r="J44" s="157"/>
      <c r="K44" s="230"/>
      <c r="L44" s="229"/>
      <c r="M44" s="229"/>
      <c r="N44" s="229"/>
      <c r="O44" s="229"/>
      <c r="V44" s="135"/>
    </row>
    <row r="45" spans="2:26" ht="26.25" customHeight="1">
      <c r="B45" s="146">
        <v>1</v>
      </c>
      <c r="C45" s="147">
        <v>2</v>
      </c>
      <c r="D45" s="148" t="s">
        <v>35</v>
      </c>
      <c r="E45" s="149" t="s">
        <v>294</v>
      </c>
      <c r="F45" s="149" t="s">
        <v>294</v>
      </c>
      <c r="G45" s="150" t="s">
        <v>1</v>
      </c>
      <c r="H45" s="151" t="s">
        <v>1</v>
      </c>
      <c r="I45" s="152" t="s">
        <v>294</v>
      </c>
      <c r="J45" s="153" t="s">
        <v>1</v>
      </c>
      <c r="K45" s="46" t="s">
        <v>1</v>
      </c>
      <c r="L45" s="47" t="s">
        <v>1</v>
      </c>
      <c r="M45" s="47" t="s">
        <v>1</v>
      </c>
      <c r="N45" s="47" t="s">
        <v>1</v>
      </c>
      <c r="O45" s="47" t="s">
        <v>1</v>
      </c>
      <c r="P45" s="110" t="s">
        <v>1</v>
      </c>
      <c r="Q45" s="111" t="s">
        <v>1</v>
      </c>
      <c r="R45" s="111" t="s">
        <v>1</v>
      </c>
      <c r="S45" s="111" t="s">
        <v>1</v>
      </c>
      <c r="T45" s="111" t="s">
        <v>1</v>
      </c>
      <c r="U45" s="111" t="s">
        <v>1</v>
      </c>
      <c r="V45" s="135" t="s">
        <v>1</v>
      </c>
      <c r="W45" s="136" t="s">
        <v>1</v>
      </c>
      <c r="X45" s="135" t="s">
        <v>1</v>
      </c>
      <c r="Y45" s="111"/>
    </row>
    <row r="46" spans="2:26" ht="26.25" customHeight="1">
      <c r="B46" s="85">
        <v>2</v>
      </c>
      <c r="C46" s="86">
        <v>5</v>
      </c>
      <c r="D46" s="87" t="s">
        <v>37</v>
      </c>
      <c r="E46" s="88">
        <v>54257209573</v>
      </c>
      <c r="F46" s="88">
        <v>54257209573</v>
      </c>
      <c r="G46" s="96">
        <v>0</v>
      </c>
      <c r="H46" s="89">
        <v>54.257209572999997</v>
      </c>
      <c r="I46" s="98">
        <v>-3.7992738067375909E-2</v>
      </c>
      <c r="J46" s="91">
        <v>63.972058427369724</v>
      </c>
      <c r="K46" s="46">
        <v>0.96200726193262409</v>
      </c>
      <c r="L46" s="47" t="e">
        <v>#REF!</v>
      </c>
      <c r="M46" s="47" t="e">
        <v>#REF!</v>
      </c>
      <c r="N46" s="47">
        <v>1.0028391745957692</v>
      </c>
      <c r="O46" s="47">
        <v>1.0942277256792363</v>
      </c>
      <c r="P46" s="110">
        <v>1</v>
      </c>
      <c r="Q46" s="111" t="e">
        <v>#VALUE!</v>
      </c>
      <c r="R46" s="111">
        <v>271232498.5</v>
      </c>
      <c r="S46" s="111" t="s">
        <v>1</v>
      </c>
      <c r="T46" s="111" t="s">
        <v>1</v>
      </c>
      <c r="U46" s="111">
        <v>0</v>
      </c>
      <c r="V46" s="135">
        <v>153609566.6776123</v>
      </c>
      <c r="W46" s="136" t="s">
        <v>1</v>
      </c>
      <c r="X46" s="135" t="s">
        <v>1</v>
      </c>
      <c r="Y46" s="111"/>
    </row>
    <row r="47" spans="2:26" ht="26.25" customHeight="1">
      <c r="B47" s="146">
        <v>3</v>
      </c>
      <c r="C47" s="86">
        <v>7</v>
      </c>
      <c r="D47" s="87" t="s">
        <v>39</v>
      </c>
      <c r="E47" s="88" t="s">
        <v>294</v>
      </c>
      <c r="F47" s="88" t="s">
        <v>294</v>
      </c>
      <c r="G47" s="96" t="s">
        <v>1</v>
      </c>
      <c r="H47" s="89" t="s">
        <v>1</v>
      </c>
      <c r="I47" s="98" t="s">
        <v>294</v>
      </c>
      <c r="J47" s="91" t="s">
        <v>1</v>
      </c>
      <c r="K47" s="46" t="s">
        <v>1</v>
      </c>
      <c r="L47" s="47" t="s">
        <v>1</v>
      </c>
      <c r="M47" s="47" t="s">
        <v>1</v>
      </c>
      <c r="N47" s="47" t="s">
        <v>1</v>
      </c>
      <c r="O47" s="47" t="s">
        <v>1</v>
      </c>
      <c r="P47" s="110" t="s">
        <v>1</v>
      </c>
      <c r="Q47" s="111" t="s">
        <v>1</v>
      </c>
      <c r="R47" s="111" t="s">
        <v>1</v>
      </c>
      <c r="S47" s="111" t="s">
        <v>1</v>
      </c>
      <c r="T47" s="111" t="s">
        <v>1</v>
      </c>
      <c r="U47" s="111" t="s">
        <v>1</v>
      </c>
      <c r="V47" s="135" t="s">
        <v>1</v>
      </c>
      <c r="W47" s="136" t="s">
        <v>1</v>
      </c>
      <c r="X47" s="135" t="s">
        <v>1</v>
      </c>
      <c r="Y47" s="111"/>
    </row>
    <row r="48" spans="2:26" ht="26.25" customHeight="1">
      <c r="B48" s="85">
        <v>4</v>
      </c>
      <c r="C48" s="86">
        <v>8</v>
      </c>
      <c r="D48" s="87" t="s">
        <v>40</v>
      </c>
      <c r="E48" s="88">
        <v>54195984938</v>
      </c>
      <c r="F48" s="88">
        <v>54195984938</v>
      </c>
      <c r="G48" s="96">
        <v>0</v>
      </c>
      <c r="H48" s="89">
        <v>54.195984938000002</v>
      </c>
      <c r="I48" s="98">
        <v>-3.9078281241134771E-2</v>
      </c>
      <c r="J48" s="91">
        <v>64.044326989919057</v>
      </c>
      <c r="K48" s="46">
        <v>0.96092171875886523</v>
      </c>
      <c r="L48" s="47" t="e">
        <v>#REF!</v>
      </c>
      <c r="M48" s="47" t="e">
        <v>#REF!</v>
      </c>
      <c r="N48" s="47">
        <v>1.001707556089924</v>
      </c>
      <c r="O48" s="47">
        <v>1.0929929829853378</v>
      </c>
      <c r="P48" s="110">
        <v>1</v>
      </c>
      <c r="Q48" s="111">
        <v>65939927</v>
      </c>
      <c r="R48" s="111">
        <v>332457133.5</v>
      </c>
      <c r="S48" s="111" t="s">
        <v>1</v>
      </c>
      <c r="T48" s="111" t="s">
        <v>1</v>
      </c>
      <c r="U48" s="111">
        <v>0</v>
      </c>
      <c r="V48" s="135">
        <v>92384931.677612305</v>
      </c>
      <c r="W48" s="136" t="s">
        <v>1</v>
      </c>
      <c r="X48" s="135" t="s">
        <v>1</v>
      </c>
      <c r="Y48" s="111"/>
    </row>
    <row r="49" spans="2:25" ht="26.25" customHeight="1">
      <c r="B49" s="146">
        <v>5</v>
      </c>
      <c r="C49" s="86">
        <v>10</v>
      </c>
      <c r="D49" s="87" t="s">
        <v>41</v>
      </c>
      <c r="E49" s="88">
        <v>54130045011</v>
      </c>
      <c r="F49" s="88">
        <v>54130045011</v>
      </c>
      <c r="G49" s="96">
        <v>0</v>
      </c>
      <c r="H49" s="89">
        <v>54.130045011</v>
      </c>
      <c r="I49" s="98">
        <v>-4.024742888297872E-2</v>
      </c>
      <c r="J49" s="91">
        <v>64.122344258251658</v>
      </c>
      <c r="K49" s="46">
        <v>0.95975257111702128</v>
      </c>
      <c r="L49" s="47" t="e">
        <v>#REF!</v>
      </c>
      <c r="M49" s="47" t="e">
        <v>#REF!</v>
      </c>
      <c r="N49" s="47">
        <v>1.0004887845665449</v>
      </c>
      <c r="O49" s="47">
        <v>1.091663145035312</v>
      </c>
      <c r="P49" s="110">
        <v>1</v>
      </c>
      <c r="Q49" s="111">
        <v>309157245</v>
      </c>
      <c r="R49" s="111">
        <v>398397060.5</v>
      </c>
      <c r="S49" s="111" t="s">
        <v>1</v>
      </c>
      <c r="T49" s="111" t="s">
        <v>1</v>
      </c>
      <c r="U49" s="111">
        <v>0</v>
      </c>
      <c r="V49" s="135">
        <v>26445004.677612305</v>
      </c>
      <c r="W49" s="136" t="s">
        <v>1</v>
      </c>
      <c r="X49" s="135" t="s">
        <v>1</v>
      </c>
      <c r="Y49" s="111"/>
    </row>
    <row r="50" spans="2:25" ht="26.25" customHeight="1">
      <c r="B50" s="85">
        <v>6</v>
      </c>
      <c r="C50" s="86">
        <v>11</v>
      </c>
      <c r="D50" s="87" t="s">
        <v>42</v>
      </c>
      <c r="E50" s="88">
        <v>54439202256</v>
      </c>
      <c r="F50" s="88">
        <v>54439202256</v>
      </c>
      <c r="G50" s="96">
        <v>0</v>
      </c>
      <c r="H50" s="89">
        <v>54.439202256000002</v>
      </c>
      <c r="I50" s="98">
        <v>-3.4765917446808459E-2</v>
      </c>
      <c r="J50" s="91">
        <v>63.758196980696042</v>
      </c>
      <c r="K50" s="46">
        <v>0.96523408255319154</v>
      </c>
      <c r="L50" s="47" t="e">
        <v>#REF!</v>
      </c>
      <c r="M50" s="47" t="e">
        <v>#REF!</v>
      </c>
      <c r="N50" s="47">
        <v>1.006202955988851</v>
      </c>
      <c r="O50" s="47">
        <v>1.0978980478571843</v>
      </c>
      <c r="P50" s="110">
        <v>1</v>
      </c>
      <c r="Q50" s="111" t="e">
        <v>#VALUE!</v>
      </c>
      <c r="R50" s="111">
        <v>89239815.5</v>
      </c>
      <c r="S50" s="111" t="s">
        <v>1</v>
      </c>
      <c r="T50" s="111" t="s">
        <v>1</v>
      </c>
      <c r="U50" s="111">
        <v>0</v>
      </c>
      <c r="V50" s="135">
        <v>335602249.6776123</v>
      </c>
      <c r="W50" s="136" t="s">
        <v>1</v>
      </c>
      <c r="X50" s="135" t="s">
        <v>1</v>
      </c>
      <c r="Y50" s="111"/>
    </row>
    <row r="51" spans="2:25" ht="26.25" customHeight="1">
      <c r="B51" s="146">
        <v>7</v>
      </c>
      <c r="C51" s="86">
        <v>12</v>
      </c>
      <c r="D51" s="87" t="s">
        <v>43</v>
      </c>
      <c r="E51" s="88" t="s">
        <v>294</v>
      </c>
      <c r="F51" s="88" t="s">
        <v>294</v>
      </c>
      <c r="G51" s="96" t="s">
        <v>1</v>
      </c>
      <c r="H51" s="89" t="s">
        <v>1</v>
      </c>
      <c r="I51" s="98" t="s">
        <v>294</v>
      </c>
      <c r="J51" s="91" t="s">
        <v>1</v>
      </c>
      <c r="K51" s="46" t="s">
        <v>1</v>
      </c>
      <c r="L51" s="47" t="s">
        <v>1</v>
      </c>
      <c r="M51" s="47" t="s">
        <v>1</v>
      </c>
      <c r="N51" s="47" t="s">
        <v>1</v>
      </c>
      <c r="O51" s="47" t="s">
        <v>1</v>
      </c>
      <c r="P51" s="110" t="s">
        <v>1</v>
      </c>
      <c r="Q51" s="111" t="s">
        <v>1</v>
      </c>
      <c r="R51" s="111" t="s">
        <v>1</v>
      </c>
      <c r="S51" s="111" t="s">
        <v>1</v>
      </c>
      <c r="T51" s="111" t="s">
        <v>1</v>
      </c>
      <c r="U51" s="111" t="s">
        <v>1</v>
      </c>
      <c r="V51" s="135" t="s">
        <v>1</v>
      </c>
      <c r="W51" s="136" t="s">
        <v>1</v>
      </c>
      <c r="X51" s="135" t="s">
        <v>1</v>
      </c>
      <c r="Y51" s="111"/>
    </row>
    <row r="52" spans="2:25" ht="26.25" customHeight="1">
      <c r="B52" s="85">
        <v>8</v>
      </c>
      <c r="C52" s="86">
        <v>17</v>
      </c>
      <c r="D52" s="87" t="s">
        <v>45</v>
      </c>
      <c r="E52" s="88">
        <v>54949723951</v>
      </c>
      <c r="F52" s="88">
        <v>54949723951</v>
      </c>
      <c r="G52" s="96">
        <v>0</v>
      </c>
      <c r="H52" s="89">
        <v>54.949723951000003</v>
      </c>
      <c r="I52" s="98">
        <v>-2.5714114343971639E-2</v>
      </c>
      <c r="J52" s="91">
        <v>63.165838358080308</v>
      </c>
      <c r="K52" s="46">
        <v>0.97428588565602836</v>
      </c>
      <c r="L52" s="47" t="e">
        <v>#REF!</v>
      </c>
      <c r="M52" s="47" t="e">
        <v>#REF!</v>
      </c>
      <c r="N52" s="47">
        <v>1.0156389583055239</v>
      </c>
      <c r="O52" s="47">
        <v>1.1081939513440409</v>
      </c>
      <c r="P52" s="110">
        <v>1</v>
      </c>
      <c r="Q52" s="111" t="e">
        <v>#VALUE!</v>
      </c>
      <c r="R52" s="111" t="s">
        <v>1</v>
      </c>
      <c r="S52" s="111" t="s">
        <v>1</v>
      </c>
      <c r="T52" s="111" t="s">
        <v>1</v>
      </c>
      <c r="U52" s="111">
        <v>0</v>
      </c>
      <c r="V52" s="135">
        <v>846123944.6776123</v>
      </c>
      <c r="W52" s="136" t="s">
        <v>1</v>
      </c>
      <c r="X52" s="135" t="s">
        <v>1</v>
      </c>
      <c r="Y52" s="111"/>
    </row>
    <row r="53" spans="2:25" ht="26.25" customHeight="1">
      <c r="B53" s="146">
        <v>9</v>
      </c>
      <c r="C53" s="86">
        <v>26</v>
      </c>
      <c r="D53" s="87" t="s">
        <v>46</v>
      </c>
      <c r="E53" s="88" t="s">
        <v>294</v>
      </c>
      <c r="F53" s="88" t="s">
        <v>294</v>
      </c>
      <c r="G53" s="96" t="s">
        <v>1</v>
      </c>
      <c r="H53" s="89" t="s">
        <v>1</v>
      </c>
      <c r="I53" s="98" t="s">
        <v>294</v>
      </c>
      <c r="J53" s="91" t="s">
        <v>1</v>
      </c>
      <c r="K53" s="46" t="s">
        <v>1</v>
      </c>
      <c r="L53" s="47" t="s">
        <v>1</v>
      </c>
      <c r="M53" s="47" t="s">
        <v>1</v>
      </c>
      <c r="N53" s="47" t="s">
        <v>1</v>
      </c>
      <c r="O53" s="47" t="s">
        <v>1</v>
      </c>
      <c r="P53" s="110" t="s">
        <v>1</v>
      </c>
      <c r="Q53" s="111" t="s">
        <v>1</v>
      </c>
      <c r="R53" s="111" t="s">
        <v>1</v>
      </c>
      <c r="S53" s="111" t="s">
        <v>1</v>
      </c>
      <c r="T53" s="111" t="s">
        <v>1</v>
      </c>
      <c r="U53" s="111" t="s">
        <v>1</v>
      </c>
      <c r="V53" s="135" t="s">
        <v>1</v>
      </c>
      <c r="W53" s="136" t="s">
        <v>1</v>
      </c>
      <c r="X53" s="135" t="s">
        <v>1</v>
      </c>
      <c r="Y53" s="111"/>
    </row>
    <row r="54" spans="2:25" ht="26.25" customHeight="1">
      <c r="B54" s="85">
        <v>10</v>
      </c>
      <c r="C54" s="86">
        <v>27</v>
      </c>
      <c r="D54" s="87" t="s">
        <v>47</v>
      </c>
      <c r="E54" s="88">
        <v>54762860510</v>
      </c>
      <c r="F54" s="88">
        <v>54762860510</v>
      </c>
      <c r="G54" s="96">
        <v>0</v>
      </c>
      <c r="H54" s="89">
        <v>54.762860510000003</v>
      </c>
      <c r="I54" s="98">
        <v>-2.902729592198583E-2</v>
      </c>
      <c r="J54" s="91">
        <v>63.381374686886311</v>
      </c>
      <c r="K54" s="46">
        <v>0.97097270407801417</v>
      </c>
      <c r="L54" s="47" t="e">
        <v>#REF!</v>
      </c>
      <c r="M54" s="47" t="e">
        <v>#REF!</v>
      </c>
      <c r="N54" s="47">
        <v>1.0121851504077468</v>
      </c>
      <c r="O54" s="47">
        <v>1.1044253985624437</v>
      </c>
      <c r="P54" s="110">
        <v>1</v>
      </c>
      <c r="Q54" s="111" t="e">
        <v>#VALUE!</v>
      </c>
      <c r="R54" s="111" t="s">
        <v>1</v>
      </c>
      <c r="S54" s="111" t="s">
        <v>1</v>
      </c>
      <c r="T54" s="111" t="s">
        <v>1</v>
      </c>
      <c r="U54" s="111">
        <v>0</v>
      </c>
      <c r="V54" s="135">
        <v>659260503.6776123</v>
      </c>
      <c r="W54" s="136" t="s">
        <v>1</v>
      </c>
      <c r="X54" s="135" t="s">
        <v>1</v>
      </c>
      <c r="Y54" s="111"/>
    </row>
    <row r="55" spans="2:25" ht="26.25" customHeight="1">
      <c r="B55" s="146">
        <v>11</v>
      </c>
      <c r="C55" s="86">
        <v>30</v>
      </c>
      <c r="D55" s="87" t="s">
        <v>48</v>
      </c>
      <c r="E55" s="88" t="s">
        <v>294</v>
      </c>
      <c r="F55" s="88" t="s">
        <v>294</v>
      </c>
      <c r="G55" s="96" t="s">
        <v>1</v>
      </c>
      <c r="H55" s="89" t="s">
        <v>1</v>
      </c>
      <c r="I55" s="98" t="s">
        <v>294</v>
      </c>
      <c r="J55" s="91" t="s">
        <v>1</v>
      </c>
      <c r="K55" s="46" t="s">
        <v>1</v>
      </c>
      <c r="L55" s="47" t="s">
        <v>1</v>
      </c>
      <c r="M55" s="47" t="s">
        <v>1</v>
      </c>
      <c r="N55" s="47" t="s">
        <v>1</v>
      </c>
      <c r="O55" s="47" t="s">
        <v>1</v>
      </c>
      <c r="P55" s="110" t="s">
        <v>1</v>
      </c>
      <c r="Q55" s="111" t="s">
        <v>1</v>
      </c>
      <c r="R55" s="111" t="s">
        <v>1</v>
      </c>
      <c r="S55" s="111" t="s">
        <v>1</v>
      </c>
      <c r="T55" s="111" t="s">
        <v>1</v>
      </c>
      <c r="U55" s="111" t="s">
        <v>1</v>
      </c>
      <c r="V55" s="135" t="s">
        <v>1</v>
      </c>
      <c r="W55" s="136" t="s">
        <v>1</v>
      </c>
      <c r="X55" s="135" t="s">
        <v>1</v>
      </c>
      <c r="Y55" s="111"/>
    </row>
    <row r="56" spans="2:25" ht="26.25" customHeight="1">
      <c r="B56" s="85">
        <v>12</v>
      </c>
      <c r="C56" s="86">
        <v>35</v>
      </c>
      <c r="D56" s="87" t="s">
        <v>49</v>
      </c>
      <c r="E56" s="88">
        <v>52604280002</v>
      </c>
      <c r="F56" s="88">
        <v>52604280002</v>
      </c>
      <c r="G56" s="96">
        <v>0</v>
      </c>
      <c r="H56" s="89">
        <v>52.604280002000003</v>
      </c>
      <c r="I56" s="98">
        <v>-6.7299999964539059E-2</v>
      </c>
      <c r="J56" s="91">
        <v>65.982185874952293</v>
      </c>
      <c r="K56" s="46">
        <v>0.93270000003546094</v>
      </c>
      <c r="L56" s="47" t="e">
        <v>#REF!</v>
      </c>
      <c r="M56" s="47" t="e">
        <v>#REF!</v>
      </c>
      <c r="N56" s="47">
        <v>0.97228798076011247</v>
      </c>
      <c r="O56" s="47">
        <v>1.0608924071212518</v>
      </c>
      <c r="P56" s="110">
        <v>1</v>
      </c>
      <c r="Q56" s="111">
        <v>2093154276</v>
      </c>
      <c r="R56" s="111">
        <v>1924162069.5</v>
      </c>
      <c r="S56" s="111" t="s">
        <v>1</v>
      </c>
      <c r="T56" s="111" t="s">
        <v>1</v>
      </c>
      <c r="U56" s="111">
        <v>0</v>
      </c>
      <c r="V56" s="135">
        <v>1499320004.3223877</v>
      </c>
      <c r="W56" s="136" t="s">
        <v>1</v>
      </c>
      <c r="X56" s="135" t="s">
        <v>1</v>
      </c>
      <c r="Y56" s="111"/>
    </row>
    <row r="57" spans="2:25" ht="26.25" customHeight="1">
      <c r="B57" s="146">
        <v>13</v>
      </c>
      <c r="C57" s="86">
        <v>39</v>
      </c>
      <c r="D57" s="87" t="s">
        <v>50</v>
      </c>
      <c r="E57" s="88">
        <v>54697434278</v>
      </c>
      <c r="F57" s="88">
        <v>54697434278</v>
      </c>
      <c r="G57" s="96">
        <v>0</v>
      </c>
      <c r="H57" s="89">
        <v>54.697434278000003</v>
      </c>
      <c r="I57" s="98">
        <v>-3.0187335496453915E-2</v>
      </c>
      <c r="J57" s="91">
        <v>63.457188197693178</v>
      </c>
      <c r="K57" s="46">
        <v>0.96981266450354608</v>
      </c>
      <c r="L57" s="47" t="e">
        <v>#REF!</v>
      </c>
      <c r="M57" s="47" t="e">
        <v>#REF!</v>
      </c>
      <c r="N57" s="47">
        <v>1.0109758735390661</v>
      </c>
      <c r="O57" s="47">
        <v>1.1031059205132676</v>
      </c>
      <c r="P57" s="110">
        <v>1</v>
      </c>
      <c r="Q57" s="111">
        <v>606815895</v>
      </c>
      <c r="R57" s="111" t="s">
        <v>1</v>
      </c>
      <c r="S57" s="111" t="s">
        <v>1</v>
      </c>
      <c r="T57" s="111" t="s">
        <v>1</v>
      </c>
      <c r="U57" s="111">
        <v>0</v>
      </c>
      <c r="V57" s="135">
        <v>593834271.6776123</v>
      </c>
      <c r="W57" s="136" t="s">
        <v>1</v>
      </c>
      <c r="X57" s="135" t="s">
        <v>1</v>
      </c>
      <c r="Y57" s="111"/>
    </row>
    <row r="58" spans="2:25" ht="26.25" customHeight="1">
      <c r="B58" s="85">
        <v>14</v>
      </c>
      <c r="C58" s="86">
        <v>47</v>
      </c>
      <c r="D58" s="87" t="s">
        <v>51</v>
      </c>
      <c r="E58" s="88">
        <v>55304250173</v>
      </c>
      <c r="F58" s="88">
        <v>55304250173</v>
      </c>
      <c r="G58" s="96">
        <v>0</v>
      </c>
      <c r="H58" s="89">
        <v>55.304250173</v>
      </c>
      <c r="I58" s="98">
        <v>-1.9428188421985793E-2</v>
      </c>
      <c r="J58" s="91">
        <v>62.76091566294383</v>
      </c>
      <c r="K58" s="46">
        <v>0.98057181157801421</v>
      </c>
      <c r="L58" s="47" t="e">
        <v>#REF!</v>
      </c>
      <c r="M58" s="47" t="e">
        <v>#REF!</v>
      </c>
      <c r="N58" s="47">
        <v>1.0221916871804706</v>
      </c>
      <c r="O58" s="47">
        <v>1.1153438292062772</v>
      </c>
      <c r="P58" s="110">
        <v>1</v>
      </c>
      <c r="Q58" s="111">
        <v>5719316160</v>
      </c>
      <c r="R58" s="111" t="s">
        <v>1</v>
      </c>
      <c r="S58" s="111" t="s">
        <v>1</v>
      </c>
      <c r="T58" s="111" t="s">
        <v>1</v>
      </c>
      <c r="U58" s="111">
        <v>0</v>
      </c>
      <c r="V58" s="135">
        <v>1200650166.6776123</v>
      </c>
      <c r="W58" s="136" t="s">
        <v>1</v>
      </c>
      <c r="X58" s="135" t="s">
        <v>1</v>
      </c>
      <c r="Y58" s="111"/>
    </row>
    <row r="59" spans="2:25" ht="26.25" customHeight="1">
      <c r="B59" s="146">
        <v>15</v>
      </c>
      <c r="C59" s="86">
        <v>48</v>
      </c>
      <c r="D59" s="87" t="s">
        <v>52</v>
      </c>
      <c r="E59" s="88">
        <v>49584934013</v>
      </c>
      <c r="F59" s="88">
        <v>49584934013</v>
      </c>
      <c r="G59" s="96">
        <v>0</v>
      </c>
      <c r="H59" s="89">
        <v>49.584934013000002</v>
      </c>
      <c r="I59" s="98">
        <v>-0.12083450331560286</v>
      </c>
      <c r="J59" s="91">
        <v>70</v>
      </c>
      <c r="K59" s="46">
        <v>0.87916549668439714</v>
      </c>
      <c r="L59" s="47" t="e">
        <v>#REF!</v>
      </c>
      <c r="M59" s="47" t="e">
        <v>#REF!</v>
      </c>
      <c r="N59" s="47">
        <v>0.91648123243565405</v>
      </c>
      <c r="O59" s="47">
        <v>1</v>
      </c>
      <c r="P59" s="110">
        <v>1</v>
      </c>
      <c r="Q59" s="111" t="e">
        <v>#VALUE!</v>
      </c>
      <c r="R59" s="111">
        <v>4943508058.5</v>
      </c>
      <c r="S59" s="111" t="s">
        <v>1</v>
      </c>
      <c r="T59" s="111" t="s">
        <v>1</v>
      </c>
      <c r="U59" s="111">
        <v>0</v>
      </c>
      <c r="V59" s="135">
        <v>4518665993.3223877</v>
      </c>
      <c r="W59" s="136" t="s">
        <v>1</v>
      </c>
      <c r="X59" s="135" t="s">
        <v>1</v>
      </c>
    </row>
    <row r="60" spans="2:25" ht="26.25" customHeight="1">
      <c r="B60" s="85">
        <v>16</v>
      </c>
      <c r="C60" s="86">
        <v>50</v>
      </c>
      <c r="D60" s="87" t="s">
        <v>53</v>
      </c>
      <c r="E60" s="88" t="s">
        <v>294</v>
      </c>
      <c r="F60" s="88" t="s">
        <v>294</v>
      </c>
      <c r="G60" s="96" t="s">
        <v>1</v>
      </c>
      <c r="H60" s="89" t="s">
        <v>1</v>
      </c>
      <c r="I60" s="98" t="s">
        <v>294</v>
      </c>
      <c r="J60" s="91" t="s">
        <v>1</v>
      </c>
      <c r="K60" s="46" t="s">
        <v>1</v>
      </c>
      <c r="L60" s="47" t="s">
        <v>1</v>
      </c>
      <c r="M60" s="47" t="s">
        <v>1</v>
      </c>
      <c r="N60" s="47" t="s">
        <v>1</v>
      </c>
      <c r="O60" s="47" t="s">
        <v>1</v>
      </c>
      <c r="P60" s="110" t="s">
        <v>1</v>
      </c>
      <c r="Q60" s="111" t="s">
        <v>1</v>
      </c>
      <c r="R60" s="111" t="s">
        <v>1</v>
      </c>
      <c r="S60" s="111" t="s">
        <v>1</v>
      </c>
      <c r="T60" s="111" t="s">
        <v>1</v>
      </c>
      <c r="U60" s="111" t="s">
        <v>1</v>
      </c>
      <c r="V60" s="135" t="s">
        <v>1</v>
      </c>
      <c r="W60" s="136" t="s">
        <v>1</v>
      </c>
      <c r="X60" s="135" t="s">
        <v>1</v>
      </c>
      <c r="Y60" s="111"/>
    </row>
    <row r="61" spans="2:25" ht="26.25" customHeight="1">
      <c r="B61" s="146">
        <v>17</v>
      </c>
      <c r="C61" s="86">
        <v>51</v>
      </c>
      <c r="D61" s="87" t="s">
        <v>54</v>
      </c>
      <c r="E61" s="88">
        <v>55419594877</v>
      </c>
      <c r="F61" s="88">
        <v>55419578533</v>
      </c>
      <c r="G61" s="96">
        <v>2.9491374009538163E-7</v>
      </c>
      <c r="H61" s="89">
        <v>55.419578532999999</v>
      </c>
      <c r="I61" s="98">
        <v>-1.7383359343971616E-2</v>
      </c>
      <c r="J61" s="91">
        <v>62.63030995162115</v>
      </c>
      <c r="K61" s="46">
        <v>0.98261664065602838</v>
      </c>
      <c r="L61" s="47" t="e">
        <v>#REF!</v>
      </c>
      <c r="M61" s="47" t="e">
        <v>#REF!</v>
      </c>
      <c r="N61" s="47">
        <v>1.0243233079965812</v>
      </c>
      <c r="O61" s="47">
        <v>1.1176697042385959</v>
      </c>
      <c r="P61" s="110">
        <v>1</v>
      </c>
      <c r="Q61" s="111">
        <v>1202253257</v>
      </c>
      <c r="R61" s="111" t="s">
        <v>1</v>
      </c>
      <c r="S61" s="111" t="s">
        <v>1</v>
      </c>
      <c r="T61" s="111" t="s">
        <v>1</v>
      </c>
      <c r="U61" s="111">
        <v>16344</v>
      </c>
      <c r="V61" s="135">
        <v>1315978526.6776123</v>
      </c>
      <c r="W61" s="136" t="s">
        <v>1</v>
      </c>
      <c r="X61" s="135" t="s">
        <v>1</v>
      </c>
      <c r="Y61" s="111"/>
    </row>
    <row r="62" spans="2:25" ht="26.25" customHeight="1">
      <c r="B62" s="85">
        <v>18</v>
      </c>
      <c r="C62" s="86">
        <v>52</v>
      </c>
      <c r="D62" s="87" t="s">
        <v>55</v>
      </c>
      <c r="E62" s="88">
        <v>54217325276</v>
      </c>
      <c r="F62" s="88">
        <v>54217325276</v>
      </c>
      <c r="G62" s="96">
        <v>0</v>
      </c>
      <c r="H62" s="89">
        <v>54.217325275999997</v>
      </c>
      <c r="I62" s="98">
        <v>-3.8699906453900756E-2</v>
      </c>
      <c r="J62" s="91">
        <v>64.019118671766321</v>
      </c>
      <c r="K62" s="46"/>
      <c r="L62" s="47"/>
      <c r="M62" s="47"/>
      <c r="N62" s="47"/>
      <c r="O62" s="47"/>
      <c r="P62" s="110">
        <v>1</v>
      </c>
      <c r="Q62" s="111">
        <v>344021542</v>
      </c>
      <c r="R62" s="111">
        <v>311116795.5</v>
      </c>
      <c r="S62" s="111" t="s">
        <v>1</v>
      </c>
      <c r="T62" s="111" t="s">
        <v>1</v>
      </c>
      <c r="U62" s="111">
        <v>0</v>
      </c>
      <c r="V62" s="135">
        <v>113725269.6776123</v>
      </c>
      <c r="W62" s="136" t="s">
        <v>1</v>
      </c>
      <c r="X62" s="135" t="s">
        <v>1</v>
      </c>
      <c r="Y62" s="111"/>
    </row>
    <row r="63" spans="2:25" ht="26.25" customHeight="1">
      <c r="B63" s="146">
        <v>19</v>
      </c>
      <c r="C63" s="86">
        <v>56</v>
      </c>
      <c r="D63" s="87" t="s">
        <v>56</v>
      </c>
      <c r="E63" s="88">
        <v>54561346818</v>
      </c>
      <c r="F63" s="88">
        <v>54561346818</v>
      </c>
      <c r="G63" s="96">
        <v>0</v>
      </c>
      <c r="H63" s="89">
        <v>54.561346817999997</v>
      </c>
      <c r="I63" s="98">
        <v>-3.2600233723404259E-2</v>
      </c>
      <c r="J63" s="91">
        <v>63.615463754734911</v>
      </c>
      <c r="K63" s="46"/>
      <c r="L63" s="47"/>
      <c r="M63" s="47"/>
      <c r="N63" s="47"/>
      <c r="O63" s="47"/>
      <c r="P63" s="110">
        <v>1</v>
      </c>
      <c r="Q63" s="111" t="e">
        <v>#VALUE!</v>
      </c>
      <c r="R63" s="111" t="s">
        <v>1</v>
      </c>
      <c r="S63" s="111" t="s">
        <v>1</v>
      </c>
      <c r="T63" s="111" t="s">
        <v>1</v>
      </c>
      <c r="U63" s="111">
        <v>0</v>
      </c>
      <c r="V63" s="135">
        <v>457746811.6776123</v>
      </c>
      <c r="W63" s="136" t="s">
        <v>1</v>
      </c>
      <c r="X63" s="135" t="s">
        <v>1</v>
      </c>
      <c r="Y63" s="111"/>
    </row>
    <row r="64" spans="2:25" ht="26.25" customHeight="1">
      <c r="B64" s="85">
        <v>20</v>
      </c>
      <c r="C64" s="86">
        <v>57</v>
      </c>
      <c r="D64" s="87" t="s">
        <v>57</v>
      </c>
      <c r="E64" s="88" t="s">
        <v>294</v>
      </c>
      <c r="F64" s="88" t="s">
        <v>294</v>
      </c>
      <c r="G64" s="96" t="s">
        <v>1</v>
      </c>
      <c r="H64" s="89" t="s">
        <v>1</v>
      </c>
      <c r="I64" s="98" t="s">
        <v>294</v>
      </c>
      <c r="J64" s="91" t="s">
        <v>1</v>
      </c>
      <c r="K64" s="46"/>
      <c r="L64" s="47"/>
      <c r="M64" s="47"/>
      <c r="N64" s="47"/>
      <c r="O64" s="47"/>
      <c r="P64" s="110" t="s">
        <v>1</v>
      </c>
      <c r="Q64" s="111" t="s">
        <v>1</v>
      </c>
      <c r="R64" s="111" t="s">
        <v>1</v>
      </c>
      <c r="S64" s="111" t="s">
        <v>1</v>
      </c>
      <c r="T64" s="111" t="s">
        <v>1</v>
      </c>
      <c r="U64" s="111" t="s">
        <v>1</v>
      </c>
      <c r="V64" s="135" t="s">
        <v>1</v>
      </c>
      <c r="W64" s="136" t="s">
        <v>1</v>
      </c>
      <c r="X64" s="135" t="s">
        <v>1</v>
      </c>
      <c r="Y64" s="111"/>
    </row>
    <row r="65" spans="2:25" ht="26.25" customHeight="1">
      <c r="B65" s="146">
        <v>21</v>
      </c>
      <c r="C65" s="86">
        <v>59</v>
      </c>
      <c r="D65" s="87" t="s">
        <v>58</v>
      </c>
      <c r="E65" s="88">
        <v>54918099225</v>
      </c>
      <c r="F65" s="88">
        <v>54918099225</v>
      </c>
      <c r="G65" s="96">
        <v>0</v>
      </c>
      <c r="H65" s="89">
        <v>54.918099224999999</v>
      </c>
      <c r="I65" s="98">
        <v>-2.6274836436170235E-2</v>
      </c>
      <c r="J65" s="91">
        <v>63.202212565469573</v>
      </c>
      <c r="K65" s="46"/>
      <c r="L65" s="47"/>
      <c r="M65" s="47"/>
      <c r="N65" s="47"/>
      <c r="O65" s="47"/>
      <c r="P65" s="110">
        <v>1</v>
      </c>
      <c r="Q65" s="111">
        <v>75478797</v>
      </c>
      <c r="R65" s="111" t="s">
        <v>1</v>
      </c>
      <c r="S65" s="111" t="s">
        <v>1</v>
      </c>
      <c r="T65" s="111" t="s">
        <v>1</v>
      </c>
      <c r="U65" s="111">
        <v>0</v>
      </c>
      <c r="V65" s="135">
        <v>814499218.6776123</v>
      </c>
      <c r="W65" s="136" t="s">
        <v>1</v>
      </c>
      <c r="X65" s="135" t="s">
        <v>1</v>
      </c>
      <c r="Y65" s="111"/>
    </row>
    <row r="66" spans="2:25" ht="26.25" customHeight="1">
      <c r="B66" s="85">
        <v>22</v>
      </c>
      <c r="C66" s="86">
        <v>60</v>
      </c>
      <c r="D66" s="87" t="s">
        <v>59</v>
      </c>
      <c r="E66" s="88">
        <v>54842620428</v>
      </c>
      <c r="F66" s="88">
        <v>54842620428</v>
      </c>
      <c r="G66" s="96">
        <v>0</v>
      </c>
      <c r="H66" s="89">
        <v>54.842620427999996</v>
      </c>
      <c r="I66" s="98">
        <v>-2.7613112978723375E-2</v>
      </c>
      <c r="J66" s="91">
        <v>63.289196501228858</v>
      </c>
      <c r="K66" s="46"/>
      <c r="L66" s="47"/>
      <c r="M66" s="47"/>
      <c r="N66" s="47"/>
      <c r="O66" s="47"/>
      <c r="P66" s="110">
        <v>1</v>
      </c>
      <c r="Q66" s="111" t="e">
        <v>#VALUE!</v>
      </c>
      <c r="R66" s="111" t="s">
        <v>1</v>
      </c>
      <c r="S66" s="111" t="s">
        <v>1</v>
      </c>
      <c r="T66" s="111" t="s">
        <v>1</v>
      </c>
      <c r="U66" s="111">
        <v>0</v>
      </c>
      <c r="V66" s="135">
        <v>739020421.6776123</v>
      </c>
      <c r="W66" s="136" t="s">
        <v>1</v>
      </c>
      <c r="X66" s="135" t="s">
        <v>1</v>
      </c>
      <c r="Y66" s="111"/>
    </row>
    <row r="67" spans="2:25" ht="26.25" customHeight="1">
      <c r="B67" s="146">
        <v>23</v>
      </c>
      <c r="C67" s="86">
        <v>63</v>
      </c>
      <c r="D67" s="87" t="s">
        <v>60</v>
      </c>
      <c r="E67" s="88" t="s">
        <v>294</v>
      </c>
      <c r="F67" s="88" t="s">
        <v>294</v>
      </c>
      <c r="G67" s="96" t="s">
        <v>1</v>
      </c>
      <c r="H67" s="89" t="s">
        <v>1</v>
      </c>
      <c r="I67" s="98" t="s">
        <v>294</v>
      </c>
      <c r="J67" s="91" t="s">
        <v>1</v>
      </c>
      <c r="K67" s="46"/>
      <c r="L67" s="47"/>
      <c r="M67" s="47"/>
      <c r="N67" s="47"/>
      <c r="O67" s="47"/>
      <c r="P67" s="110" t="s">
        <v>1</v>
      </c>
      <c r="Q67" s="111" t="s">
        <v>1</v>
      </c>
      <c r="R67" s="111" t="s">
        <v>1</v>
      </c>
      <c r="S67" s="111" t="s">
        <v>1</v>
      </c>
      <c r="T67" s="111" t="s">
        <v>1</v>
      </c>
      <c r="U67" s="111" t="s">
        <v>1</v>
      </c>
      <c r="V67" s="135" t="s">
        <v>1</v>
      </c>
      <c r="W67" s="136" t="s">
        <v>1</v>
      </c>
      <c r="X67" s="135" t="s">
        <v>1</v>
      </c>
      <c r="Y67" s="111"/>
    </row>
    <row r="68" spans="2:25" ht="26.25" customHeight="1">
      <c r="B68" s="85">
        <v>24</v>
      </c>
      <c r="C68" s="86">
        <v>64</v>
      </c>
      <c r="D68" s="87" t="s">
        <v>61</v>
      </c>
      <c r="E68" s="88">
        <v>55226180009</v>
      </c>
      <c r="F68" s="88">
        <v>55226180009</v>
      </c>
      <c r="G68" s="96">
        <v>0</v>
      </c>
      <c r="H68" s="89">
        <v>55.226180008999997</v>
      </c>
      <c r="I68" s="98">
        <v>-2.0812411187943303E-2</v>
      </c>
      <c r="J68" s="91">
        <v>62.849637261609502</v>
      </c>
      <c r="K68" s="46"/>
      <c r="L68" s="47"/>
      <c r="M68" s="47"/>
      <c r="N68" s="47"/>
      <c r="O68" s="47"/>
      <c r="P68" s="110">
        <v>1</v>
      </c>
      <c r="Q68" s="111">
        <v>1420566713</v>
      </c>
      <c r="R68" s="111" t="s">
        <v>1</v>
      </c>
      <c r="S68" s="111" t="s">
        <v>1</v>
      </c>
      <c r="T68" s="111" t="s">
        <v>1</v>
      </c>
      <c r="U68" s="111">
        <v>0</v>
      </c>
      <c r="V68" s="135">
        <v>1122580002.6776123</v>
      </c>
      <c r="W68" s="136" t="s">
        <v>1</v>
      </c>
      <c r="X68" s="135" t="s">
        <v>1</v>
      </c>
      <c r="Y68" s="111"/>
    </row>
    <row r="69" spans="2:25" ht="26.25" customHeight="1">
      <c r="B69" s="146">
        <v>25</v>
      </c>
      <c r="C69" s="86">
        <v>66</v>
      </c>
      <c r="D69" s="87" t="s">
        <v>62</v>
      </c>
      <c r="E69" s="88">
        <v>53805613296</v>
      </c>
      <c r="F69" s="88">
        <v>53805613296</v>
      </c>
      <c r="G69" s="96">
        <v>0</v>
      </c>
      <c r="H69" s="89">
        <v>53.805613295999997</v>
      </c>
      <c r="I69" s="98">
        <v>-4.5999764255319153E-2</v>
      </c>
      <c r="J69" s="91">
        <v>64.508982767566295</v>
      </c>
      <c r="K69" s="46"/>
      <c r="L69" s="47"/>
      <c r="M69" s="47"/>
      <c r="N69" s="47"/>
      <c r="O69" s="47"/>
      <c r="P69" s="110">
        <v>1</v>
      </c>
      <c r="Q69" s="111">
        <v>1136447278</v>
      </c>
      <c r="R69" s="111">
        <v>722828775.5</v>
      </c>
      <c r="S69" s="111" t="s">
        <v>1</v>
      </c>
      <c r="T69" s="111" t="s">
        <v>1</v>
      </c>
      <c r="U69" s="111">
        <v>0</v>
      </c>
      <c r="V69" s="135">
        <v>297986710.3223877</v>
      </c>
      <c r="W69" s="136" t="s">
        <v>1</v>
      </c>
      <c r="X69" s="135" t="s">
        <v>1</v>
      </c>
      <c r="Y69" s="111"/>
    </row>
    <row r="70" spans="2:25" ht="26.25" customHeight="1">
      <c r="B70" s="85">
        <v>26</v>
      </c>
      <c r="C70" s="86">
        <v>69</v>
      </c>
      <c r="D70" s="87" t="s">
        <v>63</v>
      </c>
      <c r="E70" s="88">
        <v>52669166018</v>
      </c>
      <c r="F70" s="88">
        <v>52669166018</v>
      </c>
      <c r="G70" s="96">
        <v>0</v>
      </c>
      <c r="H70" s="89">
        <v>52.669166017999999</v>
      </c>
      <c r="I70" s="98">
        <v>-6.6149538687943266E-2</v>
      </c>
      <c r="J70" s="91">
        <v>65.900898824252963</v>
      </c>
      <c r="K70" s="46"/>
      <c r="L70" s="47"/>
      <c r="M70" s="47"/>
      <c r="N70" s="47"/>
      <c r="O70" s="47"/>
      <c r="P70" s="110">
        <v>1</v>
      </c>
      <c r="Q70" s="111">
        <v>1845918827</v>
      </c>
      <c r="R70" s="111">
        <v>1859276053.5</v>
      </c>
      <c r="S70" s="111" t="s">
        <v>1</v>
      </c>
      <c r="T70" s="111" t="s">
        <v>1</v>
      </c>
      <c r="U70" s="111">
        <v>0</v>
      </c>
      <c r="V70" s="135">
        <v>1434433988.3223877</v>
      </c>
      <c r="W70" s="136" t="s">
        <v>1</v>
      </c>
      <c r="X70" s="135" t="s">
        <v>1</v>
      </c>
      <c r="Y70" s="111"/>
    </row>
    <row r="71" spans="2:25" ht="26.25" customHeight="1">
      <c r="B71" s="146">
        <v>27</v>
      </c>
      <c r="C71" s="86">
        <v>70</v>
      </c>
      <c r="D71" s="87" t="s">
        <v>64</v>
      </c>
      <c r="E71" s="88">
        <v>54515084845</v>
      </c>
      <c r="F71" s="88">
        <v>54515084845</v>
      </c>
      <c r="G71" s="96">
        <v>0</v>
      </c>
      <c r="H71" s="89">
        <v>54.515084844999997</v>
      </c>
      <c r="I71" s="98">
        <v>-3.3420481471631236E-2</v>
      </c>
      <c r="J71" s="91">
        <v>63.669448388070286</v>
      </c>
      <c r="K71" s="46"/>
      <c r="L71" s="47"/>
      <c r="M71" s="47"/>
      <c r="N71" s="47"/>
      <c r="O71" s="47"/>
      <c r="P71" s="110">
        <v>1</v>
      </c>
      <c r="Q71" s="111" t="e">
        <v>#VALUE!</v>
      </c>
      <c r="R71" s="111">
        <v>13357226.5</v>
      </c>
      <c r="S71" s="111" t="s">
        <v>295</v>
      </c>
      <c r="T71" s="111">
        <v>54515084845</v>
      </c>
      <c r="U71" s="111">
        <v>0</v>
      </c>
      <c r="V71" s="135">
        <v>411484838.6776123</v>
      </c>
      <c r="W71" s="136" t="s">
        <v>1</v>
      </c>
      <c r="X71" s="135" t="s">
        <v>1</v>
      </c>
      <c r="Y71" s="111"/>
    </row>
    <row r="72" spans="2:25" ht="26.25" customHeight="1">
      <c r="B72" s="85">
        <v>28</v>
      </c>
      <c r="C72" s="86">
        <v>71</v>
      </c>
      <c r="D72" s="87" t="s">
        <v>65</v>
      </c>
      <c r="E72" s="88" t="s">
        <v>294</v>
      </c>
      <c r="F72" s="88" t="s">
        <v>294</v>
      </c>
      <c r="G72" s="96" t="s">
        <v>1</v>
      </c>
      <c r="H72" s="89" t="s">
        <v>1</v>
      </c>
      <c r="I72" s="98" t="s">
        <v>294</v>
      </c>
      <c r="J72" s="91" t="s">
        <v>1</v>
      </c>
      <c r="K72" s="46"/>
      <c r="L72" s="47"/>
      <c r="M72" s="47"/>
      <c r="N72" s="47"/>
      <c r="O72" s="47"/>
      <c r="P72" s="110" t="s">
        <v>1</v>
      </c>
      <c r="Q72" s="111" t="s">
        <v>1</v>
      </c>
      <c r="R72" s="111" t="s">
        <v>1</v>
      </c>
      <c r="S72" s="111" t="s">
        <v>1</v>
      </c>
      <c r="T72" s="111" t="s">
        <v>1</v>
      </c>
      <c r="U72" s="111" t="s">
        <v>1</v>
      </c>
      <c r="V72" s="135" t="s">
        <v>1</v>
      </c>
      <c r="W72" s="136" t="s">
        <v>1</v>
      </c>
      <c r="X72" s="135" t="s">
        <v>1</v>
      </c>
      <c r="Y72" s="111"/>
    </row>
    <row r="73" spans="2:25" ht="26.25" customHeight="1">
      <c r="B73" s="146">
        <v>29</v>
      </c>
      <c r="C73" s="86">
        <v>73</v>
      </c>
      <c r="D73" s="87" t="s">
        <v>66</v>
      </c>
      <c r="E73" s="88" t="s">
        <v>294</v>
      </c>
      <c r="F73" s="88" t="s">
        <v>294</v>
      </c>
      <c r="G73" s="96" t="s">
        <v>1</v>
      </c>
      <c r="H73" s="89" t="s">
        <v>1</v>
      </c>
      <c r="I73" s="98" t="s">
        <v>294</v>
      </c>
      <c r="J73" s="91" t="s">
        <v>1</v>
      </c>
      <c r="K73" s="46"/>
      <c r="L73" s="47"/>
      <c r="M73" s="47"/>
      <c r="N73" s="47"/>
      <c r="O73" s="47"/>
      <c r="P73" s="110" t="s">
        <v>1</v>
      </c>
      <c r="Q73" s="111" t="s">
        <v>1</v>
      </c>
      <c r="R73" s="111" t="s">
        <v>1</v>
      </c>
      <c r="S73" s="111" t="s">
        <v>1</v>
      </c>
      <c r="T73" s="111" t="s">
        <v>1</v>
      </c>
      <c r="U73" s="111" t="s">
        <v>1</v>
      </c>
      <c r="V73" s="135" t="s">
        <v>1</v>
      </c>
      <c r="W73" s="136" t="s">
        <v>1</v>
      </c>
      <c r="X73" s="135" t="s">
        <v>1</v>
      </c>
      <c r="Y73" s="111"/>
    </row>
    <row r="74" spans="2:25" ht="26.25" customHeight="1">
      <c r="B74" s="85">
        <v>30</v>
      </c>
      <c r="C74" s="86">
        <v>74</v>
      </c>
      <c r="D74" s="87" t="s">
        <v>67</v>
      </c>
      <c r="E74" s="88">
        <v>54829831965</v>
      </c>
      <c r="F74" s="88">
        <v>54829831965</v>
      </c>
      <c r="G74" s="96">
        <v>0</v>
      </c>
      <c r="H74" s="89">
        <v>54.829831964999997</v>
      </c>
      <c r="I74" s="98">
        <v>-2.7839858776595783E-2</v>
      </c>
      <c r="J74" s="91">
        <v>63.303958019160781</v>
      </c>
      <c r="K74" s="46"/>
      <c r="L74" s="47"/>
      <c r="M74" s="47"/>
      <c r="N74" s="47"/>
      <c r="O74" s="47"/>
      <c r="P74" s="110">
        <v>1</v>
      </c>
      <c r="Q74" s="111">
        <v>710049779</v>
      </c>
      <c r="R74" s="111" t="s">
        <v>1</v>
      </c>
      <c r="S74" s="111" t="s">
        <v>1</v>
      </c>
      <c r="T74" s="111" t="s">
        <v>1</v>
      </c>
      <c r="U74" s="111">
        <v>0</v>
      </c>
      <c r="V74" s="135">
        <v>726231958.6776123</v>
      </c>
      <c r="W74" s="136" t="s">
        <v>1</v>
      </c>
      <c r="X74" s="135" t="s">
        <v>1</v>
      </c>
      <c r="Y74" s="111"/>
    </row>
    <row r="75" spans="2:25" ht="26.25" customHeight="1">
      <c r="B75" s="146">
        <v>31</v>
      </c>
      <c r="C75" s="86">
        <v>75</v>
      </c>
      <c r="D75" s="87" t="s">
        <v>68</v>
      </c>
      <c r="E75" s="88">
        <v>54119782186</v>
      </c>
      <c r="F75" s="88">
        <v>54119782186</v>
      </c>
      <c r="G75" s="96">
        <v>0</v>
      </c>
      <c r="H75" s="89">
        <v>54.119782186000002</v>
      </c>
      <c r="I75" s="98">
        <v>-4.0429393865248242E-2</v>
      </c>
      <c r="J75" s="91">
        <v>64.134503885861591</v>
      </c>
      <c r="K75" s="46"/>
      <c r="L75" s="47"/>
      <c r="M75" s="47"/>
      <c r="N75" s="47"/>
      <c r="O75" s="47"/>
      <c r="P75" s="110">
        <v>1</v>
      </c>
      <c r="Q75" s="111">
        <v>3673372037</v>
      </c>
      <c r="R75" s="111">
        <v>408659885.5</v>
      </c>
      <c r="S75" s="111" t="s">
        <v>1</v>
      </c>
      <c r="T75" s="111" t="s">
        <v>1</v>
      </c>
      <c r="U75" s="111">
        <v>0</v>
      </c>
      <c r="V75" s="135">
        <v>16182179.677612305</v>
      </c>
      <c r="W75" s="136" t="s">
        <v>295</v>
      </c>
      <c r="X75" s="135">
        <v>54119782186</v>
      </c>
      <c r="Y75" s="111"/>
    </row>
    <row r="76" spans="2:25" ht="26.25" customHeight="1">
      <c r="B76" s="85">
        <v>32</v>
      </c>
      <c r="C76" s="86">
        <v>78</v>
      </c>
      <c r="D76" s="87" t="s">
        <v>70</v>
      </c>
      <c r="E76" s="88">
        <v>50447669952</v>
      </c>
      <c r="F76" s="88">
        <v>50446410149</v>
      </c>
      <c r="G76" s="96">
        <v>2.4972471497686222E-5</v>
      </c>
      <c r="H76" s="89">
        <v>50.446410149000002</v>
      </c>
      <c r="I76" s="98">
        <v>-0.10556010374113478</v>
      </c>
      <c r="J76" s="91">
        <v>68.804606128723805</v>
      </c>
      <c r="K76" s="46"/>
      <c r="L76" s="47"/>
      <c r="M76" s="47"/>
      <c r="N76" s="47"/>
      <c r="O76" s="47"/>
      <c r="P76" s="110">
        <v>1</v>
      </c>
      <c r="Q76" s="111">
        <v>3910186753</v>
      </c>
      <c r="R76" s="111">
        <v>4082031922.5</v>
      </c>
      <c r="S76" s="111" t="s">
        <v>1</v>
      </c>
      <c r="T76" s="111" t="s">
        <v>1</v>
      </c>
      <c r="U76" s="111">
        <v>1259803</v>
      </c>
      <c r="V76" s="135">
        <v>3657189857.3223877</v>
      </c>
      <c r="W76" s="136" t="s">
        <v>1</v>
      </c>
      <c r="X76" s="135" t="s">
        <v>1</v>
      </c>
      <c r="Y76" s="111"/>
    </row>
    <row r="77" spans="2:25" ht="26.25" customHeight="1">
      <c r="B77" s="146">
        <v>33</v>
      </c>
      <c r="C77" s="86">
        <v>80</v>
      </c>
      <c r="D77" s="87" t="s">
        <v>71</v>
      </c>
      <c r="E77" s="88">
        <v>54610431842</v>
      </c>
      <c r="F77" s="88">
        <v>54356596902</v>
      </c>
      <c r="G77" s="96">
        <v>4.6481035113291602E-3</v>
      </c>
      <c r="H77" s="89">
        <v>54.356596902</v>
      </c>
      <c r="I77" s="98">
        <v>-3.6230551382978704E-2</v>
      </c>
      <c r="J77" s="91">
        <v>63.855089882977751</v>
      </c>
      <c r="K77" s="46"/>
      <c r="L77" s="47"/>
      <c r="M77" s="47"/>
      <c r="N77" s="47"/>
      <c r="O77" s="47"/>
      <c r="P77" s="110">
        <v>1</v>
      </c>
      <c r="Q77" s="111">
        <v>704812460</v>
      </c>
      <c r="R77" s="111">
        <v>171845169.5</v>
      </c>
      <c r="S77" s="111" t="s">
        <v>1</v>
      </c>
      <c r="T77" s="111" t="s">
        <v>1</v>
      </c>
      <c r="U77" s="111">
        <v>253834940</v>
      </c>
      <c r="V77" s="135">
        <v>252996895.6776123</v>
      </c>
      <c r="W77" s="136" t="s">
        <v>1</v>
      </c>
      <c r="X77" s="135" t="s">
        <v>1</v>
      </c>
      <c r="Y77" s="111"/>
    </row>
    <row r="78" spans="2:25" ht="26.25" customHeight="1">
      <c r="B78" s="85">
        <v>34</v>
      </c>
      <c r="C78" s="86">
        <v>81</v>
      </c>
      <c r="D78" s="87" t="s">
        <v>72</v>
      </c>
      <c r="E78" s="88">
        <v>55061409362</v>
      </c>
      <c r="F78" s="88">
        <v>55061409362</v>
      </c>
      <c r="G78" s="96">
        <v>0</v>
      </c>
      <c r="H78" s="89">
        <v>55.061409361999999</v>
      </c>
      <c r="I78" s="98">
        <v>-2.3733876560283695E-2</v>
      </c>
      <c r="J78" s="91">
        <v>63.037714092829468</v>
      </c>
      <c r="K78" s="46"/>
      <c r="L78" s="47"/>
      <c r="M78" s="47"/>
      <c r="N78" s="47"/>
      <c r="O78" s="47"/>
      <c r="P78" s="110">
        <v>1</v>
      </c>
      <c r="Q78" s="111">
        <v>519610064</v>
      </c>
      <c r="R78" s="111" t="s">
        <v>1</v>
      </c>
      <c r="S78" s="111" t="s">
        <v>1</v>
      </c>
      <c r="T78" s="111" t="s">
        <v>1</v>
      </c>
      <c r="U78" s="111">
        <v>0</v>
      </c>
      <c r="V78" s="135">
        <v>957809355.6776123</v>
      </c>
      <c r="W78" s="136" t="s">
        <v>1</v>
      </c>
      <c r="X78" s="135" t="s">
        <v>1</v>
      </c>
      <c r="Y78" s="111"/>
    </row>
    <row r="79" spans="2:25" ht="26.25" customHeight="1">
      <c r="B79" s="146">
        <v>35</v>
      </c>
      <c r="C79" s="86">
        <v>82</v>
      </c>
      <c r="D79" s="87" t="s">
        <v>73</v>
      </c>
      <c r="E79" s="88">
        <v>54541799298</v>
      </c>
      <c r="F79" s="88">
        <v>54541799298</v>
      </c>
      <c r="G79" s="96">
        <v>0</v>
      </c>
      <c r="H79" s="89">
        <v>54.541799298000001</v>
      </c>
      <c r="I79" s="98">
        <v>-3.2946820957446832E-2</v>
      </c>
      <c r="J79" s="91">
        <v>63.638263232677701</v>
      </c>
      <c r="K79" s="46"/>
      <c r="L79" s="47"/>
      <c r="M79" s="47"/>
      <c r="N79" s="47"/>
      <c r="O79" s="47"/>
      <c r="P79" s="110">
        <v>1</v>
      </c>
      <c r="Q79" s="111">
        <v>154702170</v>
      </c>
      <c r="R79" s="111" t="s">
        <v>1</v>
      </c>
      <c r="S79" s="111" t="s">
        <v>1</v>
      </c>
      <c r="T79" s="111" t="s">
        <v>1</v>
      </c>
      <c r="U79" s="111">
        <v>0</v>
      </c>
      <c r="V79" s="135">
        <v>438199291.6776123</v>
      </c>
      <c r="W79" s="136" t="s">
        <v>1</v>
      </c>
      <c r="X79" s="135" t="s">
        <v>1</v>
      </c>
      <c r="Y79" s="111"/>
    </row>
    <row r="80" spans="2:25" ht="26.25" customHeight="1">
      <c r="B80" s="85">
        <v>36</v>
      </c>
      <c r="C80" s="86">
        <v>84</v>
      </c>
      <c r="D80" s="87" t="s">
        <v>74</v>
      </c>
      <c r="E80" s="88">
        <v>54696501468</v>
      </c>
      <c r="F80" s="88">
        <v>54696501468</v>
      </c>
      <c r="G80" s="96">
        <v>0</v>
      </c>
      <c r="H80" s="89">
        <v>54.696501468000001</v>
      </c>
      <c r="I80" s="98">
        <v>-3.0203874680851062E-2</v>
      </c>
      <c r="J80" s="91">
        <v>63.458270414985584</v>
      </c>
      <c r="K80" s="46"/>
      <c r="L80" s="47"/>
      <c r="M80" s="47"/>
      <c r="N80" s="47"/>
      <c r="O80" s="47"/>
      <c r="P80" s="110">
        <v>1</v>
      </c>
      <c r="Q80" s="111" t="e">
        <v>#VALUE!</v>
      </c>
      <c r="R80" s="111" t="s">
        <v>1</v>
      </c>
      <c r="S80" s="111" t="s">
        <v>1</v>
      </c>
      <c r="T80" s="111" t="s">
        <v>1</v>
      </c>
      <c r="U80" s="111">
        <v>0</v>
      </c>
      <c r="V80" s="135">
        <v>592901461.6776123</v>
      </c>
      <c r="W80" s="136" t="s">
        <v>1</v>
      </c>
      <c r="X80" s="135" t="s">
        <v>1</v>
      </c>
      <c r="Y80" s="111"/>
    </row>
    <row r="81" spans="2:26" ht="26.25" customHeight="1">
      <c r="B81" s="146">
        <v>37</v>
      </c>
      <c r="C81" s="86">
        <v>85</v>
      </c>
      <c r="D81" s="87" t="s">
        <v>75</v>
      </c>
      <c r="E81" s="88" t="s">
        <v>294</v>
      </c>
      <c r="F81" s="88" t="s">
        <v>294</v>
      </c>
      <c r="G81" s="96" t="s">
        <v>1</v>
      </c>
      <c r="H81" s="89" t="s">
        <v>1</v>
      </c>
      <c r="I81" s="98" t="s">
        <v>294</v>
      </c>
      <c r="J81" s="91" t="s">
        <v>1</v>
      </c>
      <c r="K81" s="46"/>
      <c r="L81" s="47"/>
      <c r="M81" s="47"/>
      <c r="N81" s="47"/>
      <c r="O81" s="47"/>
      <c r="P81" s="110" t="s">
        <v>1</v>
      </c>
      <c r="Q81" s="111" t="s">
        <v>1</v>
      </c>
      <c r="R81" s="111" t="s">
        <v>1</v>
      </c>
      <c r="S81" s="111" t="s">
        <v>1</v>
      </c>
      <c r="T81" s="111" t="s">
        <v>1</v>
      </c>
      <c r="U81" s="111" t="s">
        <v>1</v>
      </c>
      <c r="V81" s="135" t="s">
        <v>1</v>
      </c>
      <c r="W81" s="136" t="s">
        <v>1</v>
      </c>
      <c r="X81" s="135" t="s">
        <v>1</v>
      </c>
      <c r="Y81" s="111"/>
    </row>
    <row r="82" spans="2:26" customFormat="1" ht="6.75" customHeight="1" thickBot="1">
      <c r="P82" s="115"/>
      <c r="Q82" s="116"/>
      <c r="R82" s="111"/>
      <c r="S82" s="111"/>
      <c r="T82" s="111"/>
      <c r="U82" s="111"/>
      <c r="V82" s="137"/>
      <c r="W82" s="138"/>
      <c r="X82" s="139"/>
      <c r="Y82" s="111"/>
      <c r="Z82" s="93"/>
    </row>
    <row r="83" spans="2:26" customFormat="1" ht="15">
      <c r="B83" s="462" t="s">
        <v>256</v>
      </c>
      <c r="C83" s="463"/>
      <c r="D83" s="463"/>
      <c r="E83" s="463"/>
      <c r="F83" s="463"/>
      <c r="G83" s="463"/>
      <c r="H83" s="463"/>
      <c r="I83" s="463"/>
      <c r="J83" s="464"/>
      <c r="P83" s="93"/>
      <c r="Q83" s="116"/>
      <c r="R83" s="111"/>
      <c r="S83" s="111"/>
      <c r="T83" s="111"/>
      <c r="U83" s="111"/>
      <c r="V83" s="142"/>
      <c r="W83" s="138"/>
      <c r="X83" s="139"/>
      <c r="Y83" s="111"/>
      <c r="Z83" s="93"/>
    </row>
    <row r="84" spans="2:26" customFormat="1">
      <c r="B84" s="487" t="s">
        <v>257</v>
      </c>
      <c r="C84" s="488"/>
      <c r="D84" s="488"/>
      <c r="E84" s="488"/>
      <c r="F84" s="488"/>
      <c r="G84" s="488"/>
      <c r="H84" s="488"/>
      <c r="I84" s="488"/>
      <c r="J84" s="133" t="s">
        <v>258</v>
      </c>
      <c r="P84" s="93"/>
      <c r="Q84" s="113"/>
      <c r="R84" s="111"/>
      <c r="S84" s="111"/>
      <c r="T84" s="111"/>
      <c r="U84" s="111"/>
      <c r="V84" s="142"/>
      <c r="W84" s="138"/>
      <c r="X84" s="139"/>
      <c r="Y84" s="111"/>
      <c r="Z84" s="93"/>
    </row>
    <row r="85" spans="2:26" customFormat="1">
      <c r="B85" s="478" t="s">
        <v>259</v>
      </c>
      <c r="C85" s="479"/>
      <c r="D85" s="479"/>
      <c r="E85" s="479"/>
      <c r="F85" s="479"/>
      <c r="G85" s="479"/>
      <c r="H85" s="479"/>
      <c r="I85" s="479"/>
      <c r="J85" s="67">
        <v>0</v>
      </c>
      <c r="N85" s="21"/>
      <c r="O85" s="21"/>
      <c r="P85" s="93"/>
      <c r="Q85" s="113"/>
      <c r="R85" s="111"/>
      <c r="S85" s="111"/>
      <c r="T85" s="111"/>
      <c r="U85" s="111"/>
      <c r="V85" s="142"/>
      <c r="W85" s="138"/>
      <c r="X85" s="139"/>
      <c r="Y85" s="111"/>
      <c r="Z85" s="93"/>
    </row>
    <row r="86" spans="2:26" ht="13.15" customHeight="1">
      <c r="B86" s="478" t="s">
        <v>260</v>
      </c>
      <c r="C86" s="479"/>
      <c r="D86" s="479"/>
      <c r="E86" s="479"/>
      <c r="F86" s="479"/>
      <c r="G86" s="479"/>
      <c r="H86" s="479"/>
      <c r="I86" s="479"/>
      <c r="J86" s="68">
        <v>1</v>
      </c>
      <c r="K86"/>
      <c r="L86"/>
      <c r="M86"/>
      <c r="R86" s="111"/>
      <c r="S86" s="111"/>
      <c r="T86" s="111"/>
      <c r="U86" s="111"/>
      <c r="Y86" s="111"/>
    </row>
    <row r="87" spans="2:26" ht="13.15" customHeight="1">
      <c r="B87" s="478" t="s">
        <v>261</v>
      </c>
      <c r="C87" s="479"/>
      <c r="D87" s="479"/>
      <c r="E87" s="479"/>
      <c r="F87" s="479"/>
      <c r="G87" s="479"/>
      <c r="H87" s="479"/>
      <c r="I87" s="479"/>
      <c r="J87" s="68">
        <v>25</v>
      </c>
      <c r="K87"/>
      <c r="L87"/>
      <c r="M87"/>
      <c r="R87" s="111"/>
      <c r="S87" s="111"/>
      <c r="T87" s="111"/>
      <c r="U87" s="111"/>
      <c r="Y87" s="111"/>
    </row>
    <row r="88" spans="2:26" ht="13.15" customHeight="1">
      <c r="B88" s="478" t="s">
        <v>262</v>
      </c>
      <c r="C88" s="479"/>
      <c r="D88" s="479"/>
      <c r="E88" s="479"/>
      <c r="F88" s="479"/>
      <c r="G88" s="479"/>
      <c r="H88" s="479"/>
      <c r="I88" s="479"/>
      <c r="J88" s="69">
        <v>-0.12083450331560286</v>
      </c>
      <c r="K88"/>
      <c r="L88"/>
      <c r="M88"/>
      <c r="N88"/>
      <c r="O88"/>
      <c r="P88" s="93"/>
      <c r="R88" s="111"/>
      <c r="S88" s="111"/>
      <c r="T88" s="111"/>
      <c r="U88" s="111"/>
      <c r="Y88" s="111"/>
    </row>
    <row r="89" spans="2:26" ht="13.9" customHeight="1">
      <c r="B89" s="478" t="s">
        <v>263</v>
      </c>
      <c r="C89" s="479"/>
      <c r="D89" s="479"/>
      <c r="E89" s="479"/>
      <c r="F89" s="479"/>
      <c r="G89" s="479"/>
      <c r="H89" s="479"/>
      <c r="I89" s="479"/>
      <c r="J89" s="73"/>
      <c r="K89"/>
      <c r="L89"/>
      <c r="M89"/>
      <c r="N89"/>
      <c r="O89"/>
      <c r="P89" s="93"/>
      <c r="R89" s="111"/>
      <c r="S89" s="111"/>
      <c r="T89" s="111"/>
      <c r="U89" s="111"/>
      <c r="Y89" s="111"/>
    </row>
    <row r="90" spans="2:26" s="20" customFormat="1" ht="13.5" thickBot="1">
      <c r="B90" s="476" t="s">
        <v>264</v>
      </c>
      <c r="C90" s="477"/>
      <c r="D90" s="477"/>
      <c r="E90" s="477"/>
      <c r="F90" s="477"/>
      <c r="G90" s="477"/>
      <c r="H90" s="477"/>
      <c r="I90" s="477"/>
      <c r="J90" s="70"/>
      <c r="K90" s="78"/>
      <c r="L90" s="78"/>
      <c r="M90" s="78"/>
      <c r="N90" s="78"/>
      <c r="O90" s="78"/>
      <c r="P90" s="117"/>
      <c r="Q90" s="114"/>
      <c r="R90" s="111"/>
      <c r="S90" s="111"/>
      <c r="T90" s="111"/>
      <c r="U90" s="111"/>
      <c r="V90" s="141"/>
      <c r="W90" s="140"/>
      <c r="X90" s="141"/>
      <c r="Y90" s="111"/>
      <c r="Z90" s="95"/>
    </row>
    <row r="91" spans="2:26" ht="3" hidden="1" customHeight="1" thickBot="1">
      <c r="B91" s="93" t="s">
        <v>78</v>
      </c>
      <c r="C91"/>
      <c r="D91"/>
      <c r="E91"/>
      <c r="F91"/>
      <c r="G91"/>
      <c r="H91"/>
      <c r="J91" s="21"/>
      <c r="K91" s="21"/>
      <c r="L91"/>
      <c r="M91"/>
      <c r="N91"/>
      <c r="O91"/>
      <c r="P91" s="93"/>
      <c r="R91" s="111"/>
      <c r="S91" s="111"/>
      <c r="T91" s="111"/>
      <c r="U91" s="111"/>
      <c r="Y91" s="111"/>
    </row>
    <row r="92" spans="2:26" ht="22.5" hidden="1">
      <c r="B92"/>
      <c r="C92"/>
      <c r="D92"/>
      <c r="E92"/>
      <c r="F92"/>
      <c r="G92"/>
      <c r="H92"/>
      <c r="I92" s="71" t="s">
        <v>245</v>
      </c>
      <c r="J92" s="71" t="s">
        <v>246</v>
      </c>
      <c r="K92" s="21"/>
      <c r="L92"/>
      <c r="M92"/>
      <c r="N92"/>
      <c r="O92"/>
      <c r="P92" s="93"/>
      <c r="R92" s="111"/>
      <c r="S92" s="111"/>
      <c r="T92" s="111"/>
      <c r="U92" s="111"/>
      <c r="Y92" s="111"/>
    </row>
    <row r="93" spans="2:26" ht="13.5" hidden="1" customHeight="1" thickBot="1">
      <c r="B93"/>
      <c r="C93"/>
      <c r="D93"/>
      <c r="E93"/>
      <c r="F93"/>
      <c r="G93"/>
      <c r="H93"/>
      <c r="I93" s="24" t="s">
        <v>265</v>
      </c>
      <c r="J93" s="72">
        <v>70</v>
      </c>
      <c r="K93" s="21"/>
      <c r="L93"/>
      <c r="M93"/>
      <c r="N93"/>
      <c r="O93"/>
      <c r="P93" s="93"/>
      <c r="R93" s="111"/>
      <c r="S93" s="111"/>
      <c r="T93" s="111"/>
      <c r="U93" s="111"/>
      <c r="Y93" s="111"/>
    </row>
    <row r="94" spans="2:26" ht="3.95" customHeight="1">
      <c r="B94" s="158" t="s">
        <v>78</v>
      </c>
      <c r="C94"/>
      <c r="D94"/>
      <c r="E94"/>
      <c r="F94"/>
      <c r="G94"/>
      <c r="H94"/>
      <c r="J94" s="21"/>
      <c r="K94" s="21"/>
      <c r="L94"/>
      <c r="M94"/>
      <c r="N94"/>
      <c r="O94"/>
      <c r="P94" s="93"/>
      <c r="R94" s="111"/>
      <c r="S94" s="111"/>
      <c r="T94" s="111"/>
      <c r="U94" s="111"/>
      <c r="Y94" s="111"/>
    </row>
    <row r="95" spans="2:26" ht="13.5" customHeight="1">
      <c r="B95"/>
      <c r="C95"/>
      <c r="D95"/>
      <c r="E95"/>
      <c r="F95"/>
      <c r="G95"/>
      <c r="H95"/>
      <c r="J95" s="21"/>
      <c r="K95" s="21"/>
      <c r="L95"/>
      <c r="M95"/>
      <c r="N95"/>
      <c r="O95"/>
      <c r="P95" s="93"/>
      <c r="R95" s="111"/>
      <c r="S95" s="111"/>
      <c r="T95" s="111"/>
      <c r="U95" s="111"/>
      <c r="Y95" s="111"/>
    </row>
    <row r="96" spans="2:26" ht="13.5" customHeight="1">
      <c r="B96"/>
      <c r="C96"/>
      <c r="D96"/>
      <c r="E96"/>
      <c r="F96"/>
      <c r="G96"/>
      <c r="H96"/>
      <c r="J96" s="21"/>
      <c r="K96" s="21"/>
      <c r="L96"/>
      <c r="M96"/>
      <c r="N96"/>
      <c r="O96"/>
      <c r="P96" s="93"/>
      <c r="R96" s="111"/>
      <c r="S96" s="111"/>
      <c r="T96" s="111"/>
      <c r="U96" s="111"/>
      <c r="Y96" s="111"/>
    </row>
    <row r="97" spans="2:16" ht="13.5" customHeight="1">
      <c r="B97"/>
      <c r="C97"/>
      <c r="D97"/>
      <c r="E97"/>
      <c r="F97"/>
      <c r="G97"/>
      <c r="H97"/>
      <c r="J97" s="21"/>
      <c r="K97" s="21"/>
      <c r="L97"/>
      <c r="M97"/>
      <c r="N97"/>
      <c r="O97"/>
      <c r="P97" s="93"/>
    </row>
    <row r="98" spans="2:16"/>
    <row r="99" spans="2:16"/>
    <row r="100" spans="2:16"/>
    <row r="101" spans="2:16"/>
    <row r="102" spans="2:16"/>
    <row r="103" spans="2:16"/>
    <row r="104" spans="2:16"/>
    <row r="105" spans="2:16"/>
    <row r="106" spans="2:16"/>
    <row r="107" spans="2:16"/>
    <row r="108" spans="2:16"/>
    <row r="109" spans="2:16"/>
    <row r="110" spans="2:16"/>
    <row r="111" spans="2:16"/>
    <row r="112" spans="2:16"/>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sheetData>
  <sheetProtection selectLockedCells="1"/>
  <dataConsolidate/>
  <mergeCells count="47">
    <mergeCell ref="B90:I90"/>
    <mergeCell ref="B89:I89"/>
    <mergeCell ref="B17:J17"/>
    <mergeCell ref="B35:I35"/>
    <mergeCell ref="B38:D38"/>
    <mergeCell ref="B29:I29"/>
    <mergeCell ref="B30:I30"/>
    <mergeCell ref="B31:I31"/>
    <mergeCell ref="B83:J83"/>
    <mergeCell ref="B88:I88"/>
    <mergeCell ref="B84:I84"/>
    <mergeCell ref="B86:I86"/>
    <mergeCell ref="B87:I87"/>
    <mergeCell ref="B32:J32"/>
    <mergeCell ref="B85:I85"/>
    <mergeCell ref="B26:I26"/>
    <mergeCell ref="O42:O43"/>
    <mergeCell ref="B25:J25"/>
    <mergeCell ref="B28:J28"/>
    <mergeCell ref="B34:J34"/>
    <mergeCell ref="F38:I38"/>
    <mergeCell ref="N42:N43"/>
    <mergeCell ref="M42:M43"/>
    <mergeCell ref="B41:J41"/>
    <mergeCell ref="K42:K43"/>
    <mergeCell ref="L42:L43"/>
    <mergeCell ref="B33:I33"/>
    <mergeCell ref="B42:B43"/>
    <mergeCell ref="C42:C43"/>
    <mergeCell ref="D42:D43"/>
    <mergeCell ref="B27:I27"/>
    <mergeCell ref="B7:J7"/>
    <mergeCell ref="B9:J9"/>
    <mergeCell ref="B10:J10"/>
    <mergeCell ref="B1:J1"/>
    <mergeCell ref="B2:J2"/>
    <mergeCell ref="B3:J3"/>
    <mergeCell ref="B4:J4"/>
    <mergeCell ref="B5:J5"/>
    <mergeCell ref="E13:H13"/>
    <mergeCell ref="G15:J15"/>
    <mergeCell ref="E15:F15"/>
    <mergeCell ref="E12:J12"/>
    <mergeCell ref="B12:D12"/>
    <mergeCell ref="B13:C13"/>
    <mergeCell ref="B15:D15"/>
    <mergeCell ref="B14:D14"/>
  </mergeCells>
  <conditionalFormatting sqref="B45:J81">
    <cfRule type="expression" dxfId="4" priority="19" stopIfTrue="1">
      <formula>MOD(ROW(),2)</formula>
    </cfRule>
  </conditionalFormatting>
  <conditionalFormatting sqref="E45:H81">
    <cfRule type="cellIs" dxfId="3" priority="18" stopIfTrue="1" operator="equal">
      <formula>"NO ADMISIBLE"</formula>
    </cfRule>
  </conditionalFormatting>
  <conditionalFormatting sqref="E45:H81">
    <cfRule type="cellIs" dxfId="2" priority="17" stopIfTrue="1" operator="equal">
      <formula>"DESCARTADO"</formula>
    </cfRule>
  </conditionalFormatting>
  <conditionalFormatting sqref="E45">
    <cfRule type="cellIs" dxfId="1" priority="11" stopIfTrue="1" operator="equal">
      <formula>"NO ADMISIBLE"</formula>
    </cfRule>
  </conditionalFormatting>
  <conditionalFormatting sqref="E45">
    <cfRule type="cellIs" dxfId="0" priority="10" stopIfTrue="1" operator="equal">
      <formula>"DESCARTADO"</formula>
    </cfRule>
  </conditionalFormatting>
  <dataValidations count="1">
    <dataValidation type="list" allowBlank="1" showInputMessage="1" showErrorMessage="1" sqref="Q16 B15:D15">
      <formula1>METEVA</formula1>
    </dataValidation>
  </dataValidations>
  <printOptions horizontalCentered="1"/>
  <pageMargins left="0.23622047244094491" right="0.23622047244094491" top="0.74803149606299213" bottom="0.74803149606299213" header="0.31496062992125984" footer="0.31496062992125984"/>
  <pageSetup scale="85" fitToHeight="0" orientation="portrait" horizontalDpi="1200" verticalDpi="1200" r:id="rId1"/>
  <headerFooter alignWithMargins="0">
    <oddFooter>&amp;L&amp;9&amp;F
&amp;A&amp;C&amp;P de &amp;N&amp;R&amp;9INSTITUTO NACIONAL DE VIAS
&amp;D</oddFooter>
  </headerFooter>
  <rowBreaks count="1" manualBreakCount="1">
    <brk id="38" min="1" max="6"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J229"/>
  <sheetViews>
    <sheetView topLeftCell="C1" workbookViewId="0">
      <selection activeCell="M5" sqref="M5"/>
    </sheetView>
  </sheetViews>
  <sheetFormatPr baseColWidth="10" defaultColWidth="11.42578125" defaultRowHeight="12.75"/>
  <cols>
    <col min="1" max="1" width="11.42578125" style="97"/>
    <col min="2" max="2" width="85.7109375" style="97" bestFit="1" customWidth="1"/>
    <col min="3" max="3" width="14.140625" style="97" bestFit="1" customWidth="1"/>
    <col min="4" max="4" width="47.42578125" style="97" bestFit="1" customWidth="1"/>
    <col min="5" max="7" width="11.42578125" style="97"/>
    <col min="8" max="8" width="11.42578125" style="160"/>
    <col min="9" max="9" width="18.28515625" style="160" customWidth="1"/>
    <col min="10" max="10" width="15.5703125" style="160" customWidth="1"/>
    <col min="11" max="16384" width="11.42578125" style="97"/>
  </cols>
  <sheetData>
    <row r="1" spans="1:10" ht="15.75" thickTop="1">
      <c r="A1" s="30" t="s">
        <v>266</v>
      </c>
      <c r="B1" s="104" t="s">
        <v>267</v>
      </c>
      <c r="C1" s="104" t="s">
        <v>268</v>
      </c>
      <c r="D1" s="104" t="s">
        <v>269</v>
      </c>
      <c r="H1" s="489" t="s">
        <v>270</v>
      </c>
      <c r="I1" s="489"/>
      <c r="J1" s="489"/>
    </row>
    <row r="2" spans="1:10">
      <c r="A2" s="31">
        <v>1</v>
      </c>
      <c r="B2" s="39" t="s">
        <v>20</v>
      </c>
      <c r="C2" s="40" t="s">
        <v>38</v>
      </c>
      <c r="D2" s="101" t="s">
        <v>271</v>
      </c>
      <c r="F2" s="112"/>
      <c r="H2" s="161">
        <v>1</v>
      </c>
      <c r="I2" s="160">
        <f>IF(ISTEXT('VR-PROP'!$J$36),"DESCARTADO",'VR-PROP'!$J$34)</f>
        <v>0</v>
      </c>
      <c r="J2" s="160">
        <f>IF(ISTEXT('VR-PROP'!$J$36),"DESCARTADO",'VR-PROP'!$J$36)</f>
        <v>0</v>
      </c>
    </row>
    <row r="3" spans="1:10">
      <c r="A3" s="32">
        <v>2</v>
      </c>
      <c r="B3" s="33" t="s">
        <v>272</v>
      </c>
      <c r="C3" s="41" t="s">
        <v>36</v>
      </c>
      <c r="D3" s="102" t="s">
        <v>218</v>
      </c>
      <c r="H3" s="161">
        <v>2</v>
      </c>
      <c r="I3" s="160">
        <f>IF(ISTEXT('VR-PROP'!$M$36),"DESCARTADO",'VR-PROP'!$M$34)</f>
        <v>825752949</v>
      </c>
      <c r="J3" s="160">
        <f>IF(ISTEXT('VR-PROP'!$M$36),"DESCARTADO",'VR-PROP'!$M$36)</f>
        <v>99199680</v>
      </c>
    </row>
    <row r="4" spans="1:10" ht="13.5" thickBot="1">
      <c r="A4" s="31">
        <v>3</v>
      </c>
      <c r="B4" s="33" t="s">
        <v>273</v>
      </c>
      <c r="C4" s="42" t="s">
        <v>44</v>
      </c>
      <c r="D4" s="102" t="s">
        <v>274</v>
      </c>
      <c r="H4" s="161">
        <v>3</v>
      </c>
      <c r="I4" s="160">
        <f>IF(ISTEXT('VR-PROP'!$P$36),"DESCARTADO",'VR-PROP'!$P$34)</f>
        <v>0</v>
      </c>
      <c r="J4" s="160">
        <f>IF(ISTEXT('VR-PROP'!$P$36),"DESCARTADO",'VR-PROP'!$P$36)</f>
        <v>0</v>
      </c>
    </row>
    <row r="5" spans="1:10" ht="13.5" thickTop="1">
      <c r="A5" s="32">
        <v>4</v>
      </c>
      <c r="B5" s="33" t="s">
        <v>275</v>
      </c>
      <c r="D5" s="102" t="s">
        <v>276</v>
      </c>
      <c r="F5" s="112"/>
      <c r="H5" s="161">
        <v>4</v>
      </c>
      <c r="I5" s="160">
        <f>IF(ISTEXT('VR-PROP'!$S$36),"DESCARTADO",'VR-PROP'!$S$34)</f>
        <v>798204561</v>
      </c>
      <c r="J5" s="160">
        <f>IF(ISTEXT('VR-PROP'!$S$36),"DESCARTADO",'VR-PROP'!$S$36)</f>
        <v>101706360</v>
      </c>
    </row>
    <row r="6" spans="1:10">
      <c r="A6" s="31">
        <v>5</v>
      </c>
      <c r="B6" s="33" t="s">
        <v>277</v>
      </c>
      <c r="D6" s="102" t="s">
        <v>220</v>
      </c>
      <c r="H6" s="161">
        <v>5</v>
      </c>
      <c r="I6" s="160">
        <f>IF(ISTEXT('VR-PROP'!$V$36),"DESCARTADO",'VR-PROP'!$V$34)</f>
        <v>863049740</v>
      </c>
      <c r="J6" s="160">
        <f>IF(ISTEXT('VR-PROP'!$V$36),"DESCARTADO",'VR-PROP'!$V$36)</f>
        <v>103678560</v>
      </c>
    </row>
    <row r="7" spans="1:10" ht="13.5" thickBot="1">
      <c r="A7" s="32">
        <v>6</v>
      </c>
      <c r="B7" s="33" t="s">
        <v>278</v>
      </c>
      <c r="D7" s="103"/>
      <c r="H7" s="161">
        <v>6</v>
      </c>
      <c r="I7" s="160">
        <f>IF(ISTEXT('VR-PROP'!$Y$36),"DESCARTADO",'VR-PROP'!$Y$34)</f>
        <v>863049740</v>
      </c>
      <c r="J7" s="160">
        <f>IF(ISTEXT('VR-PROP'!$Y$36),"DESCARTADO",'VR-PROP'!$Y$36)</f>
        <v>103678560</v>
      </c>
    </row>
    <row r="8" spans="1:10" ht="13.5" thickTop="1">
      <c r="A8" s="31">
        <v>7</v>
      </c>
      <c r="B8" s="33" t="s">
        <v>279</v>
      </c>
      <c r="H8" s="161">
        <v>7</v>
      </c>
      <c r="I8" s="160">
        <f>IF(ISTEXT('VR-PROP'!$AB$36),"DESCARTADO",'VR-PROP'!$AB$34)</f>
        <v>0</v>
      </c>
      <c r="J8" s="160">
        <f>IF(ISTEXT('VR-PROP'!$AB$36),"DESCARTADO",'VR-PROP'!$AB$36)</f>
        <v>0</v>
      </c>
    </row>
    <row r="9" spans="1:10">
      <c r="A9" s="32">
        <v>8</v>
      </c>
      <c r="B9" s="33" t="s">
        <v>280</v>
      </c>
      <c r="H9" s="161">
        <v>8</v>
      </c>
      <c r="I9" s="160">
        <f>IF(ISTEXT('VR-PROP'!$AE$36),"DESCARTADO",'VR-PROP'!$AE$34)</f>
        <v>863049740</v>
      </c>
      <c r="J9" s="160">
        <f>IF(ISTEXT('VR-PROP'!$AE$36),"DESCARTADO",'VR-PROP'!$AE$36)</f>
        <v>103678560</v>
      </c>
    </row>
    <row r="10" spans="1:10">
      <c r="A10" s="36">
        <v>9</v>
      </c>
      <c r="B10" s="37" t="s">
        <v>281</v>
      </c>
      <c r="H10" s="161">
        <v>9</v>
      </c>
      <c r="I10" s="160">
        <f>IF(ISTEXT('VR-PROP'!$AH$36),"DESCARTADO",'VR-PROP'!$AH$34)</f>
        <v>0</v>
      </c>
      <c r="J10" s="160">
        <f>IF(ISTEXT('VR-PROP'!$AH$36),"DESCARTADO",'VR-PROP'!$AH$36)</f>
        <v>0</v>
      </c>
    </row>
    <row r="11" spans="1:10">
      <c r="A11" s="36">
        <v>10</v>
      </c>
      <c r="B11" s="38" t="s">
        <v>282</v>
      </c>
      <c r="H11" s="161">
        <v>10</v>
      </c>
      <c r="I11" s="160">
        <f>IF(ISTEXT('VR-PROP'!$AK$36),"DESCARTADO",'VR-PROP'!$AK$34)</f>
        <v>819863982</v>
      </c>
      <c r="J11" s="160">
        <f>IF(ISTEXT('VR-PROP'!$AK$36),"DESCARTADO",'VR-PROP'!$AK$36)</f>
        <v>98498640</v>
      </c>
    </row>
    <row r="12" spans="1:10">
      <c r="A12" s="36">
        <v>11</v>
      </c>
      <c r="B12" s="38" t="s">
        <v>22</v>
      </c>
      <c r="H12" s="161">
        <v>11</v>
      </c>
      <c r="I12" s="160">
        <f>IF(ISTEXT('VR-PROP'!$AN$36),"DESCARTADO",'VR-PROP'!$AN$34)</f>
        <v>0</v>
      </c>
      <c r="J12" s="160">
        <f>IF(ISTEXT('VR-PROP'!$AN$36),"DESCARTADO",'VR-PROP'!$AN$36)</f>
        <v>0</v>
      </c>
    </row>
    <row r="13" spans="1:10">
      <c r="A13" s="36">
        <v>12</v>
      </c>
      <c r="B13" s="37" t="s">
        <v>283</v>
      </c>
      <c r="H13" s="161">
        <v>12</v>
      </c>
      <c r="I13" s="160">
        <f>IF(ISTEXT('VR-PROP'!$AQ$36),"DESCARTADO",'VR-PROP'!$AQ$34)</f>
        <v>863049740</v>
      </c>
      <c r="J13" s="160">
        <f>IF(ISTEXT('VR-PROP'!$AQ$36),"DESCARTADO",'VR-PROP'!$AQ$36)</f>
        <v>103678560</v>
      </c>
    </row>
    <row r="14" spans="1:10">
      <c r="A14" s="36">
        <v>13</v>
      </c>
      <c r="B14" s="37" t="s">
        <v>284</v>
      </c>
      <c r="H14" s="161">
        <v>13</v>
      </c>
      <c r="I14" s="160">
        <f>IF(ISTEXT('VR-PROP'!$AT$36),"DESCARTADO",'VR-PROP'!$AT$34)</f>
        <v>863049740</v>
      </c>
      <c r="J14" s="160">
        <f>IF(ISTEXT('VR-PROP'!$AT$36),"DESCARTADO",'VR-PROP'!$AT$36)</f>
        <v>103678560</v>
      </c>
    </row>
    <row r="15" spans="1:10">
      <c r="A15" s="36">
        <v>14</v>
      </c>
      <c r="B15" s="37" t="s">
        <v>285</v>
      </c>
      <c r="H15" s="161">
        <v>14</v>
      </c>
      <c r="I15" s="160">
        <f>IF(ISTEXT('VR-PROP'!$AW$36),"DESCARTADO",'VR-PROP'!$AW$34)</f>
        <v>843985457</v>
      </c>
      <c r="J15" s="160">
        <f>IF(ISTEXT('VR-PROP'!$AW$36),"DESCARTADO",'VR-PROP'!$AW$36)</f>
        <v>101387160</v>
      </c>
    </row>
    <row r="16" spans="1:10" ht="13.5" thickBot="1">
      <c r="A16" s="34">
        <v>15</v>
      </c>
      <c r="B16" s="35" t="s">
        <v>286</v>
      </c>
      <c r="H16" s="161">
        <v>15</v>
      </c>
      <c r="I16" s="160">
        <f>IF(ISTEXT('VR-PROP'!$AZ$36),"DESCARTADO",'VR-PROP'!$AZ$34)</f>
        <v>863049740</v>
      </c>
      <c r="J16" s="160">
        <f>IF(ISTEXT('VR-PROP'!$AZ$36),"DESCARTADO",'VR-PROP'!$AZ$36)</f>
        <v>103678560</v>
      </c>
    </row>
    <row r="17" spans="8:10" ht="13.5" thickTop="1">
      <c r="H17" s="161">
        <v>16</v>
      </c>
      <c r="I17" s="160">
        <f>IF(ISTEXT('VR-PROP'!$BC$36),"DESCARTADO",'VR-PROP'!$BC$34)</f>
        <v>0</v>
      </c>
      <c r="J17" s="160">
        <f>IF(ISTEXT('VR-PROP'!$BC$36),"DESCARTADO",'VR-PROP'!$BC$36)</f>
        <v>0</v>
      </c>
    </row>
    <row r="18" spans="8:10">
      <c r="H18" s="161">
        <v>17</v>
      </c>
      <c r="I18" s="160">
        <f>IF(ISTEXT('VR-PROP'!$BF$36),"DESCARTADO",'VR-PROP'!$BF$34)</f>
        <v>845948446</v>
      </c>
      <c r="J18" s="160">
        <f>IF(ISTEXT('VR-PROP'!$BF$36),"DESCARTADO",'VR-PROP'!$BF$36)</f>
        <v>101625720</v>
      </c>
    </row>
    <row r="19" spans="8:10">
      <c r="H19" s="161">
        <v>18</v>
      </c>
      <c r="I19" s="160">
        <f>IF(ISTEXT('VR-PROP'!$BI$36),"DESCARTADO",'VR-PROP'!$BI$34)</f>
        <v>863049740</v>
      </c>
      <c r="J19" s="160">
        <f>IF(ISTEXT('VR-PROP'!$BI$36),"DESCARTADO",'VR-PROP'!$BI$36)</f>
        <v>103677600</v>
      </c>
    </row>
    <row r="20" spans="8:10">
      <c r="H20" s="161">
        <v>19</v>
      </c>
      <c r="I20" s="160">
        <f>IF(ISTEXT('VR-PROP'!$BL$36),"DESCARTADO",'VR-PROP'!$BL$34)</f>
        <v>863016469</v>
      </c>
      <c r="J20" s="160">
        <f>IF(ISTEXT('VR-PROP'!$BL$36),"DESCARTADO",'VR-PROP'!$BL$36)</f>
        <v>103678440</v>
      </c>
    </row>
    <row r="21" spans="8:10">
      <c r="H21" s="161">
        <v>20</v>
      </c>
      <c r="I21" s="160">
        <f>IF(ISTEXT('VR-PROP'!$BO$36),"DESCARTADO",'VR-PROP'!$BO$34)</f>
        <v>0</v>
      </c>
      <c r="J21" s="160">
        <f>IF(ISTEXT('VR-PROP'!$BO$36),"DESCARTADO",'VR-PROP'!$BO$36)</f>
        <v>0</v>
      </c>
    </row>
    <row r="22" spans="8:10">
      <c r="H22" s="161">
        <v>21</v>
      </c>
      <c r="I22" s="160">
        <f>IF(ISTEXT('VR-PROP'!$BR$36),"DESCARTADO",'VR-PROP'!$BR$34)</f>
        <v>863049740</v>
      </c>
      <c r="J22" s="160">
        <f>IF(ISTEXT('VR-PROP'!$BR$36),"DESCARTADO",'VR-PROP'!$BR$36)</f>
        <v>103678560</v>
      </c>
    </row>
    <row r="23" spans="8:10">
      <c r="H23" s="161">
        <v>22</v>
      </c>
      <c r="I23" s="160">
        <f>IF(ISTEXT('VR-PROP'!$BU$36),"DESCARTADO",'VR-PROP'!$BU$34)</f>
        <v>837164902</v>
      </c>
      <c r="J23" s="160">
        <f>IF(ISTEXT('VR-PROP'!$BU$36),"DESCARTADO",'VR-PROP'!$BU$36)</f>
        <v>100568160</v>
      </c>
    </row>
    <row r="24" spans="8:10">
      <c r="H24" s="161">
        <v>23</v>
      </c>
      <c r="I24" s="160">
        <f>IF(ISTEXT('VR-PROP'!$BX$36),"DESCARTADO",'VR-PROP'!$BX$34)</f>
        <v>0</v>
      </c>
      <c r="J24" s="160">
        <f>IF(ISTEXT('VR-PROP'!$BX$36),"DESCARTADO",'VR-PROP'!$BX$36)</f>
        <v>0</v>
      </c>
    </row>
    <row r="25" spans="8:10">
      <c r="H25" s="161">
        <v>24</v>
      </c>
      <c r="I25" s="160">
        <f>IF(ISTEXT('VR-PROP'!$CA$36),"DESCARTADO",'VR-PROP'!$CA$34)</f>
        <v>863049740</v>
      </c>
      <c r="J25" s="160">
        <f>IF(ISTEXT('VR-PROP'!$CA$36),"DESCARTADO",'VR-PROP'!$CA$36)</f>
        <v>103678560</v>
      </c>
    </row>
    <row r="26" spans="8:10">
      <c r="H26" s="161">
        <v>25</v>
      </c>
      <c r="I26" s="160">
        <f>IF(ISTEXT('VR-PROP'!$CD$36),"DESCARTADO",'VR-PROP'!$CD$34)</f>
        <v>729633030</v>
      </c>
      <c r="J26" s="160">
        <f>IF(ISTEXT('VR-PROP'!$CD$36),"DESCARTADO",'VR-PROP'!$CD$36)</f>
        <v>102477600</v>
      </c>
    </row>
    <row r="27" spans="8:10">
      <c r="H27" s="161">
        <v>26</v>
      </c>
      <c r="I27" s="160">
        <f>IF(ISTEXT('VR-PROP'!$CG$36),"DESCARTADO",'VR-PROP'!$CG$34)</f>
        <v>863049740</v>
      </c>
      <c r="J27" s="160">
        <f>IF(ISTEXT('VR-PROP'!$CG$36),"DESCARTADO",'VR-PROP'!$CG$36)</f>
        <v>103678560</v>
      </c>
    </row>
    <row r="28" spans="8:10">
      <c r="H28" s="161">
        <v>27</v>
      </c>
      <c r="I28" s="160">
        <f>IF(ISTEXT('VR-PROP'!$CJ$36),"DESCARTADO",'VR-PROP'!$CJ$34)</f>
        <v>830244534</v>
      </c>
      <c r="J28" s="160">
        <f>IF(ISTEXT('VR-PROP'!$CJ$36),"DESCARTADO",'VR-PROP'!$CJ$36)</f>
        <v>99738720</v>
      </c>
    </row>
    <row r="29" spans="8:10">
      <c r="H29" s="161">
        <v>28</v>
      </c>
      <c r="I29" s="160">
        <f>IF(ISTEXT('VR-PROP'!$CM$36),"DESCARTADO",'VR-PROP'!$CM$34)</f>
        <v>0</v>
      </c>
      <c r="J29" s="160">
        <f>IF(ISTEXT('VR-PROP'!$CM$36),"DESCARTADO",'VR-PROP'!$CM$36)</f>
        <v>0</v>
      </c>
    </row>
    <row r="30" spans="8:10">
      <c r="H30" s="161">
        <v>29</v>
      </c>
      <c r="I30" s="160">
        <f>IF(ISTEXT('VR-PROP'!$CP$36),"DESCARTADO",'VR-PROP'!$CP$34)</f>
        <v>0</v>
      </c>
      <c r="J30" s="160">
        <f>IF(ISTEXT('VR-PROP'!$CP$36),"DESCARTADO",'VR-PROP'!$CP$36)</f>
        <v>0</v>
      </c>
    </row>
    <row r="31" spans="8:10">
      <c r="H31" s="161">
        <v>30</v>
      </c>
      <c r="I31" s="160">
        <f>IF(ISTEXT('VR-PROP'!$CS$36),"DESCARTADO",'VR-PROP'!$CS$34)</f>
        <v>822126410</v>
      </c>
      <c r="J31" s="160">
        <f>IF(ISTEXT('VR-PROP'!$CS$36),"DESCARTADO",'VR-PROP'!$CS$36)</f>
        <v>98764200</v>
      </c>
    </row>
    <row r="32" spans="8:10">
      <c r="H32" s="161">
        <v>31</v>
      </c>
      <c r="I32" s="160">
        <f>IF(ISTEXT('VR-PROP'!$CV$36),"DESCARTADO",'VR-PROP'!$CV$34)</f>
        <v>823357437</v>
      </c>
      <c r="J32" s="160">
        <f>IF(ISTEXT('VR-PROP'!$CV$36),"DESCARTADO",'VR-PROP'!$CV$36)</f>
        <v>98909400</v>
      </c>
    </row>
    <row r="33" spans="8:10">
      <c r="H33" s="161">
        <v>32</v>
      </c>
      <c r="I33" s="160">
        <f>IF(ISTEXT('VR-PROP'!$CY$36),"DESCARTADO",'VR-PROP'!$CY$34)</f>
        <v>863049740</v>
      </c>
      <c r="J33" s="160">
        <f>IF(ISTEXT('VR-PROP'!$CY$36),"DESCARTADO",'VR-PROP'!$CY$36)</f>
        <v>103678560</v>
      </c>
    </row>
    <row r="34" spans="8:10">
      <c r="H34" s="161">
        <v>33</v>
      </c>
      <c r="I34" s="160">
        <f>IF(ISTEXT('VR-PROP'!$DB$36),"DESCARTADO",'VR-PROP'!$DB$34)</f>
        <v>811812400</v>
      </c>
      <c r="J34" s="160">
        <f>IF(ISTEXT('VR-PROP'!$DB$36),"DESCARTADO",'VR-PROP'!$DB$36)</f>
        <v>98640000</v>
      </c>
    </row>
    <row r="35" spans="8:10">
      <c r="H35" s="161">
        <v>34</v>
      </c>
      <c r="I35" s="160">
        <f>IF(ISTEXT('VR-PROP'!$DE$36),"DESCARTADO",'VR-PROP'!$DE$34)</f>
        <v>839760040</v>
      </c>
      <c r="J35" s="160">
        <f>IF(ISTEXT('VR-PROP'!$DE$36),"DESCARTADO",'VR-PROP'!$DE$36)</f>
        <v>100881480</v>
      </c>
    </row>
    <row r="36" spans="8:10">
      <c r="H36" s="161">
        <v>35</v>
      </c>
      <c r="I36" s="160">
        <f>IF(ISTEXT('VR-PROP'!$DH$36),"DESCARTADO",'VR-PROP'!$DH$34)</f>
        <v>861718900</v>
      </c>
      <c r="J36" s="160">
        <f>IF(ISTEXT('VR-PROP'!$DH$36),"DESCARTADO",'VR-PROP'!$DH$36)</f>
        <v>103668000</v>
      </c>
    </row>
    <row r="37" spans="8:10">
      <c r="H37" s="161">
        <v>36</v>
      </c>
      <c r="I37" s="160">
        <f>IF(ISTEXT('VR-PROP'!$DK$36),"DESCARTADO",'VR-PROP'!$DK$34)</f>
        <v>863049740</v>
      </c>
      <c r="J37" s="160">
        <f>IF(ISTEXT('VR-PROP'!$DK$36),"DESCARTADO",'VR-PROP'!$DK$36)</f>
        <v>103678560</v>
      </c>
    </row>
    <row r="38" spans="8:10">
      <c r="H38" s="161">
        <v>37</v>
      </c>
      <c r="I38" s="160">
        <f>IF(ISTEXT('VR-PROP'!$DN$36),"DESCARTADO",'VR-PROP'!$DN$34)</f>
        <v>0</v>
      </c>
      <c r="J38" s="160">
        <f>IF(ISTEXT('VR-PROP'!$DN$36),"DESCARTADO",'VR-PROP'!$DN$36)</f>
        <v>0</v>
      </c>
    </row>
    <row r="39" spans="8:10">
      <c r="H39" s="161">
        <v>38</v>
      </c>
      <c r="I39" s="160" t="e">
        <f>IF(ISTEXT('VR-PROP'!#REF!),"DESCARTADO",'VR-PROP'!#REF!)</f>
        <v>#REF!</v>
      </c>
      <c r="J39" s="160" t="e">
        <f>IF(ISTEXT('VR-PROP'!#REF!),"DESCARTADO",'VR-PROP'!#REF!)</f>
        <v>#REF!</v>
      </c>
    </row>
    <row r="40" spans="8:10">
      <c r="H40" s="161">
        <v>39</v>
      </c>
      <c r="I40" s="160" t="e">
        <f>IF(ISTEXT('VR-PROP'!#REF!),"DESCARTADO",'VR-PROP'!#REF!)</f>
        <v>#REF!</v>
      </c>
      <c r="J40" s="160" t="e">
        <f>IF(ISTEXT('VR-PROP'!#REF!),"DESCARTADO",'VR-PROP'!#REF!)</f>
        <v>#REF!</v>
      </c>
    </row>
    <row r="41" spans="8:10">
      <c r="H41" s="161">
        <v>40</v>
      </c>
      <c r="I41" s="160" t="e">
        <f>IF(ISTEXT('VR-PROP'!#REF!),"DESCARTADO",'VR-PROP'!#REF!)</f>
        <v>#REF!</v>
      </c>
      <c r="J41" s="160" t="e">
        <f>IF(ISTEXT('VR-PROP'!#REF!),"DESCARTADO",'VR-PROP'!#REF!)</f>
        <v>#REF!</v>
      </c>
    </row>
    <row r="42" spans="8:10">
      <c r="H42" s="161">
        <v>41</v>
      </c>
      <c r="I42" s="160" t="e">
        <f>IF(ISTEXT('VR-PROP'!#REF!),"DESCARTADO",'VR-PROP'!#REF!)</f>
        <v>#REF!</v>
      </c>
      <c r="J42" s="160" t="e">
        <f>IF(ISTEXT('VR-PROP'!#REF!),"DESCARTADO",'VR-PROP'!#REF!)</f>
        <v>#REF!</v>
      </c>
    </row>
    <row r="43" spans="8:10">
      <c r="H43" s="161">
        <v>42</v>
      </c>
      <c r="I43" s="160" t="e">
        <f>IF(ISTEXT('VR-PROP'!#REF!),"DESCARTADO",'VR-PROP'!#REF!)</f>
        <v>#REF!</v>
      </c>
      <c r="J43" s="160" t="e">
        <f>IF(ISTEXT('VR-PROP'!#REF!),"DESCARTADO",'VR-PROP'!#REF!)</f>
        <v>#REF!</v>
      </c>
    </row>
    <row r="44" spans="8:10">
      <c r="H44" s="161">
        <v>43</v>
      </c>
      <c r="I44" s="160" t="e">
        <f>IF(ISTEXT('VR-PROP'!#REF!),"DESCARTADO",'VR-PROP'!#REF!)</f>
        <v>#REF!</v>
      </c>
      <c r="J44" s="160" t="e">
        <f>IF(ISTEXT('VR-PROP'!#REF!),"DESCARTADO",'VR-PROP'!#REF!)</f>
        <v>#REF!</v>
      </c>
    </row>
    <row r="45" spans="8:10">
      <c r="H45" s="161">
        <v>44</v>
      </c>
      <c r="I45" s="160" t="e">
        <f>IF(ISTEXT('VR-PROP'!#REF!),"DESCARTADO",'VR-PROP'!#REF!)</f>
        <v>#REF!</v>
      </c>
      <c r="J45" s="160" t="e">
        <f>IF(ISTEXT('VR-PROP'!#REF!),"DESCARTADO",'VR-PROP'!#REF!)</f>
        <v>#REF!</v>
      </c>
    </row>
    <row r="46" spans="8:10">
      <c r="H46" s="161">
        <v>45</v>
      </c>
      <c r="I46" s="160" t="e">
        <f>IF(ISTEXT('VR-PROP'!#REF!),"DESCARTADO",'VR-PROP'!#REF!)</f>
        <v>#REF!</v>
      </c>
      <c r="J46" s="160" t="e">
        <f>IF(ISTEXT('VR-PROP'!#REF!),"DESCARTADO",'VR-PROP'!#REF!)</f>
        <v>#REF!</v>
      </c>
    </row>
    <row r="47" spans="8:10">
      <c r="H47" s="161">
        <v>46</v>
      </c>
      <c r="I47" s="160" t="e">
        <f>IF(ISTEXT('VR-PROP'!#REF!),"DESCARTADO",'VR-PROP'!#REF!)</f>
        <v>#REF!</v>
      </c>
      <c r="J47" s="160" t="e">
        <f>IF(ISTEXT('VR-PROP'!#REF!),"DESCARTADO",'VR-PROP'!#REF!)</f>
        <v>#REF!</v>
      </c>
    </row>
    <row r="48" spans="8:10">
      <c r="H48" s="161">
        <v>47</v>
      </c>
      <c r="I48" s="160" t="e">
        <f>IF(ISTEXT('VR-PROP'!#REF!),"DESCARTADO",'VR-PROP'!#REF!)</f>
        <v>#REF!</v>
      </c>
      <c r="J48" s="160" t="e">
        <f>IF(ISTEXT('VR-PROP'!#REF!),"DESCARTADO",'VR-PROP'!#REF!)</f>
        <v>#REF!</v>
      </c>
    </row>
    <row r="49" spans="8:10">
      <c r="H49" s="161">
        <v>48</v>
      </c>
      <c r="I49" s="160" t="e">
        <f>IF(ISTEXT('VR-PROP'!#REF!),"DESCARTADO",'VR-PROP'!#REF!)</f>
        <v>#REF!</v>
      </c>
      <c r="J49" s="160" t="e">
        <f>IF(ISTEXT('VR-PROP'!#REF!),"DESCARTADO",'VR-PROP'!#REF!)</f>
        <v>#REF!</v>
      </c>
    </row>
    <row r="50" spans="8:10">
      <c r="H50" s="161">
        <v>49</v>
      </c>
      <c r="I50" s="160" t="e">
        <f>IF(ISTEXT('VR-PROP'!#REF!),"DESCARTADO",'VR-PROP'!#REF!)</f>
        <v>#REF!</v>
      </c>
      <c r="J50" s="160" t="e">
        <f>IF(ISTEXT('VR-PROP'!#REF!),"DESCARTADO",'VR-PROP'!#REF!)</f>
        <v>#REF!</v>
      </c>
    </row>
    <row r="51" spans="8:10">
      <c r="H51" s="161">
        <v>50</v>
      </c>
      <c r="I51" s="160" t="e">
        <f>IF(ISTEXT('VR-PROP'!#REF!),"DESCARTADO",'VR-PROP'!#REF!)</f>
        <v>#REF!</v>
      </c>
      <c r="J51" s="160" t="e">
        <f>IF(ISTEXT('VR-PROP'!#REF!),"DESCARTADO",'VR-PROP'!#REF!)</f>
        <v>#REF!</v>
      </c>
    </row>
    <row r="52" spans="8:10">
      <c r="H52" s="161">
        <v>51</v>
      </c>
      <c r="I52" s="160" t="e">
        <f>IF(ISTEXT('VR-PROP'!#REF!),"DESCARTADO",'VR-PROP'!#REF!)</f>
        <v>#REF!</v>
      </c>
      <c r="J52" s="160" t="e">
        <f>IF(ISTEXT('VR-PROP'!#REF!),"DESCARTADO",'VR-PROP'!#REF!)</f>
        <v>#REF!</v>
      </c>
    </row>
    <row r="53" spans="8:10">
      <c r="H53" s="161">
        <v>52</v>
      </c>
      <c r="I53" s="160" t="e">
        <f>IF(ISTEXT('VR-PROP'!#REF!),"DESCARTADO",'VR-PROP'!#REF!)</f>
        <v>#REF!</v>
      </c>
      <c r="J53" s="160" t="e">
        <f>IF(ISTEXT('VR-PROP'!#REF!),"DESCARTADO",'VR-PROP'!#REF!)</f>
        <v>#REF!</v>
      </c>
    </row>
    <row r="54" spans="8:10">
      <c r="H54" s="161">
        <v>53</v>
      </c>
      <c r="I54" s="160" t="e">
        <f>IF(ISTEXT('VR-PROP'!#REF!),"DESCARTADO",'VR-PROP'!#REF!)</f>
        <v>#REF!</v>
      </c>
      <c r="J54" s="160" t="e">
        <f>IF(ISTEXT('VR-PROP'!#REF!),"DESCARTADO",'VR-PROP'!#REF!)</f>
        <v>#REF!</v>
      </c>
    </row>
    <row r="55" spans="8:10">
      <c r="H55" s="161">
        <v>54</v>
      </c>
      <c r="I55" s="160" t="e">
        <f>IF(ISTEXT('VR-PROP'!#REF!),"DESCARTADO",'VR-PROP'!#REF!)</f>
        <v>#REF!</v>
      </c>
      <c r="J55" s="160" t="e">
        <f>IF(ISTEXT('VR-PROP'!#REF!),"DESCARTADO",'VR-PROP'!#REF!)</f>
        <v>#REF!</v>
      </c>
    </row>
    <row r="56" spans="8:10">
      <c r="H56" s="161">
        <v>55</v>
      </c>
      <c r="I56" s="160" t="e">
        <f>IF(ISTEXT('VR-PROP'!#REF!),"DESCARTADO",'VR-PROP'!#REF!)</f>
        <v>#REF!</v>
      </c>
      <c r="J56" s="160" t="e">
        <f>IF(ISTEXT('VR-PROP'!#REF!),"DESCARTADO",'VR-PROP'!#REF!)</f>
        <v>#REF!</v>
      </c>
    </row>
    <row r="57" spans="8:10">
      <c r="H57" s="161">
        <v>56</v>
      </c>
      <c r="I57" s="160" t="e">
        <f>IF(ISTEXT('VR-PROP'!#REF!),"DESCARTADO",'VR-PROP'!#REF!)</f>
        <v>#REF!</v>
      </c>
      <c r="J57" s="160" t="e">
        <f>IF(ISTEXT('VR-PROP'!#REF!),"DESCARTADO",'VR-PROP'!#REF!)</f>
        <v>#REF!</v>
      </c>
    </row>
    <row r="58" spans="8:10">
      <c r="H58" s="161">
        <v>57</v>
      </c>
      <c r="I58" s="160" t="e">
        <f>IF(ISTEXT('VR-PROP'!#REF!),"DESCARTADO",'VR-PROP'!#REF!)</f>
        <v>#REF!</v>
      </c>
      <c r="J58" s="160" t="e">
        <f>IF(ISTEXT('VR-PROP'!#REF!),"DESCARTADO",'VR-PROP'!#REF!)</f>
        <v>#REF!</v>
      </c>
    </row>
    <row r="59" spans="8:10">
      <c r="H59" s="161">
        <v>58</v>
      </c>
      <c r="I59" s="160" t="e">
        <f>IF(ISTEXT('VR-PROP'!#REF!),"DESCARTADO",'VR-PROP'!#REF!)</f>
        <v>#REF!</v>
      </c>
      <c r="J59" s="160" t="e">
        <f>IF(ISTEXT('VR-PROP'!#REF!),"DESCARTADO",'VR-PROP'!#REF!)</f>
        <v>#REF!</v>
      </c>
    </row>
    <row r="60" spans="8:10">
      <c r="H60" s="161">
        <v>59</v>
      </c>
      <c r="I60" s="160" t="e">
        <f>IF(ISTEXT('VR-PROP'!#REF!),"DESCARTADO",'VR-PROP'!#REF!)</f>
        <v>#REF!</v>
      </c>
      <c r="J60" s="160" t="e">
        <f>IF(ISTEXT('VR-PROP'!#REF!),"DESCARTADO",'VR-PROP'!#REF!)</f>
        <v>#REF!</v>
      </c>
    </row>
    <row r="61" spans="8:10">
      <c r="H61" s="161">
        <v>60</v>
      </c>
      <c r="I61" s="160" t="e">
        <f>IF(ISTEXT('VR-PROP'!#REF!),"DESCARTADO",'VR-PROP'!#REF!)</f>
        <v>#REF!</v>
      </c>
      <c r="J61" s="160" t="e">
        <f>IF(ISTEXT('VR-PROP'!#REF!),"DESCARTADO",'VR-PROP'!#REF!)</f>
        <v>#REF!</v>
      </c>
    </row>
    <row r="62" spans="8:10">
      <c r="H62" s="161">
        <v>61</v>
      </c>
      <c r="I62" s="160" t="e">
        <f>IF(ISTEXT('VR-PROP'!#REF!),"DESCARTADO",'VR-PROP'!#REF!)</f>
        <v>#REF!</v>
      </c>
      <c r="J62" s="160" t="e">
        <f>IF(ISTEXT('VR-PROP'!#REF!),"DESCARTADO",'VR-PROP'!#REF!)</f>
        <v>#REF!</v>
      </c>
    </row>
    <row r="63" spans="8:10">
      <c r="H63" s="161">
        <v>62</v>
      </c>
      <c r="I63" s="160" t="e">
        <f>IF(ISTEXT('VR-PROP'!#REF!),"DESCARTADO",'VR-PROP'!#REF!)</f>
        <v>#REF!</v>
      </c>
      <c r="J63" s="160" t="e">
        <f>IF(ISTEXT('VR-PROP'!#REF!),"DESCARTADO",'VR-PROP'!#REF!)</f>
        <v>#REF!</v>
      </c>
    </row>
    <row r="64" spans="8:10">
      <c r="H64" s="161">
        <v>63</v>
      </c>
      <c r="I64" s="160" t="e">
        <f>IF(ISTEXT('VR-PROP'!#REF!),"DESCARTADO",'VR-PROP'!#REF!)</f>
        <v>#REF!</v>
      </c>
      <c r="J64" s="160" t="e">
        <f>IF(ISTEXT('VR-PROP'!#REF!),"DESCARTADO",'VR-PROP'!#REF!)</f>
        <v>#REF!</v>
      </c>
    </row>
    <row r="65" spans="8:10">
      <c r="H65" s="161">
        <v>64</v>
      </c>
      <c r="I65" s="160" t="e">
        <f>IF(ISTEXT('VR-PROP'!#REF!),"DESCARTADO",'VR-PROP'!#REF!)</f>
        <v>#REF!</v>
      </c>
      <c r="J65" s="160" t="e">
        <f>IF(ISTEXT('VR-PROP'!#REF!),"DESCARTADO",'VR-PROP'!#REF!)</f>
        <v>#REF!</v>
      </c>
    </row>
    <row r="66" spans="8:10">
      <c r="H66" s="161">
        <v>65</v>
      </c>
      <c r="I66" s="160" t="e">
        <f>IF(ISTEXT('VR-PROP'!#REF!),"DESCARTADO",'VR-PROP'!#REF!)</f>
        <v>#REF!</v>
      </c>
      <c r="J66" s="160" t="e">
        <f>IF(ISTEXT('VR-PROP'!#REF!),"DESCARTADO",'VR-PROP'!#REF!)</f>
        <v>#REF!</v>
      </c>
    </row>
    <row r="67" spans="8:10">
      <c r="H67" s="161">
        <v>66</v>
      </c>
      <c r="I67" s="160" t="e">
        <f>IF(ISTEXT('VR-PROP'!#REF!),"DESCARTADO",'VR-PROP'!#REF!)</f>
        <v>#REF!</v>
      </c>
      <c r="J67" s="160" t="e">
        <f>IF(ISTEXT('VR-PROP'!#REF!),"DESCARTADO",'VR-PROP'!#REF!)</f>
        <v>#REF!</v>
      </c>
    </row>
    <row r="68" spans="8:10">
      <c r="H68" s="161">
        <v>67</v>
      </c>
      <c r="I68" s="160" t="e">
        <f>IF(ISTEXT('VR-PROP'!#REF!),"DESCARTADO",'VR-PROP'!#REF!)</f>
        <v>#REF!</v>
      </c>
      <c r="J68" s="160" t="e">
        <f>IF(ISTEXT('VR-PROP'!#REF!),"DESCARTADO",'VR-PROP'!#REF!)</f>
        <v>#REF!</v>
      </c>
    </row>
    <row r="69" spans="8:10">
      <c r="H69" s="161">
        <v>68</v>
      </c>
      <c r="I69" s="160" t="e">
        <f>IF(ISTEXT('VR-PROP'!#REF!),"DESCARTADO",'VR-PROP'!#REF!)</f>
        <v>#REF!</v>
      </c>
      <c r="J69" s="160" t="e">
        <f>IF(ISTEXT('VR-PROP'!#REF!),"DESCARTADO",'VR-PROP'!#REF!)</f>
        <v>#REF!</v>
      </c>
    </row>
    <row r="70" spans="8:10">
      <c r="H70" s="161">
        <v>69</v>
      </c>
      <c r="I70" s="160" t="e">
        <f>IF(ISTEXT('VR-PROP'!#REF!),"DESCARTADO",'VR-PROP'!#REF!)</f>
        <v>#REF!</v>
      </c>
      <c r="J70" s="160" t="e">
        <f>IF(ISTEXT('VR-PROP'!#REF!),"DESCARTADO",'VR-PROP'!#REF!)</f>
        <v>#REF!</v>
      </c>
    </row>
    <row r="71" spans="8:10">
      <c r="H71" s="161">
        <v>70</v>
      </c>
      <c r="I71" s="160" t="e">
        <f>IF(ISTEXT('VR-PROP'!#REF!),"DESCARTADO",'VR-PROP'!#REF!)</f>
        <v>#REF!</v>
      </c>
      <c r="J71" s="160" t="e">
        <f>IF(ISTEXT('VR-PROP'!#REF!),"DESCARTADO",'VR-PROP'!#REF!)</f>
        <v>#REF!</v>
      </c>
    </row>
    <row r="72" spans="8:10">
      <c r="H72" s="161">
        <v>71</v>
      </c>
      <c r="I72" s="160" t="e">
        <f>IF(ISTEXT('VR-PROP'!#REF!),"DESCARTADO",'VR-PROP'!#REF!)</f>
        <v>#REF!</v>
      </c>
      <c r="J72" s="160" t="e">
        <f>IF(ISTEXT('VR-PROP'!#REF!),"DESCARTADO",'VR-PROP'!#REF!)</f>
        <v>#REF!</v>
      </c>
    </row>
    <row r="73" spans="8:10">
      <c r="H73" s="161">
        <v>72</v>
      </c>
      <c r="I73" s="160" t="e">
        <f>IF(ISTEXT('VR-PROP'!#REF!),"DESCARTADO",'VR-PROP'!#REF!)</f>
        <v>#REF!</v>
      </c>
      <c r="J73" s="160" t="e">
        <f>IF(ISTEXT('VR-PROP'!#REF!),"DESCARTADO",'VR-PROP'!#REF!)</f>
        <v>#REF!</v>
      </c>
    </row>
    <row r="74" spans="8:10">
      <c r="H74" s="161">
        <v>73</v>
      </c>
      <c r="I74" s="160" t="e">
        <f>IF(ISTEXT('VR-PROP'!#REF!),"DESCARTADO",'VR-PROP'!#REF!)</f>
        <v>#REF!</v>
      </c>
      <c r="J74" s="160" t="e">
        <f>IF(ISTEXT('VR-PROP'!#REF!),"DESCARTADO",'VR-PROP'!#REF!)</f>
        <v>#REF!</v>
      </c>
    </row>
    <row r="75" spans="8:10">
      <c r="H75" s="161">
        <v>74</v>
      </c>
      <c r="I75" s="160" t="e">
        <f>IF(ISTEXT('VR-PROP'!#REF!),"DESCARTADO",'VR-PROP'!#REF!)</f>
        <v>#REF!</v>
      </c>
      <c r="J75" s="160" t="e">
        <f>IF(ISTEXT('VR-PROP'!#REF!),"DESCARTADO",'VR-PROP'!#REF!)</f>
        <v>#REF!</v>
      </c>
    </row>
    <row r="76" spans="8:10">
      <c r="H76" s="161">
        <v>75</v>
      </c>
      <c r="I76" s="160" t="e">
        <f>IF(ISTEXT('VR-PROP'!#REF!),"DESCARTADO",'VR-PROP'!#REF!)</f>
        <v>#REF!</v>
      </c>
      <c r="J76" s="160" t="e">
        <f>IF(ISTEXT('VR-PROP'!#REF!),"DESCARTADO",'VR-PROP'!#REF!)</f>
        <v>#REF!</v>
      </c>
    </row>
    <row r="77" spans="8:10">
      <c r="H77" s="161">
        <v>76</v>
      </c>
      <c r="I77" s="160" t="e">
        <f>IF(ISTEXT('VR-PROP'!#REF!),"DESCARTADO",'VR-PROP'!#REF!)</f>
        <v>#REF!</v>
      </c>
      <c r="J77" s="160" t="e">
        <f>IF(ISTEXT('VR-PROP'!#REF!),"DESCARTADO",'VR-PROP'!#REF!)</f>
        <v>#REF!</v>
      </c>
    </row>
    <row r="78" spans="8:10">
      <c r="H78" s="161">
        <v>77</v>
      </c>
      <c r="I78" s="160" t="e">
        <f>IF(ISTEXT('VR-PROP'!#REF!),"DESCARTADO",'VR-PROP'!#REF!)</f>
        <v>#REF!</v>
      </c>
      <c r="J78" s="160" t="e">
        <f>IF(ISTEXT('VR-PROP'!#REF!),"DESCARTADO",'VR-PROP'!#REF!)</f>
        <v>#REF!</v>
      </c>
    </row>
    <row r="79" spans="8:10">
      <c r="H79" s="161">
        <v>78</v>
      </c>
      <c r="I79" s="160" t="e">
        <f>IF(ISTEXT('VR-PROP'!#REF!),"DESCARTADO",'VR-PROP'!#REF!)</f>
        <v>#REF!</v>
      </c>
      <c r="J79" s="160" t="e">
        <f>IF(ISTEXT('VR-PROP'!#REF!),"DESCARTADO",'VR-PROP'!#REF!)</f>
        <v>#REF!</v>
      </c>
    </row>
    <row r="80" spans="8:10">
      <c r="H80" s="161">
        <v>79</v>
      </c>
      <c r="I80" s="160" t="e">
        <f>IF(ISTEXT('VR-PROP'!#REF!),"DESCARTADO",'VR-PROP'!#REF!)</f>
        <v>#REF!</v>
      </c>
      <c r="J80" s="160" t="e">
        <f>IF(ISTEXT('VR-PROP'!#REF!),"DESCARTADO",'VR-PROP'!#REF!)</f>
        <v>#REF!</v>
      </c>
    </row>
    <row r="81" spans="8:10">
      <c r="H81" s="161">
        <v>80</v>
      </c>
      <c r="I81" s="160" t="e">
        <f>IF(ISTEXT('VR-PROP'!#REF!),"DESCARTADO",'VR-PROP'!#REF!)</f>
        <v>#REF!</v>
      </c>
      <c r="J81" s="160" t="e">
        <f>IF(ISTEXT('VR-PROP'!#REF!),"DESCARTADO",'VR-PROP'!#REF!)</f>
        <v>#REF!</v>
      </c>
    </row>
    <row r="82" spans="8:10">
      <c r="H82" s="161">
        <v>81</v>
      </c>
      <c r="I82" s="160" t="e">
        <f>IF(ISTEXT('VR-PROP'!#REF!),"DESCARTADO",'VR-PROP'!#REF!)</f>
        <v>#REF!</v>
      </c>
      <c r="J82" s="160" t="e">
        <f>IF(ISTEXT('VR-PROP'!#REF!),"DESCARTADO",'VR-PROP'!#REF!)</f>
        <v>#REF!</v>
      </c>
    </row>
    <row r="83" spans="8:10">
      <c r="H83" s="161">
        <v>82</v>
      </c>
      <c r="I83" s="160" t="e">
        <f>IF(ISTEXT('VR-PROP'!#REF!),"DESCARTADO",'VR-PROP'!#REF!)</f>
        <v>#REF!</v>
      </c>
      <c r="J83" s="160" t="e">
        <f>IF(ISTEXT('VR-PROP'!#REF!),"DESCARTADO",'VR-PROP'!#REF!)</f>
        <v>#REF!</v>
      </c>
    </row>
    <row r="84" spans="8:10">
      <c r="H84" s="161">
        <v>83</v>
      </c>
      <c r="I84" s="160" t="e">
        <f>IF(ISTEXT('VR-PROP'!#REF!),"DESCARTADO",'VR-PROP'!#REF!)</f>
        <v>#REF!</v>
      </c>
      <c r="J84" s="160" t="e">
        <f>IF(ISTEXT('VR-PROP'!#REF!),"DESCARTADO",'VR-PROP'!#REF!)</f>
        <v>#REF!</v>
      </c>
    </row>
    <row r="85" spans="8:10">
      <c r="H85" s="161">
        <v>84</v>
      </c>
      <c r="I85" s="160" t="e">
        <f>IF(ISTEXT('VR-PROP'!#REF!),"DESCARTADO",'VR-PROP'!#REF!)</f>
        <v>#REF!</v>
      </c>
      <c r="J85" s="160" t="e">
        <f>IF(ISTEXT('VR-PROP'!#REF!),"DESCARTADO",'VR-PROP'!#REF!)</f>
        <v>#REF!</v>
      </c>
    </row>
    <row r="86" spans="8:10">
      <c r="H86" s="161">
        <v>85</v>
      </c>
      <c r="I86" s="160" t="e">
        <f>IF(ISTEXT('VR-PROP'!#REF!),"DESCARTADO",'VR-PROP'!#REF!)</f>
        <v>#REF!</v>
      </c>
      <c r="J86" s="160" t="e">
        <f>IF(ISTEXT('VR-PROP'!#REF!),"DESCARTADO",'VR-PROP'!#REF!)</f>
        <v>#REF!</v>
      </c>
    </row>
    <row r="87" spans="8:10">
      <c r="H87" s="161">
        <v>86</v>
      </c>
      <c r="I87" s="160" t="e">
        <f>IF(ISTEXT('VR-PROP'!#REF!),"DESCARTADO",'VR-PROP'!#REF!)</f>
        <v>#REF!</v>
      </c>
      <c r="J87" s="160" t="e">
        <f>IF(ISTEXT('VR-PROP'!#REF!),"DESCARTADO",'VR-PROP'!#REF!)</f>
        <v>#REF!</v>
      </c>
    </row>
    <row r="88" spans="8:10">
      <c r="H88" s="161">
        <v>87</v>
      </c>
      <c r="I88" s="160" t="e">
        <f>IF(ISTEXT('VR-PROP'!#REF!),"DESCARTADO",'VR-PROP'!#REF!)</f>
        <v>#REF!</v>
      </c>
      <c r="J88" s="160" t="e">
        <f>IF(ISTEXT('VR-PROP'!#REF!),"DESCARTADO",'VR-PROP'!#REF!)</f>
        <v>#REF!</v>
      </c>
    </row>
    <row r="89" spans="8:10">
      <c r="H89" s="161">
        <v>88</v>
      </c>
      <c r="I89" s="160" t="e">
        <f>IF(ISTEXT('VR-PROP'!#REF!),"DESCARTADO",'VR-PROP'!#REF!)</f>
        <v>#REF!</v>
      </c>
      <c r="J89" s="160" t="e">
        <f>IF(ISTEXT('VR-PROP'!#REF!),"DESCARTADO",'VR-PROP'!#REF!)</f>
        <v>#REF!</v>
      </c>
    </row>
    <row r="90" spans="8:10">
      <c r="H90" s="161">
        <v>89</v>
      </c>
      <c r="I90" s="160" t="e">
        <f>IF(ISTEXT('VR-PROP'!#REF!),"DESCARTADO",'VR-PROP'!#REF!)</f>
        <v>#REF!</v>
      </c>
      <c r="J90" s="160" t="e">
        <f>IF(ISTEXT('VR-PROP'!#REF!),"DESCARTADO",'VR-PROP'!#REF!)</f>
        <v>#REF!</v>
      </c>
    </row>
    <row r="91" spans="8:10">
      <c r="H91" s="161">
        <v>90</v>
      </c>
      <c r="I91" s="160" t="e">
        <f>IF(ISTEXT('VR-PROP'!#REF!),"DESCARTADO",'VR-PROP'!#REF!)</f>
        <v>#REF!</v>
      </c>
      <c r="J91" s="160" t="e">
        <f>IF(ISTEXT('VR-PROP'!#REF!),"DESCARTADO",'VR-PROP'!#REF!)</f>
        <v>#REF!</v>
      </c>
    </row>
    <row r="92" spans="8:10">
      <c r="H92" s="161">
        <v>91</v>
      </c>
      <c r="I92" s="160" t="e">
        <f>IF(ISTEXT('VR-PROP'!#REF!),"DESCARTADO",'VR-PROP'!#REF!)</f>
        <v>#REF!</v>
      </c>
      <c r="J92" s="160" t="e">
        <f>IF(ISTEXT('VR-PROP'!#REF!),"DESCARTADO",'VR-PROP'!#REF!)</f>
        <v>#REF!</v>
      </c>
    </row>
    <row r="93" spans="8:10">
      <c r="H93" s="161">
        <v>92</v>
      </c>
      <c r="I93" s="160" t="e">
        <f>IF(ISTEXT('VR-PROP'!#REF!),"DESCARTADO",'VR-PROP'!#REF!)</f>
        <v>#REF!</v>
      </c>
      <c r="J93" s="160" t="e">
        <f>IF(ISTEXT('VR-PROP'!#REF!),"DESCARTADO",'VR-PROP'!#REF!)</f>
        <v>#REF!</v>
      </c>
    </row>
    <row r="94" spans="8:10">
      <c r="H94" s="161">
        <v>93</v>
      </c>
      <c r="I94" s="160" t="e">
        <f>IF(ISTEXT('VR-PROP'!#REF!),"DESCARTADO",'VR-PROP'!#REF!)</f>
        <v>#REF!</v>
      </c>
      <c r="J94" s="160" t="e">
        <f>IF(ISTEXT('VR-PROP'!#REF!),"DESCARTADO",'VR-PROP'!#REF!)</f>
        <v>#REF!</v>
      </c>
    </row>
    <row r="95" spans="8:10">
      <c r="H95" s="161">
        <v>94</v>
      </c>
      <c r="I95" s="160" t="e">
        <f>IF(ISTEXT('VR-PROP'!#REF!),"DESCARTADO",'VR-PROP'!#REF!)</f>
        <v>#REF!</v>
      </c>
      <c r="J95" s="160" t="e">
        <f>IF(ISTEXT('VR-PROP'!#REF!),"DESCARTADO",'VR-PROP'!#REF!)</f>
        <v>#REF!</v>
      </c>
    </row>
    <row r="96" spans="8:10">
      <c r="H96" s="161">
        <v>95</v>
      </c>
      <c r="I96" s="160" t="e">
        <f>IF(ISTEXT('VR-PROP'!#REF!),"DESCARTADO",'VR-PROP'!#REF!)</f>
        <v>#REF!</v>
      </c>
      <c r="J96" s="160" t="e">
        <f>IF(ISTEXT('VR-PROP'!#REF!),"DESCARTADO",'VR-PROP'!#REF!)</f>
        <v>#REF!</v>
      </c>
    </row>
    <row r="97" spans="8:10">
      <c r="H97" s="161">
        <v>96</v>
      </c>
      <c r="I97" s="160" t="e">
        <f>IF(ISTEXT('VR-PROP'!#REF!),"DESCARTADO",'VR-PROP'!#REF!)</f>
        <v>#REF!</v>
      </c>
      <c r="J97" s="160" t="e">
        <f>IF(ISTEXT('VR-PROP'!#REF!),"DESCARTADO",'VR-PROP'!#REF!)</f>
        <v>#REF!</v>
      </c>
    </row>
    <row r="98" spans="8:10">
      <c r="H98" s="161">
        <v>97</v>
      </c>
      <c r="I98" s="160" t="e">
        <f>IF(ISTEXT('VR-PROP'!#REF!),"DESCARTADO",'VR-PROP'!#REF!)</f>
        <v>#REF!</v>
      </c>
      <c r="J98" s="160" t="e">
        <f>IF(ISTEXT('VR-PROP'!#REF!),"DESCARTADO",'VR-PROP'!#REF!)</f>
        <v>#REF!</v>
      </c>
    </row>
    <row r="99" spans="8:10">
      <c r="H99" s="161">
        <v>98</v>
      </c>
      <c r="I99" s="160" t="e">
        <f>IF(ISTEXT('VR-PROP'!#REF!),"DESCARTADO",'VR-PROP'!#REF!)</f>
        <v>#REF!</v>
      </c>
      <c r="J99" s="160" t="e">
        <f>IF(ISTEXT('VR-PROP'!#REF!),"DESCARTADO",'VR-PROP'!#REF!)</f>
        <v>#REF!</v>
      </c>
    </row>
    <row r="100" spans="8:10">
      <c r="H100" s="161">
        <v>99</v>
      </c>
      <c r="I100" s="160" t="e">
        <f>IF(ISTEXT('VR-PROP'!#REF!),"DESCARTADO",'VR-PROP'!#REF!)</f>
        <v>#REF!</v>
      </c>
      <c r="J100" s="160" t="e">
        <f>IF(ISTEXT('VR-PROP'!#REF!),"DESCARTADO",'VR-PROP'!#REF!)</f>
        <v>#REF!</v>
      </c>
    </row>
    <row r="101" spans="8:10">
      <c r="H101" s="161">
        <v>100</v>
      </c>
      <c r="I101" s="160" t="e">
        <f>IF(ISTEXT('VR-PROP'!#REF!),"DESCARTADO",'VR-PROP'!#REF!)</f>
        <v>#REF!</v>
      </c>
      <c r="J101" s="160" t="e">
        <f>IF(ISTEXT('VR-PROP'!#REF!),"DESCARTADO",'VR-PROP'!#REF!)</f>
        <v>#REF!</v>
      </c>
    </row>
    <row r="102" spans="8:10">
      <c r="H102" s="161">
        <v>101</v>
      </c>
      <c r="I102" s="160" t="e">
        <f>IF(ISTEXT('VR-PROP'!#REF!),"DESCARTADO",'VR-PROP'!#REF!)</f>
        <v>#REF!</v>
      </c>
      <c r="J102" s="160" t="e">
        <f>IF(ISTEXT('VR-PROP'!#REF!),"DESCARTADO",'VR-PROP'!#REF!)</f>
        <v>#REF!</v>
      </c>
    </row>
    <row r="103" spans="8:10">
      <c r="H103" s="161">
        <v>102</v>
      </c>
      <c r="I103" s="160" t="e">
        <f>IF(ISTEXT('VR-PROP'!#REF!),"DESCARTADO",'VR-PROP'!#REF!)</f>
        <v>#REF!</v>
      </c>
      <c r="J103" s="160" t="e">
        <f>IF(ISTEXT('VR-PROP'!#REF!),"DESCARTADO",'VR-PROP'!#REF!)</f>
        <v>#REF!</v>
      </c>
    </row>
    <row r="104" spans="8:10">
      <c r="H104" s="161">
        <v>103</v>
      </c>
      <c r="I104" s="160" t="e">
        <f>IF(ISTEXT('VR-PROP'!#REF!),"DESCARTADO",'VR-PROP'!#REF!)</f>
        <v>#REF!</v>
      </c>
      <c r="J104" s="160" t="e">
        <f>IF(ISTEXT('VR-PROP'!#REF!),"DESCARTADO",'VR-PROP'!#REF!)</f>
        <v>#REF!</v>
      </c>
    </row>
    <row r="105" spans="8:10">
      <c r="H105" s="161">
        <v>104</v>
      </c>
      <c r="I105" s="160" t="e">
        <f>IF(ISTEXT('VR-PROP'!#REF!),"DESCARTADO",'VR-PROP'!#REF!)</f>
        <v>#REF!</v>
      </c>
      <c r="J105" s="160" t="e">
        <f>IF(ISTEXT('VR-PROP'!#REF!),"DESCARTADO",'VR-PROP'!#REF!)</f>
        <v>#REF!</v>
      </c>
    </row>
    <row r="106" spans="8:10">
      <c r="H106" s="161">
        <v>105</v>
      </c>
      <c r="I106" s="160" t="e">
        <f>IF(ISTEXT('VR-PROP'!#REF!),"DESCARTADO",'VR-PROP'!#REF!)</f>
        <v>#REF!</v>
      </c>
      <c r="J106" s="160" t="e">
        <f>IF(ISTEXT('VR-PROP'!#REF!),"DESCARTADO",'VR-PROP'!#REF!)</f>
        <v>#REF!</v>
      </c>
    </row>
    <row r="107" spans="8:10">
      <c r="H107" s="161">
        <v>106</v>
      </c>
      <c r="I107" s="160" t="e">
        <f>IF(ISTEXT('VR-PROP'!#REF!),"DESCARTADO",'VR-PROP'!#REF!)</f>
        <v>#REF!</v>
      </c>
      <c r="J107" s="160" t="e">
        <f>IF(ISTEXT('VR-PROP'!#REF!),"DESCARTADO",'VR-PROP'!#REF!)</f>
        <v>#REF!</v>
      </c>
    </row>
    <row r="108" spans="8:10">
      <c r="H108" s="161">
        <v>107</v>
      </c>
      <c r="I108" s="160" t="e">
        <f>IF(ISTEXT('VR-PROP'!#REF!),"DESCARTADO",'VR-PROP'!#REF!)</f>
        <v>#REF!</v>
      </c>
      <c r="J108" s="160" t="e">
        <f>IF(ISTEXT('VR-PROP'!#REF!),"DESCARTADO",'VR-PROP'!#REF!)</f>
        <v>#REF!</v>
      </c>
    </row>
    <row r="109" spans="8:10">
      <c r="H109" s="161">
        <v>108</v>
      </c>
      <c r="I109" s="160" t="e">
        <f>IF(ISTEXT('VR-PROP'!#REF!),"DESCARTADO",'VR-PROP'!#REF!)</f>
        <v>#REF!</v>
      </c>
      <c r="J109" s="160" t="e">
        <f>IF(ISTEXT('VR-PROP'!#REF!),"DESCARTADO",'VR-PROP'!#REF!)</f>
        <v>#REF!</v>
      </c>
    </row>
    <row r="110" spans="8:10">
      <c r="H110" s="161">
        <v>109</v>
      </c>
      <c r="I110" s="160" t="e">
        <f>IF(ISTEXT('VR-PROP'!#REF!),"DESCARTADO",'VR-PROP'!#REF!)</f>
        <v>#REF!</v>
      </c>
      <c r="J110" s="160" t="e">
        <f>IF(ISTEXT('VR-PROP'!#REF!),"DESCARTADO",'VR-PROP'!#REF!)</f>
        <v>#REF!</v>
      </c>
    </row>
    <row r="111" spans="8:10">
      <c r="H111" s="161">
        <v>110</v>
      </c>
      <c r="I111" s="160" t="e">
        <f>IF(ISTEXT('VR-PROP'!#REF!),"DESCARTADO",'VR-PROP'!#REF!)</f>
        <v>#REF!</v>
      </c>
      <c r="J111" s="160" t="e">
        <f>IF(ISTEXT('VR-PROP'!#REF!),"DESCARTADO",'VR-PROP'!#REF!)</f>
        <v>#REF!</v>
      </c>
    </row>
    <row r="112" spans="8:10">
      <c r="H112" s="161">
        <v>111</v>
      </c>
      <c r="I112" s="160" t="e">
        <f>IF(ISTEXT('VR-PROP'!#REF!),"DESCARTADO",'VR-PROP'!#REF!)</f>
        <v>#REF!</v>
      </c>
      <c r="J112" s="160" t="e">
        <f>IF(ISTEXT('VR-PROP'!#REF!),"DESCARTADO",'VR-PROP'!#REF!)</f>
        <v>#REF!</v>
      </c>
    </row>
    <row r="113" spans="8:10">
      <c r="H113" s="161">
        <v>112</v>
      </c>
      <c r="I113" s="160" t="e">
        <f>IF(ISTEXT('VR-PROP'!#REF!),"DESCARTADO",'VR-PROP'!#REF!)</f>
        <v>#REF!</v>
      </c>
      <c r="J113" s="160" t="e">
        <f>IF(ISTEXT('VR-PROP'!#REF!),"DESCARTADO",'VR-PROP'!#REF!)</f>
        <v>#REF!</v>
      </c>
    </row>
    <row r="114" spans="8:10">
      <c r="H114" s="161">
        <v>113</v>
      </c>
      <c r="I114" s="160" t="e">
        <f>IF(ISTEXT('VR-PROP'!#REF!),"DESCARTADO",'VR-PROP'!#REF!)</f>
        <v>#REF!</v>
      </c>
      <c r="J114" s="160" t="e">
        <f>IF(ISTEXT('VR-PROP'!#REF!),"DESCARTADO",'VR-PROP'!#REF!)</f>
        <v>#REF!</v>
      </c>
    </row>
    <row r="115" spans="8:10">
      <c r="H115" s="161">
        <v>114</v>
      </c>
      <c r="I115" s="160" t="e">
        <f>IF(ISTEXT('VR-PROP'!#REF!),"DESCARTADO",'VR-PROP'!#REF!)</f>
        <v>#REF!</v>
      </c>
      <c r="J115" s="160" t="e">
        <f>IF(ISTEXT('VR-PROP'!#REF!),"DESCARTADO",'VR-PROP'!#REF!)</f>
        <v>#REF!</v>
      </c>
    </row>
    <row r="116" spans="8:10">
      <c r="H116" s="161">
        <v>115</v>
      </c>
      <c r="I116" s="160" t="e">
        <f>IF(ISTEXT('VR-PROP'!#REF!),"DESCARTADO",'VR-PROP'!#REF!)</f>
        <v>#REF!</v>
      </c>
      <c r="J116" s="160" t="e">
        <f>IF(ISTEXT('VR-PROP'!#REF!),"DESCARTADO",'VR-PROP'!#REF!)</f>
        <v>#REF!</v>
      </c>
    </row>
    <row r="117" spans="8:10">
      <c r="H117" s="161">
        <v>116</v>
      </c>
      <c r="I117" s="160" t="e">
        <f>IF(ISTEXT('VR-PROP'!#REF!),"DESCARTADO",'VR-PROP'!#REF!)</f>
        <v>#REF!</v>
      </c>
      <c r="J117" s="160" t="e">
        <f>IF(ISTEXT('VR-PROP'!#REF!),"DESCARTADO",'VR-PROP'!#REF!)</f>
        <v>#REF!</v>
      </c>
    </row>
    <row r="118" spans="8:10">
      <c r="H118" s="161">
        <v>117</v>
      </c>
      <c r="I118" s="160" t="e">
        <f>IF(ISTEXT('VR-PROP'!#REF!),"DESCARTADO",'VR-PROP'!#REF!)</f>
        <v>#REF!</v>
      </c>
      <c r="J118" s="160" t="e">
        <f>IF(ISTEXT('VR-PROP'!#REF!),"DESCARTADO",'VR-PROP'!#REF!)</f>
        <v>#REF!</v>
      </c>
    </row>
    <row r="119" spans="8:10">
      <c r="H119" s="161">
        <v>118</v>
      </c>
      <c r="I119" s="160" t="e">
        <f>IF(ISTEXT('VR-PROP'!#REF!),"DESCARTADO",'VR-PROP'!#REF!)</f>
        <v>#REF!</v>
      </c>
      <c r="J119" s="160" t="e">
        <f>IF(ISTEXT('VR-PROP'!#REF!),"DESCARTADO",'VR-PROP'!#REF!)</f>
        <v>#REF!</v>
      </c>
    </row>
    <row r="120" spans="8:10">
      <c r="H120" s="161">
        <v>119</v>
      </c>
      <c r="I120" s="160" t="e">
        <f>IF(ISTEXT('VR-PROP'!#REF!),"DESCARTADO",'VR-PROP'!#REF!)</f>
        <v>#REF!</v>
      </c>
      <c r="J120" s="160" t="e">
        <f>IF(ISTEXT('VR-PROP'!#REF!),"DESCARTADO",'VR-PROP'!#REF!)</f>
        <v>#REF!</v>
      </c>
    </row>
    <row r="121" spans="8:10">
      <c r="H121" s="161">
        <v>120</v>
      </c>
      <c r="I121" s="160" t="e">
        <f>IF(ISTEXT('VR-PROP'!#REF!),"DESCARTADO",'VR-PROP'!#REF!)</f>
        <v>#REF!</v>
      </c>
      <c r="J121" s="160" t="e">
        <f>IF(ISTEXT('VR-PROP'!#REF!),"DESCARTADO",'VR-PROP'!#REF!)</f>
        <v>#REF!</v>
      </c>
    </row>
    <row r="122" spans="8:10">
      <c r="H122" s="161">
        <v>121</v>
      </c>
      <c r="I122" s="160" t="e">
        <f>IF(ISTEXT('VR-PROP'!#REF!),"DESCARTADO",'VR-PROP'!#REF!)</f>
        <v>#REF!</v>
      </c>
      <c r="J122" s="160" t="e">
        <f>IF(ISTEXT('VR-PROP'!#REF!),"DESCARTADO",'VR-PROP'!#REF!)</f>
        <v>#REF!</v>
      </c>
    </row>
    <row r="123" spans="8:10">
      <c r="H123" s="161">
        <v>122</v>
      </c>
      <c r="I123" s="160" t="e">
        <f>IF(ISTEXT('VR-PROP'!#REF!),"DESCARTADO",'VR-PROP'!#REF!)</f>
        <v>#REF!</v>
      </c>
      <c r="J123" s="160" t="e">
        <f>IF(ISTEXT('VR-PROP'!#REF!),"DESCARTADO",'VR-PROP'!#REF!)</f>
        <v>#REF!</v>
      </c>
    </row>
    <row r="124" spans="8:10">
      <c r="H124" s="161">
        <v>123</v>
      </c>
      <c r="I124" s="160" t="e">
        <f>IF(ISTEXT('VR-PROP'!#REF!),"DESCARTADO",'VR-PROP'!#REF!)</f>
        <v>#REF!</v>
      </c>
      <c r="J124" s="160" t="e">
        <f>IF(ISTEXT('VR-PROP'!#REF!),"DESCARTADO",'VR-PROP'!#REF!)</f>
        <v>#REF!</v>
      </c>
    </row>
    <row r="125" spans="8:10">
      <c r="H125" s="161">
        <v>124</v>
      </c>
      <c r="I125" s="160" t="e">
        <f>IF(ISTEXT('VR-PROP'!#REF!),"DESCARTADO",'VR-PROP'!#REF!)</f>
        <v>#REF!</v>
      </c>
      <c r="J125" s="160" t="e">
        <f>IF(ISTEXT('VR-PROP'!#REF!),"DESCARTADO",'VR-PROP'!#REF!)</f>
        <v>#REF!</v>
      </c>
    </row>
    <row r="126" spans="8:10">
      <c r="H126" s="161">
        <v>125</v>
      </c>
      <c r="I126" s="160" t="e">
        <f>IF(ISTEXT('VR-PROP'!#REF!),"DESCARTADO",'VR-PROP'!#REF!)</f>
        <v>#REF!</v>
      </c>
      <c r="J126" s="160" t="e">
        <f>IF(ISTEXT('VR-PROP'!#REF!),"DESCARTADO",'VR-PROP'!#REF!)</f>
        <v>#REF!</v>
      </c>
    </row>
    <row r="127" spans="8:10">
      <c r="H127" s="161">
        <v>126</v>
      </c>
      <c r="I127" s="160" t="e">
        <f>IF(ISTEXT('VR-PROP'!#REF!),"DESCARTADO",'VR-PROP'!#REF!)</f>
        <v>#REF!</v>
      </c>
      <c r="J127" s="160" t="e">
        <f>IF(ISTEXT('VR-PROP'!#REF!),"DESCARTADO",'VR-PROP'!#REF!)</f>
        <v>#REF!</v>
      </c>
    </row>
    <row r="128" spans="8:10">
      <c r="H128" s="161">
        <v>127</v>
      </c>
      <c r="I128" s="160" t="e">
        <f>IF(ISTEXT('VR-PROP'!#REF!),"DESCARTADO",'VR-PROP'!#REF!)</f>
        <v>#REF!</v>
      </c>
      <c r="J128" s="160" t="e">
        <f>IF(ISTEXT('VR-PROP'!#REF!),"DESCARTADO",'VR-PROP'!#REF!)</f>
        <v>#REF!</v>
      </c>
    </row>
    <row r="129" spans="8:10">
      <c r="H129" s="161">
        <v>128</v>
      </c>
      <c r="I129" s="160" t="e">
        <f>IF(ISTEXT('VR-PROP'!#REF!),"DESCARTADO",'VR-PROP'!#REF!)</f>
        <v>#REF!</v>
      </c>
      <c r="J129" s="160" t="e">
        <f>IF(ISTEXT('VR-PROP'!#REF!),"DESCARTADO",'VR-PROP'!#REF!)</f>
        <v>#REF!</v>
      </c>
    </row>
    <row r="130" spans="8:10">
      <c r="H130" s="161">
        <v>129</v>
      </c>
      <c r="I130" s="160" t="e">
        <f>IF(ISTEXT('VR-PROP'!#REF!),"DESCARTADO",'VR-PROP'!#REF!)</f>
        <v>#REF!</v>
      </c>
      <c r="J130" s="160" t="e">
        <f>IF(ISTEXT('VR-PROP'!#REF!),"DESCARTADO",'VR-PROP'!#REF!)</f>
        <v>#REF!</v>
      </c>
    </row>
    <row r="131" spans="8:10">
      <c r="H131" s="161">
        <v>130</v>
      </c>
      <c r="I131" s="160" t="e">
        <f>IF(ISTEXT('VR-PROP'!#REF!),"DESCARTADO",'VR-PROP'!#REF!)</f>
        <v>#REF!</v>
      </c>
      <c r="J131" s="160" t="e">
        <f>IF(ISTEXT('VR-PROP'!#REF!),"DESCARTADO",'VR-PROP'!#REF!)</f>
        <v>#REF!</v>
      </c>
    </row>
    <row r="132" spans="8:10">
      <c r="H132" s="161">
        <v>131</v>
      </c>
      <c r="I132" s="160" t="e">
        <f>IF(ISTEXT('VR-PROP'!#REF!),"DESCARTADO",'VR-PROP'!#REF!)</f>
        <v>#REF!</v>
      </c>
      <c r="J132" s="160" t="e">
        <f>IF(ISTEXT('VR-PROP'!#REF!),"DESCARTADO",'VR-PROP'!#REF!)</f>
        <v>#REF!</v>
      </c>
    </row>
    <row r="133" spans="8:10">
      <c r="H133" s="161">
        <v>132</v>
      </c>
      <c r="I133" s="160" t="e">
        <f>IF(ISTEXT('VR-PROP'!#REF!),"DESCARTADO",'VR-PROP'!#REF!)</f>
        <v>#REF!</v>
      </c>
      <c r="J133" s="160" t="e">
        <f>IF(ISTEXT('VR-PROP'!#REF!),"DESCARTADO",'VR-PROP'!#REF!)</f>
        <v>#REF!</v>
      </c>
    </row>
    <row r="134" spans="8:10">
      <c r="H134" s="161">
        <v>133</v>
      </c>
      <c r="I134" s="160" t="e">
        <f>IF(ISTEXT('VR-PROP'!#REF!),"DESCARTADO",'VR-PROP'!#REF!)</f>
        <v>#REF!</v>
      </c>
      <c r="J134" s="160" t="e">
        <f>IF(ISTEXT('VR-PROP'!#REF!),"DESCARTADO",'VR-PROP'!#REF!)</f>
        <v>#REF!</v>
      </c>
    </row>
    <row r="135" spans="8:10">
      <c r="H135" s="161">
        <v>134</v>
      </c>
      <c r="I135" s="160" t="e">
        <f>IF(ISTEXT('VR-PROP'!#REF!),"DESCARTADO",'VR-PROP'!#REF!)</f>
        <v>#REF!</v>
      </c>
      <c r="J135" s="160" t="e">
        <f>IF(ISTEXT('VR-PROP'!#REF!),"DESCARTADO",'VR-PROP'!#REF!)</f>
        <v>#REF!</v>
      </c>
    </row>
    <row r="136" spans="8:10">
      <c r="H136" s="161">
        <v>135</v>
      </c>
      <c r="I136" s="160" t="e">
        <f>IF(ISTEXT('VR-PROP'!#REF!),"DESCARTADO",'VR-PROP'!#REF!)</f>
        <v>#REF!</v>
      </c>
      <c r="J136" s="160" t="e">
        <f>IF(ISTEXT('VR-PROP'!#REF!),"DESCARTADO",'VR-PROP'!#REF!)</f>
        <v>#REF!</v>
      </c>
    </row>
    <row r="137" spans="8:10">
      <c r="H137" s="161">
        <v>136</v>
      </c>
      <c r="I137" s="160" t="e">
        <f>IF(ISTEXT('VR-PROP'!#REF!),"DESCARTADO",'VR-PROP'!#REF!)</f>
        <v>#REF!</v>
      </c>
      <c r="J137" s="160" t="e">
        <f>IF(ISTEXT('VR-PROP'!#REF!),"DESCARTADO",'VR-PROP'!#REF!)</f>
        <v>#REF!</v>
      </c>
    </row>
    <row r="138" spans="8:10">
      <c r="H138" s="161">
        <v>137</v>
      </c>
      <c r="I138" s="160" t="e">
        <f>IF(ISTEXT('VR-PROP'!#REF!),"DESCARTADO",'VR-PROP'!#REF!)</f>
        <v>#REF!</v>
      </c>
      <c r="J138" s="160" t="e">
        <f>IF(ISTEXT('VR-PROP'!#REF!),"DESCARTADO",'VR-PROP'!#REF!)</f>
        <v>#REF!</v>
      </c>
    </row>
    <row r="139" spans="8:10">
      <c r="H139" s="161">
        <v>138</v>
      </c>
      <c r="I139" s="160" t="e">
        <f>IF(ISTEXT('VR-PROP'!#REF!),"DESCARTADO",'VR-PROP'!#REF!)</f>
        <v>#REF!</v>
      </c>
      <c r="J139" s="160" t="e">
        <f>IF(ISTEXT('VR-PROP'!#REF!),"DESCARTADO",'VR-PROP'!#REF!)</f>
        <v>#REF!</v>
      </c>
    </row>
    <row r="140" spans="8:10">
      <c r="H140" s="161">
        <v>139</v>
      </c>
      <c r="I140" s="160" t="e">
        <f>IF(ISTEXT('VR-PROP'!#REF!),"DESCARTADO",'VR-PROP'!#REF!)</f>
        <v>#REF!</v>
      </c>
      <c r="J140" s="160" t="e">
        <f>IF(ISTEXT('VR-PROP'!#REF!),"DESCARTADO",'VR-PROP'!#REF!)</f>
        <v>#REF!</v>
      </c>
    </row>
    <row r="141" spans="8:10">
      <c r="H141" s="161">
        <v>140</v>
      </c>
      <c r="I141" s="160" t="e">
        <f>IF(ISTEXT('VR-PROP'!#REF!),"DESCARTADO",'VR-PROP'!#REF!)</f>
        <v>#REF!</v>
      </c>
      <c r="J141" s="160" t="e">
        <f>IF(ISTEXT('VR-PROP'!#REF!),"DESCARTADO",'VR-PROP'!#REF!)</f>
        <v>#REF!</v>
      </c>
    </row>
    <row r="142" spans="8:10">
      <c r="H142" s="161">
        <v>141</v>
      </c>
      <c r="I142" s="160" t="e">
        <f>IF(ISTEXT('VR-PROP'!#REF!),"DESCARTADO",'VR-PROP'!#REF!)</f>
        <v>#REF!</v>
      </c>
      <c r="J142" s="160" t="e">
        <f>IF(ISTEXT('VR-PROP'!#REF!),"DESCARTADO",'VR-PROP'!#REF!)</f>
        <v>#REF!</v>
      </c>
    </row>
    <row r="143" spans="8:10">
      <c r="H143" s="161">
        <v>142</v>
      </c>
      <c r="I143" s="160" t="e">
        <f>IF(ISTEXT('VR-PROP'!#REF!),"DESCARTADO",'VR-PROP'!#REF!)</f>
        <v>#REF!</v>
      </c>
      <c r="J143" s="160" t="e">
        <f>IF(ISTEXT('VR-PROP'!#REF!),"DESCARTADO",'VR-PROP'!#REF!)</f>
        <v>#REF!</v>
      </c>
    </row>
    <row r="144" spans="8:10">
      <c r="H144" s="161">
        <v>143</v>
      </c>
      <c r="I144" s="160" t="e">
        <f>IF(ISTEXT('VR-PROP'!#REF!),"DESCARTADO",'VR-PROP'!#REF!)</f>
        <v>#REF!</v>
      </c>
      <c r="J144" s="160" t="e">
        <f>IF(ISTEXT('VR-PROP'!#REF!),"DESCARTADO",'VR-PROP'!#REF!)</f>
        <v>#REF!</v>
      </c>
    </row>
    <row r="145" spans="8:10">
      <c r="H145" s="161">
        <v>144</v>
      </c>
      <c r="I145" s="160" t="e">
        <f>IF(ISTEXT('VR-PROP'!#REF!),"DESCARTADO",'VR-PROP'!#REF!)</f>
        <v>#REF!</v>
      </c>
      <c r="J145" s="160" t="e">
        <f>IF(ISTEXT('VR-PROP'!#REF!),"DESCARTADO",'VR-PROP'!#REF!)</f>
        <v>#REF!</v>
      </c>
    </row>
    <row r="146" spans="8:10">
      <c r="H146" s="161">
        <v>145</v>
      </c>
      <c r="I146" s="160" t="e">
        <f>IF(ISTEXT('VR-PROP'!#REF!),"DESCARTADO",'VR-PROP'!#REF!)</f>
        <v>#REF!</v>
      </c>
      <c r="J146" s="160" t="e">
        <f>IF(ISTEXT('VR-PROP'!#REF!),"DESCARTADO",'VR-PROP'!#REF!)</f>
        <v>#REF!</v>
      </c>
    </row>
    <row r="147" spans="8:10">
      <c r="H147" s="161">
        <v>146</v>
      </c>
      <c r="I147" s="160" t="e">
        <f>IF(ISTEXT('VR-PROP'!#REF!),"DESCARTADO",'VR-PROP'!#REF!)</f>
        <v>#REF!</v>
      </c>
      <c r="J147" s="160" t="e">
        <f>IF(ISTEXT('VR-PROP'!#REF!),"DESCARTADO",'VR-PROP'!#REF!)</f>
        <v>#REF!</v>
      </c>
    </row>
    <row r="148" spans="8:10">
      <c r="H148" s="161">
        <v>147</v>
      </c>
      <c r="I148" s="160" t="e">
        <f>IF(ISTEXT('VR-PROP'!#REF!),"DESCARTADO",'VR-PROP'!#REF!)</f>
        <v>#REF!</v>
      </c>
      <c r="J148" s="160" t="e">
        <f>IF(ISTEXT('VR-PROP'!#REF!),"DESCARTADO",'VR-PROP'!#REF!)</f>
        <v>#REF!</v>
      </c>
    </row>
    <row r="149" spans="8:10">
      <c r="H149" s="161">
        <v>148</v>
      </c>
      <c r="I149" s="160" t="e">
        <f>IF(ISTEXT('VR-PROP'!#REF!),"DESCARTADO",'VR-PROP'!#REF!)</f>
        <v>#REF!</v>
      </c>
      <c r="J149" s="160" t="e">
        <f>IF(ISTEXT('VR-PROP'!#REF!),"DESCARTADO",'VR-PROP'!#REF!)</f>
        <v>#REF!</v>
      </c>
    </row>
    <row r="150" spans="8:10">
      <c r="H150" s="161">
        <v>149</v>
      </c>
      <c r="I150" s="160" t="e">
        <f>IF(ISTEXT('VR-PROP'!#REF!),"DESCARTADO",'VR-PROP'!#REF!)</f>
        <v>#REF!</v>
      </c>
      <c r="J150" s="160" t="e">
        <f>IF(ISTEXT('VR-PROP'!#REF!),"DESCARTADO",'VR-PROP'!#REF!)</f>
        <v>#REF!</v>
      </c>
    </row>
    <row r="151" spans="8:10">
      <c r="H151" s="161">
        <v>150</v>
      </c>
      <c r="I151" s="160" t="e">
        <f>IF(ISTEXT('VR-PROP'!#REF!),"DESCARTADO",'VR-PROP'!#REF!)</f>
        <v>#REF!</v>
      </c>
      <c r="J151" s="160" t="e">
        <f>IF(ISTEXT('VR-PROP'!#REF!),"DESCARTADO",'VR-PROP'!#REF!)</f>
        <v>#REF!</v>
      </c>
    </row>
    <row r="152" spans="8:10">
      <c r="H152" s="161">
        <v>151</v>
      </c>
      <c r="I152" s="160" t="e">
        <f>IF(ISTEXT('VR-PROP'!#REF!),"DESCARTADO",'VR-PROP'!#REF!)</f>
        <v>#REF!</v>
      </c>
      <c r="J152" s="160" t="e">
        <f>IF(ISTEXT('VR-PROP'!#REF!),"DESCARTADO",'VR-PROP'!#REF!)</f>
        <v>#REF!</v>
      </c>
    </row>
    <row r="153" spans="8:10">
      <c r="H153" s="161">
        <v>152</v>
      </c>
      <c r="I153" s="160" t="e">
        <f>IF(ISTEXT('VR-PROP'!#REF!),"DESCARTADO",'VR-PROP'!#REF!)</f>
        <v>#REF!</v>
      </c>
      <c r="J153" s="160" t="e">
        <f>IF(ISTEXT('VR-PROP'!#REF!),"DESCARTADO",'VR-PROP'!#REF!)</f>
        <v>#REF!</v>
      </c>
    </row>
    <row r="154" spans="8:10">
      <c r="H154" s="161">
        <v>153</v>
      </c>
      <c r="I154" s="160" t="e">
        <f>IF(ISTEXT('VR-PROP'!#REF!),"DESCARTADO",'VR-PROP'!#REF!)</f>
        <v>#REF!</v>
      </c>
      <c r="J154" s="160" t="e">
        <f>IF(ISTEXT('VR-PROP'!#REF!),"DESCARTADO",'VR-PROP'!#REF!)</f>
        <v>#REF!</v>
      </c>
    </row>
    <row r="155" spans="8:10">
      <c r="H155" s="161">
        <v>154</v>
      </c>
      <c r="I155" s="160" t="e">
        <f>IF(ISTEXT('VR-PROP'!#REF!),"DESCARTADO",'VR-PROP'!#REF!)</f>
        <v>#REF!</v>
      </c>
      <c r="J155" s="160" t="e">
        <f>IF(ISTEXT('VR-PROP'!#REF!),"DESCARTADO",'VR-PROP'!#REF!)</f>
        <v>#REF!</v>
      </c>
    </row>
    <row r="156" spans="8:10">
      <c r="H156" s="161">
        <v>155</v>
      </c>
      <c r="I156" s="160" t="e">
        <f>IF(ISTEXT('VR-PROP'!#REF!),"DESCARTADO",'VR-PROP'!#REF!)</f>
        <v>#REF!</v>
      </c>
      <c r="J156" s="160" t="e">
        <f>IF(ISTEXT('VR-PROP'!#REF!),"DESCARTADO",'VR-PROP'!#REF!)</f>
        <v>#REF!</v>
      </c>
    </row>
    <row r="157" spans="8:10">
      <c r="H157" s="161">
        <v>156</v>
      </c>
      <c r="I157" s="160" t="e">
        <f>IF(ISTEXT('VR-PROP'!#REF!),"DESCARTADO",'VR-PROP'!#REF!)</f>
        <v>#REF!</v>
      </c>
      <c r="J157" s="160" t="e">
        <f>IF(ISTEXT('VR-PROP'!#REF!),"DESCARTADO",'VR-PROP'!#REF!)</f>
        <v>#REF!</v>
      </c>
    </row>
    <row r="158" spans="8:10">
      <c r="H158" s="161">
        <v>157</v>
      </c>
      <c r="I158" s="160" t="e">
        <f>IF(ISTEXT('VR-PROP'!#REF!),"DESCARTADO",'VR-PROP'!#REF!)</f>
        <v>#REF!</v>
      </c>
      <c r="J158" s="160" t="e">
        <f>IF(ISTEXT('VR-PROP'!#REF!),"DESCARTADO",'VR-PROP'!#REF!)</f>
        <v>#REF!</v>
      </c>
    </row>
    <row r="159" spans="8:10">
      <c r="H159" s="161">
        <v>158</v>
      </c>
      <c r="I159" s="160" t="e">
        <f>IF(ISTEXT('VR-PROP'!#REF!),"DESCARTADO",'VR-PROP'!#REF!)</f>
        <v>#REF!</v>
      </c>
      <c r="J159" s="160" t="e">
        <f>IF(ISTEXT('VR-PROP'!#REF!),"DESCARTADO",'VR-PROP'!#REF!)</f>
        <v>#REF!</v>
      </c>
    </row>
    <row r="160" spans="8:10">
      <c r="H160" s="161">
        <v>159</v>
      </c>
      <c r="I160" s="160" t="e">
        <f>IF(ISTEXT('VR-PROP'!#REF!),"DESCARTADO",'VR-PROP'!#REF!)</f>
        <v>#REF!</v>
      </c>
      <c r="J160" s="160" t="e">
        <f>IF(ISTEXT('VR-PROP'!#REF!),"DESCARTADO",'VR-PROP'!#REF!)</f>
        <v>#REF!</v>
      </c>
    </row>
    <row r="161" spans="8:10">
      <c r="H161" s="161">
        <v>160</v>
      </c>
      <c r="I161" s="160" t="e">
        <f>IF(ISTEXT('VR-PROP'!#REF!),"DESCARTADO",'VR-PROP'!#REF!)</f>
        <v>#REF!</v>
      </c>
      <c r="J161" s="160" t="e">
        <f>IF(ISTEXT('VR-PROP'!#REF!),"DESCARTADO",'VR-PROP'!#REF!)</f>
        <v>#REF!</v>
      </c>
    </row>
    <row r="162" spans="8:10">
      <c r="H162" s="161">
        <v>161</v>
      </c>
      <c r="I162" s="160" t="e">
        <f>IF(ISTEXT('VR-PROP'!#REF!),"DESCARTADO",'VR-PROP'!#REF!)</f>
        <v>#REF!</v>
      </c>
      <c r="J162" s="160" t="e">
        <f>IF(ISTEXT('VR-PROP'!#REF!),"DESCARTADO",'VR-PROP'!#REF!)</f>
        <v>#REF!</v>
      </c>
    </row>
    <row r="163" spans="8:10">
      <c r="H163" s="161">
        <v>162</v>
      </c>
      <c r="I163" s="160" t="e">
        <f>IF(ISTEXT('VR-PROP'!#REF!),"DESCARTADO",'VR-PROP'!#REF!)</f>
        <v>#REF!</v>
      </c>
      <c r="J163" s="160" t="e">
        <f>IF(ISTEXT('VR-PROP'!#REF!),"DESCARTADO",'VR-PROP'!#REF!)</f>
        <v>#REF!</v>
      </c>
    </row>
    <row r="164" spans="8:10">
      <c r="H164" s="161">
        <v>163</v>
      </c>
      <c r="I164" s="160" t="e">
        <f>IF(ISTEXT('VR-PROP'!#REF!),"DESCARTADO",'VR-PROP'!#REF!)</f>
        <v>#REF!</v>
      </c>
      <c r="J164" s="160" t="e">
        <f>IF(ISTEXT('VR-PROP'!#REF!),"DESCARTADO",'VR-PROP'!#REF!)</f>
        <v>#REF!</v>
      </c>
    </row>
    <row r="165" spans="8:10">
      <c r="H165" s="161">
        <v>164</v>
      </c>
      <c r="I165" s="160" t="e">
        <f>IF(ISTEXT('VR-PROP'!#REF!),"DESCARTADO",'VR-PROP'!#REF!)</f>
        <v>#REF!</v>
      </c>
      <c r="J165" s="160" t="e">
        <f>IF(ISTEXT('VR-PROP'!#REF!),"DESCARTADO",'VR-PROP'!#REF!)</f>
        <v>#REF!</v>
      </c>
    </row>
    <row r="166" spans="8:10">
      <c r="H166" s="161">
        <v>165</v>
      </c>
      <c r="I166" s="160" t="e">
        <f>IF(ISTEXT('VR-PROP'!#REF!),"DESCARTADO",'VR-PROP'!#REF!)</f>
        <v>#REF!</v>
      </c>
      <c r="J166" s="160" t="e">
        <f>IF(ISTEXT('VR-PROP'!#REF!),"DESCARTADO",'VR-PROP'!#REF!)</f>
        <v>#REF!</v>
      </c>
    </row>
    <row r="167" spans="8:10">
      <c r="H167" s="161">
        <v>166</v>
      </c>
      <c r="I167" s="160" t="e">
        <f>IF(ISTEXT('VR-PROP'!#REF!),"DESCARTADO",'VR-PROP'!#REF!)</f>
        <v>#REF!</v>
      </c>
      <c r="J167" s="160" t="e">
        <f>IF(ISTEXT('VR-PROP'!#REF!),"DESCARTADO",'VR-PROP'!#REF!)</f>
        <v>#REF!</v>
      </c>
    </row>
    <row r="168" spans="8:10">
      <c r="H168" s="161">
        <v>167</v>
      </c>
      <c r="I168" s="160" t="e">
        <f>IF(ISTEXT('VR-PROP'!#REF!),"DESCARTADO",'VR-PROP'!#REF!)</f>
        <v>#REF!</v>
      </c>
      <c r="J168" s="160" t="e">
        <f>IF(ISTEXT('VR-PROP'!#REF!),"DESCARTADO",'VR-PROP'!#REF!)</f>
        <v>#REF!</v>
      </c>
    </row>
    <row r="169" spans="8:10">
      <c r="H169" s="161">
        <v>168</v>
      </c>
      <c r="I169" s="160" t="e">
        <f>IF(ISTEXT('VR-PROP'!#REF!),"DESCARTADO",'VR-PROP'!#REF!)</f>
        <v>#REF!</v>
      </c>
      <c r="J169" s="160" t="e">
        <f>IF(ISTEXT('VR-PROP'!#REF!),"DESCARTADO",'VR-PROP'!#REF!)</f>
        <v>#REF!</v>
      </c>
    </row>
    <row r="170" spans="8:10">
      <c r="H170" s="161">
        <v>169</v>
      </c>
      <c r="I170" s="160" t="e">
        <f>IF(ISTEXT('VR-PROP'!#REF!),"DESCARTADO",'VR-PROP'!#REF!)</f>
        <v>#REF!</v>
      </c>
      <c r="J170" s="160" t="e">
        <f>IF(ISTEXT('VR-PROP'!#REF!),"DESCARTADO",'VR-PROP'!#REF!)</f>
        <v>#REF!</v>
      </c>
    </row>
    <row r="171" spans="8:10">
      <c r="H171" s="161">
        <v>170</v>
      </c>
      <c r="I171" s="160" t="e">
        <f>IF(ISTEXT('VR-PROP'!#REF!),"DESCARTADO",'VR-PROP'!#REF!)</f>
        <v>#REF!</v>
      </c>
      <c r="J171" s="160" t="e">
        <f>IF(ISTEXT('VR-PROP'!#REF!),"DESCARTADO",'VR-PROP'!#REF!)</f>
        <v>#REF!</v>
      </c>
    </row>
    <row r="172" spans="8:10">
      <c r="H172" s="161">
        <v>171</v>
      </c>
      <c r="I172" s="160" t="e">
        <f>IF(ISTEXT('VR-PROP'!#REF!),"DESCARTADO",'VR-PROP'!#REF!)</f>
        <v>#REF!</v>
      </c>
      <c r="J172" s="160" t="e">
        <f>IF(ISTEXT('VR-PROP'!#REF!),"DESCARTADO",'VR-PROP'!#REF!)</f>
        <v>#REF!</v>
      </c>
    </row>
    <row r="173" spans="8:10">
      <c r="H173" s="161">
        <v>172</v>
      </c>
      <c r="I173" s="160" t="e">
        <f>IF(ISTEXT('VR-PROP'!#REF!),"DESCARTADO",'VR-PROP'!#REF!)</f>
        <v>#REF!</v>
      </c>
      <c r="J173" s="160" t="e">
        <f>IF(ISTEXT('VR-PROP'!#REF!),"DESCARTADO",'VR-PROP'!#REF!)</f>
        <v>#REF!</v>
      </c>
    </row>
    <row r="174" spans="8:10">
      <c r="H174" s="161">
        <v>173</v>
      </c>
      <c r="I174" s="160" t="e">
        <f>IF(ISTEXT('VR-PROP'!#REF!),"DESCARTADO",'VR-PROP'!#REF!)</f>
        <v>#REF!</v>
      </c>
      <c r="J174" s="160" t="e">
        <f>IF(ISTEXT('VR-PROP'!#REF!),"DESCARTADO",'VR-PROP'!#REF!)</f>
        <v>#REF!</v>
      </c>
    </row>
    <row r="175" spans="8:10">
      <c r="H175" s="161">
        <v>174</v>
      </c>
      <c r="I175" s="160" t="e">
        <f>IF(ISTEXT('VR-PROP'!#REF!),"DESCARTADO",'VR-PROP'!#REF!)</f>
        <v>#REF!</v>
      </c>
      <c r="J175" s="160" t="e">
        <f>IF(ISTEXT('VR-PROP'!#REF!),"DESCARTADO",'VR-PROP'!#REF!)</f>
        <v>#REF!</v>
      </c>
    </row>
    <row r="176" spans="8:10">
      <c r="H176" s="161">
        <v>175</v>
      </c>
      <c r="I176" s="160" t="e">
        <f>IF(ISTEXT('VR-PROP'!#REF!),"DESCARTADO",'VR-PROP'!#REF!)</f>
        <v>#REF!</v>
      </c>
      <c r="J176" s="160" t="e">
        <f>IF(ISTEXT('VR-PROP'!#REF!),"DESCARTADO",'VR-PROP'!#REF!)</f>
        <v>#REF!</v>
      </c>
    </row>
    <row r="177" spans="8:10">
      <c r="H177" s="161">
        <v>176</v>
      </c>
      <c r="I177" s="160" t="e">
        <f>IF(ISTEXT('VR-PROP'!#REF!),"DESCARTADO",'VR-PROP'!#REF!)</f>
        <v>#REF!</v>
      </c>
      <c r="J177" s="160" t="e">
        <f>IF(ISTEXT('VR-PROP'!#REF!),"DESCARTADO",'VR-PROP'!#REF!)</f>
        <v>#REF!</v>
      </c>
    </row>
    <row r="178" spans="8:10">
      <c r="H178" s="161">
        <v>177</v>
      </c>
      <c r="I178" s="160" t="e">
        <f>IF(ISTEXT('VR-PROP'!#REF!),"DESCARTADO",'VR-PROP'!#REF!)</f>
        <v>#REF!</v>
      </c>
      <c r="J178" s="160" t="e">
        <f>IF(ISTEXT('VR-PROP'!#REF!),"DESCARTADO",'VR-PROP'!#REF!)</f>
        <v>#REF!</v>
      </c>
    </row>
    <row r="179" spans="8:10">
      <c r="H179" s="161">
        <v>178</v>
      </c>
      <c r="I179" s="160" t="e">
        <f>IF(ISTEXT('VR-PROP'!#REF!),"DESCARTADO",'VR-PROP'!#REF!)</f>
        <v>#REF!</v>
      </c>
      <c r="J179" s="160" t="e">
        <f>IF(ISTEXT('VR-PROP'!#REF!),"DESCARTADO",'VR-PROP'!#REF!)</f>
        <v>#REF!</v>
      </c>
    </row>
    <row r="180" spans="8:10">
      <c r="H180" s="161">
        <v>179</v>
      </c>
      <c r="I180" s="160" t="e">
        <f>IF(ISTEXT('VR-PROP'!#REF!),"DESCARTADO",'VR-PROP'!#REF!)</f>
        <v>#REF!</v>
      </c>
      <c r="J180" s="160" t="e">
        <f>IF(ISTEXT('VR-PROP'!#REF!),"DESCARTADO",'VR-PROP'!#REF!)</f>
        <v>#REF!</v>
      </c>
    </row>
    <row r="181" spans="8:10">
      <c r="H181" s="161">
        <v>180</v>
      </c>
      <c r="I181" s="160" t="e">
        <f>IF(ISTEXT('VR-PROP'!#REF!),"DESCARTADO",'VR-PROP'!#REF!)</f>
        <v>#REF!</v>
      </c>
      <c r="J181" s="160" t="e">
        <f>IF(ISTEXT('VR-PROP'!#REF!),"DESCARTADO",'VR-PROP'!#REF!)</f>
        <v>#REF!</v>
      </c>
    </row>
    <row r="182" spans="8:10">
      <c r="H182" s="161">
        <v>181</v>
      </c>
      <c r="I182" s="160" t="e">
        <f>IF(ISTEXT('VR-PROP'!#REF!),"DESCARTADO",'VR-PROP'!#REF!)</f>
        <v>#REF!</v>
      </c>
      <c r="J182" s="160" t="e">
        <f>IF(ISTEXT('VR-PROP'!#REF!),"DESCARTADO",'VR-PROP'!#REF!)</f>
        <v>#REF!</v>
      </c>
    </row>
    <row r="183" spans="8:10">
      <c r="H183" s="161">
        <v>182</v>
      </c>
      <c r="I183" s="160" t="e">
        <f>IF(ISTEXT('VR-PROP'!#REF!),"DESCARTADO",'VR-PROP'!#REF!)</f>
        <v>#REF!</v>
      </c>
      <c r="J183" s="160" t="e">
        <f>IF(ISTEXT('VR-PROP'!#REF!),"DESCARTADO",'VR-PROP'!#REF!)</f>
        <v>#REF!</v>
      </c>
    </row>
    <row r="184" spans="8:10">
      <c r="H184" s="161">
        <v>183</v>
      </c>
      <c r="I184" s="160" t="e">
        <f>IF(ISTEXT('VR-PROP'!#REF!),"DESCARTADO",'VR-PROP'!#REF!)</f>
        <v>#REF!</v>
      </c>
      <c r="J184" s="160" t="e">
        <f>IF(ISTEXT('VR-PROP'!#REF!),"DESCARTADO",'VR-PROP'!#REF!)</f>
        <v>#REF!</v>
      </c>
    </row>
    <row r="185" spans="8:10">
      <c r="H185" s="161">
        <v>184</v>
      </c>
      <c r="I185" s="160" t="e">
        <f>IF(ISTEXT('VR-PROP'!#REF!),"DESCARTADO",'VR-PROP'!#REF!)</f>
        <v>#REF!</v>
      </c>
      <c r="J185" s="160" t="e">
        <f>IF(ISTEXT('VR-PROP'!#REF!),"DESCARTADO",'VR-PROP'!#REF!)</f>
        <v>#REF!</v>
      </c>
    </row>
    <row r="186" spans="8:10">
      <c r="H186" s="161">
        <v>185</v>
      </c>
      <c r="I186" s="160" t="e">
        <f>IF(ISTEXT('VR-PROP'!#REF!),"DESCARTADO",'VR-PROP'!#REF!)</f>
        <v>#REF!</v>
      </c>
      <c r="J186" s="160" t="e">
        <f>IF(ISTEXT('VR-PROP'!#REF!),"DESCARTADO",'VR-PROP'!#REF!)</f>
        <v>#REF!</v>
      </c>
    </row>
    <row r="187" spans="8:10">
      <c r="H187" s="161">
        <v>186</v>
      </c>
      <c r="I187" s="160" t="e">
        <f>IF(ISTEXT('VR-PROP'!#REF!),"DESCARTADO",'VR-PROP'!#REF!)</f>
        <v>#REF!</v>
      </c>
      <c r="J187" s="160" t="e">
        <f>IF(ISTEXT('VR-PROP'!#REF!),"DESCARTADO",'VR-PROP'!#REF!)</f>
        <v>#REF!</v>
      </c>
    </row>
    <row r="188" spans="8:10">
      <c r="H188" s="161">
        <v>187</v>
      </c>
      <c r="I188" s="160" t="e">
        <f>IF(ISTEXT('VR-PROP'!#REF!),"DESCARTADO",'VR-PROP'!#REF!)</f>
        <v>#REF!</v>
      </c>
      <c r="J188" s="160" t="e">
        <f>IF(ISTEXT('VR-PROP'!#REF!),"DESCARTADO",'VR-PROP'!#REF!)</f>
        <v>#REF!</v>
      </c>
    </row>
    <row r="189" spans="8:10">
      <c r="H189" s="161">
        <v>188</v>
      </c>
      <c r="I189" s="160" t="e">
        <f>IF(ISTEXT('VR-PROP'!#REF!),"DESCARTADO",'VR-PROP'!#REF!)</f>
        <v>#REF!</v>
      </c>
      <c r="J189" s="160" t="e">
        <f>IF(ISTEXT('VR-PROP'!#REF!),"DESCARTADO",'VR-PROP'!#REF!)</f>
        <v>#REF!</v>
      </c>
    </row>
    <row r="190" spans="8:10">
      <c r="H190" s="161">
        <v>189</v>
      </c>
      <c r="I190" s="160" t="e">
        <f>IF(ISTEXT('VR-PROP'!#REF!),"DESCARTADO",'VR-PROP'!#REF!)</f>
        <v>#REF!</v>
      </c>
      <c r="J190" s="160" t="e">
        <f>IF(ISTEXT('VR-PROP'!#REF!),"DESCARTADO",'VR-PROP'!#REF!)</f>
        <v>#REF!</v>
      </c>
    </row>
    <row r="191" spans="8:10">
      <c r="H191" s="161">
        <v>190</v>
      </c>
      <c r="I191" s="160" t="e">
        <f>IF(ISTEXT('VR-PROP'!#REF!),"DESCARTADO",'VR-PROP'!#REF!)</f>
        <v>#REF!</v>
      </c>
      <c r="J191" s="160" t="e">
        <f>IF(ISTEXT('VR-PROP'!#REF!),"DESCARTADO",'VR-PROP'!#REF!)</f>
        <v>#REF!</v>
      </c>
    </row>
    <row r="192" spans="8:10">
      <c r="H192" s="161">
        <v>191</v>
      </c>
      <c r="I192" s="160" t="e">
        <f>IF(ISTEXT('VR-PROP'!#REF!),"DESCARTADO",'VR-PROP'!#REF!)</f>
        <v>#REF!</v>
      </c>
      <c r="J192" s="160" t="e">
        <f>IF(ISTEXT('VR-PROP'!#REF!),"DESCARTADO",'VR-PROP'!#REF!)</f>
        <v>#REF!</v>
      </c>
    </row>
    <row r="193" spans="8:10">
      <c r="H193" s="161">
        <v>192</v>
      </c>
      <c r="I193" s="160" t="e">
        <f>IF(ISTEXT('VR-PROP'!#REF!),"DESCARTADO",'VR-PROP'!#REF!)</f>
        <v>#REF!</v>
      </c>
      <c r="J193" s="160" t="e">
        <f>IF(ISTEXT('VR-PROP'!#REF!),"DESCARTADO",'VR-PROP'!#REF!)</f>
        <v>#REF!</v>
      </c>
    </row>
    <row r="194" spans="8:10">
      <c r="H194" s="161">
        <v>193</v>
      </c>
      <c r="I194" s="160" t="e">
        <f>IF(ISTEXT('VR-PROP'!#REF!),"DESCARTADO",'VR-PROP'!#REF!)</f>
        <v>#REF!</v>
      </c>
      <c r="J194" s="160" t="e">
        <f>IF(ISTEXT('VR-PROP'!#REF!),"DESCARTADO",'VR-PROP'!#REF!)</f>
        <v>#REF!</v>
      </c>
    </row>
    <row r="195" spans="8:10">
      <c r="H195" s="161">
        <v>194</v>
      </c>
      <c r="I195" s="160" t="e">
        <f>IF(ISTEXT('VR-PROP'!#REF!),"DESCARTADO",'VR-PROP'!#REF!)</f>
        <v>#REF!</v>
      </c>
      <c r="J195" s="160" t="e">
        <f>IF(ISTEXT('VR-PROP'!#REF!),"DESCARTADO",'VR-PROP'!#REF!)</f>
        <v>#REF!</v>
      </c>
    </row>
    <row r="196" spans="8:10">
      <c r="H196" s="161">
        <v>195</v>
      </c>
      <c r="I196" s="160" t="e">
        <f>IF(ISTEXT('VR-PROP'!#REF!),"DESCARTADO",'VR-PROP'!#REF!)</f>
        <v>#REF!</v>
      </c>
      <c r="J196" s="160" t="e">
        <f>IF(ISTEXT('VR-PROP'!#REF!),"DESCARTADO",'VR-PROP'!#REF!)</f>
        <v>#REF!</v>
      </c>
    </row>
    <row r="197" spans="8:10">
      <c r="H197" s="161">
        <v>196</v>
      </c>
      <c r="I197" s="160" t="e">
        <f>IF(ISTEXT('VR-PROP'!#REF!),"DESCARTADO",'VR-PROP'!#REF!)</f>
        <v>#REF!</v>
      </c>
      <c r="J197" s="160" t="e">
        <f>IF(ISTEXT('VR-PROP'!#REF!),"DESCARTADO",'VR-PROP'!#REF!)</f>
        <v>#REF!</v>
      </c>
    </row>
    <row r="198" spans="8:10">
      <c r="H198" s="161">
        <v>197</v>
      </c>
      <c r="I198" s="160" t="e">
        <f>IF(ISTEXT('VR-PROP'!#REF!),"DESCARTADO",'VR-PROP'!#REF!)</f>
        <v>#REF!</v>
      </c>
      <c r="J198" s="160" t="e">
        <f>IF(ISTEXT('VR-PROP'!#REF!),"DESCARTADO",'VR-PROP'!#REF!)</f>
        <v>#REF!</v>
      </c>
    </row>
    <row r="199" spans="8:10">
      <c r="H199" s="161">
        <v>198</v>
      </c>
      <c r="I199" s="160" t="e">
        <f>IF(ISTEXT('VR-PROP'!#REF!),"DESCARTADO",'VR-PROP'!#REF!)</f>
        <v>#REF!</v>
      </c>
      <c r="J199" s="160" t="e">
        <f>IF(ISTEXT('VR-PROP'!#REF!),"DESCARTADO",'VR-PROP'!#REF!)</f>
        <v>#REF!</v>
      </c>
    </row>
    <row r="200" spans="8:10">
      <c r="H200" s="161">
        <v>199</v>
      </c>
      <c r="I200" s="160" t="e">
        <f>IF(ISTEXT('VR-PROP'!#REF!),"DESCARTADO",'VR-PROP'!#REF!)</f>
        <v>#REF!</v>
      </c>
      <c r="J200" s="160" t="e">
        <f>IF(ISTEXT('VR-PROP'!#REF!),"DESCARTADO",'VR-PROP'!#REF!)</f>
        <v>#REF!</v>
      </c>
    </row>
    <row r="201" spans="8:10">
      <c r="H201" s="161">
        <v>200</v>
      </c>
      <c r="I201" s="160" t="e">
        <f>IF(ISTEXT('VR-PROP'!#REF!),"DESCARTADO",'VR-PROP'!#REF!)</f>
        <v>#REF!</v>
      </c>
      <c r="J201" s="160" t="e">
        <f>IF(ISTEXT('VR-PROP'!#REF!),"DESCARTADO",'VR-PROP'!#REF!)</f>
        <v>#REF!</v>
      </c>
    </row>
    <row r="202" spans="8:10">
      <c r="H202" s="161">
        <v>201</v>
      </c>
      <c r="I202" s="160" t="e">
        <f>IF(ISTEXT('VR-PROP'!#REF!),"DESCARTADO",'VR-PROP'!#REF!)</f>
        <v>#REF!</v>
      </c>
      <c r="J202" s="160" t="e">
        <f>IF(ISTEXT('VR-PROP'!#REF!),"DESCARTADO",'VR-PROP'!#REF!)</f>
        <v>#REF!</v>
      </c>
    </row>
    <row r="203" spans="8:10">
      <c r="H203" s="161">
        <v>202</v>
      </c>
      <c r="I203" s="160" t="e">
        <f>IF(ISTEXT('VR-PROP'!#REF!),"DESCARTADO",'VR-PROP'!#REF!)</f>
        <v>#REF!</v>
      </c>
      <c r="J203" s="160" t="e">
        <f>IF(ISTEXT('VR-PROP'!#REF!),"DESCARTADO",'VR-PROP'!#REF!)</f>
        <v>#REF!</v>
      </c>
    </row>
    <row r="204" spans="8:10">
      <c r="H204" s="161">
        <v>203</v>
      </c>
      <c r="I204" s="160" t="e">
        <f>IF(ISTEXT('VR-PROP'!#REF!),"DESCARTADO",'VR-PROP'!#REF!)</f>
        <v>#REF!</v>
      </c>
      <c r="J204" s="160" t="e">
        <f>IF(ISTEXT('VR-PROP'!#REF!),"DESCARTADO",'VR-PROP'!#REF!)</f>
        <v>#REF!</v>
      </c>
    </row>
    <row r="205" spans="8:10">
      <c r="H205" s="161">
        <v>204</v>
      </c>
      <c r="I205" s="160" t="e">
        <f>IF(ISTEXT('VR-PROP'!#REF!),"DESCARTADO",'VR-PROP'!#REF!)</f>
        <v>#REF!</v>
      </c>
      <c r="J205" s="160" t="e">
        <f>IF(ISTEXT('VR-PROP'!#REF!),"DESCARTADO",'VR-PROP'!#REF!)</f>
        <v>#REF!</v>
      </c>
    </row>
    <row r="206" spans="8:10">
      <c r="H206" s="161">
        <v>205</v>
      </c>
      <c r="I206" s="160" t="e">
        <f>IF(ISTEXT('VR-PROP'!#REF!),"DESCARTADO",'VR-PROP'!#REF!)</f>
        <v>#REF!</v>
      </c>
      <c r="J206" s="160" t="e">
        <f>IF(ISTEXT('VR-PROP'!#REF!),"DESCARTADO",'VR-PROP'!#REF!)</f>
        <v>#REF!</v>
      </c>
    </row>
    <row r="207" spans="8:10">
      <c r="H207" s="161">
        <v>206</v>
      </c>
      <c r="I207" s="160" t="str">
        <f>IF(ISTEXT('VR-PROP'!#REF!),"DESCARTADO",'VR-PROP'!$W$34)</f>
        <v>VÁLIDA</v>
      </c>
      <c r="J207" s="160" t="e">
        <f>IF(ISTEXT('VR-PROP'!#REF!),"DESCARTADO",'VR-PROP'!#REF!)</f>
        <v>#REF!</v>
      </c>
    </row>
    <row r="208" spans="8:10">
      <c r="H208" s="161">
        <v>207</v>
      </c>
      <c r="I208" s="160" t="e">
        <f>IF(ISTEXT('VR-PROP'!#REF!),"DESCARTADO",'VR-PROP'!#REF!)</f>
        <v>#REF!</v>
      </c>
      <c r="J208" s="160" t="e">
        <f>IF(ISTEXT('VR-PROP'!#REF!),"DESCARTADO",'VR-PROP'!#REF!)</f>
        <v>#REF!</v>
      </c>
    </row>
    <row r="209" spans="8:10">
      <c r="H209" s="161">
        <v>208</v>
      </c>
      <c r="I209" s="160" t="e">
        <f>IF(ISTEXT('VR-PROP'!#REF!),"DESCARTADO",'VR-PROP'!#REF!)</f>
        <v>#REF!</v>
      </c>
      <c r="J209" s="160" t="e">
        <f>IF(ISTEXT('VR-PROP'!#REF!),"DESCARTADO",'VR-PROP'!#REF!)</f>
        <v>#REF!</v>
      </c>
    </row>
    <row r="210" spans="8:10">
      <c r="H210" s="161">
        <v>209</v>
      </c>
      <c r="I210" s="160" t="e">
        <f>IF(ISTEXT('VR-PROP'!#REF!),"DESCARTADO",'VR-PROP'!#REF!)</f>
        <v>#REF!</v>
      </c>
      <c r="J210" s="160" t="e">
        <f>IF(ISTEXT('VR-PROP'!#REF!),"DESCARTADO",'VR-PROP'!#REF!)</f>
        <v>#REF!</v>
      </c>
    </row>
    <row r="211" spans="8:10">
      <c r="H211" s="161">
        <v>210</v>
      </c>
      <c r="I211" s="160" t="e">
        <f>IF(ISTEXT('VR-PROP'!#REF!),"DESCARTADO",'VR-PROP'!#REF!)</f>
        <v>#REF!</v>
      </c>
      <c r="J211" s="160" t="e">
        <f>IF(ISTEXT('VR-PROP'!#REF!),"DESCARTADO",'VR-PROP'!#REF!)</f>
        <v>#REF!</v>
      </c>
    </row>
    <row r="212" spans="8:10">
      <c r="H212" s="161">
        <v>211</v>
      </c>
      <c r="I212" s="160" t="e">
        <f>IF(ISTEXT('VR-PROP'!#REF!),"DESCARTADO",'VR-PROP'!#REF!)</f>
        <v>#REF!</v>
      </c>
      <c r="J212" s="160" t="e">
        <f>IF(ISTEXT('VR-PROP'!#REF!),"DESCARTADO",'VR-PROP'!#REF!)</f>
        <v>#REF!</v>
      </c>
    </row>
    <row r="213" spans="8:10">
      <c r="H213" s="161">
        <v>212</v>
      </c>
      <c r="I213" s="160" t="e">
        <f>IF(ISTEXT('VR-PROP'!#REF!),"DESCARTADO",'VR-PROP'!#REF!)</f>
        <v>#REF!</v>
      </c>
      <c r="J213" s="160" t="e">
        <f>IF(ISTEXT('VR-PROP'!#REF!),"DESCARTADO",'VR-PROP'!#REF!)</f>
        <v>#REF!</v>
      </c>
    </row>
    <row r="214" spans="8:10">
      <c r="H214" s="161">
        <v>213</v>
      </c>
      <c r="I214" s="160" t="e">
        <f>IF(ISTEXT('VR-PROP'!#REF!),"DESCARTADO",'VR-PROP'!#REF!)</f>
        <v>#REF!</v>
      </c>
      <c r="J214" s="160" t="e">
        <f>IF(ISTEXT('VR-PROP'!#REF!),"DESCARTADO",'VR-PROP'!#REF!)</f>
        <v>#REF!</v>
      </c>
    </row>
    <row r="215" spans="8:10">
      <c r="H215" s="161">
        <v>214</v>
      </c>
      <c r="I215" s="160" t="e">
        <f>IF(ISTEXT('VR-PROP'!#REF!),"DESCARTADO",'VR-PROP'!#REF!)</f>
        <v>#REF!</v>
      </c>
      <c r="J215" s="160" t="e">
        <f>IF(ISTEXT('VR-PROP'!#REF!),"DESCARTADO",'VR-PROP'!#REF!)</f>
        <v>#REF!</v>
      </c>
    </row>
    <row r="216" spans="8:10">
      <c r="H216" s="161">
        <v>215</v>
      </c>
      <c r="I216" s="160" t="e">
        <f>IF(ISTEXT('VR-PROP'!#REF!),"DESCARTADO",'VR-PROP'!#REF!)</f>
        <v>#REF!</v>
      </c>
      <c r="J216" s="160" t="e">
        <f>IF(ISTEXT('VR-PROP'!#REF!),"DESCARTADO",'VR-PROP'!#REF!)</f>
        <v>#REF!</v>
      </c>
    </row>
    <row r="217" spans="8:10">
      <c r="H217" s="161">
        <v>216</v>
      </c>
      <c r="I217" s="160" t="e">
        <f>IF(ISTEXT('VR-PROP'!#REF!),"DESCARTADO",'VR-PROP'!#REF!)</f>
        <v>#REF!</v>
      </c>
      <c r="J217" s="160" t="e">
        <f>IF(ISTEXT('VR-PROP'!#REF!),"DESCARTADO",'VR-PROP'!#REF!)</f>
        <v>#REF!</v>
      </c>
    </row>
    <row r="218" spans="8:10">
      <c r="H218" s="161">
        <v>217</v>
      </c>
      <c r="I218" s="160" t="e">
        <f>IF(ISTEXT('VR-PROP'!#REF!),"DESCARTADO",'VR-PROP'!#REF!)</f>
        <v>#REF!</v>
      </c>
      <c r="J218" s="160" t="e">
        <f>IF(ISTEXT('VR-PROP'!#REF!),"DESCARTADO",'VR-PROP'!#REF!)</f>
        <v>#REF!</v>
      </c>
    </row>
    <row r="219" spans="8:10">
      <c r="H219" s="161">
        <v>218</v>
      </c>
      <c r="I219" s="160" t="e">
        <f>IF(ISTEXT('VR-PROP'!#REF!),"DESCARTADO",'VR-PROP'!#REF!)</f>
        <v>#REF!</v>
      </c>
      <c r="J219" s="160" t="e">
        <f>IF(ISTEXT('VR-PROP'!#REF!),"DESCARTADO",'VR-PROP'!#REF!)</f>
        <v>#REF!</v>
      </c>
    </row>
    <row r="220" spans="8:10">
      <c r="H220" s="161">
        <v>219</v>
      </c>
      <c r="I220" s="160" t="e">
        <f>IF(ISTEXT('VR-PROP'!#REF!),"DESCARTADO",'VR-PROP'!#REF!)</f>
        <v>#REF!</v>
      </c>
      <c r="J220" s="160" t="e">
        <f>IF(ISTEXT('VR-PROP'!#REF!),"DESCARTADO",'VR-PROP'!#REF!)</f>
        <v>#REF!</v>
      </c>
    </row>
    <row r="221" spans="8:10">
      <c r="H221" s="161">
        <v>220</v>
      </c>
      <c r="I221" s="160" t="e">
        <f>IF(ISTEXT('VR-PROP'!#REF!),"DESCARTADO",'VR-PROP'!#REF!)</f>
        <v>#REF!</v>
      </c>
      <c r="J221" s="160" t="e">
        <f>IF(ISTEXT('VR-PROP'!#REF!),"DESCARTADO",'VR-PROP'!#REF!)</f>
        <v>#REF!</v>
      </c>
    </row>
    <row r="222" spans="8:10">
      <c r="H222" s="161"/>
    </row>
    <row r="223" spans="8:10">
      <c r="H223" s="161"/>
    </row>
    <row r="224" spans="8:10">
      <c r="H224" s="161"/>
    </row>
    <row r="225" spans="8:8">
      <c r="H225" s="161"/>
    </row>
    <row r="226" spans="8:8">
      <c r="H226" s="161"/>
    </row>
    <row r="227" spans="8:8">
      <c r="H227" s="161"/>
    </row>
    <row r="228" spans="8:8">
      <c r="H228" s="161"/>
    </row>
    <row r="229" spans="8:8">
      <c r="H229" s="161"/>
    </row>
  </sheetData>
  <mergeCells count="1">
    <mergeCell ref="H1:J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7</vt:i4>
      </vt:variant>
    </vt:vector>
  </HeadingPairs>
  <TitlesOfParts>
    <vt:vector size="12" baseType="lpstr">
      <vt:lpstr>PAB</vt:lpstr>
      <vt:lpstr>RESUMEN</vt:lpstr>
      <vt:lpstr>VR-PROP</vt:lpstr>
      <vt:lpstr>FORMULA</vt:lpstr>
      <vt:lpstr>Listas</vt:lpstr>
      <vt:lpstr>RESUMEN!Área_de_impresión</vt:lpstr>
      <vt:lpstr>'VR-PROP'!Área_de_impresión</vt:lpstr>
      <vt:lpstr>DEPENDENCIAS</vt:lpstr>
      <vt:lpstr>METEVA</vt:lpstr>
      <vt:lpstr>RESULTADO</vt:lpstr>
      <vt:lpstr>FORMULA!Títulos_a_imprimir</vt:lpstr>
      <vt:lpstr>'VR-PROP'!Títulos_a_imprimir</vt:lpstr>
    </vt:vector>
  </TitlesOfParts>
  <Manager>CHUCHO</Manager>
  <Company>INSTITUTO NACIONAL DE VIAS</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chucho</dc:creator>
  <cp:keywords/>
  <dc:description/>
  <cp:lastModifiedBy>Ruby Mercedes Perez Perez</cp:lastModifiedBy>
  <cp:revision>1</cp:revision>
  <dcterms:created xsi:type="dcterms:W3CDTF">2003-08-04T15:33:07Z</dcterms:created>
  <dcterms:modified xsi:type="dcterms:W3CDTF">2020-12-11T03:02:48Z</dcterms:modified>
  <cp:category/>
  <cp:contentStatus/>
</cp:coreProperties>
</file>