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rperez\Desktop\"/>
    </mc:Choice>
  </mc:AlternateContent>
  <bookViews>
    <workbookView xWindow="0" yWindow="0" windowWidth="16770" windowHeight="8070" tabRatio="597" firstSheet="1" activeTab="3"/>
  </bookViews>
  <sheets>
    <sheet name="PAB" sheetId="108" state="hidden" r:id="rId1"/>
    <sheet name="RESUMEN" sheetId="13" r:id="rId2"/>
    <sheet name="VR-PROP" sheetId="15" r:id="rId3"/>
    <sheet name="FORMULA" sheetId="107" r:id="rId4"/>
    <sheet name="Listas" sheetId="106" state="hidden" r:id="rId5"/>
  </sheets>
  <externalReferences>
    <externalReference r:id="rId6"/>
  </externalReferences>
  <definedNames>
    <definedName name="_xlnm._FilterDatabase" localSheetId="2" hidden="1">'VR-PROP'!$I$75:$K$79</definedName>
    <definedName name="_xlnm.Print_Area" localSheetId="1">RESUMEN!$B$1:$I$56</definedName>
    <definedName name="_xlnm.Print_Area" localSheetId="2">'VR-PROP'!$A$1:$K$83</definedName>
    <definedName name="DEPENDENCIAS" localSheetId="0">[1]Listas!$B$2:$B$16</definedName>
    <definedName name="DEPENDENCIAS">Listas!$B$2:$B$16</definedName>
    <definedName name="METEVA" localSheetId="0">[1]Listas!$D$2:$D$7</definedName>
    <definedName name="METEVA">Listas!$D$2:$D$7</definedName>
    <definedName name="RESULTADO" localSheetId="0">[1]Listas!$C$2:$C$4</definedName>
    <definedName name="RESULTADO">Listas!$C$2:$C$4</definedName>
    <definedName name="_xlnm.Print_Titles" localSheetId="3">FORMULA!$1:$11</definedName>
    <definedName name="_xlnm.Print_Titles" localSheetId="0">PAB!#REF!</definedName>
    <definedName name="_xlnm.Print_Titles" localSheetId="2">'VR-PROP'!$B:$H</definedName>
  </definedNames>
  <calcPr calcId="152511"/>
</workbook>
</file>

<file path=xl/calcChain.xml><?xml version="1.0" encoding="utf-8"?>
<calcChain xmlns="http://schemas.openxmlformats.org/spreadsheetml/2006/main">
  <c r="J221" i="106" l="1"/>
  <c r="I221" i="106"/>
  <c r="I220" i="106"/>
  <c r="J220" i="106"/>
  <c r="J219" i="106"/>
  <c r="I219" i="106"/>
  <c r="J218" i="106"/>
  <c r="I218" i="106"/>
  <c r="J217" i="106"/>
  <c r="I217" i="106"/>
  <c r="J216" i="106"/>
  <c r="I216" i="106"/>
  <c r="J215" i="106"/>
  <c r="I215" i="106"/>
  <c r="J214" i="106"/>
  <c r="I214" i="106"/>
  <c r="I213" i="106"/>
  <c r="J213" i="106"/>
  <c r="J212" i="106"/>
  <c r="I212" i="106"/>
  <c r="J211" i="106"/>
  <c r="I211" i="106"/>
  <c r="J210" i="106"/>
  <c r="I210" i="106"/>
  <c r="J209" i="106"/>
  <c r="I209" i="106"/>
  <c r="J208" i="106"/>
  <c r="I208" i="106"/>
  <c r="J207" i="106"/>
  <c r="I207" i="106"/>
  <c r="J206" i="106"/>
  <c r="I206" i="106"/>
  <c r="J205" i="106"/>
  <c r="I205" i="106"/>
  <c r="J204" i="106"/>
  <c r="I204" i="106"/>
  <c r="J203" i="106"/>
  <c r="I203" i="106"/>
  <c r="J202" i="106"/>
  <c r="I202" i="106"/>
  <c r="J201" i="106"/>
  <c r="I201" i="106"/>
  <c r="J200" i="106"/>
  <c r="I200" i="106"/>
  <c r="J199" i="106"/>
  <c r="I199" i="106"/>
  <c r="J198" i="106"/>
  <c r="I198" i="106"/>
  <c r="J197" i="106"/>
  <c r="I197" i="106"/>
  <c r="J196" i="106"/>
  <c r="I196" i="106"/>
  <c r="J195" i="106"/>
  <c r="I195" i="106"/>
  <c r="J194" i="106"/>
  <c r="I194" i="106"/>
  <c r="J193" i="106"/>
  <c r="I193" i="106"/>
  <c r="J192" i="106"/>
  <c r="I192" i="106"/>
  <c r="I191" i="106"/>
  <c r="J191" i="106"/>
  <c r="L45" i="108" l="1"/>
  <c r="L47" i="108" s="1"/>
  <c r="E39" i="108"/>
  <c r="E38" i="108"/>
  <c r="H37" i="108"/>
  <c r="E37" i="108" s="1"/>
  <c r="H36" i="108"/>
  <c r="I41" i="108" s="1"/>
  <c r="H35" i="108"/>
  <c r="H41" i="108" s="1"/>
  <c r="G34" i="108"/>
  <c r="J41" i="108" s="1"/>
  <c r="E33" i="108"/>
  <c r="E32" i="108"/>
  <c r="E31" i="108"/>
  <c r="E30" i="108"/>
  <c r="E29" i="108"/>
  <c r="E28" i="108"/>
  <c r="E27" i="108"/>
  <c r="E34" i="108" l="1"/>
  <c r="I70" i="108"/>
  <c r="I66" i="108"/>
  <c r="I62" i="108"/>
  <c r="I58" i="108"/>
  <c r="I54" i="108"/>
  <c r="I50" i="108"/>
  <c r="I45" i="108"/>
  <c r="I49" i="108"/>
  <c r="I44" i="108"/>
  <c r="I46" i="108"/>
  <c r="I55" i="108"/>
  <c r="I67" i="108"/>
  <c r="I63" i="108"/>
  <c r="I59" i="108"/>
  <c r="I51" i="108"/>
  <c r="I42" i="108"/>
  <c r="I61" i="108"/>
  <c r="I47" i="108"/>
  <c r="I53" i="108"/>
  <c r="I68" i="108"/>
  <c r="I64" i="108"/>
  <c r="I60" i="108"/>
  <c r="I56" i="108"/>
  <c r="I52" i="108"/>
  <c r="I48" i="108"/>
  <c r="I43" i="108"/>
  <c r="I69" i="108"/>
  <c r="I65" i="108"/>
  <c r="I57" i="108"/>
  <c r="J70" i="108"/>
  <c r="J66" i="108"/>
  <c r="J62" i="108"/>
  <c r="J58" i="108"/>
  <c r="J54" i="108"/>
  <c r="J50" i="108"/>
  <c r="J45" i="108"/>
  <c r="H40" i="108"/>
  <c r="J46" i="108"/>
  <c r="J67" i="108"/>
  <c r="J63" i="108"/>
  <c r="J59" i="108"/>
  <c r="J55" i="108"/>
  <c r="J51" i="108"/>
  <c r="J42" i="108"/>
  <c r="J47" i="108"/>
  <c r="I40" i="108"/>
  <c r="J68" i="108"/>
  <c r="J64" i="108"/>
  <c r="J60" i="108"/>
  <c r="J56" i="108"/>
  <c r="J52" i="108"/>
  <c r="J48" i="108"/>
  <c r="J43" i="108"/>
  <c r="J69" i="108"/>
  <c r="J65" i="108"/>
  <c r="J61" i="108"/>
  <c r="J57" i="108"/>
  <c r="J53" i="108"/>
  <c r="J49" i="108"/>
  <c r="J44" i="108"/>
  <c r="H69" i="108"/>
  <c r="H65" i="108"/>
  <c r="H61" i="108"/>
  <c r="H57" i="108"/>
  <c r="H53" i="108"/>
  <c r="H49" i="108"/>
  <c r="H44" i="108"/>
  <c r="H70" i="108"/>
  <c r="H66" i="108"/>
  <c r="H62" i="108"/>
  <c r="H58" i="108"/>
  <c r="H54" i="108"/>
  <c r="H50" i="108"/>
  <c r="H45" i="108"/>
  <c r="H46" i="108"/>
  <c r="H67" i="108"/>
  <c r="H63" i="108"/>
  <c r="H59" i="108"/>
  <c r="H55" i="108"/>
  <c r="H51" i="108"/>
  <c r="H42" i="108"/>
  <c r="H47" i="108"/>
  <c r="H68" i="108"/>
  <c r="H64" i="108"/>
  <c r="H60" i="108"/>
  <c r="H56" i="108"/>
  <c r="H52" i="108"/>
  <c r="H48" i="108"/>
  <c r="H43" i="108"/>
  <c r="I36" i="108"/>
  <c r="E35" i="108"/>
  <c r="J190" i="106"/>
  <c r="I190" i="106"/>
  <c r="J189" i="106"/>
  <c r="I189" i="106"/>
  <c r="J188" i="106"/>
  <c r="I188" i="106"/>
  <c r="J187" i="106"/>
  <c r="I187" i="106"/>
  <c r="J186" i="106"/>
  <c r="I186" i="106"/>
  <c r="J185" i="106"/>
  <c r="I185" i="106"/>
  <c r="J184" i="106"/>
  <c r="I184" i="106"/>
  <c r="J183" i="106"/>
  <c r="I183" i="106"/>
  <c r="J182" i="106"/>
  <c r="I182" i="106"/>
  <c r="J181" i="106"/>
  <c r="I181" i="106"/>
  <c r="J180" i="106"/>
  <c r="I180" i="106"/>
  <c r="J179" i="106"/>
  <c r="I179" i="106"/>
  <c r="J178" i="106"/>
  <c r="I178" i="106"/>
  <c r="J177" i="106"/>
  <c r="I177" i="106"/>
  <c r="J176" i="106"/>
  <c r="I176" i="106"/>
  <c r="J175" i="106"/>
  <c r="I175" i="106"/>
  <c r="J174" i="106"/>
  <c r="I174" i="106"/>
  <c r="J173" i="106"/>
  <c r="I173" i="106"/>
  <c r="J172" i="106"/>
  <c r="I172" i="106"/>
  <c r="J171" i="106"/>
  <c r="I171" i="106"/>
  <c r="J170" i="106"/>
  <c r="I170" i="106"/>
  <c r="J169" i="106"/>
  <c r="I169" i="106"/>
  <c r="J168" i="106"/>
  <c r="I168" i="106"/>
  <c r="J167" i="106"/>
  <c r="I167" i="106"/>
  <c r="J166" i="106"/>
  <c r="I166" i="106"/>
  <c r="J165" i="106"/>
  <c r="I165" i="106"/>
  <c r="J164" i="106"/>
  <c r="I164" i="106"/>
  <c r="J163" i="106"/>
  <c r="I163" i="106"/>
  <c r="J162" i="106"/>
  <c r="I162" i="106"/>
  <c r="J161" i="106"/>
  <c r="I161" i="106"/>
  <c r="J160" i="106"/>
  <c r="I160" i="106"/>
  <c r="J159" i="106"/>
  <c r="I159" i="106"/>
  <c r="J158" i="106"/>
  <c r="I158" i="106"/>
  <c r="J157" i="106"/>
  <c r="I157" i="106"/>
  <c r="J156" i="106"/>
  <c r="I156" i="106"/>
  <c r="J155" i="106"/>
  <c r="I155" i="106"/>
  <c r="J154" i="106"/>
  <c r="I154" i="106"/>
  <c r="J153" i="106"/>
  <c r="I153" i="106"/>
  <c r="J152" i="106"/>
  <c r="I152" i="106"/>
  <c r="J151" i="106"/>
  <c r="I151" i="106"/>
  <c r="J150" i="106"/>
  <c r="I150" i="106"/>
  <c r="J149" i="106"/>
  <c r="I149" i="106"/>
  <c r="J148" i="106"/>
  <c r="I148" i="106"/>
  <c r="J147" i="106"/>
  <c r="I147" i="106"/>
  <c r="J146" i="106"/>
  <c r="I146" i="106"/>
  <c r="J145" i="106"/>
  <c r="I145" i="106"/>
  <c r="J144" i="106"/>
  <c r="I144" i="106"/>
  <c r="J143" i="106"/>
  <c r="I143" i="106"/>
  <c r="J142" i="106"/>
  <c r="I142" i="106"/>
  <c r="J141" i="106"/>
  <c r="I141" i="106"/>
  <c r="J140" i="106"/>
  <c r="I140" i="106"/>
  <c r="J139" i="106"/>
  <c r="I139" i="106"/>
  <c r="J138" i="106"/>
  <c r="I138" i="106"/>
  <c r="J137" i="106"/>
  <c r="I137" i="106"/>
  <c r="J136" i="106"/>
  <c r="I136" i="106"/>
  <c r="J135" i="106"/>
  <c r="I135" i="106"/>
  <c r="J134" i="106"/>
  <c r="I134" i="106"/>
  <c r="J133" i="106"/>
  <c r="I133" i="106"/>
  <c r="J132" i="106"/>
  <c r="I132" i="106"/>
  <c r="J131" i="106"/>
  <c r="I131" i="106"/>
  <c r="J130" i="106"/>
  <c r="I130" i="106"/>
  <c r="J129" i="106"/>
  <c r="I129" i="106"/>
  <c r="J128" i="106"/>
  <c r="I128" i="106"/>
  <c r="J127" i="106"/>
  <c r="I127" i="106"/>
  <c r="J126" i="106"/>
  <c r="I126" i="106"/>
  <c r="J125" i="106"/>
  <c r="I125" i="106"/>
  <c r="J124" i="106"/>
  <c r="I124" i="106"/>
  <c r="J123" i="106"/>
  <c r="I123" i="106"/>
  <c r="J122" i="106"/>
  <c r="I122" i="106"/>
  <c r="J121" i="106"/>
  <c r="I121" i="106"/>
  <c r="J120" i="106"/>
  <c r="I120" i="106"/>
  <c r="J119" i="106"/>
  <c r="I119" i="106"/>
  <c r="J118" i="106"/>
  <c r="I118" i="106"/>
  <c r="J117" i="106"/>
  <c r="I117" i="106"/>
  <c r="J116" i="106"/>
  <c r="I116" i="106"/>
  <c r="J115" i="106"/>
  <c r="I115" i="106"/>
  <c r="J114" i="106"/>
  <c r="I114" i="106"/>
  <c r="J113" i="106"/>
  <c r="I113" i="106"/>
  <c r="J112" i="106"/>
  <c r="I112" i="106"/>
  <c r="J111" i="106"/>
  <c r="I111" i="106"/>
  <c r="J110" i="106"/>
  <c r="I110" i="106"/>
  <c r="J109" i="106"/>
  <c r="I109" i="106"/>
  <c r="J108" i="106"/>
  <c r="I108" i="106"/>
  <c r="J107" i="106"/>
  <c r="I107" i="106"/>
  <c r="J106" i="106"/>
  <c r="I106" i="106"/>
  <c r="J105" i="106"/>
  <c r="I105" i="106"/>
  <c r="J104" i="106"/>
  <c r="I104" i="106"/>
  <c r="J103" i="106"/>
  <c r="I103" i="106"/>
  <c r="J102" i="106"/>
  <c r="I102" i="106"/>
  <c r="J101" i="106"/>
  <c r="I101" i="106"/>
  <c r="J100" i="106"/>
  <c r="I100" i="106"/>
  <c r="J99" i="106"/>
  <c r="I99" i="106"/>
  <c r="J98" i="106"/>
  <c r="I98" i="106"/>
  <c r="J97" i="106"/>
  <c r="I97" i="106"/>
  <c r="J96" i="106"/>
  <c r="I96" i="106"/>
  <c r="J95" i="106"/>
  <c r="I95" i="106"/>
  <c r="J94" i="106"/>
  <c r="I94" i="106"/>
  <c r="J93" i="106"/>
  <c r="I93" i="106"/>
  <c r="J92" i="106"/>
  <c r="I92" i="106"/>
  <c r="J91" i="106"/>
  <c r="I91" i="106"/>
  <c r="J90" i="106"/>
  <c r="I90" i="106"/>
  <c r="J89" i="106"/>
  <c r="I89" i="106"/>
  <c r="J88" i="106"/>
  <c r="I88" i="106"/>
  <c r="J87" i="106"/>
  <c r="I87" i="106"/>
  <c r="J86" i="106"/>
  <c r="I86" i="106"/>
  <c r="J85" i="106"/>
  <c r="I85" i="106"/>
  <c r="J84" i="106"/>
  <c r="I84" i="106"/>
  <c r="J83" i="106"/>
  <c r="I83" i="106"/>
  <c r="J82" i="106"/>
  <c r="I82" i="106"/>
  <c r="J81" i="106"/>
  <c r="I81" i="106"/>
  <c r="J80" i="106"/>
  <c r="I80" i="106"/>
  <c r="J79" i="106"/>
  <c r="I79" i="106"/>
  <c r="J78" i="106"/>
  <c r="I78" i="106"/>
  <c r="J77" i="106"/>
  <c r="I77" i="106"/>
  <c r="J76" i="106"/>
  <c r="I76" i="106"/>
  <c r="J75" i="106"/>
  <c r="I75" i="106"/>
  <c r="J74" i="106"/>
  <c r="I74" i="106"/>
  <c r="J73" i="106"/>
  <c r="I73" i="106"/>
  <c r="J72" i="106"/>
  <c r="I72" i="106"/>
  <c r="J71" i="106"/>
  <c r="I71" i="106"/>
  <c r="J70" i="106"/>
  <c r="I70" i="106"/>
  <c r="J69" i="106"/>
  <c r="I69" i="106"/>
  <c r="J68" i="106"/>
  <c r="I68" i="106"/>
  <c r="J67" i="106"/>
  <c r="I67" i="106"/>
  <c r="J66" i="106"/>
  <c r="I66" i="106"/>
  <c r="J65" i="106"/>
  <c r="I65" i="106"/>
  <c r="J64" i="106"/>
  <c r="I64" i="106"/>
  <c r="J63" i="106"/>
  <c r="I63" i="106"/>
  <c r="J62" i="106"/>
  <c r="I62" i="106"/>
  <c r="J61" i="106"/>
  <c r="I61" i="106"/>
  <c r="J60" i="106"/>
  <c r="I60" i="106"/>
  <c r="J59" i="106"/>
  <c r="I59" i="106"/>
  <c r="J58" i="106"/>
  <c r="I58" i="106"/>
  <c r="J57" i="106"/>
  <c r="I57" i="106"/>
  <c r="J56" i="106"/>
  <c r="I56" i="106"/>
  <c r="J55" i="106"/>
  <c r="I55" i="106"/>
  <c r="J54" i="106"/>
  <c r="I54" i="106"/>
  <c r="J53" i="106"/>
  <c r="I53" i="106"/>
  <c r="J52" i="106"/>
  <c r="I52" i="106"/>
  <c r="J51" i="106"/>
  <c r="I51" i="106"/>
  <c r="J50" i="106"/>
  <c r="I50" i="106"/>
  <c r="J49" i="106"/>
  <c r="I49" i="106"/>
  <c r="J48" i="106"/>
  <c r="I48" i="106"/>
  <c r="J47" i="106"/>
  <c r="I47" i="106"/>
  <c r="J46" i="106"/>
  <c r="I46" i="106"/>
  <c r="J45" i="106"/>
  <c r="I45" i="106"/>
  <c r="J44" i="106"/>
  <c r="I44" i="106"/>
  <c r="J43" i="106"/>
  <c r="I43" i="106"/>
  <c r="J42" i="106"/>
  <c r="I42" i="106"/>
  <c r="J41" i="106"/>
  <c r="I41" i="106"/>
  <c r="J40" i="106"/>
  <c r="I40" i="106"/>
  <c r="J39" i="106"/>
  <c r="I39" i="106"/>
  <c r="J38" i="106"/>
  <c r="I38" i="106"/>
  <c r="J37" i="106"/>
  <c r="I37" i="106"/>
  <c r="J36" i="106"/>
  <c r="I36" i="106"/>
  <c r="J35" i="106"/>
  <c r="I35" i="106"/>
  <c r="J34" i="106"/>
  <c r="I34" i="106"/>
  <c r="J33" i="106"/>
  <c r="I33" i="106"/>
  <c r="J32" i="106"/>
  <c r="I32" i="106"/>
  <c r="J31" i="106"/>
  <c r="I31" i="106"/>
  <c r="J30" i="106"/>
  <c r="I30" i="106"/>
  <c r="J29" i="106"/>
  <c r="I29" i="106"/>
  <c r="J28" i="106"/>
  <c r="I28" i="106"/>
  <c r="J27" i="106"/>
  <c r="I27" i="106"/>
  <c r="J26" i="106"/>
  <c r="I26" i="106"/>
  <c r="J25" i="106"/>
  <c r="I25" i="106"/>
  <c r="J24" i="106"/>
  <c r="I24" i="106"/>
  <c r="J23" i="106"/>
  <c r="I23" i="106"/>
  <c r="J22" i="106"/>
  <c r="I22" i="106"/>
  <c r="J21" i="106"/>
  <c r="I21" i="106"/>
  <c r="J20" i="106"/>
  <c r="I20" i="106"/>
  <c r="J19" i="106"/>
  <c r="I19" i="106"/>
  <c r="J18" i="106"/>
  <c r="I18" i="106"/>
  <c r="J17" i="106"/>
  <c r="I17" i="106"/>
  <c r="J16" i="106"/>
  <c r="I16" i="106"/>
  <c r="J15" i="106"/>
  <c r="I15" i="106"/>
  <c r="J14" i="106"/>
  <c r="I14" i="106"/>
  <c r="J13" i="106"/>
  <c r="I13" i="106"/>
  <c r="J12" i="106"/>
  <c r="I12" i="106"/>
  <c r="J11" i="106"/>
  <c r="I11" i="106"/>
  <c r="J10" i="106"/>
  <c r="I10" i="106"/>
  <c r="J9" i="106"/>
  <c r="I9" i="106"/>
  <c r="J8" i="106"/>
  <c r="I8" i="106"/>
  <c r="J7" i="106"/>
  <c r="I7" i="106"/>
  <c r="J6" i="106"/>
  <c r="I6" i="106"/>
  <c r="J5" i="106"/>
  <c r="I5" i="106"/>
  <c r="J4" i="106"/>
  <c r="I4" i="106"/>
  <c r="J3" i="106"/>
  <c r="I3" i="106"/>
  <c r="J2" i="106"/>
  <c r="I2" i="106"/>
  <c r="F68" i="108" l="1"/>
  <c r="F64" i="108"/>
  <c r="F60" i="108"/>
  <c r="F56" i="108"/>
  <c r="F52" i="108"/>
  <c r="F48" i="108"/>
  <c r="F43" i="108"/>
  <c r="F37" i="108"/>
  <c r="F32" i="108"/>
  <c r="F28" i="108"/>
  <c r="F22" i="108"/>
  <c r="F14" i="108"/>
  <c r="F6" i="108"/>
  <c r="F35" i="108"/>
  <c r="F21" i="108"/>
  <c r="F13" i="108"/>
  <c r="F40" i="108"/>
  <c r="F69" i="108"/>
  <c r="F65" i="108"/>
  <c r="F61" i="108"/>
  <c r="F57" i="108"/>
  <c r="F53" i="108"/>
  <c r="F49" i="108"/>
  <c r="F44" i="108"/>
  <c r="J36" i="108"/>
  <c r="E36" i="108" s="1"/>
  <c r="F31" i="108"/>
  <c r="F27" i="108"/>
  <c r="F20" i="108"/>
  <c r="F12" i="108"/>
  <c r="F19" i="108"/>
  <c r="F11" i="108"/>
  <c r="F18" i="108"/>
  <c r="F15" i="108"/>
  <c r="G41" i="108"/>
  <c r="F39" i="108"/>
  <c r="F47" i="108"/>
  <c r="F70" i="108"/>
  <c r="F66" i="108"/>
  <c r="F62" i="108"/>
  <c r="F58" i="108"/>
  <c r="F54" i="108"/>
  <c r="F50" i="108"/>
  <c r="F45" i="108"/>
  <c r="F41" i="108"/>
  <c r="F34" i="108"/>
  <c r="F30" i="108"/>
  <c r="F26" i="108"/>
  <c r="F10" i="108"/>
  <c r="F25" i="108"/>
  <c r="F17" i="108"/>
  <c r="F9" i="108"/>
  <c r="F23" i="108"/>
  <c r="F7" i="108"/>
  <c r="F46" i="108"/>
  <c r="F38" i="108"/>
  <c r="F36" i="108"/>
  <c r="F67" i="108"/>
  <c r="F63" i="108"/>
  <c r="F59" i="108"/>
  <c r="F55" i="108"/>
  <c r="F51" i="108"/>
  <c r="F42" i="108"/>
  <c r="F33" i="108"/>
  <c r="F29" i="108"/>
  <c r="F24" i="108"/>
  <c r="F16" i="108"/>
  <c r="F8" i="108"/>
  <c r="J40" i="108"/>
  <c r="E40" i="108"/>
  <c r="G69" i="108" l="1"/>
  <c r="E69" i="108" s="1"/>
  <c r="G65" i="108"/>
  <c r="E65" i="108" s="1"/>
  <c r="G61" i="108"/>
  <c r="E61" i="108" s="1"/>
  <c r="G57" i="108"/>
  <c r="E57" i="108" s="1"/>
  <c r="G53" i="108"/>
  <c r="E53" i="108" s="1"/>
  <c r="G49" i="108"/>
  <c r="E49" i="108" s="1"/>
  <c r="G44" i="108"/>
  <c r="E44" i="108" s="1"/>
  <c r="G56" i="108"/>
  <c r="E56" i="108" s="1"/>
  <c r="G70" i="108"/>
  <c r="E70" i="108" s="1"/>
  <c r="G66" i="108"/>
  <c r="E66" i="108" s="1"/>
  <c r="G62" i="108"/>
  <c r="E62" i="108" s="1"/>
  <c r="G58" i="108"/>
  <c r="E58" i="108" s="1"/>
  <c r="G54" i="108"/>
  <c r="E54" i="108" s="1"/>
  <c r="G50" i="108"/>
  <c r="E50" i="108" s="1"/>
  <c r="G45" i="108"/>
  <c r="E45" i="108" s="1"/>
  <c r="G52" i="108"/>
  <c r="E52" i="108" s="1"/>
  <c r="G46" i="108"/>
  <c r="E46" i="108" s="1"/>
  <c r="G60" i="108"/>
  <c r="E60" i="108" s="1"/>
  <c r="G48" i="108"/>
  <c r="E48" i="108" s="1"/>
  <c r="G43" i="108"/>
  <c r="E43" i="108" s="1"/>
  <c r="G67" i="108"/>
  <c r="E67" i="108" s="1"/>
  <c r="G63" i="108"/>
  <c r="E63" i="108" s="1"/>
  <c r="G59" i="108"/>
  <c r="E59" i="108" s="1"/>
  <c r="G55" i="108"/>
  <c r="E55" i="108" s="1"/>
  <c r="G51" i="108"/>
  <c r="E51" i="108" s="1"/>
  <c r="G42" i="108"/>
  <c r="E41" i="108"/>
  <c r="G47" i="108"/>
  <c r="E47" i="108" s="1"/>
  <c r="G68" i="108"/>
  <c r="E68" i="108" s="1"/>
  <c r="G64" i="108"/>
  <c r="E64" i="108" s="1"/>
  <c r="E42" i="108" l="1"/>
  <c r="K35" i="108"/>
</calcChain>
</file>

<file path=xl/sharedStrings.xml><?xml version="1.0" encoding="utf-8"?>
<sst xmlns="http://schemas.openxmlformats.org/spreadsheetml/2006/main" count="2854" uniqueCount="279">
  <si>
    <t>CONDICION DE LAS PROPUESTAS FRENTE AL MINIMO ACEPTABLE</t>
  </si>
  <si>
    <t/>
  </si>
  <si>
    <t>PRESUPUESTO OFICIAL</t>
  </si>
  <si>
    <t>MEDIA ARITMETICA=</t>
  </si>
  <si>
    <t>VALOR MINIMO ACEPTABLE</t>
  </si>
  <si>
    <t>CON RESPECTO AL PO</t>
  </si>
  <si>
    <t>MEDIANA=</t>
  </si>
  <si>
    <t>DESVIACION ESTANDAR=</t>
  </si>
  <si>
    <t>ANALISIS DE ACUERDO A COLOMBIA COMPRA EFICIENTE</t>
  </si>
  <si>
    <t>PROMEDIO DE LOS TRES AÑOS COMO REFERENTE</t>
  </si>
  <si>
    <t>PROMEDIO</t>
  </si>
  <si>
    <t>MEDIANA</t>
  </si>
  <si>
    <t>PROMEDIO HISTORICO DE OFERTAS Y CONTRATOS DE LOS AÑOS 2017, 2018 y 2019 DE ADJUDICACIONES POR DEBAJO DEL PRESUPUESTO OFICIAL</t>
  </si>
  <si>
    <t>MINIMO ADMISIBLE</t>
  </si>
  <si>
    <t>AÑO 2017</t>
  </si>
  <si>
    <t>IPC-PROYECTADO PARA EL AÑO 2020 POR BANREPUBLICA</t>
  </si>
  <si>
    <t>AÑO 2018</t>
  </si>
  <si>
    <t>AÑO 2019</t>
  </si>
  <si>
    <t>IPC + PROMEDIO</t>
  </si>
  <si>
    <t>INSTITUTO NACIONAL DE VÍAS</t>
  </si>
  <si>
    <t>DIRECCIÓN GENERAL</t>
  </si>
  <si>
    <t>DIRECCIÓN DE CONTRATACIÓN</t>
  </si>
  <si>
    <t>DIRECCIÓN OPERATIVA - SUBDIRECCIÓN RED NACIONAL DE CARRETERAS</t>
  </si>
  <si>
    <t xml:space="preserve">     LICITACIÓN PÚBLICA LP-DT-045-2020 ↔ MODULO 3                                                                                                                                                                                                                                                                                                                                                                                           </t>
  </si>
  <si>
    <t>OBJETO:MEJORAMIENTO, GESTIÓN PREDIAL, SOCIAL Y AMBIENTAL SOSTENIBLE DE LA CARRETERA CUATROVIENTOS - CODAZZI EN EL DEPARTAMENTO DE CESAR, EN MARCO DEL PROGRAMA DE OBRA PÚBLICA "CONCLUIR Y CONCLUIR PARA LA REACTIVACIÓN DE LAS REGIONES</t>
  </si>
  <si>
    <t>CUADRO No. 1</t>
  </si>
  <si>
    <t>RESULTADO FINAL DEL PROCESO DE EVALUACIÓN</t>
  </si>
  <si>
    <t>CONSECUTIVO</t>
  </si>
  <si>
    <t>PROPONENTE NÚMERO</t>
  </si>
  <si>
    <t>NOMBRE PROPONENTE</t>
  </si>
  <si>
    <t>CALIFICACIÓN OBTENIDA</t>
  </si>
  <si>
    <t>PUNTAJES OTORGADOS A LOS SIGUIENTES CRITERIOS:</t>
  </si>
  <si>
    <t>Apoyo a la industria nacional</t>
  </si>
  <si>
    <t>Factor de Calidad</t>
  </si>
  <si>
    <t>Vinculación trabajadores con discapacidad en planta de personal</t>
  </si>
  <si>
    <t>INFERCAL SAS</t>
  </si>
  <si>
    <t>ADMISIBLE</t>
  </si>
  <si>
    <t>CONSORCIO TAU</t>
  </si>
  <si>
    <t>NO ADMISIBLE</t>
  </si>
  <si>
    <t>CONSORCIO OBRAS DEL CARIBE 2021</t>
  </si>
  <si>
    <t>PAVIMENTAR SA</t>
  </si>
  <si>
    <t>CONSORCIO GRUPO INTERVIAS-045-2020</t>
  </si>
  <si>
    <t>CONSORCIO CONSTRUCTOR VIAL DEL CARIBE</t>
  </si>
  <si>
    <t>KMA CONSTRUCCIONES SAS</t>
  </si>
  <si>
    <t>CONSORCIO MECO VIAL</t>
  </si>
  <si>
    <t>CONSORCIO CONCLUIR CARIBE CMJ</t>
  </si>
  <si>
    <t>RECHAZO</t>
  </si>
  <si>
    <t>CI GRODCO INGENIEROS CIVILES SAS - EN REORGANIZACION</t>
  </si>
  <si>
    <t>CONSORCIO SAN ANGEL</t>
  </si>
  <si>
    <t>CONSORCIO CARIBE CONCLUIR TCU</t>
  </si>
  <si>
    <t>CONSORCIO CORREDORES VIALES 2020 ECP</t>
  </si>
  <si>
    <t>CONSORCIO SANTA CLARA 045</t>
  </si>
  <si>
    <t>CONSORCIO INGEX 45</t>
  </si>
  <si>
    <t>CONSORCIO PAZ CARIBE</t>
  </si>
  <si>
    <t>CONSORCIO CARIBE VIAS 2025</t>
  </si>
  <si>
    <t>SONACOL SAS</t>
  </si>
  <si>
    <t>CONSORCIO VIAS DE LA COSTA 2020</t>
  </si>
  <si>
    <t>A CONSTRUIR SA</t>
  </si>
  <si>
    <t>CONSORCIO REGION CARIBE 2020</t>
  </si>
  <si>
    <t>CONSORCIO CORREDORES VIALES 045 2020</t>
  </si>
  <si>
    <t>CONSORCIO MULTILAGO 4845</t>
  </si>
  <si>
    <t>CONSORCIO MACOR 45</t>
  </si>
  <si>
    <t>CONSORCIO VIAL CARIBE 045</t>
  </si>
  <si>
    <t>CONSORCIO REGION CARIBE MPJ 045</t>
  </si>
  <si>
    <t>CONSORCIO VIAL APH 045</t>
  </si>
  <si>
    <t>CONSORCIO VIAS CPO CARIBE</t>
  </si>
  <si>
    <t xml:space="preserve">                             </t>
  </si>
  <si>
    <t>CONSORCIO RYE-SYM INGENIEROS</t>
  </si>
  <si>
    <t>CONSORCIO VÍAS DEL CARIBE</t>
  </si>
  <si>
    <t>CONSORCIO UR 45</t>
  </si>
  <si>
    <t>CONSORCIO VIAS CARIBE 2020</t>
  </si>
  <si>
    <t>CONSORCIO VIAL DEL CARIBE</t>
  </si>
  <si>
    <t>CONSORCIO VIAS CARIBE 2021</t>
  </si>
  <si>
    <t>CONSORCIO VIAL CORREDORES NORTE KM</t>
  </si>
  <si>
    <t>CONSORCIO EQUIVIAS</t>
  </si>
  <si>
    <t>CONSORCIO RUTA CARIBE-P85</t>
  </si>
  <si>
    <t>TOTALES</t>
  </si>
  <si>
    <t>TOTAL</t>
  </si>
  <si>
    <t>*</t>
  </si>
  <si>
    <t>CUADRO No. 2 - VERIFICACIÓN DE LAS PROPUESTAS ECONÓMICAS</t>
  </si>
  <si>
    <t>MOVILIZAR</t>
  </si>
  <si>
    <t>INMOVILIZAR</t>
  </si>
  <si>
    <t>No.</t>
  </si>
  <si>
    <t>Ítem
Pago</t>
  </si>
  <si>
    <t>DESCRIPCIÓN</t>
  </si>
  <si>
    <t>UNIDAD</t>
  </si>
  <si>
    <t>CANTIDAD</t>
  </si>
  <si>
    <t>P/UNIT</t>
  </si>
  <si>
    <t>VR PARCIAL
(1)</t>
  </si>
  <si>
    <t>VR PARCIAL</t>
  </si>
  <si>
    <t>PU vs PO</t>
  </si>
  <si>
    <t>I - EXPLANACIONES</t>
  </si>
  <si>
    <t>200.2</t>
  </si>
  <si>
    <t>Desmonte y limpieza en zonas no boscosas</t>
  </si>
  <si>
    <t>Ha</t>
  </si>
  <si>
    <t>201.7</t>
  </si>
  <si>
    <t xml:space="preserve">Demolición de Estructuras </t>
  </si>
  <si>
    <t>m3</t>
  </si>
  <si>
    <t>201.15</t>
  </si>
  <si>
    <t xml:space="preserve">Remoción de alcantarillas   </t>
  </si>
  <si>
    <t>m</t>
  </si>
  <si>
    <t>210.1.2</t>
  </si>
  <si>
    <t>Excavación sin clasificar de préstamos</t>
  </si>
  <si>
    <t>210.2.2</t>
  </si>
  <si>
    <t>Excavaciones en material común de la Explanación y Canales</t>
  </si>
  <si>
    <t>220.1</t>
  </si>
  <si>
    <t xml:space="preserve">Terraplenes </t>
  </si>
  <si>
    <t>II - SUBBASES, BASES Y AFIRMADOS</t>
  </si>
  <si>
    <t>311.1</t>
  </si>
  <si>
    <t>Afirmado</t>
  </si>
  <si>
    <t>320.1</t>
  </si>
  <si>
    <t>Subbase Granular clase A</t>
  </si>
  <si>
    <t>330.1</t>
  </si>
  <si>
    <t>Base granular clase A</t>
  </si>
  <si>
    <t xml:space="preserve">III - PAVIMENTOS ASFÁLTICOS </t>
  </si>
  <si>
    <t>420.2</t>
  </si>
  <si>
    <t>Riego de imprimación con emulsión  asfáltica  CRL‐1</t>
  </si>
  <si>
    <t>m2</t>
  </si>
  <si>
    <t>450.2P</t>
  </si>
  <si>
    <t>Mezcla densa en caliente Tipo MDC-19</t>
  </si>
  <si>
    <t>450.9P.</t>
  </si>
  <si>
    <t>Mezcla densa en caliente Tipo MDC-19 para bacheos</t>
  </si>
  <si>
    <t>460.1P</t>
  </si>
  <si>
    <t>Fresado de pavimento asfaltico</t>
  </si>
  <si>
    <t>465.1</t>
  </si>
  <si>
    <t>Excavación para reparación de pavimento asfáltico existente incluyendo el corte y la remoción de las capas asfálticas y de las subyacentes.</t>
  </si>
  <si>
    <t>IV - ESTRUCTURAS</t>
  </si>
  <si>
    <t>600.1.1</t>
  </si>
  <si>
    <t>Excavaciones varias sin clasificar</t>
  </si>
  <si>
    <t>610.2</t>
  </si>
  <si>
    <t>Relleno para estructuras con recebo</t>
  </si>
  <si>
    <t>630.4</t>
  </si>
  <si>
    <t>Concreto clase 21 MPA</t>
  </si>
  <si>
    <t>630.6</t>
  </si>
  <si>
    <t>Concreto clase 14 MPA</t>
  </si>
  <si>
    <t>640.1</t>
  </si>
  <si>
    <t>Acero de refuerzo Fy=420 Mpa.</t>
  </si>
  <si>
    <t>kg</t>
  </si>
  <si>
    <t>661.1</t>
  </si>
  <si>
    <t>Tubería de Concreto Reforzado CLASE III, de 900mm de diámetro interior</t>
  </si>
  <si>
    <t>663.3P</t>
  </si>
  <si>
    <t>Tuberia  para filtro PVC perforada diametro 100 mm</t>
  </si>
  <si>
    <t>671.1</t>
  </si>
  <si>
    <t xml:space="preserve">Cuneta de concreto vaciada insitu, no incluye la conformacion de la superficie de apoyo </t>
  </si>
  <si>
    <t>673.1</t>
  </si>
  <si>
    <t>Geotextil Tipo II no tejido</t>
  </si>
  <si>
    <t>673.2</t>
  </si>
  <si>
    <t>Material granular drenante</t>
  </si>
  <si>
    <t>V. SEÑALIZACIÓN Y SEGURIDAD VIAL</t>
  </si>
  <si>
    <t>1P</t>
  </si>
  <si>
    <t>Suministro y aplicación de pintura en frío acrílica pura base agua para líneas de demarcación de pavimentos</t>
  </si>
  <si>
    <t>4P</t>
  </si>
  <si>
    <t>Suministro e instalación de tachas reflectiva bidireccionales</t>
  </si>
  <si>
    <t>u</t>
  </si>
  <si>
    <t>5P</t>
  </si>
  <si>
    <t>Suministro e instalación de señal vertical de transito sp, sr y si  (75cm*75cm) con lamina acero galvanizado retroreflectiva</t>
  </si>
  <si>
    <t>6P.</t>
  </si>
  <si>
    <t>Suministro e instalación de  Señal vertical de transito SP,SR y SI (90 cm *90 cm) con lamina acero galvanizado retroreflectiva</t>
  </si>
  <si>
    <t>730.1</t>
  </si>
  <si>
    <t xml:space="preserve">Defensa metalica </t>
  </si>
  <si>
    <t>730.2</t>
  </si>
  <si>
    <t>Sección final</t>
  </si>
  <si>
    <t>740.1</t>
  </si>
  <si>
    <t>Captafaros</t>
  </si>
  <si>
    <t>VI - OBRAS VARIAS</t>
  </si>
  <si>
    <t>800.2</t>
  </si>
  <si>
    <t>Cerca de Alambre de Púas con postes de concreto</t>
  </si>
  <si>
    <t>810.1</t>
  </si>
  <si>
    <t>Protección de Taludes con bloques de césped</t>
  </si>
  <si>
    <t>VII - TRANSPORTE</t>
  </si>
  <si>
    <t>900.2</t>
  </si>
  <si>
    <t>Transporte de materiales provenientes de la excavación de la explanación, canales y préstamos para distancias mayores de mil metros (1000 m), medido a partir de cien metros (100 m)</t>
  </si>
  <si>
    <t>m3-km</t>
  </si>
  <si>
    <t>SUBTOTAL BÁSICO DE OBRA</t>
  </si>
  <si>
    <t xml:space="preserve">PROVISIÓN PARA AJUSTES, OBRAS COMPLEMENTARIAS Y/O ADICIONALES (INCLUYE OBRAS AMBIENTALES DEL PAGA) </t>
  </si>
  <si>
    <t>NO MODIFICAR</t>
  </si>
  <si>
    <t>PROVISION PARA JORNADAS DE TRABAJO 24 HORAS DIARIAS 7 DÍAS DE LA SEMANA</t>
  </si>
  <si>
    <t>SUBTOTAL BÁSICO DE OBRA (A)</t>
  </si>
  <si>
    <t>ADMINISTRACIÓN</t>
  </si>
  <si>
    <t>IMPREVISTOS</t>
  </si>
  <si>
    <t>UTILIDAD</t>
  </si>
  <si>
    <t>AIU</t>
  </si>
  <si>
    <t>VALOR IVA (OBRA) (19% SOBRE UTILIDAD OBRA)</t>
  </si>
  <si>
    <t>TOTAL OBRAS (INCLUYE IVA)</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</si>
  <si>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</si>
  <si>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</si>
  <si>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</si>
  <si>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GESTIÓN SOCIAL PREDIAL Y AMBIENTAL (incluye PAGA e IVA 19%)</t>
  </si>
  <si>
    <t>PROVISIÓN PARA IMPLEMENTACIÓN DEL PROTOCOLO DE BIOSEGURIDAD POR COVID-19  (INCLUYE IVA)</t>
  </si>
  <si>
    <t xml:space="preserve">VALOR TOTAL TOTAL DEL CONTRATO </t>
  </si>
  <si>
    <t>VALOR INICIAL DE LA PROPUESTA ECONÓMICA SEGÚN FORMULARIO No. 1</t>
  </si>
  <si>
    <t>% DE ERROR FRENTE AL VALOR DE LA OFERTA ECONÓMICA INICIAL</t>
  </si>
  <si>
    <t>NOTAS ACLARATORIAS PARA RECHAZO DE LA PROPUESTA ECONÓMICA</t>
  </si>
  <si>
    <t>NOTAS ACLARATORIAS DE LA PROPUESTA ECONÓMICA</t>
  </si>
  <si>
    <t>CORRECCION ARITMETICA POR DECIMALES EN LOS VALORES UNITARIOS Y EN LOS VALORES PARCIALES</t>
  </si>
  <si>
    <t>CUADRO No. 3</t>
  </si>
  <si>
    <t>DETERMINACIÓN DEL PUNTAJE POR VALOR DE LA PROPUESTA</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</si>
  <si>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</si>
  <si>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</si>
  <si>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</si>
  <si>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</si>
  <si>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</si>
  <si>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</si>
  <si>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ARITMÉTICA BAJA</t>
  </si>
  <si>
    <t>MÉTODO DE PONDERACIÓN =</t>
  </si>
  <si>
    <t>NO APLICA</t>
  </si>
  <si>
    <t>Parámetros para la ponderación de la propuesta económica</t>
  </si>
  <si>
    <t>Número de propuestas válidas</t>
  </si>
  <si>
    <t>Mínimo</t>
  </si>
  <si>
    <t>Media Aritmética = X</t>
  </si>
  <si>
    <t>Mediana= Me</t>
  </si>
  <si>
    <t>Presupuesto Oficial</t>
  </si>
  <si>
    <t>Puntaje propuesta Económica</t>
  </si>
  <si>
    <t>1. Mediana con Valor Absoluto</t>
  </si>
  <si>
    <t>¿Número de Propuestas Válidas es Par o Impar?</t>
  </si>
  <si>
    <t xml:space="preserve">2. Media Geométrica </t>
  </si>
  <si>
    <r>
      <t>Producto (1x10</t>
    </r>
    <r>
      <rPr>
        <b/>
        <vertAlign val="superscript"/>
        <sz val="9"/>
        <rFont val="Arial"/>
        <family val="2"/>
      </rPr>
      <t>9</t>
    </r>
    <r>
      <rPr>
        <b/>
        <sz val="10"/>
        <rFont val="Arial"/>
        <family val="2"/>
      </rPr>
      <t>)</t>
    </r>
  </si>
  <si>
    <t>Valor de la Propuesta más cercana al valor de la Media Geometrica:</t>
  </si>
  <si>
    <t>Media geométrica aproximada a números enteros = Mg</t>
  </si>
  <si>
    <t>3. Media Aritmética Baja</t>
  </si>
  <si>
    <r>
      <t>Media artimética baja (X</t>
    </r>
    <r>
      <rPr>
        <b/>
        <sz val="6"/>
        <rFont val="Arial"/>
        <family val="2"/>
      </rPr>
      <t>B</t>
    </r>
    <r>
      <rPr>
        <b/>
        <sz val="8"/>
        <rFont val="Arial"/>
        <family val="2"/>
      </rPr>
      <t>)</t>
    </r>
  </si>
  <si>
    <t>4. Menor Valor</t>
  </si>
  <si>
    <t>Menor Valor (Vmin)</t>
  </si>
  <si>
    <t>Estadistico usado para ponderar :</t>
  </si>
  <si>
    <t>PONDERACIÓN</t>
  </si>
  <si>
    <t>PROP. No.</t>
  </si>
  <si>
    <t>PROPONENTE</t>
  </si>
  <si>
    <t>PROPUESTA ECONÓMICA INICIAL</t>
  </si>
  <si>
    <t>PROPUESTA ECONÓMICA CORREGIDA</t>
  </si>
  <si>
    <t>PROPUESTA ECONÓMICA</t>
  </si>
  <si>
    <t>PORCENTAJE DE MEJORA</t>
  </si>
  <si>
    <t>PUNTAJE</t>
  </si>
  <si>
    <t>CON RESPECTO A PO</t>
  </si>
  <si>
    <t>CON RESPECTO A M1</t>
  </si>
  <si>
    <t>CON RESPECTO A M2</t>
  </si>
  <si>
    <t>CON RESPECTO A M3</t>
  </si>
  <si>
    <t>CON RESPECTO A M4</t>
  </si>
  <si>
    <t>($)</t>
  </si>
  <si>
    <t>(%)</t>
  </si>
  <si>
    <r>
      <t>($1x10</t>
    </r>
    <r>
      <rPr>
        <b/>
        <vertAlign val="superscript"/>
        <sz val="11"/>
        <rFont val="Arial"/>
        <family val="2"/>
      </rPr>
      <t>9</t>
    </r>
    <r>
      <rPr>
        <b/>
        <sz val="11"/>
        <rFont val="Arial"/>
        <family val="2"/>
      </rPr>
      <t>)</t>
    </r>
  </si>
  <si>
    <t>(Puntos)</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</si>
  <si>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</si>
  <si>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</si>
  <si>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</si>
  <si>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</si>
  <si>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</si>
  <si>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</si>
  <si>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</si>
  <si>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</si>
  <si>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</si>
  <si>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&lt;0</t>
  </si>
  <si>
    <t>ID</t>
  </si>
  <si>
    <t>DEPENDENCIAS</t>
  </si>
  <si>
    <t>RESULTADO</t>
  </si>
  <si>
    <t>MÉTODOS DE EVALUACIÓN</t>
  </si>
  <si>
    <t>PROPUESTA</t>
  </si>
  <si>
    <t>MEDIANA CON VALOR ABSOLUTO</t>
  </si>
  <si>
    <t>SECRETARIA GENERAL - SUBDIRECCIÓN ADMINISTRATIVA</t>
  </si>
  <si>
    <t>MEDIA GEOMÉTRICA</t>
  </si>
  <si>
    <t>SECRETARIA GENERAL - SUBDIRECCIÓN FINANCIERA</t>
  </si>
  <si>
    <t>DIRECCIÓN OPERATIVA - DIRECCIONES TERRITORIALES</t>
  </si>
  <si>
    <t>MENOR VALOR</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</si>
  <si>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</si>
  <si>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</si>
  <si>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</si>
  <si>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</si>
  <si>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</si>
  <si>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</si>
  <si>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TERCIARIA Y FERREA</t>
  </si>
  <si>
    <t>DIRECCIÓN TÉCNICA</t>
  </si>
  <si>
    <t>DIRECCIÓN OPERATIVA - GRUPO TÚNEL DE LA LÍNEA</t>
  </si>
  <si>
    <t>DIRECCIÓN OPERATIVA</t>
  </si>
  <si>
    <t>CORRECTO</t>
  </si>
  <si>
    <t>VÁLIDA</t>
  </si>
  <si>
    <t>NO VÁLIDA</t>
  </si>
  <si>
    <t>Impar</t>
  </si>
  <si>
    <t>Valor de la Mediana</t>
  </si>
  <si>
    <t>DESCARTADO</t>
  </si>
  <si>
    <t>MÍNIMO</t>
  </si>
</sst>
</file>

<file path=xl/styles.xml><?xml version="1.0" encoding="utf-8"?>
<styleSheet xmlns="http://schemas.openxmlformats.org/spreadsheetml/2006/main" xmlns:mc="http://schemas.openxmlformats.org/markup-compatibility/2006" xmlns:x14ac="http://schemas.microsoft.com/office/spreadsheetml/2009/9/ac" mc:Ignorable="x14ac">
  <numFmts count="58">
    <numFmt numFmtId="42" formatCode="_-&quot;$&quot;\ * #,##0_-;\-&quot;$&quot;\ * #,##0_-;_-&quot;$&quot;\ * &quot;-&quot;_-;_-@_-"/>
    <numFmt numFmtId="41" formatCode="_-* #,##0_-;\-* #,##0_-;_-* &quot;-&quot;_-;_-@_-"/>
    <numFmt numFmtId="164" formatCode="_-* #,##0.00\ _€_-;\-* #,##0.00\ _€_-;_-* &quot;-&quot;??\ _€_-;_-@_-"/>
    <numFmt numFmtId="165" formatCode="_(* #,##0_);_(* \(#,##0\);_(* &quot;-&quot;_);_(@_)"/>
    <numFmt numFmtId="166" formatCode="_(&quot;$&quot;\ * #,##0.00_);_(&quot;$&quot;\ * \(#,##0.00\);_(&quot;$&quot;\ * &quot;-&quot;??_);_(@_)"/>
    <numFmt numFmtId="167" formatCode="_(* #,##0.00_);_(* \(#,##0.00\);_(* &quot;-&quot;??_);_(@_)"/>
    <numFmt numFmtId="168" formatCode="_(&quot;$&quot;* #,##0.00_);_(&quot;$&quot;* \(#,##0.00\);_(&quot;$&quot;* &quot;-&quot;??_);_(@_)"/>
    <numFmt numFmtId="169" formatCode="_-* #,##0.00\ &quot;Pts&quot;_-;\-* #,##0.00\ &quot;Pts&quot;_-;_-* &quot;-&quot;??\ &quot;Pts&quot;_-;_-@_-"/>
    <numFmt numFmtId="170" formatCode="_-* #,##0.00\ _P_t_s_-;\-* #,##0.00\ _P_t_s_-;_-* &quot;-&quot;??\ _P_t_s_-;_-@_-"/>
    <numFmt numFmtId="171" formatCode="#,##0.0"/>
    <numFmt numFmtId="172" formatCode="#,##0.00;[Red]#,##0.00"/>
    <numFmt numFmtId="173" formatCode="&quot;NN&quot;\ 0"/>
    <numFmt numFmtId="174" formatCode="0.0%"/>
    <numFmt numFmtId="178" formatCode="_ [$€-2]\ * #,##0.00_ ;_ [$€-2]\ * \-#,##0.00_ ;_ [$€-2]\ * &quot;-&quot;??_ "/>
    <numFmt numFmtId="179" formatCode="_(* #,##0_);_(* \(#,##0\);_(* &quot;-&quot;??_);_(@_)"/>
    <numFmt numFmtId="181" formatCode="_([$$-240A]\ * #,##0.00_);_([$$-240A]\ * \(#,##0.00\);_([$$-240A]\ * &quot;-&quot;??_);_(@_)"/>
    <numFmt numFmtId="182" formatCode="0.000000000000000E+00"/>
    <numFmt numFmtId="183" formatCode="_-* #,##0\ _P_t_s_-;\-* #,##0\ _P_t_s_-;_-* &quot;-&quot;??\ _P_t_s_-;_-@_-"/>
    <numFmt numFmtId="184" formatCode="0.0000000000000"/>
    <numFmt numFmtId="185" formatCode="0.000E+00"/>
    <numFmt numFmtId="186" formatCode="##0"/>
    <numFmt numFmtId="187" formatCode="0.000"/>
    <numFmt numFmtId="188" formatCode="0.0000"/>
    <numFmt numFmtId="189" formatCode="0.00%;\-0.00%;&quot;&quot;"/>
    <numFmt numFmtId="190" formatCode="&quot;$&quot;#,##0\ ;\(&quot;$&quot;#,##0\)"/>
    <numFmt numFmtId="191" formatCode="\(0%\)"/>
    <numFmt numFmtId="192" formatCode="d\ \d\e\ mmmm\ \d\e\ yyyy"/>
    <numFmt numFmtId="193" formatCode="000\°00&quot;´&quot;00&quot;´´&quot;"/>
    <numFmt numFmtId="194" formatCode="0%;\-0%;&quot;&quot;"/>
    <numFmt numFmtId="195" formatCode="#0&quot;.&quot;000&quot;´&quot;000&quot;.&quot;000"/>
    <numFmt numFmtId="196" formatCode="##0&quot;.&quot;000"/>
    <numFmt numFmtId="197" formatCode="&quot;$&quot;\ #,##0.00"/>
    <numFmt numFmtId="198" formatCode="#,##0.0000"/>
    <numFmt numFmtId="199" formatCode="_-* #,##0.00\ _P_t_a_-;\-* #,##0.00\ _P_t_a_-;_-* &quot;-&quot;??\ _P_t_a_-;_-@_-"/>
    <numFmt numFmtId="200" formatCode="_ * #,##0.00_ ;_ * \-#,##0.00_ ;_ * &quot;-&quot;??_ ;_ @_ "/>
    <numFmt numFmtId="201" formatCode="##0&quot;´&quot;000&quot;.&quot;000"/>
    <numFmt numFmtId="202" formatCode="[$$-240A]\ #,##0.00"/>
    <numFmt numFmtId="203" formatCode="_ &quot;$&quot;* #,##0.00_ ;_ &quot;$&quot;* \-#,##0.00_ ;_ &quot;$&quot;* &quot;-&quot;??_ ;_ @_ "/>
    <numFmt numFmtId="204" formatCode="#.##\ \K\g"/>
    <numFmt numFmtId="205" formatCode="_(* #,##0.0_);_(* \(#,##0.0\);_(* &quot;-&quot;??_);_(@_)"/>
    <numFmt numFmtId="206" formatCode="#0&quot;.&quot;"/>
    <numFmt numFmtId="207" formatCode="0.0%;\-0.0%;&quot;&quot;"/>
    <numFmt numFmtId="208" formatCode="_([$€]* #,##0.00_);_([$€]* \(#,##0.00\);_([$€]* &quot;-&quot;??_);_(@_)"/>
    <numFmt numFmtId="209" formatCode="&quot;$&quot;\ #,##0.00;&quot;$&quot;\ \-#,##0.00"/>
    <numFmt numFmtId="210" formatCode="0\+000"/>
    <numFmt numFmtId="211" formatCode="#,##0.0000000"/>
    <numFmt numFmtId="212" formatCode="0.0000%"/>
    <numFmt numFmtId="213" formatCode="#,##0.000"/>
    <numFmt numFmtId="214" formatCode="_([$$-240A]\ * #,##0.0000000_);_([$$-240A]\ * \(#,##0.0000000\);_([$$-240A]\ * &quot;-&quot;??_);_(@_)"/>
    <numFmt numFmtId="215" formatCode="_-&quot;$&quot;\ * #,##0.00_-;\-&quot;$&quot;\ * #,##0.00_-;_-&quot;$&quot;\ * &quot;-&quot;_-;_-@_-"/>
    <numFmt numFmtId="216" formatCode="&quot;$&quot;\ #,##0.000"/>
    <numFmt numFmtId="217" formatCode="0.000%"/>
    <numFmt numFmtId="218" formatCode="&quot;$&quot;\ \ \ #,##0.00"/>
    <numFmt numFmtId="219" formatCode="&quot;(PO-P½  )/PO= &quot;0.000%"/>
    <numFmt numFmtId="220" formatCode="&quot;(PO-½ANA ) = &quot;0\ .000%"/>
    <numFmt numFmtId="221" formatCode="&quot;(PO - MinAC)/PO = &quot;0.000%"/>
    <numFmt numFmtId="222" formatCode="&quot;MODULO No. &quot;0&quot;→→&quot;"/>
    <numFmt numFmtId="223" formatCode="&quot;DE UN TOTAL DE &quot;0&quot; MODULOS&quot;"/>
  </numFmts>
  <fonts count="75">
    <font>
      <sz val="10"/>
      <name val="Arial"/>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sz val="11"/>
      <name val="Arial"/>
      <family val="2"/>
    </font>
    <font>
      <b/>
      <sz val="7"/>
      <name val="Arial"/>
      <family val="2"/>
    </font>
    <font>
      <sz val="7"/>
      <name val="Arial"/>
      <family val="2"/>
    </font>
    <font>
      <b/>
      <sz val="11"/>
      <name val="Arial"/>
      <family val="2"/>
    </font>
    <font>
      <b/>
      <sz val="12"/>
      <name val="Times New Roman"/>
      <family val="1"/>
    </font>
    <font>
      <b/>
      <sz val="16"/>
      <name val="Times New Roman"/>
      <family val="1"/>
    </font>
    <font>
      <sz val="12"/>
      <name val="Times New Roman"/>
      <family val="1"/>
    </font>
    <font>
      <sz val="14"/>
      <name val="Arial"/>
      <family val="2"/>
    </font>
    <font>
      <b/>
      <sz val="14"/>
      <name val="Times New Roman"/>
      <family val="1"/>
    </font>
    <font>
      <b/>
      <sz val="14"/>
      <color indexed="10"/>
      <name val="Times New Roman"/>
      <family val="1"/>
    </font>
    <font>
      <sz val="10"/>
      <color indexed="8"/>
      <name val="Arial"/>
      <family val="2"/>
    </font>
    <font>
      <b/>
      <i/>
      <sz val="10"/>
      <name val="Arial"/>
      <family val="2"/>
    </font>
    <font>
      <b/>
      <sz val="16"/>
      <name val="Arial"/>
      <family val="2"/>
    </font>
    <font>
      <b/>
      <sz val="6"/>
      <name val="Arial"/>
      <family val="2"/>
    </font>
    <font>
      <b/>
      <vertAlign val="superscript"/>
      <sz val="9"/>
      <name val="Arial"/>
      <family val="2"/>
    </font>
    <font>
      <b/>
      <sz val="11"/>
      <color theme="1"/>
      <name val="Calibri"/>
      <family val="2"/>
      <scheme val="minor"/>
    </font>
    <font>
      <b/>
      <vertAlign val="superscript"/>
      <sz val="11"/>
      <name val="Arial"/>
      <family val="2"/>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20"/>
      <name val="Arial"/>
      <family val="2"/>
    </font>
    <font>
      <b/>
      <sz val="11"/>
      <color theme="0"/>
      <name val="Arial"/>
      <family val="2"/>
    </font>
    <font>
      <b/>
      <sz val="10"/>
      <color theme="0"/>
      <name val="Arial"/>
      <family val="2"/>
    </font>
    <font>
      <sz val="10"/>
      <name val="Arial"/>
      <family val="2"/>
    </font>
    <font>
      <sz val="10"/>
      <color rgb="FFFF0000"/>
      <name val="Arial"/>
      <family val="2"/>
    </font>
    <font>
      <b/>
      <sz val="11"/>
      <color rgb="FF000000"/>
      <name val="Calibri"/>
      <family val="2"/>
    </font>
    <font>
      <sz val="10"/>
      <color rgb="FFFFFFFF"/>
      <name val="Arial"/>
      <family val="2"/>
    </font>
    <font>
      <sz val="10"/>
      <color rgb="FF000000"/>
      <name val="Arial"/>
      <family val="2"/>
    </font>
    <font>
      <sz val="14"/>
      <color rgb="FF0000FF"/>
      <name val="Arial"/>
      <family val="2"/>
    </font>
    <font>
      <b/>
      <sz val="16"/>
      <color rgb="FF000000"/>
      <name val="Calibri"/>
      <family val="2"/>
    </font>
    <font>
      <sz val="11"/>
      <color rgb="FF000000"/>
      <name val="Calibri"/>
      <family val="2"/>
    </font>
    <font>
      <b/>
      <sz val="14"/>
      <color rgb="FF000000"/>
      <name val="Calibri"/>
      <family val="2"/>
    </font>
    <font>
      <b/>
      <sz val="8"/>
      <name val="Calibri"/>
      <family val="2"/>
    </font>
    <font>
      <sz val="16"/>
      <name val="Calibri"/>
      <family val="2"/>
    </font>
    <font>
      <sz val="10"/>
      <name val="Calibri"/>
      <family val="2"/>
    </font>
    <font>
      <sz val="16"/>
      <color rgb="FF000000"/>
      <name val="Calibri"/>
      <family val="2"/>
    </font>
    <font>
      <b/>
      <sz val="18"/>
      <color rgb="FF000000"/>
      <name val="Calibri"/>
      <family val="2"/>
    </font>
    <font>
      <b/>
      <sz val="20"/>
      <color rgb="FF000000"/>
      <name val="Calibri"/>
      <family val="2"/>
    </font>
    <font>
      <b/>
      <sz val="11"/>
      <color theme="2"/>
      <name val="Arial"/>
      <family val="2"/>
    </font>
    <font>
      <b/>
      <sz val="25"/>
      <color rgb="FF0000FF"/>
      <name val="Swis721 BdCnOul BT"/>
      <family val="5"/>
    </font>
    <font>
      <sz val="12"/>
      <name val="Calibri"/>
      <family val="2"/>
      <scheme val="minor"/>
    </font>
  </fonts>
  <fills count="64">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C8B4C8"/>
        <bgColor indexed="64"/>
      </patternFill>
    </fill>
    <fill>
      <patternFill patternType="solid">
        <fgColor rgb="FFCCFFCC"/>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
      <patternFill patternType="solid">
        <fgColor rgb="FFC8B4C8"/>
        <bgColor rgb="FF000000"/>
      </patternFill>
    </fill>
    <fill>
      <patternFill patternType="solid">
        <fgColor rgb="FFE7E6E6"/>
        <bgColor rgb="FF000000"/>
      </patternFill>
    </fill>
    <fill>
      <patternFill patternType="solid">
        <fgColor rgb="FFD9D9D9"/>
        <bgColor rgb="FF000000"/>
      </patternFill>
    </fill>
    <fill>
      <patternFill patternType="solid">
        <fgColor rgb="FF808080"/>
        <bgColor rgb="FF000000"/>
      </patternFill>
    </fill>
    <fill>
      <patternFill patternType="solid">
        <fgColor theme="2" tint="-9.9978637043366805E-2"/>
        <bgColor rgb="FF000000"/>
      </patternFill>
    </fill>
    <fill>
      <patternFill patternType="solid">
        <fgColor rgb="FFBFBFBF"/>
        <bgColor rgb="FF000000"/>
      </patternFill>
    </fill>
    <fill>
      <patternFill patternType="solid">
        <fgColor rgb="FFAEAAAA"/>
        <bgColor rgb="FF000000"/>
      </patternFill>
    </fill>
    <fill>
      <patternFill patternType="solid">
        <fgColor rgb="FFD0CECE"/>
        <bgColor rgb="FF000000"/>
      </patternFill>
    </fill>
    <fill>
      <patternFill patternType="solid">
        <fgColor rgb="FFE3D9E3"/>
        <bgColor rgb="FF000000"/>
      </patternFill>
    </fill>
  </fills>
  <borders count="132">
    <border>
      <left/>
      <right/>
      <top/>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medium">
        <color indexed="64"/>
      </left>
      <right style="medium">
        <color indexed="64"/>
      </right>
      <top/>
      <bottom/>
      <diagonal/>
    </border>
    <border>
      <left/>
      <right/>
      <top style="double">
        <color indexed="64"/>
      </top>
      <bottom style="thin">
        <color indexed="64"/>
      </bottom>
      <diagonal/>
    </border>
    <border>
      <left style="thin">
        <color indexed="64"/>
      </left>
      <right/>
      <top style="thin">
        <color indexed="64"/>
      </top>
      <bottom style="medium">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style="double">
        <color indexed="64"/>
      </right>
      <top/>
      <bottom style="medium">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medium">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style="dotted">
        <color indexed="64"/>
      </left>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medium">
        <color indexed="64"/>
      </top>
      <bottom style="medium">
        <color indexed="64"/>
      </bottom>
      <diagonal/>
    </border>
    <border>
      <left style="dotted">
        <color indexed="64"/>
      </left>
      <right style="double">
        <color indexed="64"/>
      </right>
      <top style="thin">
        <color indexed="64"/>
      </top>
      <bottom style="double">
        <color indexed="64"/>
      </bottom>
      <diagonal/>
    </border>
    <border>
      <left/>
      <right style="double">
        <color indexed="64"/>
      </right>
      <top style="double">
        <color indexed="64"/>
      </top>
      <bottom style="double">
        <color indexed="64"/>
      </bottom>
      <diagonal/>
    </border>
    <border>
      <left style="hair">
        <color indexed="64"/>
      </left>
      <right style="hair">
        <color indexed="64"/>
      </right>
      <top style="thin">
        <color indexed="64"/>
      </top>
      <bottom style="thin">
        <color indexed="64"/>
      </bottom>
      <diagonal/>
    </border>
  </borders>
  <cellStyleXfs count="231">
    <xf numFmtId="0" fontId="0" fillId="0" borderId="0"/>
    <xf numFmtId="0" fontId="20" fillId="0" borderId="0">
      <alignment vertical="top"/>
    </xf>
    <xf numFmtId="178" fontId="2" fillId="0" borderId="0" applyFont="0" applyFill="0" applyBorder="0" applyAlignment="0" applyProtection="0"/>
    <xf numFmtId="170" fontId="2" fillId="0" borderId="0" applyFont="0" applyFill="0" applyBorder="0" applyAlignment="0" applyProtection="0"/>
    <xf numFmtId="167" fontId="9" fillId="0" borderId="0" applyFont="0" applyFill="0" applyBorder="0" applyAlignment="0" applyProtection="0"/>
    <xf numFmtId="167" fontId="2" fillId="0" borderId="0" applyFont="0" applyFill="0" applyBorder="0" applyAlignment="0" applyProtection="0"/>
    <xf numFmtId="170" fontId="2" fillId="0" borderId="0" applyFont="0" applyFill="0" applyBorder="0" applyAlignment="0" applyProtection="0"/>
    <xf numFmtId="169" fontId="2" fillId="0" borderId="0" applyFont="0" applyFill="0" applyBorder="0" applyAlignment="0" applyProtection="0"/>
    <xf numFmtId="168" fontId="2" fillId="0" borderId="0" applyFont="0" applyFill="0" applyBorder="0" applyAlignment="0" applyProtection="0"/>
    <xf numFmtId="169" fontId="2" fillId="0" borderId="0" applyFont="0" applyFill="0" applyBorder="0" applyAlignment="0" applyProtection="0"/>
    <xf numFmtId="0" fontId="9" fillId="0" borderId="0"/>
    <xf numFmtId="0" fontId="2" fillId="0" borderId="0"/>
    <xf numFmtId="0" fontId="2" fillId="0" borderId="0"/>
    <xf numFmtId="0" fontId="2" fillId="0" borderId="0"/>
    <xf numFmtId="9" fontId="2" fillId="0" borderId="0" applyFont="0" applyFill="0" applyBorder="0" applyAlignment="0" applyProtection="0"/>
    <xf numFmtId="0" fontId="1" fillId="0" borderId="0"/>
    <xf numFmtId="167"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167" fontId="2" fillId="0" borderId="0" applyFont="0" applyFill="0" applyBorder="0" applyAlignment="0" applyProtection="0"/>
    <xf numFmtId="0" fontId="1" fillId="0" borderId="0"/>
    <xf numFmtId="0" fontId="28" fillId="9"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2" fontId="2" fillId="0" borderId="0"/>
    <xf numFmtId="0" fontId="28"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2" borderId="0" applyNumberFormat="0" applyBorder="0" applyAlignment="0" applyProtection="0"/>
    <xf numFmtId="0" fontId="28" fillId="15" borderId="0" applyNumberFormat="0" applyBorder="0" applyAlignment="0" applyProtection="0"/>
    <xf numFmtId="0" fontId="28" fillId="18" borderId="0" applyNumberFormat="0" applyBorder="0" applyAlignment="0" applyProtection="0"/>
    <xf numFmtId="0" fontId="29" fillId="19"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6" borderId="0" applyNumberFormat="0" applyBorder="0" applyAlignment="0" applyProtection="0"/>
    <xf numFmtId="0" fontId="30" fillId="10" borderId="0" applyNumberFormat="0" applyBorder="0" applyAlignment="0" applyProtection="0"/>
    <xf numFmtId="0" fontId="31" fillId="27" borderId="86" applyNumberFormat="0" applyAlignment="0" applyProtection="0"/>
    <xf numFmtId="0" fontId="32" fillId="28" borderId="87" applyNumberFormat="0" applyAlignment="0" applyProtection="0"/>
    <xf numFmtId="186" fontId="8" fillId="0" borderId="80">
      <alignment horizontal="right"/>
    </xf>
    <xf numFmtId="2" fontId="8" fillId="0" borderId="0"/>
    <xf numFmtId="187" fontId="8" fillId="0" borderId="0"/>
    <xf numFmtId="188" fontId="7" fillId="0" borderId="0"/>
    <xf numFmtId="186" fontId="8" fillId="0" borderId="80">
      <alignment horizontal="right"/>
    </xf>
    <xf numFmtId="183" fontId="2" fillId="0" borderId="0">
      <protection locked="0"/>
    </xf>
    <xf numFmtId="3" fontId="33" fillId="0" borderId="0" applyFont="0" applyFill="0" applyBorder="0" applyAlignment="0" applyProtection="0"/>
    <xf numFmtId="0" fontId="34" fillId="0" borderId="0"/>
    <xf numFmtId="0" fontId="34" fillId="0" borderId="0"/>
    <xf numFmtId="0" fontId="34" fillId="0" borderId="0"/>
    <xf numFmtId="189" fontId="2" fillId="0" borderId="0">
      <protection locked="0"/>
    </xf>
    <xf numFmtId="190" fontId="33" fillId="0" borderId="0" applyFont="0" applyFill="0" applyBorder="0" applyAlignment="0" applyProtection="0"/>
    <xf numFmtId="191" fontId="2" fillId="0" borderId="0">
      <protection locked="0"/>
    </xf>
    <xf numFmtId="0" fontId="35" fillId="29" borderId="0" applyNumberFormat="0" applyBorder="0" applyAlignment="0" applyProtection="0"/>
    <xf numFmtId="0" fontId="35" fillId="30" borderId="0" applyNumberFormat="0" applyBorder="0" applyAlignment="0" applyProtection="0"/>
    <xf numFmtId="0" fontId="35" fillId="31" borderId="0" applyNumberFormat="0" applyBorder="0" applyAlignment="0" applyProtection="0"/>
    <xf numFmtId="0" fontId="28" fillId="32" borderId="0" applyNumberFormat="0" applyBorder="0" applyAlignment="0" applyProtection="0"/>
    <xf numFmtId="0" fontId="28" fillId="32" borderId="0" applyNumberFormat="0" applyBorder="0" applyAlignment="0" applyProtection="0"/>
    <xf numFmtId="0" fontId="29" fillId="33" borderId="0" applyNumberFormat="0" applyBorder="0" applyAlignment="0" applyProtection="0"/>
    <xf numFmtId="0" fontId="28" fillId="34" borderId="0" applyNumberFormat="0" applyBorder="0" applyAlignment="0" applyProtection="0"/>
    <xf numFmtId="0" fontId="28" fillId="35" borderId="0" applyNumberFormat="0" applyBorder="0" applyAlignment="0" applyProtection="0"/>
    <xf numFmtId="0" fontId="29" fillId="36" borderId="0" applyNumberFormat="0" applyBorder="0" applyAlignment="0" applyProtection="0"/>
    <xf numFmtId="0" fontId="28" fillId="34" borderId="0" applyNumberFormat="0" applyBorder="0" applyAlignment="0" applyProtection="0"/>
    <xf numFmtId="0" fontId="28" fillId="37" borderId="0" applyNumberFormat="0" applyBorder="0" applyAlignment="0" applyProtection="0"/>
    <xf numFmtId="0" fontId="29" fillId="35" borderId="0" applyNumberFormat="0" applyBorder="0" applyAlignment="0" applyProtection="0"/>
    <xf numFmtId="0" fontId="28" fillId="32" borderId="0" applyNumberFormat="0" applyBorder="0" applyAlignment="0" applyProtection="0"/>
    <xf numFmtId="0" fontId="28" fillId="35" borderId="0" applyNumberFormat="0" applyBorder="0" applyAlignment="0" applyProtection="0"/>
    <xf numFmtId="0" fontId="29" fillId="35" borderId="0" applyNumberFormat="0" applyBorder="0" applyAlignment="0" applyProtection="0"/>
    <xf numFmtId="0" fontId="28" fillId="38" borderId="0" applyNumberFormat="0" applyBorder="0" applyAlignment="0" applyProtection="0"/>
    <xf numFmtId="0" fontId="28" fillId="32" borderId="0" applyNumberFormat="0" applyBorder="0" applyAlignment="0" applyProtection="0"/>
    <xf numFmtId="0" fontId="29" fillId="33" borderId="0" applyNumberFormat="0" applyBorder="0" applyAlignment="0" applyProtection="0"/>
    <xf numFmtId="0" fontId="28" fillId="34" borderId="0" applyNumberFormat="0" applyBorder="0" applyAlignment="0" applyProtection="0"/>
    <xf numFmtId="0" fontId="28" fillId="39" borderId="0" applyNumberFormat="0" applyBorder="0" applyAlignment="0" applyProtection="0"/>
    <xf numFmtId="0" fontId="29" fillId="39" borderId="0" applyNumberFormat="0" applyBorder="0" applyAlignment="0" applyProtection="0"/>
    <xf numFmtId="1" fontId="2" fillId="0" borderId="0"/>
    <xf numFmtId="0" fontId="2" fillId="0" borderId="0" applyFont="0" applyFill="0" applyBorder="0" applyAlignment="0" applyProtection="0"/>
    <xf numFmtId="0" fontId="36" fillId="0" borderId="0" applyNumberFormat="0" applyFill="0" applyBorder="0" applyAlignment="0" applyProtection="0"/>
    <xf numFmtId="4" fontId="37" fillId="0" borderId="0">
      <protection locked="0"/>
    </xf>
    <xf numFmtId="4" fontId="37" fillId="0" borderId="0">
      <protection locked="0"/>
    </xf>
    <xf numFmtId="4" fontId="38" fillId="0" borderId="0">
      <protection locked="0"/>
    </xf>
    <xf numFmtId="4" fontId="37" fillId="0" borderId="0">
      <protection locked="0"/>
    </xf>
    <xf numFmtId="4" fontId="37" fillId="0" borderId="0">
      <protection locked="0"/>
    </xf>
    <xf numFmtId="4" fontId="37" fillId="0" borderId="0">
      <protection locked="0"/>
    </xf>
    <xf numFmtId="4" fontId="38" fillId="0" borderId="0">
      <protection locked="0"/>
    </xf>
    <xf numFmtId="192" fontId="2" fillId="0" borderId="0">
      <protection locked="0"/>
    </xf>
    <xf numFmtId="0" fontId="39" fillId="11" borderId="0" applyNumberFormat="0" applyBorder="0" applyAlignment="0" applyProtection="0"/>
    <xf numFmtId="193" fontId="2" fillId="0" borderId="0"/>
    <xf numFmtId="0" fontId="40" fillId="0" borderId="0" applyNumberFormat="0" applyFill="0" applyBorder="0" applyAlignment="0" applyProtection="0"/>
    <xf numFmtId="0" fontId="41" fillId="0" borderId="0" applyNumberFormat="0" applyFill="0" applyBorder="0" applyAlignment="0" applyProtection="0"/>
    <xf numFmtId="0" fontId="42" fillId="0" borderId="88" applyNumberFormat="0" applyFill="0" applyAlignment="0" applyProtection="0"/>
    <xf numFmtId="0" fontId="42" fillId="0" borderId="0" applyNumberFormat="0" applyFill="0" applyBorder="0" applyAlignment="0" applyProtection="0"/>
    <xf numFmtId="194" fontId="2" fillId="0" borderId="0">
      <protection locked="0"/>
    </xf>
    <xf numFmtId="194" fontId="2" fillId="0" borderId="0">
      <protection locked="0"/>
    </xf>
    <xf numFmtId="0" fontId="43" fillId="0" borderId="0" applyNumberFormat="0" applyFill="0" applyBorder="0" applyAlignment="0" applyProtection="0">
      <alignment vertical="top"/>
      <protection locked="0"/>
    </xf>
    <xf numFmtId="0" fontId="44" fillId="14" borderId="86" applyNumberFormat="0" applyAlignment="0" applyProtection="0"/>
    <xf numFmtId="0" fontId="45" fillId="0" borderId="89" applyNumberFormat="0" applyFill="0" applyAlignment="0" applyProtection="0"/>
    <xf numFmtId="195" fontId="8" fillId="0" borderId="0">
      <alignment horizontal="right"/>
    </xf>
    <xf numFmtId="196" fontId="8" fillId="0" borderId="0" applyFont="0" applyFill="0" applyBorder="0" applyAlignment="0">
      <alignment horizontal="center"/>
    </xf>
    <xf numFmtId="165" fontId="1" fillId="0" borderId="0" applyFont="0" applyFill="0" applyBorder="0" applyAlignment="0" applyProtection="0"/>
    <xf numFmtId="171"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8"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8" fontId="2" fillId="0" borderId="0" applyFont="0" applyFill="0" applyBorder="0" applyAlignment="0" applyProtection="0"/>
    <xf numFmtId="164" fontId="46"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9" fontId="2" fillId="0" borderId="0" applyFont="0" applyFill="0" applyBorder="0" applyAlignment="0" applyProtection="0"/>
    <xf numFmtId="167" fontId="2" fillId="0" borderId="0" applyFont="0" applyFill="0" applyBorder="0" applyAlignment="0" applyProtection="0"/>
    <xf numFmtId="198"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67" fontId="2" fillId="0" borderId="0" applyFont="0" applyFill="0" applyBorder="0" applyAlignment="0" applyProtection="0"/>
    <xf numFmtId="198" fontId="2" fillId="0" borderId="0" applyFont="0" applyFill="0" applyBorder="0" applyAlignment="0" applyProtection="0"/>
    <xf numFmtId="167" fontId="2" fillId="0" borderId="0" applyFont="0" applyFill="0" applyBorder="0" applyAlignment="0" applyProtection="0"/>
    <xf numFmtId="198" fontId="2" fillId="0" borderId="0" applyFont="0" applyFill="0" applyBorder="0" applyAlignment="0" applyProtection="0"/>
    <xf numFmtId="197" fontId="2" fillId="0" borderId="0" applyFont="0" applyFill="0" applyBorder="0" applyAlignment="0" applyProtection="0"/>
    <xf numFmtId="167" fontId="1"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201" fontId="8" fillId="0" borderId="0">
      <alignment horizontal="right"/>
    </xf>
    <xf numFmtId="202" fontId="8" fillId="0" borderId="51"/>
    <xf numFmtId="203" fontId="2" fillId="0" borderId="0"/>
    <xf numFmtId="204" fontId="2" fillId="0" borderId="0" applyFont="0" applyFill="0" applyBorder="0" applyAlignment="0" applyProtection="0"/>
    <xf numFmtId="204" fontId="2" fillId="0" borderId="0" applyFont="0" applyFill="0" applyBorder="0" applyAlignment="0" applyProtection="0"/>
    <xf numFmtId="166" fontId="28" fillId="0" borderId="0" applyFont="0" applyFill="0" applyBorder="0" applyAlignment="0" applyProtection="0"/>
    <xf numFmtId="205" fontId="2" fillId="0" borderId="0" applyFont="0" applyFill="0" applyBorder="0" applyAlignment="0" applyProtection="0"/>
    <xf numFmtId="166" fontId="2" fillId="0" borderId="0" applyFont="0" applyFill="0" applyBorder="0" applyAlignment="0" applyProtection="0"/>
    <xf numFmtId="206" fontId="8"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1" fillId="0" borderId="0" applyFont="0" applyFill="0" applyBorder="0" applyAlignment="0" applyProtection="0"/>
    <xf numFmtId="0" fontId="2" fillId="0" borderId="0"/>
    <xf numFmtId="167" fontId="1" fillId="0" borderId="0" applyFont="0" applyFill="0" applyBorder="0" applyAlignment="0" applyProtection="0"/>
    <xf numFmtId="0" fontId="2" fillId="0" borderId="0"/>
    <xf numFmtId="0" fontId="2" fillId="0" borderId="0"/>
    <xf numFmtId="0" fontId="28" fillId="0" borderId="0"/>
    <xf numFmtId="0" fontId="28" fillId="40" borderId="90" applyNumberFormat="0" applyFont="0" applyAlignment="0" applyProtection="0"/>
    <xf numFmtId="0" fontId="47" fillId="27" borderId="91" applyNumberFormat="0" applyAlignment="0" applyProtection="0"/>
    <xf numFmtId="0" fontId="34" fillId="0" borderId="0"/>
    <xf numFmtId="207" fontId="2" fillId="0" borderId="0">
      <protection locked="0"/>
    </xf>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8" fillId="0" borderId="0" applyNumberFormat="0" applyFill="0" applyBorder="0" applyAlignment="0" applyProtection="0"/>
    <xf numFmtId="49" fontId="5" fillId="0" borderId="0">
      <alignment horizontal="center" vertical="center"/>
    </xf>
    <xf numFmtId="0" fontId="49" fillId="0" borderId="0" applyNumberFormat="0" applyFill="0" applyBorder="0" applyAlignment="0" applyProtection="0"/>
    <xf numFmtId="0" fontId="50" fillId="0" borderId="0" applyNumberFormat="0" applyFill="0" applyBorder="0" applyAlignment="0" applyProtection="0"/>
    <xf numFmtId="166" fontId="1" fillId="0" borderId="0" applyFont="0" applyFill="0" applyBorder="0" applyAlignment="0" applyProtection="0"/>
    <xf numFmtId="208" fontId="2" fillId="0" borderId="0" applyFont="0" applyFill="0" applyBorder="0" applyAlignment="0" applyProtection="0"/>
    <xf numFmtId="167" fontId="1" fillId="0" borderId="0" applyFont="0" applyFill="0" applyBorder="0" applyAlignment="0" applyProtection="0"/>
    <xf numFmtId="165" fontId="2" fillId="0" borderId="0" applyFont="0" applyFill="0" applyBorder="0" applyAlignment="0" applyProtection="0"/>
    <xf numFmtId="167" fontId="1" fillId="0" borderId="0" applyFont="0" applyFill="0" applyBorder="0" applyAlignment="0" applyProtection="0"/>
    <xf numFmtId="200" fontId="2" fillId="0" borderId="0" applyFont="0" applyFill="0" applyBorder="0" applyAlignment="0" applyProtection="0"/>
    <xf numFmtId="167" fontId="2" fillId="0" borderId="0" applyFont="0" applyFill="0" applyBorder="0" applyAlignment="0" applyProtection="0"/>
    <xf numFmtId="178" fontId="2" fillId="0" borderId="0" applyFont="0" applyFill="0" applyBorder="0" applyAlignment="0" applyProtection="0"/>
    <xf numFmtId="166" fontId="1" fillId="0" borderId="0" applyFont="0" applyFill="0" applyBorder="0" applyAlignment="0" applyProtection="0"/>
    <xf numFmtId="210" fontId="2" fillId="0" borderId="0" applyFont="0" applyFill="0" applyBorder="0" applyAlignment="0" applyProtection="0"/>
    <xf numFmtId="0" fontId="28" fillId="0" borderId="0"/>
    <xf numFmtId="166" fontId="1" fillId="0" borderId="0" applyFont="0" applyFill="0" applyBorder="0" applyAlignment="0" applyProtection="0"/>
    <xf numFmtId="167" fontId="1" fillId="0" borderId="0" applyFont="0" applyFill="0" applyBorder="0" applyAlignment="0" applyProtection="0"/>
    <xf numFmtId="0" fontId="1" fillId="0" borderId="0"/>
    <xf numFmtId="209" fontId="2" fillId="0" borderId="0" applyFont="0" applyFill="0" applyBorder="0" applyAlignment="0" applyProtection="0"/>
    <xf numFmtId="0" fontId="1" fillId="0" borderId="0"/>
    <xf numFmtId="0" fontId="1" fillId="0" borderId="0"/>
    <xf numFmtId="9" fontId="52" fillId="0" borderId="0" applyFont="0" applyFill="0" applyBorder="0" applyAlignment="0" applyProtection="0"/>
    <xf numFmtId="41" fontId="57" fillId="0" borderId="0" applyFont="0" applyFill="0" applyBorder="0" applyAlignment="0" applyProtection="0"/>
    <xf numFmtId="42" fontId="2" fillId="0" borderId="0" applyFont="0" applyFill="0" applyBorder="0" applyAlignment="0" applyProtection="0"/>
  </cellStyleXfs>
  <cellXfs count="484">
    <xf numFmtId="0" fontId="0" fillId="0" borderId="0" xfId="0"/>
    <xf numFmtId="0" fontId="9" fillId="0" borderId="0" xfId="0" applyFont="1" applyProtection="1">
      <protection hidden="1"/>
    </xf>
    <xf numFmtId="0" fontId="9" fillId="0" borderId="0" xfId="0" applyFont="1" applyAlignment="1" applyProtection="1">
      <protection hidden="1"/>
    </xf>
    <xf numFmtId="0" fontId="3" fillId="0" borderId="0" xfId="0" applyFont="1" applyAlignment="1" applyProtection="1">
      <alignment horizontal="left"/>
      <protection hidden="1"/>
    </xf>
    <xf numFmtId="0" fontId="9" fillId="0" borderId="0" xfId="0" applyFont="1" applyAlignment="1" applyProtection="1">
      <alignment horizontal="left" vertical="center"/>
      <protection hidden="1"/>
    </xf>
    <xf numFmtId="0" fontId="8" fillId="0" borderId="0" xfId="0" applyFont="1" applyProtection="1">
      <protection hidden="1"/>
    </xf>
    <xf numFmtId="0" fontId="15" fillId="0" borderId="0" xfId="0" applyFont="1" applyFill="1" applyAlignment="1" applyProtection="1">
      <alignment horizontal="centerContinuous" vertical="center" wrapText="1"/>
      <protection hidden="1"/>
    </xf>
    <xf numFmtId="0" fontId="11" fillId="0" borderId="0" xfId="0" applyFont="1" applyFill="1" applyAlignment="1" applyProtection="1">
      <alignment horizontal="centerContinuous" vertical="center" wrapText="1"/>
      <protection hidden="1"/>
    </xf>
    <xf numFmtId="0" fontId="12" fillId="0" borderId="0" xfId="0" applyFont="1" applyFill="1" applyProtection="1">
      <protection hidden="1"/>
    </xf>
    <xf numFmtId="0" fontId="8" fillId="0" borderId="0" xfId="0" applyFont="1" applyAlignment="1" applyProtection="1">
      <alignment horizontal="center"/>
      <protection hidden="1"/>
    </xf>
    <xf numFmtId="0" fontId="9" fillId="0" borderId="0" xfId="0" applyFont="1" applyAlignment="1" applyProtection="1">
      <alignment horizontal="center"/>
      <protection hidden="1"/>
    </xf>
    <xf numFmtId="0" fontId="16" fillId="0" borderId="0" xfId="0" applyFont="1" applyFill="1" applyAlignment="1" applyProtection="1">
      <alignment horizontal="centerContinuous" vertical="center" wrapText="1"/>
      <protection hidden="1"/>
    </xf>
    <xf numFmtId="0" fontId="8" fillId="0" borderId="0" xfId="0" applyFont="1" applyFill="1" applyAlignment="1" applyProtection="1">
      <alignment horizontal="centerContinuous" vertical="center" wrapText="1"/>
      <protection hidden="1"/>
    </xf>
    <xf numFmtId="0" fontId="3" fillId="0" borderId="0" xfId="0" applyFont="1" applyFill="1" applyAlignment="1" applyProtection="1">
      <alignment horizontal="left"/>
      <protection hidden="1"/>
    </xf>
    <xf numFmtId="0" fontId="3" fillId="0" borderId="0" xfId="0" applyFont="1" applyFill="1" applyAlignment="1" applyProtection="1">
      <alignment horizontal="centerContinuous" vertical="center" wrapText="1"/>
      <protection hidden="1"/>
    </xf>
    <xf numFmtId="0" fontId="8" fillId="0" borderId="0" xfId="0" applyFont="1" applyFill="1" applyBorder="1" applyAlignment="1" applyProtection="1">
      <alignment horizontal="center"/>
      <protection hidden="1"/>
    </xf>
    <xf numFmtId="0" fontId="8" fillId="0" borderId="0" xfId="0" quotePrefix="1" applyFont="1" applyFill="1" applyBorder="1" applyAlignment="1" applyProtection="1">
      <alignment horizontal="center" vertical="center"/>
      <protection hidden="1"/>
    </xf>
    <xf numFmtId="0" fontId="3" fillId="0" borderId="0" xfId="0" applyFont="1" applyFill="1" applyAlignment="1" applyProtection="1">
      <alignment horizontal="centerContinuous" vertical="center"/>
      <protection hidden="1"/>
    </xf>
    <xf numFmtId="0" fontId="8" fillId="0" borderId="0" xfId="0" applyFont="1" applyFill="1" applyProtection="1">
      <protection hidden="1"/>
    </xf>
    <xf numFmtId="1" fontId="18" fillId="0" borderId="0" xfId="0" applyNumberFormat="1" applyFont="1" applyFill="1" applyAlignment="1" applyProtection="1">
      <alignment horizontal="centerContinuous" vertical="center" wrapText="1"/>
      <protection hidden="1"/>
    </xf>
    <xf numFmtId="1" fontId="19" fillId="0" borderId="0" xfId="0" applyNumberFormat="1" applyFont="1" applyFill="1" applyAlignment="1" applyProtection="1">
      <alignment horizontal="centerContinuous" vertical="center" wrapText="1"/>
      <protection hidden="1"/>
    </xf>
    <xf numFmtId="0" fontId="17" fillId="0" borderId="0" xfId="0" applyFont="1" applyProtection="1">
      <protection hidden="1"/>
    </xf>
    <xf numFmtId="0" fontId="17" fillId="0" borderId="0" xfId="0" applyFont="1" applyAlignment="1" applyProtection="1">
      <protection hidden="1"/>
    </xf>
    <xf numFmtId="0" fontId="17" fillId="0" borderId="0" xfId="0" applyFont="1" applyFill="1" applyAlignment="1" applyProtection="1">
      <protection hidden="1"/>
    </xf>
    <xf numFmtId="0" fontId="17" fillId="0" borderId="0" xfId="0" quotePrefix="1" applyFont="1" applyFill="1" applyAlignment="1" applyProtection="1">
      <alignment vertical="center"/>
      <protection hidden="1"/>
    </xf>
    <xf numFmtId="0" fontId="17" fillId="0" borderId="0" xfId="0" applyFont="1" applyFill="1" applyAlignment="1" applyProtection="1">
      <alignment horizontal="center"/>
      <protection hidden="1"/>
    </xf>
    <xf numFmtId="0" fontId="18" fillId="0" borderId="0" xfId="0" applyFont="1" applyAlignment="1" applyProtection="1">
      <alignment horizontal="centerContinuous" vertical="center" wrapText="1"/>
      <protection locked="0"/>
    </xf>
    <xf numFmtId="0" fontId="2" fillId="0" borderId="0" xfId="0" applyFont="1" applyFill="1" applyProtection="1">
      <protection hidden="1"/>
    </xf>
    <xf numFmtId="0" fontId="2" fillId="0" borderId="0" xfId="0" applyFont="1" applyProtection="1">
      <protection hidden="1"/>
    </xf>
    <xf numFmtId="0" fontId="2" fillId="2" borderId="0" xfId="12" applyFont="1" applyFill="1" applyAlignment="1">
      <alignment horizontal="left" vertical="top" wrapText="1"/>
    </xf>
    <xf numFmtId="0" fontId="2" fillId="2" borderId="0" xfId="12" applyFont="1" applyFill="1" applyAlignment="1">
      <alignment wrapText="1"/>
    </xf>
    <xf numFmtId="0" fontId="2" fillId="2" borderId="0" xfId="12" applyFont="1" applyFill="1"/>
    <xf numFmtId="0" fontId="4" fillId="2" borderId="0" xfId="12" applyFont="1" applyFill="1" applyAlignment="1">
      <alignment horizontal="centerContinuous" vertical="center" wrapText="1"/>
    </xf>
    <xf numFmtId="0" fontId="2" fillId="2" borderId="0" xfId="12" applyFont="1" applyFill="1" applyAlignment="1">
      <alignment horizontal="center" vertical="center"/>
    </xf>
    <xf numFmtId="0" fontId="7" fillId="2" borderId="2" xfId="12" applyFont="1" applyFill="1" applyBorder="1" applyAlignment="1">
      <alignment horizontal="center" vertical="center"/>
    </xf>
    <xf numFmtId="1" fontId="14" fillId="0" borderId="0" xfId="12" applyNumberFormat="1" applyFont="1" applyAlignment="1">
      <alignment horizontal="centerContinuous" vertical="center" wrapText="1"/>
    </xf>
    <xf numFmtId="1" fontId="5" fillId="0" borderId="0" xfId="12" applyNumberFormat="1" applyFont="1" applyAlignment="1">
      <alignment horizontal="centerContinuous" vertical="center" wrapText="1"/>
    </xf>
    <xf numFmtId="0" fontId="5" fillId="0" borderId="0" xfId="12" applyFont="1" applyAlignment="1">
      <alignment horizontal="centerContinuous" vertical="center"/>
    </xf>
    <xf numFmtId="0" fontId="7" fillId="0" borderId="3" xfId="0" applyFont="1" applyBorder="1" applyAlignment="1" applyProtection="1">
      <alignment horizontal="centerContinuous"/>
      <protection hidden="1"/>
    </xf>
    <xf numFmtId="0" fontId="7" fillId="0" borderId="4" xfId="0" applyFont="1" applyBorder="1" applyAlignment="1" applyProtection="1">
      <alignment horizontal="center" vertical="center"/>
      <protection hidden="1"/>
    </xf>
    <xf numFmtId="0" fontId="25" fillId="3" borderId="13" xfId="13" applyFont="1" applyFill="1" applyBorder="1" applyAlignment="1">
      <alignment horizontal="center" vertical="center"/>
    </xf>
    <xf numFmtId="0" fontId="21" fillId="4" borderId="14" xfId="11" applyFont="1" applyFill="1" applyBorder="1"/>
    <xf numFmtId="0" fontId="21" fillId="4" borderId="15" xfId="11" applyFont="1" applyFill="1" applyBorder="1"/>
    <xf numFmtId="0" fontId="2" fillId="0" borderId="16" xfId="11" applyBorder="1"/>
    <xf numFmtId="0" fontId="21" fillId="4" borderId="17" xfId="11" applyFont="1" applyFill="1" applyBorder="1"/>
    <xf numFmtId="0" fontId="2" fillId="0" borderId="18" xfId="11" applyBorder="1"/>
    <xf numFmtId="0" fontId="21" fillId="4" borderId="19" xfId="11" applyFont="1" applyFill="1" applyBorder="1"/>
    <xf numFmtId="0" fontId="2" fillId="0" borderId="20" xfId="11" applyBorder="1"/>
    <xf numFmtId="0" fontId="2" fillId="0" borderId="20" xfId="11" applyFont="1" applyBorder="1"/>
    <xf numFmtId="0" fontId="2" fillId="0" borderId="21" xfId="11" applyFont="1" applyFill="1" applyBorder="1"/>
    <xf numFmtId="0" fontId="2" fillId="0" borderId="25" xfId="11" applyFont="1" applyFill="1" applyBorder="1"/>
    <xf numFmtId="0" fontId="2" fillId="0" borderId="26" xfId="11" applyFont="1" applyFill="1" applyBorder="1"/>
    <xf numFmtId="0" fontId="2" fillId="0" borderId="27" xfId="11" applyFont="1" applyFill="1" applyBorder="1"/>
    <xf numFmtId="0" fontId="7" fillId="0" borderId="4" xfId="0" applyFont="1" applyBorder="1" applyAlignment="1" applyProtection="1">
      <alignment horizontal="centerContinuous"/>
      <protection hidden="1"/>
    </xf>
    <xf numFmtId="0" fontId="7" fillId="2" borderId="0" xfId="12" applyFont="1" applyFill="1" applyBorder="1" applyAlignment="1">
      <alignment vertical="center"/>
    </xf>
    <xf numFmtId="181" fontId="13" fillId="2" borderId="0" xfId="7" applyNumberFormat="1" applyFont="1" applyFill="1" applyBorder="1" applyAlignment="1"/>
    <xf numFmtId="10" fontId="5" fillId="2" borderId="34" xfId="12" applyNumberFormat="1" applyFont="1" applyFill="1" applyBorder="1" applyAlignment="1">
      <alignment horizontal="center" vertical="center" wrapText="1"/>
    </xf>
    <xf numFmtId="10" fontId="5" fillId="2" borderId="56" xfId="12" applyNumberFormat="1" applyFont="1" applyFill="1" applyBorder="1" applyAlignment="1">
      <alignment horizontal="center" vertical="center" wrapText="1"/>
    </xf>
    <xf numFmtId="0" fontId="2" fillId="2" borderId="49" xfId="12" applyFont="1" applyFill="1" applyBorder="1"/>
    <xf numFmtId="0" fontId="2" fillId="2" borderId="50" xfId="12" applyFont="1" applyFill="1" applyBorder="1"/>
    <xf numFmtId="0" fontId="2" fillId="0" borderId="50" xfId="12" applyFont="1" applyFill="1" applyBorder="1"/>
    <xf numFmtId="0" fontId="2" fillId="2" borderId="53" xfId="12" applyFont="1" applyFill="1" applyBorder="1"/>
    <xf numFmtId="0" fontId="2" fillId="0" borderId="53" xfId="12" applyFont="1" applyFill="1" applyBorder="1"/>
    <xf numFmtId="0" fontId="5" fillId="0" borderId="50" xfId="12" applyFont="1" applyFill="1" applyBorder="1" applyAlignment="1">
      <alignment horizontal="right" vertical="center"/>
    </xf>
    <xf numFmtId="0" fontId="5" fillId="0" borderId="49" xfId="12" applyFont="1" applyFill="1" applyBorder="1" applyAlignment="1">
      <alignment horizontal="left" vertical="center"/>
    </xf>
    <xf numFmtId="0" fontId="5" fillId="0" borderId="50" xfId="12" applyFont="1" applyFill="1" applyBorder="1" applyAlignment="1">
      <alignment vertical="center"/>
    </xf>
    <xf numFmtId="0" fontId="5" fillId="0" borderId="49" xfId="12" applyFont="1" applyFill="1" applyBorder="1" applyAlignment="1">
      <alignment horizontal="center" vertical="center" wrapText="1"/>
    </xf>
    <xf numFmtId="0" fontId="5" fillId="0" borderId="50" xfId="12" applyFont="1" applyFill="1" applyBorder="1" applyAlignment="1">
      <alignment horizontal="center" vertical="center" wrapText="1"/>
    </xf>
    <xf numFmtId="0" fontId="5" fillId="0" borderId="52" xfId="12" applyFont="1" applyFill="1" applyBorder="1" applyAlignment="1">
      <alignment horizontal="center" vertical="center" wrapText="1"/>
    </xf>
    <xf numFmtId="0" fontId="5" fillId="0" borderId="53" xfId="12" applyFont="1" applyFill="1" applyBorder="1" applyAlignment="1">
      <alignment horizontal="center" vertical="center" wrapText="1"/>
    </xf>
    <xf numFmtId="0" fontId="5" fillId="0" borderId="53" xfId="12" applyFont="1" applyFill="1" applyBorder="1" applyAlignment="1">
      <alignment horizontal="right" vertical="center"/>
    </xf>
    <xf numFmtId="179" fontId="5" fillId="0" borderId="45" xfId="6" applyNumberFormat="1" applyFont="1" applyFill="1" applyBorder="1" applyAlignment="1" applyProtection="1">
      <alignment vertical="center"/>
      <protection locked="0"/>
    </xf>
    <xf numFmtId="167" fontId="5" fillId="0" borderId="57" xfId="6" applyNumberFormat="1" applyFont="1" applyFill="1" applyBorder="1" applyAlignment="1" applyProtection="1">
      <alignment vertical="center"/>
      <protection locked="0"/>
    </xf>
    <xf numFmtId="181" fontId="5" fillId="2" borderId="51" xfId="7" applyNumberFormat="1" applyFont="1" applyFill="1" applyBorder="1" applyAlignment="1"/>
    <xf numFmtId="181" fontId="5" fillId="2" borderId="45" xfId="7" applyNumberFormat="1" applyFont="1" applyFill="1" applyBorder="1" applyAlignment="1"/>
    <xf numFmtId="182" fontId="5" fillId="2" borderId="51" xfId="7" applyNumberFormat="1" applyFont="1" applyFill="1" applyBorder="1" applyAlignment="1"/>
    <xf numFmtId="181" fontId="5" fillId="2" borderId="54" xfId="7" applyNumberFormat="1" applyFont="1" applyFill="1" applyBorder="1" applyAlignment="1"/>
    <xf numFmtId="0" fontId="5" fillId="0" borderId="51" xfId="0" applyFont="1" applyBorder="1" applyAlignment="1">
      <alignment horizontal="center" vertical="center"/>
    </xf>
    <xf numFmtId="0" fontId="5" fillId="2" borderId="51" xfId="12" applyFont="1" applyFill="1" applyBorder="1" applyAlignment="1">
      <alignment horizontal="center"/>
    </xf>
    <xf numFmtId="10" fontId="5" fillId="2" borderId="51" xfId="12" applyNumberFormat="1" applyFont="1" applyFill="1" applyBorder="1" applyAlignment="1">
      <alignment horizontal="center" vertical="center" wrapText="1"/>
    </xf>
    <xf numFmtId="10" fontId="5" fillId="2" borderId="54" xfId="12" applyNumberFormat="1" applyFont="1" applyFill="1" applyBorder="1" applyAlignment="1">
      <alignment horizontal="center" vertical="center" wrapText="1"/>
    </xf>
    <xf numFmtId="0" fontId="7" fillId="2" borderId="4" xfId="12" applyFont="1" applyFill="1" applyBorder="1" applyAlignment="1">
      <alignment horizontal="center" vertical="center" wrapText="1"/>
    </xf>
    <xf numFmtId="4" fontId="7" fillId="2" borderId="2" xfId="12" applyNumberFormat="1" applyFont="1" applyFill="1" applyBorder="1" applyAlignment="1">
      <alignment horizontal="center" vertical="center"/>
    </xf>
    <xf numFmtId="1" fontId="5" fillId="2" borderId="51" xfId="12" applyNumberFormat="1" applyFont="1" applyFill="1" applyBorder="1" applyAlignment="1">
      <alignment horizontal="center" vertical="center" wrapText="1"/>
    </xf>
    <xf numFmtId="170" fontId="5" fillId="0" borderId="61" xfId="3" applyFont="1" applyFill="1" applyBorder="1" applyAlignment="1" applyProtection="1">
      <alignment horizontal="center" vertical="center" wrapText="1"/>
    </xf>
    <xf numFmtId="183" fontId="5" fillId="2" borderId="61" xfId="3" applyNumberFormat="1" applyFont="1" applyFill="1" applyBorder="1" applyAlignment="1" applyProtection="1">
      <alignment horizontal="center" vertical="center" wrapText="1"/>
    </xf>
    <xf numFmtId="0" fontId="5" fillId="2" borderId="0" xfId="12" applyFont="1" applyFill="1" applyBorder="1" applyAlignment="1">
      <alignment horizontal="right" vertical="center"/>
    </xf>
    <xf numFmtId="181" fontId="5" fillId="2" borderId="0" xfId="7" applyNumberFormat="1" applyFont="1" applyFill="1" applyBorder="1" applyAlignment="1"/>
    <xf numFmtId="0" fontId="0" fillId="0" borderId="0" xfId="0" applyAlignment="1">
      <alignment wrapText="1"/>
    </xf>
    <xf numFmtId="182" fontId="0" fillId="0" borderId="0" xfId="0" applyNumberFormat="1"/>
    <xf numFmtId="181" fontId="0" fillId="0" borderId="0" xfId="7" applyNumberFormat="1" applyFont="1"/>
    <xf numFmtId="0" fontId="6" fillId="0" borderId="33" xfId="0" applyFont="1" applyBorder="1" applyAlignment="1" applyProtection="1">
      <alignment horizontal="center" vertical="center"/>
      <protection hidden="1"/>
    </xf>
    <xf numFmtId="3" fontId="5" fillId="5" borderId="28" xfId="11" applyNumberFormat="1" applyFont="1" applyFill="1" applyBorder="1" applyAlignment="1" applyProtection="1">
      <alignment horizontal="right"/>
      <protection hidden="1"/>
    </xf>
    <xf numFmtId="3" fontId="5" fillId="7" borderId="34" xfId="11" applyNumberFormat="1" applyFont="1" applyFill="1" applyBorder="1" applyAlignment="1" applyProtection="1">
      <alignment horizontal="right"/>
      <protection hidden="1"/>
    </xf>
    <xf numFmtId="3" fontId="5" fillId="6" borderId="29" xfId="11" applyNumberFormat="1" applyFont="1" applyFill="1" applyBorder="1" applyAlignment="1" applyProtection="1">
      <alignment horizontal="right"/>
      <protection hidden="1"/>
    </xf>
    <xf numFmtId="0" fontId="10" fillId="8" borderId="42" xfId="0" applyFont="1" applyFill="1" applyBorder="1" applyAlignment="1" applyProtection="1">
      <alignment horizontal="centerContinuous"/>
      <protection hidden="1"/>
    </xf>
    <xf numFmtId="1" fontId="5" fillId="2" borderId="44" xfId="12" applyNumberFormat="1" applyFont="1" applyFill="1" applyBorder="1" applyAlignment="1">
      <alignment horizontal="center" vertical="center" wrapText="1"/>
    </xf>
    <xf numFmtId="1" fontId="5" fillId="2" borderId="33" xfId="12" applyNumberFormat="1" applyFont="1" applyFill="1" applyBorder="1" applyAlignment="1">
      <alignment horizontal="center" vertical="center" wrapText="1"/>
    </xf>
    <xf numFmtId="1" fontId="5" fillId="2" borderId="33" xfId="12" applyNumberFormat="1" applyFont="1" applyFill="1" applyBorder="1" applyAlignment="1">
      <alignment horizontal="left" vertical="center" wrapText="1"/>
    </xf>
    <xf numFmtId="3" fontId="5" fillId="0" borderId="33" xfId="12" applyNumberFormat="1" applyFont="1" applyFill="1" applyBorder="1" applyAlignment="1">
      <alignment horizontal="center" vertical="center" wrapText="1"/>
    </xf>
    <xf numFmtId="185" fontId="5" fillId="0" borderId="33" xfId="12" applyNumberFormat="1" applyFont="1" applyFill="1" applyBorder="1" applyAlignment="1">
      <alignment horizontal="center" vertical="center" wrapText="1"/>
    </xf>
    <xf numFmtId="0" fontId="27" fillId="0" borderId="0" xfId="0" applyFont="1" applyAlignment="1" applyProtection="1">
      <alignment horizontal="center" vertical="center"/>
      <protection hidden="1"/>
    </xf>
    <xf numFmtId="211" fontId="5" fillId="0" borderId="45" xfId="12" applyNumberFormat="1" applyFont="1" applyFill="1" applyBorder="1" applyAlignment="1">
      <alignment horizontal="center" vertical="center" wrapText="1"/>
    </xf>
    <xf numFmtId="172" fontId="17" fillId="0" borderId="0" xfId="0" applyNumberFormat="1" applyFont="1" applyFill="1" applyAlignment="1" applyProtection="1">
      <protection hidden="1"/>
    </xf>
    <xf numFmtId="172" fontId="2" fillId="0" borderId="0" xfId="0" applyNumberFormat="1" applyFont="1" applyFill="1" applyAlignment="1" applyProtection="1">
      <protection hidden="1"/>
    </xf>
    <xf numFmtId="0" fontId="5" fillId="0" borderId="95" xfId="0" applyFont="1" applyFill="1" applyBorder="1" applyAlignment="1" applyProtection="1">
      <alignment horizontal="center" vertical="center"/>
      <protection hidden="1"/>
    </xf>
    <xf numFmtId="0" fontId="5" fillId="0" borderId="95" xfId="0" quotePrefix="1" applyFont="1" applyFill="1" applyBorder="1" applyAlignment="1" applyProtection="1">
      <alignment horizontal="center" vertical="center"/>
      <protection hidden="1"/>
    </xf>
    <xf numFmtId="0" fontId="5" fillId="0" borderId="96" xfId="0" applyFont="1" applyFill="1" applyBorder="1" applyAlignment="1" applyProtection="1">
      <alignment horizontal="center" vertical="center" wrapText="1"/>
      <protection hidden="1"/>
    </xf>
    <xf numFmtId="0" fontId="5" fillId="0" borderId="94" xfId="0" quotePrefix="1" applyFont="1" applyFill="1" applyBorder="1" applyAlignment="1" applyProtection="1">
      <alignment horizontal="center" vertical="center"/>
      <protection hidden="1"/>
    </xf>
    <xf numFmtId="0" fontId="53" fillId="0" borderId="0" xfId="0" applyFont="1"/>
    <xf numFmtId="0" fontId="53" fillId="2" borderId="0" xfId="12" applyFont="1" applyFill="1"/>
    <xf numFmtId="0" fontId="53" fillId="2" borderId="0" xfId="12" applyFont="1" applyFill="1" applyAlignment="1">
      <alignment wrapText="1"/>
    </xf>
    <xf numFmtId="212" fontId="5" fillId="0" borderId="33" xfId="228" applyNumberFormat="1" applyFont="1" applyFill="1" applyBorder="1" applyAlignment="1">
      <alignment horizontal="center" vertical="center" wrapText="1"/>
    </xf>
    <xf numFmtId="0" fontId="0" fillId="42" borderId="0" xfId="0" applyFill="1"/>
    <xf numFmtId="212" fontId="5" fillId="2" borderId="33" xfId="12" applyNumberFormat="1" applyFont="1" applyFill="1" applyBorder="1" applyAlignment="1">
      <alignment horizontal="center" vertical="center" wrapText="1"/>
    </xf>
    <xf numFmtId="0" fontId="2" fillId="0" borderId="0" xfId="0" applyFont="1" applyFill="1" applyAlignment="1" applyProtection="1">
      <alignment horizontal="right" vertical="center"/>
      <protection hidden="1"/>
    </xf>
    <xf numFmtId="0" fontId="2" fillId="0" borderId="0" xfId="0" applyFont="1" applyAlignment="1" applyProtection="1">
      <alignment horizontal="right" vertical="center"/>
      <protection hidden="1"/>
    </xf>
    <xf numFmtId="0" fontId="2" fillId="0" borderId="101" xfId="11" applyFont="1" applyFill="1" applyBorder="1"/>
    <xf numFmtId="0" fontId="2" fillId="0" borderId="102" xfId="11" applyFont="1" applyFill="1" applyBorder="1"/>
    <xf numFmtId="0" fontId="2" fillId="0" borderId="103" xfId="11" applyFont="1" applyFill="1" applyBorder="1"/>
    <xf numFmtId="0" fontId="25" fillId="3" borderId="5" xfId="13" applyFont="1" applyFill="1" applyBorder="1" applyAlignment="1">
      <alignment horizontal="center" vertical="center"/>
    </xf>
    <xf numFmtId="181" fontId="5" fillId="2" borderId="61" xfId="7" applyNumberFormat="1" applyFont="1" applyFill="1" applyBorder="1" applyAlignment="1">
      <alignment horizontal="center" vertical="center"/>
    </xf>
    <xf numFmtId="0" fontId="53" fillId="2" borderId="0" xfId="12" applyFont="1" applyFill="1" applyAlignment="1">
      <alignment horizontal="center" vertical="center"/>
    </xf>
    <xf numFmtId="0" fontId="55" fillId="42" borderId="38" xfId="12" applyFont="1" applyFill="1" applyBorder="1" applyAlignment="1">
      <alignment horizontal="center" vertical="center" wrapText="1"/>
    </xf>
    <xf numFmtId="0" fontId="56" fillId="42" borderId="38" xfId="12" applyFont="1" applyFill="1" applyBorder="1" applyAlignment="1">
      <alignment horizontal="center" vertical="center"/>
    </xf>
    <xf numFmtId="0" fontId="53" fillId="42" borderId="0" xfId="12" applyFont="1" applyFill="1" applyAlignment="1">
      <alignment horizontal="center" vertical="center"/>
    </xf>
    <xf numFmtId="184" fontId="53" fillId="2" borderId="0" xfId="12" applyNumberFormat="1" applyFont="1" applyFill="1" applyAlignment="1">
      <alignment horizontal="right" vertical="center"/>
    </xf>
    <xf numFmtId="170" fontId="53" fillId="2" borderId="0" xfId="3" applyFont="1" applyFill="1" applyAlignment="1">
      <alignment horizontal="center" vertical="center"/>
    </xf>
    <xf numFmtId="0" fontId="2" fillId="42" borderId="0" xfId="0" applyFont="1" applyFill="1"/>
    <xf numFmtId="0" fontId="53" fillId="0" borderId="0" xfId="0" applyFont="1" applyAlignment="1">
      <alignment horizontal="center" vertical="center"/>
    </xf>
    <xf numFmtId="0" fontId="53" fillId="2" borderId="0" xfId="12" applyFont="1" applyFill="1" applyAlignment="1">
      <alignment horizontal="center" vertical="center" wrapText="1"/>
    </xf>
    <xf numFmtId="184" fontId="53" fillId="0" borderId="0" xfId="0" applyNumberFormat="1" applyFont="1"/>
    <xf numFmtId="3" fontId="53" fillId="2" borderId="0" xfId="12" applyNumberFormat="1" applyFont="1" applyFill="1" applyAlignment="1">
      <alignment horizontal="center" vertical="center"/>
    </xf>
    <xf numFmtId="0" fontId="53" fillId="0" borderId="0" xfId="0" applyFont="1" applyAlignment="1">
      <alignment wrapText="1"/>
    </xf>
    <xf numFmtId="1" fontId="5" fillId="0" borderId="0" xfId="12" applyNumberFormat="1" applyFont="1" applyAlignment="1" applyProtection="1">
      <alignment horizontal="centerContinuous" vertical="center" wrapText="1"/>
      <protection hidden="1"/>
    </xf>
    <xf numFmtId="0" fontId="5" fillId="0" borderId="0" xfId="12" applyFont="1" applyAlignment="1" applyProtection="1">
      <alignment horizontal="centerContinuous" vertical="center"/>
      <protection hidden="1"/>
    </xf>
    <xf numFmtId="0" fontId="5" fillId="0" borderId="94" xfId="0" applyFont="1" applyFill="1" applyBorder="1" applyAlignment="1" applyProtection="1">
      <alignment horizontal="center" vertical="center"/>
      <protection hidden="1"/>
    </xf>
    <xf numFmtId="0" fontId="5" fillId="0" borderId="95" xfId="0" applyFont="1" applyFill="1" applyBorder="1" applyAlignment="1" applyProtection="1">
      <alignment horizontal="center" vertical="center" wrapText="1"/>
      <protection hidden="1"/>
    </xf>
    <xf numFmtId="0" fontId="2" fillId="0" borderId="44" xfId="0" applyFont="1" applyFill="1" applyBorder="1" applyAlignment="1" applyProtection="1">
      <alignment horizontal="center" vertical="center" wrapText="1"/>
      <protection hidden="1"/>
    </xf>
    <xf numFmtId="0" fontId="2" fillId="0" borderId="33" xfId="0" applyFont="1" applyFill="1" applyBorder="1" applyAlignment="1" applyProtection="1">
      <alignment horizontal="center" vertical="center" wrapText="1"/>
      <protection hidden="1"/>
    </xf>
    <xf numFmtId="0" fontId="2" fillId="0" borderId="33" xfId="0" applyFont="1" applyFill="1" applyBorder="1" applyAlignment="1" applyProtection="1">
      <alignment horizontal="justify" vertical="center" wrapText="1"/>
      <protection hidden="1"/>
    </xf>
    <xf numFmtId="171" fontId="2" fillId="0" borderId="33" xfId="0" applyNumberFormat="1" applyFont="1" applyFill="1" applyBorder="1" applyAlignment="1" applyProtection="1">
      <alignment horizontal="right" vertical="center"/>
      <protection hidden="1"/>
    </xf>
    <xf numFmtId="4" fontId="2" fillId="0" borderId="33" xfId="0" applyNumberFormat="1" applyFont="1" applyFill="1" applyBorder="1" applyAlignment="1" applyProtection="1">
      <alignment horizontal="right" vertical="center"/>
      <protection hidden="1"/>
    </xf>
    <xf numFmtId="4" fontId="2" fillId="0" borderId="45" xfId="7" applyNumberFormat="1" applyFont="1" applyFill="1" applyBorder="1" applyAlignment="1" applyProtection="1">
      <alignment vertical="center"/>
      <protection hidden="1"/>
    </xf>
    <xf numFmtId="4" fontId="2" fillId="0" borderId="44" xfId="0" applyNumberFormat="1" applyFont="1" applyFill="1" applyBorder="1" applyAlignment="1" applyProtection="1">
      <alignment horizontal="right" vertical="center"/>
      <protection hidden="1"/>
    </xf>
    <xf numFmtId="172" fontId="2" fillId="0" borderId="33" xfId="0" applyNumberFormat="1" applyFont="1" applyFill="1" applyBorder="1" applyAlignment="1" applyProtection="1">
      <alignment horizontal="right" vertical="center"/>
      <protection hidden="1"/>
    </xf>
    <xf numFmtId="3" fontId="2" fillId="0" borderId="43" xfId="0" applyNumberFormat="1" applyFont="1" applyFill="1" applyBorder="1" applyAlignment="1" applyProtection="1">
      <alignment horizontal="centerContinuous" vertical="center"/>
      <protection hidden="1"/>
    </xf>
    <xf numFmtId="0" fontId="2" fillId="0" borderId="77" xfId="0" applyFont="1" applyFill="1" applyBorder="1" applyAlignment="1" applyProtection="1">
      <alignment horizontal="center" vertical="center" wrapText="1"/>
      <protection hidden="1"/>
    </xf>
    <xf numFmtId="4" fontId="5" fillId="42" borderId="51" xfId="7" applyNumberFormat="1" applyFont="1" applyFill="1" applyBorder="1" applyAlignment="1" applyProtection="1">
      <alignment horizontal="right" vertical="center"/>
      <protection hidden="1"/>
    </xf>
    <xf numFmtId="3" fontId="2" fillId="0" borderId="37" xfId="0" applyNumberFormat="1" applyFont="1" applyFill="1" applyBorder="1" applyAlignment="1" applyProtection="1">
      <alignment horizontal="centerContinuous" vertical="center"/>
      <protection hidden="1"/>
    </xf>
    <xf numFmtId="3" fontId="2" fillId="42" borderId="37" xfId="0" applyNumberFormat="1" applyFont="1" applyFill="1" applyBorder="1" applyAlignment="1" applyProtection="1">
      <alignment horizontal="centerContinuous" vertical="center"/>
      <protection hidden="1"/>
    </xf>
    <xf numFmtId="213" fontId="2" fillId="0" borderId="37" xfId="0" applyNumberFormat="1" applyFont="1" applyFill="1" applyBorder="1" applyAlignment="1" applyProtection="1">
      <alignment horizontal="centerContinuous" vertical="center"/>
      <protection hidden="1"/>
    </xf>
    <xf numFmtId="3" fontId="2" fillId="0" borderId="37" xfId="0" applyNumberFormat="1" applyFont="1" applyFill="1" applyBorder="1" applyAlignment="1" applyProtection="1">
      <alignment horizontal="right" vertical="center"/>
      <protection hidden="1"/>
    </xf>
    <xf numFmtId="0" fontId="13" fillId="8" borderId="39" xfId="0" applyFont="1" applyFill="1" applyBorder="1" applyAlignment="1" applyProtection="1">
      <alignment horizontal="centerContinuous" vertical="center"/>
      <protection hidden="1"/>
    </xf>
    <xf numFmtId="0" fontId="10" fillId="8" borderId="40" xfId="0" applyFont="1" applyFill="1" applyBorder="1" applyAlignment="1" applyProtection="1">
      <alignment horizontal="centerContinuous"/>
      <protection hidden="1"/>
    </xf>
    <xf numFmtId="0" fontId="13" fillId="8" borderId="41" xfId="0" applyFont="1" applyFill="1" applyBorder="1" applyAlignment="1" applyProtection="1">
      <alignment horizontal="centerContinuous" vertical="center"/>
      <protection hidden="1"/>
    </xf>
    <xf numFmtId="3" fontId="10" fillId="8" borderId="40" xfId="0" applyNumberFormat="1" applyFont="1" applyFill="1" applyBorder="1" applyAlignment="1" applyProtection="1">
      <alignment horizontal="centerContinuous" vertical="center"/>
      <protection hidden="1"/>
    </xf>
    <xf numFmtId="0" fontId="53" fillId="0" borderId="0" xfId="0" applyFont="1" applyProtection="1">
      <protection hidden="1"/>
    </xf>
    <xf numFmtId="0" fontId="2" fillId="0" borderId="0" xfId="0" applyFont="1" applyAlignment="1" applyProtection="1">
      <alignment horizontal="center" vertical="center"/>
      <protection hidden="1"/>
    </xf>
    <xf numFmtId="0" fontId="5" fillId="46" borderId="12" xfId="0" applyFont="1" applyFill="1" applyBorder="1" applyAlignment="1" applyProtection="1">
      <alignment horizontal="center" vertical="center" wrapText="1"/>
      <protection locked="0"/>
    </xf>
    <xf numFmtId="0" fontId="5" fillId="46" borderId="100" xfId="0" applyFont="1" applyFill="1" applyBorder="1" applyAlignment="1" applyProtection="1">
      <alignment horizontal="center" vertical="center" wrapText="1"/>
      <protection hidden="1"/>
    </xf>
    <xf numFmtId="0" fontId="5" fillId="46" borderId="106" xfId="0" applyFont="1" applyFill="1" applyBorder="1" applyAlignment="1" applyProtection="1">
      <alignment horizontal="center" vertical="center" wrapText="1"/>
      <protection locked="0"/>
    </xf>
    <xf numFmtId="3" fontId="5" fillId="46" borderId="31" xfId="11" applyNumberFormat="1" applyFont="1" applyFill="1" applyBorder="1" applyAlignment="1" applyProtection="1">
      <alignment horizontal="right"/>
      <protection hidden="1"/>
    </xf>
    <xf numFmtId="0" fontId="5" fillId="47" borderId="5" xfId="11" applyFont="1" applyFill="1" applyBorder="1" applyAlignment="1" applyProtection="1">
      <alignment horizontal="center"/>
      <protection hidden="1"/>
    </xf>
    <xf numFmtId="0" fontId="5" fillId="49" borderId="6" xfId="11" applyFont="1" applyFill="1" applyBorder="1" applyAlignment="1" applyProtection="1">
      <alignment horizontal="center"/>
      <protection hidden="1"/>
    </xf>
    <xf numFmtId="0" fontId="51" fillId="48" borderId="30" xfId="11" applyFont="1" applyFill="1" applyBorder="1" applyAlignment="1" applyProtection="1">
      <alignment horizontal="center"/>
      <protection hidden="1"/>
    </xf>
    <xf numFmtId="0" fontId="5" fillId="46" borderId="7" xfId="11" applyFont="1" applyFill="1" applyBorder="1" applyAlignment="1" applyProtection="1">
      <alignment horizontal="center"/>
      <protection hidden="1"/>
    </xf>
    <xf numFmtId="0" fontId="13" fillId="46" borderId="62" xfId="12" applyFont="1" applyFill="1" applyBorder="1" applyAlignment="1">
      <alignment horizontal="center" vertical="center" wrapText="1"/>
    </xf>
    <xf numFmtId="0" fontId="13" fillId="46" borderId="63" xfId="12" applyFont="1" applyFill="1" applyBorder="1" applyAlignment="1">
      <alignment horizontal="center" vertical="center" wrapText="1"/>
    </xf>
    <xf numFmtId="0" fontId="13" fillId="46" borderId="35" xfId="12" applyFont="1" applyFill="1" applyBorder="1" applyAlignment="1">
      <alignment horizontal="center" vertical="center" wrapText="1"/>
    </xf>
    <xf numFmtId="0" fontId="13" fillId="46" borderId="35" xfId="12" applyFont="1" applyFill="1" applyBorder="1" applyAlignment="1">
      <alignment horizontal="center" vertical="center"/>
    </xf>
    <xf numFmtId="0" fontId="13" fillId="46" borderId="55" xfId="12" applyFont="1" applyFill="1" applyBorder="1" applyAlignment="1">
      <alignment horizontal="center" vertical="center"/>
    </xf>
    <xf numFmtId="0" fontId="5" fillId="46" borderId="51" xfId="12" applyFont="1" applyFill="1" applyBorder="1" applyAlignment="1">
      <alignment horizontal="center" vertical="center"/>
    </xf>
    <xf numFmtId="0" fontId="5" fillId="46" borderId="46" xfId="0" applyFont="1" applyFill="1" applyBorder="1" applyAlignment="1" applyProtection="1">
      <alignment horizontal="right" vertical="center"/>
      <protection hidden="1"/>
    </xf>
    <xf numFmtId="0" fontId="5" fillId="46" borderId="47" xfId="0" applyFont="1" applyFill="1" applyBorder="1" applyAlignment="1" applyProtection="1">
      <alignment horizontal="right" vertical="center"/>
      <protection hidden="1"/>
    </xf>
    <xf numFmtId="0" fontId="5" fillId="46" borderId="47" xfId="0" quotePrefix="1" applyFont="1" applyFill="1" applyBorder="1" applyAlignment="1" applyProtection="1">
      <alignment horizontal="right" vertical="center"/>
      <protection hidden="1"/>
    </xf>
    <xf numFmtId="4" fontId="51" fillId="46" borderId="47" xfId="0" applyNumberFormat="1" applyFont="1" applyFill="1" applyBorder="1" applyAlignment="1" applyProtection="1">
      <alignment horizontal="right" vertical="center"/>
      <protection hidden="1"/>
    </xf>
    <xf numFmtId="4" fontId="5" fillId="46" borderId="47" xfId="0" applyNumberFormat="1" applyFont="1" applyFill="1" applyBorder="1" applyAlignment="1" applyProtection="1">
      <alignment horizontal="right" vertical="center"/>
      <protection hidden="1"/>
    </xf>
    <xf numFmtId="4" fontId="5" fillId="46" borderId="48" xfId="7" applyNumberFormat="1" applyFont="1" applyFill="1" applyBorder="1" applyAlignment="1" applyProtection="1">
      <alignment horizontal="right" vertical="center"/>
      <protection hidden="1"/>
    </xf>
    <xf numFmtId="4" fontId="5" fillId="46" borderId="51" xfId="7" applyNumberFormat="1" applyFont="1" applyFill="1" applyBorder="1" applyAlignment="1" applyProtection="1">
      <alignment horizontal="right" vertical="center"/>
      <protection hidden="1"/>
    </xf>
    <xf numFmtId="0" fontId="5" fillId="46" borderId="49" xfId="0" applyFont="1" applyFill="1" applyBorder="1" applyAlignment="1" applyProtection="1">
      <alignment horizontal="right" vertical="center"/>
      <protection hidden="1"/>
    </xf>
    <xf numFmtId="0" fontId="5" fillId="46" borderId="50" xfId="0" applyFont="1" applyFill="1" applyBorder="1" applyAlignment="1" applyProtection="1">
      <alignment horizontal="right" vertical="center"/>
      <protection hidden="1"/>
    </xf>
    <xf numFmtId="0" fontId="5" fillId="46" borderId="50" xfId="0" quotePrefix="1" applyFont="1" applyFill="1" applyBorder="1" applyAlignment="1" applyProtection="1">
      <alignment horizontal="right" vertical="center"/>
      <protection hidden="1"/>
    </xf>
    <xf numFmtId="4" fontId="5" fillId="46" borderId="50" xfId="0" applyNumberFormat="1" applyFont="1" applyFill="1" applyBorder="1" applyAlignment="1" applyProtection="1">
      <alignment horizontal="right" vertical="center"/>
      <protection hidden="1"/>
    </xf>
    <xf numFmtId="174" fontId="5" fillId="46" borderId="51" xfId="7" applyNumberFormat="1" applyFont="1" applyFill="1" applyBorder="1" applyAlignment="1" applyProtection="1">
      <alignment horizontal="right" vertical="center"/>
      <protection hidden="1"/>
    </xf>
    <xf numFmtId="0" fontId="5" fillId="46" borderId="52" xfId="0" applyFont="1" applyFill="1" applyBorder="1" applyAlignment="1" applyProtection="1">
      <alignment horizontal="right" vertical="center"/>
      <protection hidden="1"/>
    </xf>
    <xf numFmtId="0" fontId="5" fillId="46" borderId="53" xfId="0" applyFont="1" applyFill="1" applyBorder="1" applyAlignment="1" applyProtection="1">
      <alignment horizontal="right" vertical="center"/>
      <protection hidden="1"/>
    </xf>
    <xf numFmtId="0" fontId="5" fillId="46" borderId="53" xfId="0" quotePrefix="1" applyFont="1" applyFill="1" applyBorder="1" applyAlignment="1" applyProtection="1">
      <alignment horizontal="right" vertical="center"/>
      <protection hidden="1"/>
    </xf>
    <xf numFmtId="4" fontId="5" fillId="46" borderId="53" xfId="0" applyNumberFormat="1" applyFont="1" applyFill="1" applyBorder="1" applyAlignment="1" applyProtection="1">
      <alignment horizontal="right" vertical="center"/>
      <protection hidden="1"/>
    </xf>
    <xf numFmtId="4" fontId="5" fillId="46" borderId="54" xfId="7" applyNumberFormat="1" applyFont="1" applyFill="1" applyBorder="1" applyAlignment="1" applyProtection="1">
      <alignment horizontal="right" vertical="center"/>
      <protection hidden="1"/>
    </xf>
    <xf numFmtId="0" fontId="7" fillId="50" borderId="0" xfId="0" applyFont="1" applyFill="1" applyAlignment="1" applyProtection="1">
      <alignment horizontal="center" vertical="center"/>
      <protection hidden="1"/>
    </xf>
    <xf numFmtId="0" fontId="7" fillId="51" borderId="0" xfId="0" applyFont="1" applyFill="1" applyAlignment="1" applyProtection="1">
      <alignment horizontal="center" vertical="center"/>
      <protection hidden="1"/>
    </xf>
    <xf numFmtId="4" fontId="4" fillId="2" borderId="0" xfId="12" applyNumberFormat="1" applyFont="1" applyFill="1" applyAlignment="1">
      <alignment horizontal="centerContinuous" vertical="center" wrapText="1"/>
    </xf>
    <xf numFmtId="41" fontId="2" fillId="2" borderId="0" xfId="229" applyFont="1" applyFill="1" applyBorder="1"/>
    <xf numFmtId="0" fontId="58" fillId="2" borderId="0" xfId="12" applyFont="1" applyFill="1" applyBorder="1"/>
    <xf numFmtId="0" fontId="2" fillId="2" borderId="0" xfId="12" applyFont="1" applyFill="1" applyBorder="1"/>
    <xf numFmtId="0" fontId="58" fillId="0" borderId="0" xfId="0" applyFont="1" applyBorder="1"/>
    <xf numFmtId="0" fontId="0" fillId="0" borderId="0" xfId="0" applyBorder="1"/>
    <xf numFmtId="0" fontId="58" fillId="2" borderId="0" xfId="12" applyFont="1" applyFill="1" applyBorder="1" applyAlignment="1">
      <alignment wrapText="1"/>
    </xf>
    <xf numFmtId="0" fontId="2" fillId="2" borderId="0" xfId="12" applyFont="1" applyFill="1" applyBorder="1" applyAlignment="1">
      <alignment wrapText="1"/>
    </xf>
    <xf numFmtId="0" fontId="2" fillId="0" borderId="0" xfId="0" applyFont="1" applyBorder="1"/>
    <xf numFmtId="2" fontId="5" fillId="2" borderId="51" xfId="7" applyNumberFormat="1" applyFont="1" applyFill="1" applyBorder="1" applyAlignment="1"/>
    <xf numFmtId="214" fontId="13" fillId="46" borderId="65" xfId="7" applyNumberFormat="1" applyFont="1" applyFill="1" applyBorder="1" applyAlignment="1">
      <alignment horizontal="center" vertical="center" wrapText="1"/>
    </xf>
    <xf numFmtId="0" fontId="2" fillId="0" borderId="10" xfId="0" applyFont="1" applyBorder="1" applyAlignment="1" applyProtection="1">
      <protection hidden="1"/>
    </xf>
    <xf numFmtId="1" fontId="5" fillId="2" borderId="108" xfId="12" applyNumberFormat="1" applyFont="1" applyFill="1" applyBorder="1" applyAlignment="1">
      <alignment horizontal="center" vertical="center" wrapText="1"/>
    </xf>
    <xf numFmtId="1" fontId="5" fillId="2" borderId="109" xfId="12" applyNumberFormat="1" applyFont="1" applyFill="1" applyBorder="1" applyAlignment="1">
      <alignment horizontal="center" vertical="center" wrapText="1"/>
    </xf>
    <xf numFmtId="1" fontId="5" fillId="2" borderId="109" xfId="12" applyNumberFormat="1" applyFont="1" applyFill="1" applyBorder="1" applyAlignment="1">
      <alignment horizontal="left" vertical="center" wrapText="1"/>
    </xf>
    <xf numFmtId="3" fontId="5" fillId="0" borderId="109" xfId="12" applyNumberFormat="1" applyFont="1" applyFill="1" applyBorder="1" applyAlignment="1">
      <alignment horizontal="center" vertical="center" wrapText="1"/>
    </xf>
    <xf numFmtId="212" fontId="5" fillId="0" borderId="109" xfId="228" applyNumberFormat="1" applyFont="1" applyFill="1" applyBorder="1" applyAlignment="1">
      <alignment horizontal="center" vertical="center" wrapText="1"/>
    </xf>
    <xf numFmtId="185" fontId="5" fillId="0" borderId="109" xfId="12" applyNumberFormat="1" applyFont="1" applyFill="1" applyBorder="1" applyAlignment="1">
      <alignment horizontal="center" vertical="center" wrapText="1"/>
    </xf>
    <xf numFmtId="212" fontId="5" fillId="2" borderId="109" xfId="12" applyNumberFormat="1" applyFont="1" applyFill="1" applyBorder="1" applyAlignment="1">
      <alignment horizontal="center" vertical="center" wrapText="1"/>
    </xf>
    <xf numFmtId="211" fontId="5" fillId="0" borderId="110" xfId="12" applyNumberFormat="1" applyFont="1" applyFill="1" applyBorder="1" applyAlignment="1">
      <alignment horizontal="center" vertical="center" wrapText="1"/>
    </xf>
    <xf numFmtId="0" fontId="13" fillId="52" borderId="39" xfId="12" applyFont="1" applyFill="1" applyBorder="1" applyAlignment="1">
      <alignment horizontal="center" vertical="center" wrapText="1"/>
    </xf>
    <xf numFmtId="0" fontId="13" fillId="52" borderId="40" xfId="12" applyFont="1" applyFill="1" applyBorder="1" applyAlignment="1">
      <alignment horizontal="center" vertical="center" wrapText="1"/>
    </xf>
    <xf numFmtId="0" fontId="13" fillId="52" borderId="40" xfId="12" applyFont="1" applyFill="1" applyBorder="1" applyAlignment="1">
      <alignment horizontal="center" vertical="center"/>
    </xf>
    <xf numFmtId="0" fontId="13" fillId="52" borderId="65" xfId="12" applyFont="1" applyFill="1" applyBorder="1" applyAlignment="1">
      <alignment horizontal="center" vertical="center"/>
    </xf>
    <xf numFmtId="0" fontId="2" fillId="0" borderId="0" xfId="0" applyFont="1"/>
    <xf numFmtId="0" fontId="5" fillId="46" borderId="43" xfId="0" applyFont="1" applyFill="1" applyBorder="1" applyAlignment="1" applyProtection="1">
      <alignment horizontal="centerContinuous" vertical="center" wrapText="1"/>
      <protection hidden="1"/>
    </xf>
    <xf numFmtId="0" fontId="5" fillId="46" borderId="4" xfId="0" applyFont="1" applyFill="1" applyBorder="1" applyAlignment="1" applyProtection="1">
      <alignment horizontal="centerContinuous" vertical="center" wrapText="1"/>
      <protection hidden="1"/>
    </xf>
    <xf numFmtId="171" fontId="5" fillId="46" borderId="4" xfId="0" applyNumberFormat="1" applyFont="1" applyFill="1" applyBorder="1" applyAlignment="1" applyProtection="1">
      <alignment horizontal="centerContinuous" vertical="center" wrapText="1"/>
      <protection hidden="1"/>
    </xf>
    <xf numFmtId="181" fontId="5" fillId="46" borderId="36" xfId="7" applyNumberFormat="1" applyFont="1" applyFill="1" applyBorder="1" applyAlignment="1" applyProtection="1">
      <alignment vertical="center" wrapText="1"/>
      <protection hidden="1"/>
    </xf>
    <xf numFmtId="0" fontId="5" fillId="47" borderId="58" xfId="0" applyFont="1" applyFill="1" applyBorder="1" applyAlignment="1" applyProtection="1">
      <alignment horizontal="centerContinuous" vertical="center" wrapText="1"/>
      <protection hidden="1"/>
    </xf>
    <xf numFmtId="181" fontId="5" fillId="47" borderId="59" xfId="7" applyNumberFormat="1" applyFont="1" applyFill="1" applyBorder="1" applyAlignment="1" applyProtection="1">
      <alignment vertical="center" wrapText="1"/>
      <protection hidden="1"/>
    </xf>
    <xf numFmtId="172" fontId="13" fillId="0" borderId="38" xfId="9" applyNumberFormat="1" applyFont="1" applyFill="1" applyBorder="1" applyAlignment="1" applyProtection="1">
      <alignment horizontal="center" vertical="center"/>
      <protection hidden="1"/>
    </xf>
    <xf numFmtId="4" fontId="5" fillId="0" borderId="51" xfId="7" applyNumberFormat="1" applyFont="1" applyFill="1" applyBorder="1" applyAlignment="1" applyProtection="1">
      <alignment horizontal="right" vertical="center"/>
      <protection hidden="1"/>
    </xf>
    <xf numFmtId="0" fontId="5" fillId="0" borderId="96" xfId="0" applyFont="1" applyFill="1" applyBorder="1" applyAlignment="1" applyProtection="1">
      <alignment horizontal="center" vertical="center"/>
      <protection hidden="1"/>
    </xf>
    <xf numFmtId="0" fontId="5" fillId="47" borderId="111" xfId="0" applyFont="1" applyFill="1" applyBorder="1" applyAlignment="1" applyProtection="1">
      <alignment horizontal="centerContinuous" vertical="center" wrapText="1"/>
      <protection hidden="1"/>
    </xf>
    <xf numFmtId="3" fontId="2" fillId="0" borderId="93" xfId="7" applyNumberFormat="1" applyFont="1" applyFill="1" applyBorder="1" applyAlignment="1" applyProtection="1">
      <alignment horizontal="center" vertical="center"/>
      <protection hidden="1"/>
    </xf>
    <xf numFmtId="3" fontId="2" fillId="0" borderId="4" xfId="0" applyNumberFormat="1" applyFont="1" applyFill="1" applyBorder="1" applyAlignment="1" applyProtection="1">
      <alignment horizontal="center" vertical="center"/>
      <protection hidden="1"/>
    </xf>
    <xf numFmtId="0" fontId="2" fillId="0" borderId="0" xfId="0" applyFont="1" applyBorder="1" applyAlignment="1" applyProtection="1">
      <alignment horizontal="center"/>
      <protection hidden="1"/>
    </xf>
    <xf numFmtId="3" fontId="2" fillId="0" borderId="0" xfId="7"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center" vertical="center"/>
      <protection hidden="1"/>
    </xf>
    <xf numFmtId="3" fontId="2" fillId="0" borderId="0" xfId="0" applyNumberFormat="1" applyFont="1" applyFill="1" applyBorder="1" applyAlignment="1" applyProtection="1">
      <alignment horizontal="right" vertical="center"/>
      <protection hidden="1"/>
    </xf>
    <xf numFmtId="0" fontId="10" fillId="0" borderId="113" xfId="0" applyFont="1" applyFill="1" applyBorder="1" applyProtection="1">
      <protection hidden="1"/>
    </xf>
    <xf numFmtId="172" fontId="13" fillId="0" borderId="112" xfId="9" applyNumberFormat="1" applyFont="1" applyFill="1" applyBorder="1" applyAlignment="1" applyProtection="1">
      <alignment horizontal="center" vertical="center"/>
      <protection hidden="1"/>
    </xf>
    <xf numFmtId="3" fontId="2" fillId="0" borderId="114" xfId="7" applyNumberFormat="1" applyFont="1" applyFill="1" applyBorder="1" applyAlignment="1" applyProtection="1">
      <alignment horizontal="center" vertical="center"/>
      <protection hidden="1"/>
    </xf>
    <xf numFmtId="0" fontId="2" fillId="53" borderId="0" xfId="0" applyFont="1" applyFill="1" applyBorder="1"/>
    <xf numFmtId="0" fontId="2" fillId="53" borderId="0" xfId="0" applyFont="1" applyFill="1" applyBorder="1" applyAlignment="1">
      <alignment horizontal="center"/>
    </xf>
    <xf numFmtId="0" fontId="53" fillId="0" borderId="0" xfId="0" applyFont="1" applyAlignment="1" applyProtection="1">
      <protection hidden="1"/>
    </xf>
    <xf numFmtId="0" fontId="13" fillId="55" borderId="48" xfId="12" applyFont="1" applyFill="1" applyBorder="1" applyAlignment="1">
      <alignment horizontal="center" vertical="center" wrapText="1"/>
    </xf>
    <xf numFmtId="168" fontId="59" fillId="46" borderId="63" xfId="175" applyNumberFormat="1" applyFont="1" applyFill="1" applyBorder="1" applyAlignment="1">
      <alignment horizontal="center" vertical="center" wrapText="1"/>
    </xf>
    <xf numFmtId="168" fontId="59" fillId="46" borderId="55" xfId="175" applyNumberFormat="1" applyFont="1" applyFill="1" applyBorder="1" applyAlignment="1">
      <alignment horizontal="center" vertical="center" wrapText="1"/>
    </xf>
    <xf numFmtId="0" fontId="13" fillId="56" borderId="65" xfId="12" applyFont="1" applyFill="1" applyBorder="1" applyAlignment="1">
      <alignment horizontal="center" vertical="center" wrapText="1"/>
    </xf>
    <xf numFmtId="1" fontId="5" fillId="0" borderId="0" xfId="12" applyNumberFormat="1" applyFont="1" applyFill="1" applyBorder="1" applyAlignment="1">
      <alignment horizontal="center" vertical="center" wrapText="1"/>
    </xf>
    <xf numFmtId="1" fontId="5" fillId="0" borderId="0" xfId="12" applyNumberFormat="1" applyFont="1" applyFill="1" applyBorder="1" applyAlignment="1">
      <alignment horizontal="left" vertical="center" wrapText="1"/>
    </xf>
    <xf numFmtId="3" fontId="5" fillId="0" borderId="0" xfId="12" applyNumberFormat="1" applyFont="1" applyFill="1" applyBorder="1" applyAlignment="1">
      <alignment horizontal="center" vertical="center" wrapText="1"/>
    </xf>
    <xf numFmtId="168" fontId="59" fillId="0" borderId="56" xfId="175" applyNumberFormat="1" applyFont="1" applyFill="1" applyBorder="1" applyAlignment="1">
      <alignment horizontal="center" vertical="center"/>
    </xf>
    <xf numFmtId="0" fontId="60" fillId="53" borderId="0" xfId="12" applyFont="1" applyFill="1" applyBorder="1" applyAlignment="1">
      <alignment horizontal="center" vertical="center"/>
    </xf>
    <xf numFmtId="0" fontId="60" fillId="53" borderId="0" xfId="12" applyFont="1" applyFill="1" applyBorder="1"/>
    <xf numFmtId="215" fontId="54" fillId="53" borderId="37" xfId="230" applyNumberFormat="1" applyFont="1" applyFill="1" applyBorder="1" applyAlignment="1">
      <alignment vertical="center"/>
    </xf>
    <xf numFmtId="170" fontId="60" fillId="53" borderId="0" xfId="3" applyFont="1" applyFill="1" applyBorder="1" applyAlignment="1">
      <alignment horizontal="center" vertical="center"/>
    </xf>
    <xf numFmtId="215" fontId="22" fillId="57" borderId="115" xfId="230" applyNumberFormat="1" applyFont="1" applyFill="1" applyBorder="1" applyAlignment="1">
      <alignment vertical="center"/>
    </xf>
    <xf numFmtId="216" fontId="61" fillId="53" borderId="0" xfId="12" applyNumberFormat="1" applyFont="1" applyFill="1" applyBorder="1" applyAlignment="1">
      <alignment horizontal="center" vertical="center"/>
    </xf>
    <xf numFmtId="217" fontId="61" fillId="53" borderId="0" xfId="192" applyNumberFormat="1" applyFont="1" applyFill="1" applyBorder="1"/>
    <xf numFmtId="0" fontId="61" fillId="53" borderId="0" xfId="12" applyFont="1" applyFill="1" applyBorder="1"/>
    <xf numFmtId="218" fontId="54" fillId="57" borderId="116" xfId="230" applyNumberFormat="1" applyFont="1" applyFill="1" applyBorder="1" applyAlignment="1">
      <alignment horizontal="center" vertical="center"/>
    </xf>
    <xf numFmtId="0" fontId="61" fillId="53" borderId="0" xfId="12" applyFont="1" applyFill="1" applyBorder="1" applyAlignment="1">
      <alignment horizontal="center" vertical="center"/>
    </xf>
    <xf numFmtId="170" fontId="22" fillId="53" borderId="81" xfId="3" applyFont="1" applyFill="1" applyBorder="1" applyAlignment="1">
      <alignment horizontal="right" vertical="center"/>
    </xf>
    <xf numFmtId="215" fontId="54" fillId="53" borderId="115" xfId="230" applyNumberFormat="1" applyFont="1" applyFill="1" applyBorder="1" applyAlignment="1">
      <alignment horizontal="center" vertical="center"/>
    </xf>
    <xf numFmtId="0" fontId="4" fillId="58" borderId="81" xfId="12" applyFont="1" applyFill="1" applyBorder="1" applyAlignment="1">
      <alignment horizontal="center" vertical="center"/>
    </xf>
    <xf numFmtId="0" fontId="4" fillId="58" borderId="48" xfId="12" applyFont="1" applyFill="1" applyBorder="1" applyAlignment="1">
      <alignment horizontal="center" vertical="center"/>
    </xf>
    <xf numFmtId="170" fontId="22" fillId="53" borderId="77" xfId="3" applyFont="1" applyFill="1" applyBorder="1" applyAlignment="1">
      <alignment horizontal="right" vertical="center"/>
    </xf>
    <xf numFmtId="170" fontId="22" fillId="53" borderId="78" xfId="3" applyFont="1" applyFill="1" applyBorder="1" applyAlignment="1">
      <alignment horizontal="right" vertical="center"/>
    </xf>
    <xf numFmtId="215" fontId="54" fillId="53" borderId="38" xfId="230" applyNumberFormat="1" applyFont="1" applyFill="1" applyBorder="1" applyAlignment="1">
      <alignment horizontal="center" vertical="center"/>
    </xf>
    <xf numFmtId="168" fontId="63" fillId="61" borderId="122" xfId="175" applyNumberFormat="1" applyFont="1" applyFill="1" applyBorder="1" applyAlignment="1">
      <alignment horizontal="center"/>
    </xf>
    <xf numFmtId="168" fontId="63" fillId="61" borderId="123" xfId="175" applyNumberFormat="1" applyFont="1" applyFill="1" applyBorder="1" applyAlignment="1">
      <alignment horizontal="center"/>
    </xf>
    <xf numFmtId="168" fontId="63" fillId="61" borderId="124" xfId="175" applyNumberFormat="1" applyFont="1" applyFill="1" applyBorder="1" applyAlignment="1">
      <alignment horizontal="center"/>
    </xf>
    <xf numFmtId="0" fontId="59" fillId="61" borderId="115" xfId="175" applyFont="1" applyFill="1" applyBorder="1" applyAlignment="1">
      <alignment horizontal="center" vertical="center" wrapText="1"/>
    </xf>
    <xf numFmtId="168" fontId="64" fillId="62" borderId="81" xfId="175" applyNumberFormat="1" applyFont="1" applyFill="1" applyBorder="1"/>
    <xf numFmtId="0" fontId="59" fillId="62" borderId="82" xfId="175" applyFont="1" applyFill="1" applyBorder="1" applyAlignment="1">
      <alignment horizontal="center" vertical="center"/>
    </xf>
    <xf numFmtId="0" fontId="59" fillId="62" borderId="48" xfId="175" applyFont="1" applyFill="1" applyBorder="1" applyAlignment="1">
      <alignment horizontal="center" vertical="center" wrapText="1"/>
    </xf>
    <xf numFmtId="0" fontId="59" fillId="61" borderId="98" xfId="175" applyFont="1" applyFill="1" applyBorder="1" applyAlignment="1">
      <alignment horizontal="center" vertical="center" wrapText="1"/>
    </xf>
    <xf numFmtId="0" fontId="63" fillId="62" borderId="77" xfId="175" applyFont="1" applyFill="1" applyBorder="1" applyAlignment="1">
      <alignment horizontal="center" vertical="center"/>
    </xf>
    <xf numFmtId="219" fontId="63" fillId="62" borderId="56" xfId="192" applyNumberFormat="1" applyFont="1" applyFill="1" applyBorder="1" applyAlignment="1">
      <alignment horizontal="center" vertical="center"/>
    </xf>
    <xf numFmtId="220" fontId="63" fillId="62" borderId="56" xfId="192" applyNumberFormat="1" applyFont="1" applyFill="1" applyBorder="1" applyAlignment="1">
      <alignment horizontal="center" vertical="center"/>
    </xf>
    <xf numFmtId="221" fontId="65" fillId="62" borderId="56" xfId="192" applyNumberFormat="1" applyFont="1" applyFill="1" applyBorder="1" applyAlignment="1">
      <alignment horizontal="center" vertical="center"/>
    </xf>
    <xf numFmtId="0" fontId="59" fillId="62" borderId="51" xfId="175" applyFont="1" applyFill="1" applyBorder="1" applyAlignment="1">
      <alignment horizontal="center" vertical="center" wrapText="1"/>
    </xf>
    <xf numFmtId="0" fontId="59" fillId="62" borderId="54" xfId="175" applyFont="1" applyFill="1" applyBorder="1" applyAlignment="1">
      <alignment horizontal="center" vertical="center" wrapText="1"/>
    </xf>
    <xf numFmtId="0" fontId="59" fillId="61" borderId="116" xfId="175" applyFont="1" applyFill="1" applyBorder="1" applyAlignment="1">
      <alignment horizontal="center" vertical="center" wrapText="1"/>
    </xf>
    <xf numFmtId="217" fontId="59" fillId="0" borderId="125" xfId="192" applyNumberFormat="1" applyFont="1" applyFill="1" applyBorder="1" applyAlignment="1">
      <alignment horizontal="center" vertical="center"/>
    </xf>
    <xf numFmtId="217" fontId="59" fillId="0" borderId="64" xfId="192" applyNumberFormat="1" applyFont="1" applyFill="1" applyBorder="1" applyAlignment="1">
      <alignment horizontal="center" vertical="center"/>
    </xf>
    <xf numFmtId="217" fontId="64" fillId="0" borderId="64" xfId="192" applyNumberFormat="1" applyFont="1" applyFill="1" applyBorder="1" applyAlignment="1">
      <alignment horizontal="center" vertical="center"/>
    </xf>
    <xf numFmtId="0" fontId="65" fillId="0" borderId="126" xfId="175" applyFont="1" applyFill="1" applyBorder="1" applyAlignment="1">
      <alignment horizontal="center" vertical="center"/>
    </xf>
    <xf numFmtId="0" fontId="66" fillId="62" borderId="115" xfId="175" applyFont="1" applyFill="1" applyBorder="1" applyAlignment="1">
      <alignment horizontal="center" vertical="center" wrapText="1"/>
    </xf>
    <xf numFmtId="217" fontId="65" fillId="0" borderId="51" xfId="192" applyNumberFormat="1" applyFont="1" applyFill="1" applyBorder="1" applyAlignment="1">
      <alignment horizontal="center" vertical="center"/>
    </xf>
    <xf numFmtId="10" fontId="67" fillId="62" borderId="116" xfId="192" applyNumberFormat="1" applyFont="1" applyFill="1" applyBorder="1" applyAlignment="1">
      <alignment horizontal="center" vertical="center"/>
    </xf>
    <xf numFmtId="0" fontId="65" fillId="0" borderId="51" xfId="175" applyFont="1" applyFill="1" applyBorder="1" applyAlignment="1">
      <alignment horizontal="center" vertical="center"/>
    </xf>
    <xf numFmtId="0" fontId="68" fillId="62" borderId="98" xfId="175" applyFont="1" applyFill="1" applyBorder="1" applyAlignment="1">
      <alignment horizontal="center" vertical="center" wrapText="1"/>
    </xf>
    <xf numFmtId="217" fontId="69" fillId="62" borderId="98" xfId="175" applyNumberFormat="1" applyFont="1" applyFill="1" applyBorder="1" applyAlignment="1">
      <alignment horizontal="center" vertical="center"/>
    </xf>
    <xf numFmtId="217" fontId="70" fillId="58" borderId="115" xfId="175" applyNumberFormat="1" applyFont="1" applyFill="1" applyBorder="1" applyAlignment="1">
      <alignment horizontal="center" vertical="center"/>
    </xf>
    <xf numFmtId="217" fontId="71" fillId="58" borderId="116" xfId="175" applyNumberFormat="1" applyFont="1" applyFill="1" applyBorder="1" applyAlignment="1">
      <alignment horizontal="center" vertical="center"/>
    </xf>
    <xf numFmtId="0" fontId="2" fillId="0" borderId="0" xfId="175"/>
    <xf numFmtId="0" fontId="2" fillId="0" borderId="0" xfId="12" applyFont="1" applyFill="1" applyBorder="1"/>
    <xf numFmtId="0" fontId="72" fillId="52" borderId="40" xfId="12" applyFont="1" applyFill="1" applyBorder="1" applyAlignment="1">
      <alignment horizontal="center" vertical="center" wrapText="1"/>
    </xf>
    <xf numFmtId="3" fontId="51" fillId="41" borderId="49" xfId="0" applyNumberFormat="1" applyFont="1" applyFill="1" applyBorder="1" applyAlignment="1" applyProtection="1">
      <alignment horizontal="centerContinuous" vertical="center"/>
      <protection hidden="1"/>
    </xf>
    <xf numFmtId="3" fontId="51" fillId="0" borderId="49" xfId="0" applyNumberFormat="1" applyFont="1" applyFill="1" applyBorder="1" applyAlignment="1" applyProtection="1">
      <alignment horizontal="centerContinuous" vertical="center"/>
      <protection hidden="1"/>
    </xf>
    <xf numFmtId="3" fontId="2" fillId="0" borderId="50" xfId="7" applyNumberFormat="1" applyFont="1" applyFill="1" applyBorder="1" applyAlignment="1" applyProtection="1">
      <alignment horizontal="center" vertical="center"/>
      <protection hidden="1"/>
    </xf>
    <xf numFmtId="4" fontId="5" fillId="47" borderId="59" xfId="7" applyNumberFormat="1" applyFont="1" applyFill="1" applyBorder="1" applyAlignment="1" applyProtection="1">
      <alignment horizontal="right" vertical="center"/>
      <protection hidden="1"/>
    </xf>
    <xf numFmtId="4" fontId="5" fillId="42" borderId="33" xfId="7" applyNumberFormat="1" applyFont="1" applyFill="1" applyBorder="1" applyAlignment="1" applyProtection="1">
      <alignment horizontal="right" vertical="center"/>
      <protection hidden="1"/>
    </xf>
    <xf numFmtId="174" fontId="5" fillId="0" borderId="33" xfId="0" applyNumberFormat="1" applyFont="1" applyBorder="1" applyAlignment="1" applyProtection="1">
      <alignment horizontal="right" vertical="center"/>
      <protection hidden="1"/>
    </xf>
    <xf numFmtId="174" fontId="5" fillId="0" borderId="33" xfId="0" applyNumberFormat="1" applyFont="1" applyFill="1" applyBorder="1" applyAlignment="1" applyProtection="1">
      <alignment horizontal="right" vertical="center"/>
      <protection hidden="1"/>
    </xf>
    <xf numFmtId="174" fontId="5" fillId="47" borderId="33" xfId="0" applyNumberFormat="1" applyFont="1" applyFill="1" applyBorder="1" applyAlignment="1" applyProtection="1">
      <alignment horizontal="right" vertical="center"/>
      <protection hidden="1"/>
    </xf>
    <xf numFmtId="4" fontId="5" fillId="47" borderId="33" xfId="7" applyNumberFormat="1" applyFont="1" applyFill="1" applyBorder="1" applyAlignment="1" applyProtection="1">
      <alignment horizontal="right" vertical="center"/>
      <protection hidden="1"/>
    </xf>
    <xf numFmtId="4" fontId="5" fillId="47" borderId="127" xfId="7" applyNumberFormat="1" applyFont="1" applyFill="1" applyBorder="1" applyAlignment="1" applyProtection="1">
      <alignment horizontal="right" vertical="center"/>
      <protection hidden="1"/>
    </xf>
    <xf numFmtId="172" fontId="5" fillId="43" borderId="33" xfId="0" applyNumberFormat="1" applyFont="1" applyFill="1" applyBorder="1" applyAlignment="1" applyProtection="1">
      <alignment horizontal="right" vertical="center"/>
      <protection hidden="1"/>
    </xf>
    <xf numFmtId="212" fontId="5" fillId="44" borderId="95" xfId="228" applyNumberFormat="1" applyFont="1" applyFill="1" applyBorder="1" applyAlignment="1" applyProtection="1">
      <alignment horizontal="center" vertical="center"/>
      <protection hidden="1"/>
    </xf>
    <xf numFmtId="0" fontId="5" fillId="0" borderId="50" xfId="12" applyFont="1" applyBorder="1" applyAlignment="1">
      <alignment horizontal="right" vertical="center"/>
    </xf>
    <xf numFmtId="0" fontId="2" fillId="46" borderId="77" xfId="0" applyFont="1" applyFill="1" applyBorder="1" applyAlignment="1" applyProtection="1">
      <alignment horizontal="center" vertical="center" wrapText="1"/>
      <protection hidden="1"/>
    </xf>
    <xf numFmtId="4" fontId="5" fillId="46" borderId="33" xfId="7" applyNumberFormat="1" applyFont="1" applyFill="1" applyBorder="1" applyAlignment="1" applyProtection="1">
      <alignment horizontal="right" vertical="center"/>
      <protection hidden="1"/>
    </xf>
    <xf numFmtId="0" fontId="5" fillId="0" borderId="50" xfId="12" applyFont="1" applyBorder="1" applyAlignment="1">
      <alignment vertical="center"/>
    </xf>
    <xf numFmtId="223" fontId="5" fillId="63" borderId="61" xfId="12" applyNumberFormat="1" applyFont="1" applyFill="1" applyBorder="1" applyAlignment="1">
      <alignment horizontal="center"/>
    </xf>
    <xf numFmtId="0" fontId="5" fillId="0" borderId="128" xfId="0" applyFont="1" applyFill="1" applyBorder="1" applyAlignment="1" applyProtection="1">
      <alignment horizontal="center" vertical="center"/>
      <protection hidden="1"/>
    </xf>
    <xf numFmtId="0" fontId="5" fillId="47" borderId="60" xfId="0" applyFont="1" applyFill="1" applyBorder="1" applyAlignment="1" applyProtection="1">
      <alignment horizontal="centerContinuous" vertical="center" wrapText="1"/>
      <protection hidden="1"/>
    </xf>
    <xf numFmtId="3" fontId="2" fillId="0" borderId="45" xfId="7" applyNumberFormat="1" applyFont="1" applyFill="1" applyBorder="1" applyAlignment="1" applyProtection="1">
      <alignment horizontal="center" vertical="center"/>
      <protection hidden="1"/>
    </xf>
    <xf numFmtId="3" fontId="2" fillId="0" borderId="36" xfId="0" applyNumberFormat="1" applyFont="1" applyFill="1" applyBorder="1" applyAlignment="1" applyProtection="1">
      <alignment horizontal="center" vertical="center"/>
      <protection hidden="1"/>
    </xf>
    <xf numFmtId="3" fontId="2" fillId="0" borderId="61" xfId="7" applyNumberFormat="1" applyFont="1" applyFill="1" applyBorder="1" applyAlignment="1" applyProtection="1">
      <alignment horizontal="center" vertical="center"/>
      <protection hidden="1"/>
    </xf>
    <xf numFmtId="0" fontId="2" fillId="0" borderId="118" xfId="0" applyFont="1" applyBorder="1" applyAlignment="1" applyProtection="1">
      <alignment horizontal="center"/>
      <protection hidden="1"/>
    </xf>
    <xf numFmtId="3" fontId="2" fillId="0" borderId="118" xfId="7" applyNumberFormat="1" applyFont="1" applyFill="1" applyBorder="1" applyAlignment="1" applyProtection="1">
      <alignment horizontal="center" vertical="center"/>
      <protection hidden="1"/>
    </xf>
    <xf numFmtId="3" fontId="2" fillId="0" borderId="118" xfId="0" applyNumberFormat="1" applyFont="1" applyFill="1" applyBorder="1" applyAlignment="1" applyProtection="1">
      <alignment horizontal="center" vertical="center"/>
      <protection hidden="1"/>
    </xf>
    <xf numFmtId="3" fontId="2" fillId="0" borderId="118" xfId="0" applyNumberFormat="1" applyFont="1" applyFill="1" applyBorder="1" applyAlignment="1" applyProtection="1">
      <alignment horizontal="right" vertical="center"/>
      <protection hidden="1"/>
    </xf>
    <xf numFmtId="3" fontId="2" fillId="0" borderId="9" xfId="0" applyNumberFormat="1" applyFont="1" applyFill="1" applyBorder="1" applyAlignment="1" applyProtection="1">
      <alignment horizontal="center" vertical="center"/>
      <protection hidden="1"/>
    </xf>
    <xf numFmtId="3" fontId="2" fillId="0" borderId="129" xfId="7" applyNumberFormat="1" applyFont="1" applyFill="1" applyBorder="1" applyAlignment="1" applyProtection="1">
      <alignment horizontal="center" vertical="center"/>
      <protection hidden="1"/>
    </xf>
    <xf numFmtId="1" fontId="4" fillId="0" borderId="32" xfId="0" applyNumberFormat="1" applyFont="1" applyFill="1" applyBorder="1" applyAlignment="1" applyProtection="1">
      <alignment horizontal="center" vertical="center"/>
      <protection hidden="1"/>
    </xf>
    <xf numFmtId="1" fontId="74" fillId="0" borderId="131" xfId="12" applyNumberFormat="1" applyFont="1" applyBorder="1" applyAlignment="1">
      <alignment horizontal="center" vertical="center"/>
    </xf>
    <xf numFmtId="173" fontId="74" fillId="0" borderId="131" xfId="12" applyNumberFormat="1" applyFont="1" applyBorder="1" applyAlignment="1">
      <alignment horizontal="left" wrapText="1"/>
    </xf>
    <xf numFmtId="3" fontId="4" fillId="0" borderId="33" xfId="0" applyNumberFormat="1" applyFont="1" applyBorder="1" applyAlignment="1">
      <alignment horizontal="center" vertical="center"/>
    </xf>
    <xf numFmtId="0" fontId="4" fillId="0" borderId="33" xfId="0" applyFont="1" applyBorder="1" applyAlignment="1" applyProtection="1">
      <alignment horizontal="center" vertical="center"/>
      <protection hidden="1"/>
    </xf>
    <xf numFmtId="0" fontId="4" fillId="0" borderId="97" xfId="0" applyFont="1" applyBorder="1" applyAlignment="1" applyProtection="1">
      <alignment horizontal="center" vertical="center"/>
      <protection hidden="1"/>
    </xf>
    <xf numFmtId="0" fontId="2" fillId="0" borderId="4" xfId="0" applyFont="1" applyBorder="1" applyAlignment="1" applyProtection="1">
      <alignment horizontal="center"/>
      <protection hidden="1"/>
    </xf>
    <xf numFmtId="0" fontId="2" fillId="0" borderId="47" xfId="0" applyFont="1" applyBorder="1" applyAlignment="1" applyProtection="1">
      <alignment horizontal="center"/>
      <protection hidden="1"/>
    </xf>
    <xf numFmtId="0" fontId="2" fillId="0" borderId="8" xfId="0" applyFont="1" applyBorder="1" applyProtection="1">
      <protection hidden="1"/>
    </xf>
    <xf numFmtId="0" fontId="2" fillId="0" borderId="22" xfId="0" applyFont="1" applyBorder="1" applyAlignment="1" applyProtection="1">
      <alignment horizontal="center"/>
      <protection hidden="1"/>
    </xf>
    <xf numFmtId="0" fontId="2" fillId="0" borderId="23" xfId="0" applyFont="1" applyBorder="1" applyAlignment="1" applyProtection="1">
      <alignment horizontal="center"/>
      <protection hidden="1"/>
    </xf>
    <xf numFmtId="0" fontId="2" fillId="0" borderId="24" xfId="0" applyFont="1" applyBorder="1" applyAlignment="1" applyProtection="1">
      <alignment horizontal="center"/>
      <protection hidden="1"/>
    </xf>
    <xf numFmtId="0" fontId="2" fillId="0" borderId="8" xfId="0" applyFont="1" applyBorder="1" applyAlignment="1" applyProtection="1">
      <alignment horizontal="center"/>
      <protection hidden="1"/>
    </xf>
    <xf numFmtId="0" fontId="2" fillId="0" borderId="9" xfId="0" applyFont="1" applyBorder="1" applyAlignment="1" applyProtection="1">
      <alignment horizontal="center"/>
      <protection hidden="1"/>
    </xf>
    <xf numFmtId="0" fontId="2" fillId="0" borderId="10" xfId="0" applyFont="1" applyBorder="1" applyAlignment="1" applyProtection="1">
      <alignment horizontal="center"/>
      <protection hidden="1"/>
    </xf>
    <xf numFmtId="0" fontId="2" fillId="0" borderId="11" xfId="0" applyFont="1" applyBorder="1" applyAlignment="1" applyProtection="1">
      <alignment horizontal="center"/>
      <protection hidden="1"/>
    </xf>
    <xf numFmtId="0" fontId="2" fillId="0" borderId="1" xfId="0" applyFont="1" applyBorder="1" applyAlignment="1" applyProtection="1">
      <alignment horizontal="center"/>
      <protection hidden="1"/>
    </xf>
    <xf numFmtId="0" fontId="2" fillId="0" borderId="0" xfId="0" applyFont="1" applyAlignment="1" applyProtection="1">
      <alignment horizontal="center"/>
      <protection hidden="1"/>
    </xf>
    <xf numFmtId="0" fontId="2" fillId="0" borderId="0" xfId="0" applyFont="1" applyFill="1" applyAlignment="1" applyProtection="1">
      <alignment horizontal="center"/>
      <protection hidden="1"/>
    </xf>
    <xf numFmtId="0" fontId="2" fillId="0" borderId="0" xfId="0" applyFont="1" applyFill="1" applyAlignment="1" applyProtection="1">
      <protection hidden="1"/>
    </xf>
    <xf numFmtId="0" fontId="2" fillId="0" borderId="0" xfId="0" applyFont="1" applyAlignment="1" applyProtection="1">
      <protection hidden="1"/>
    </xf>
    <xf numFmtId="0" fontId="2" fillId="0" borderId="0" xfId="0" applyFont="1" applyFill="1" applyAlignment="1" applyProtection="1">
      <alignment horizontal="left" vertical="center"/>
      <protection hidden="1"/>
    </xf>
    <xf numFmtId="0" fontId="2" fillId="0" borderId="0" xfId="0" applyFont="1" applyAlignment="1" applyProtection="1">
      <alignment horizontal="left" vertical="center"/>
      <protection hidden="1"/>
    </xf>
    <xf numFmtId="0" fontId="13" fillId="0" borderId="0" xfId="12" applyFont="1" applyFill="1" applyBorder="1" applyAlignment="1">
      <alignment horizontal="center" vertical="center" wrapText="1"/>
    </xf>
    <xf numFmtId="0" fontId="13" fillId="0" borderId="0" xfId="12" applyFont="1" applyFill="1" applyBorder="1" applyAlignment="1">
      <alignment horizontal="center" vertical="center"/>
    </xf>
    <xf numFmtId="0" fontId="13" fillId="46" borderId="40" xfId="12" applyFont="1" applyFill="1" applyBorder="1" applyAlignment="1">
      <alignment horizontal="center" vertical="center" wrapText="1"/>
    </xf>
    <xf numFmtId="0" fontId="11" fillId="2" borderId="80" xfId="12" applyFont="1" applyFill="1" applyBorder="1" applyAlignment="1">
      <alignment horizontal="center" vertical="center" wrapText="1"/>
    </xf>
    <xf numFmtId="0" fontId="11" fillId="2" borderId="79" xfId="12" applyFont="1" applyFill="1" applyBorder="1" applyAlignment="1">
      <alignment horizontal="center" vertical="center" wrapText="1"/>
    </xf>
    <xf numFmtId="170" fontId="62" fillId="59" borderId="43" xfId="3" applyFont="1" applyFill="1" applyBorder="1" applyAlignment="1">
      <alignment horizontal="center" vertical="center" wrapText="1"/>
    </xf>
    <xf numFmtId="170" fontId="62" fillId="59" borderId="36" xfId="3" applyFont="1" applyFill="1" applyBorder="1" applyAlignment="1">
      <alignment horizontal="center" vertical="center" wrapText="1"/>
    </xf>
    <xf numFmtId="170" fontId="62" fillId="59" borderId="37" xfId="3" applyFont="1" applyFill="1" applyBorder="1" applyAlignment="1">
      <alignment horizontal="center" vertical="center" wrapText="1"/>
    </xf>
    <xf numFmtId="170" fontId="62" fillId="59" borderId="118" xfId="3" applyFont="1" applyFill="1" applyBorder="1" applyAlignment="1">
      <alignment horizontal="center" vertical="center" wrapText="1"/>
    </xf>
    <xf numFmtId="170" fontId="62" fillId="59" borderId="120" xfId="3" applyFont="1" applyFill="1" applyBorder="1" applyAlignment="1">
      <alignment horizontal="center" vertical="center" wrapText="1"/>
    </xf>
    <xf numFmtId="170" fontId="62" fillId="59" borderId="121" xfId="3" applyFont="1" applyFill="1" applyBorder="1" applyAlignment="1">
      <alignment horizontal="center" vertical="center" wrapText="1"/>
    </xf>
    <xf numFmtId="3" fontId="54" fillId="60" borderId="117" xfId="12" applyNumberFormat="1" applyFont="1" applyFill="1" applyBorder="1" applyAlignment="1">
      <alignment horizontal="center" vertical="center"/>
    </xf>
    <xf numFmtId="3" fontId="54" fillId="60" borderId="119" xfId="12" applyNumberFormat="1" applyFont="1" applyFill="1" applyBorder="1" applyAlignment="1">
      <alignment horizontal="center" vertical="center"/>
    </xf>
    <xf numFmtId="217" fontId="54" fillId="60" borderId="63" xfId="192" applyNumberFormat="1" applyFont="1" applyFill="1" applyBorder="1" applyAlignment="1">
      <alignment horizontal="center" vertical="center"/>
    </xf>
    <xf numFmtId="217" fontId="54" fillId="60" borderId="55" xfId="192" applyNumberFormat="1" applyFont="1" applyFill="1" applyBorder="1" applyAlignment="1">
      <alignment horizontal="center" vertical="center"/>
    </xf>
    <xf numFmtId="0" fontId="13" fillId="0" borderId="0" xfId="12" applyFont="1" applyFill="1" applyBorder="1" applyAlignment="1">
      <alignment horizontal="center" vertical="center" wrapText="1"/>
    </xf>
    <xf numFmtId="0" fontId="13" fillId="0" borderId="0" xfId="12" applyFont="1" applyFill="1" applyBorder="1" applyAlignment="1">
      <alignment horizontal="center" vertical="center"/>
    </xf>
    <xf numFmtId="1" fontId="3" fillId="0" borderId="0" xfId="12" applyNumberFormat="1" applyFont="1" applyAlignment="1">
      <alignment horizontal="center" vertical="center" wrapText="1"/>
    </xf>
    <xf numFmtId="1" fontId="5" fillId="0" borderId="0" xfId="12" applyNumberFormat="1" applyFont="1" applyAlignment="1">
      <alignment horizontal="center" vertical="center" wrapText="1"/>
    </xf>
    <xf numFmtId="1" fontId="4" fillId="0" borderId="0" xfId="12" applyNumberFormat="1" applyFont="1" applyAlignment="1">
      <alignment horizontal="center" vertical="center" wrapText="1"/>
    </xf>
    <xf numFmtId="0" fontId="5" fillId="46" borderId="22" xfId="11" applyFont="1" applyFill="1" applyBorder="1" applyAlignment="1" applyProtection="1">
      <alignment horizontal="center" vertical="center" wrapText="1"/>
      <protection hidden="1"/>
    </xf>
    <xf numFmtId="0" fontId="5" fillId="46" borderId="24" xfId="11" applyFont="1" applyFill="1" applyBorder="1" applyAlignment="1" applyProtection="1">
      <alignment horizontal="center" vertical="center" wrapText="1"/>
      <protection hidden="1"/>
    </xf>
    <xf numFmtId="0" fontId="5" fillId="46" borderId="8" xfId="11" applyFont="1" applyFill="1" applyBorder="1" applyAlignment="1" applyProtection="1">
      <alignment horizontal="center" vertical="center" wrapText="1"/>
      <protection hidden="1"/>
    </xf>
    <xf numFmtId="0" fontId="5" fillId="46" borderId="9" xfId="11" applyFont="1" applyFill="1" applyBorder="1" applyAlignment="1" applyProtection="1">
      <alignment horizontal="center" vertical="center" wrapText="1"/>
      <protection hidden="1"/>
    </xf>
    <xf numFmtId="0" fontId="5" fillId="46" borderId="10" xfId="11" applyFont="1" applyFill="1" applyBorder="1" applyAlignment="1" applyProtection="1">
      <alignment horizontal="center" vertical="center" wrapText="1"/>
      <protection hidden="1"/>
    </xf>
    <xf numFmtId="0" fontId="5" fillId="46" borderId="1" xfId="11" applyFont="1" applyFill="1" applyBorder="1" applyAlignment="1" applyProtection="1">
      <alignment horizontal="center" vertical="center" wrapText="1"/>
      <protection hidden="1"/>
    </xf>
    <xf numFmtId="0" fontId="5" fillId="46" borderId="68" xfId="0" applyFont="1" applyFill="1" applyBorder="1" applyAlignment="1" applyProtection="1">
      <alignment horizontal="center" vertical="center" wrapText="1"/>
      <protection hidden="1"/>
    </xf>
    <xf numFmtId="0" fontId="5" fillId="46" borderId="69" xfId="0" applyFont="1" applyFill="1" applyBorder="1" applyAlignment="1" applyProtection="1">
      <alignment horizontal="center" vertical="center" wrapText="1"/>
      <protection hidden="1"/>
    </xf>
    <xf numFmtId="0" fontId="5" fillId="46" borderId="70" xfId="0" applyFont="1" applyFill="1" applyBorder="1" applyAlignment="1" applyProtection="1">
      <alignment horizontal="center" vertical="center" textRotation="90" wrapText="1"/>
      <protection hidden="1"/>
    </xf>
    <xf numFmtId="0" fontId="5" fillId="46" borderId="71" xfId="0" applyFont="1" applyFill="1" applyBorder="1" applyAlignment="1" applyProtection="1">
      <alignment horizontal="center" vertical="center" textRotation="90" wrapText="1"/>
      <protection hidden="1"/>
    </xf>
    <xf numFmtId="0" fontId="5" fillId="46" borderId="67" xfId="0" applyFont="1" applyFill="1" applyBorder="1" applyAlignment="1" applyProtection="1">
      <alignment horizontal="center" vertical="center" wrapText="1"/>
      <protection hidden="1"/>
    </xf>
    <xf numFmtId="0" fontId="5" fillId="46" borderId="35" xfId="0" applyFont="1" applyFill="1" applyBorder="1" applyAlignment="1" applyProtection="1">
      <alignment horizontal="center" vertical="center" wrapText="1"/>
      <protection hidden="1"/>
    </xf>
    <xf numFmtId="0" fontId="5" fillId="46" borderId="67" xfId="0" applyFont="1" applyFill="1" applyBorder="1" applyAlignment="1" applyProtection="1">
      <alignment horizontal="center" vertical="center" textRotation="90" wrapText="1"/>
      <protection hidden="1"/>
    </xf>
    <xf numFmtId="0" fontId="5" fillId="46" borderId="35" xfId="0" applyFont="1" applyFill="1" applyBorder="1" applyAlignment="1" applyProtection="1">
      <alignment horizontal="center" vertical="center" textRotation="90" wrapText="1"/>
      <protection hidden="1"/>
    </xf>
    <xf numFmtId="0" fontId="5" fillId="3" borderId="24" xfId="0" applyFont="1" applyFill="1" applyBorder="1" applyAlignment="1" applyProtection="1">
      <alignment horizontal="center" vertical="center" wrapText="1"/>
      <protection hidden="1"/>
    </xf>
    <xf numFmtId="0" fontId="5" fillId="3" borderId="104" xfId="0" applyFont="1" applyFill="1" applyBorder="1" applyAlignment="1" applyProtection="1">
      <alignment horizontal="center" vertical="center" wrapText="1"/>
      <protection hidden="1"/>
    </xf>
    <xf numFmtId="0" fontId="5" fillId="46" borderId="66" xfId="0" applyFont="1" applyFill="1" applyBorder="1" applyAlignment="1" applyProtection="1">
      <alignment horizontal="center" vertical="center" wrapText="1"/>
      <protection locked="0"/>
    </xf>
    <xf numFmtId="0" fontId="5" fillId="46" borderId="99" xfId="0" applyFont="1" applyFill="1" applyBorder="1" applyAlignment="1" applyProtection="1">
      <alignment horizontal="center" vertical="center" wrapText="1"/>
      <protection locked="0"/>
    </xf>
    <xf numFmtId="0" fontId="5" fillId="46" borderId="105" xfId="0" applyFont="1" applyFill="1" applyBorder="1" applyAlignment="1" applyProtection="1">
      <alignment horizontal="center" vertical="center" wrapText="1"/>
      <protection locked="0"/>
    </xf>
    <xf numFmtId="0" fontId="5" fillId="0" borderId="0" xfId="12" applyFont="1" applyAlignment="1">
      <alignment horizontal="center" vertical="center"/>
    </xf>
    <xf numFmtId="0" fontId="5" fillId="0" borderId="11" xfId="12" applyFont="1" applyBorder="1" applyAlignment="1">
      <alignment horizontal="center" vertical="center"/>
    </xf>
    <xf numFmtId="0" fontId="2" fillId="0" borderId="107" xfId="0" applyFont="1" applyBorder="1" applyAlignment="1" applyProtection="1">
      <alignment horizontal="center"/>
      <protection hidden="1"/>
    </xf>
    <xf numFmtId="0" fontId="5" fillId="45" borderId="39" xfId="0" quotePrefix="1" applyFont="1" applyFill="1" applyBorder="1" applyAlignment="1" applyProtection="1">
      <alignment horizontal="center" vertical="center"/>
      <protection hidden="1"/>
    </xf>
    <xf numFmtId="0" fontId="5" fillId="45" borderId="40" xfId="0" quotePrefix="1" applyFont="1" applyFill="1" applyBorder="1" applyAlignment="1" applyProtection="1">
      <alignment horizontal="center" vertical="center"/>
      <protection hidden="1"/>
    </xf>
    <xf numFmtId="0" fontId="5" fillId="45" borderId="65" xfId="0" quotePrefix="1" applyFont="1" applyFill="1" applyBorder="1" applyAlignment="1" applyProtection="1">
      <alignment horizontal="center" vertical="center"/>
      <protection hidden="1"/>
    </xf>
    <xf numFmtId="1" fontId="73" fillId="0" borderId="73" xfId="0" quotePrefix="1" applyNumberFormat="1" applyFont="1" applyFill="1" applyBorder="1" applyAlignment="1" applyProtection="1">
      <alignment horizontal="center" vertical="center" wrapText="1"/>
      <protection hidden="1"/>
    </xf>
    <xf numFmtId="1" fontId="73" fillId="0" borderId="74" xfId="0" quotePrefix="1" applyNumberFormat="1" applyFont="1" applyFill="1" applyBorder="1" applyAlignment="1" applyProtection="1">
      <alignment horizontal="center" vertical="center" wrapText="1"/>
      <protection hidden="1"/>
    </xf>
    <xf numFmtId="1" fontId="73" fillId="0" borderId="130" xfId="0" quotePrefix="1" applyNumberFormat="1" applyFont="1" applyFill="1" applyBorder="1" applyAlignment="1" applyProtection="1">
      <alignment horizontal="center" vertical="center" wrapText="1"/>
      <protection hidden="1"/>
    </xf>
    <xf numFmtId="0" fontId="8" fillId="0" borderId="22" xfId="0" applyFont="1" applyFill="1" applyBorder="1" applyAlignment="1" applyProtection="1">
      <alignment horizontal="justify" vertical="center" wrapText="1"/>
      <protection hidden="1"/>
    </xf>
    <xf numFmtId="0" fontId="8" fillId="0" borderId="23" xfId="0" applyFont="1" applyFill="1" applyBorder="1" applyAlignment="1" applyProtection="1">
      <alignment horizontal="justify" vertical="center" wrapText="1"/>
      <protection hidden="1"/>
    </xf>
    <xf numFmtId="0" fontId="8" fillId="0" borderId="24" xfId="0" applyFont="1" applyFill="1" applyBorder="1" applyAlignment="1" applyProtection="1">
      <alignment horizontal="justify" vertical="center" wrapText="1"/>
      <protection hidden="1"/>
    </xf>
    <xf numFmtId="0" fontId="8" fillId="0" borderId="8" xfId="0" applyFont="1" applyFill="1" applyBorder="1" applyAlignment="1" applyProtection="1">
      <alignment horizontal="justify" vertical="center" wrapText="1"/>
      <protection hidden="1"/>
    </xf>
    <xf numFmtId="0" fontId="8" fillId="0" borderId="0" xfId="0" applyFont="1" applyFill="1" applyBorder="1" applyAlignment="1" applyProtection="1">
      <alignment horizontal="justify" vertical="center" wrapText="1"/>
      <protection hidden="1"/>
    </xf>
    <xf numFmtId="0" fontId="8" fillId="0" borderId="9" xfId="0" applyFont="1" applyFill="1" applyBorder="1" applyAlignment="1" applyProtection="1">
      <alignment horizontal="justify" vertical="center" wrapText="1"/>
      <protection hidden="1"/>
    </xf>
    <xf numFmtId="0" fontId="8" fillId="0" borderId="10" xfId="0" applyFont="1" applyFill="1" applyBorder="1" applyAlignment="1" applyProtection="1">
      <alignment horizontal="justify" vertical="center" wrapText="1"/>
      <protection hidden="1"/>
    </xf>
    <xf numFmtId="0" fontId="8" fillId="0" borderId="11" xfId="0" applyFont="1" applyFill="1" applyBorder="1" applyAlignment="1" applyProtection="1">
      <alignment horizontal="justify" vertical="center" wrapText="1"/>
      <protection hidden="1"/>
    </xf>
    <xf numFmtId="0" fontId="8" fillId="0" borderId="1" xfId="0" applyFont="1" applyFill="1" applyBorder="1" applyAlignment="1" applyProtection="1">
      <alignment horizontal="justify" vertical="center" wrapText="1"/>
      <protection hidden="1"/>
    </xf>
    <xf numFmtId="0" fontId="5" fillId="0" borderId="2" xfId="0" applyFont="1" applyFill="1" applyBorder="1" applyAlignment="1" applyProtection="1">
      <alignment horizontal="center" vertical="center" wrapText="1"/>
      <protection hidden="1"/>
    </xf>
    <xf numFmtId="3" fontId="4" fillId="0" borderId="72" xfId="0" applyNumberFormat="1" applyFont="1" applyFill="1" applyBorder="1" applyAlignment="1" applyProtection="1">
      <alignment horizontal="center" vertical="center"/>
      <protection hidden="1"/>
    </xf>
    <xf numFmtId="1" fontId="3" fillId="0" borderId="0" xfId="0" quotePrefix="1" applyNumberFormat="1" applyFont="1" applyFill="1" applyAlignment="1" applyProtection="1">
      <alignment horizontal="center" vertical="center" wrapText="1"/>
      <protection hidden="1"/>
    </xf>
    <xf numFmtId="1" fontId="3" fillId="0" borderId="0" xfId="12" applyNumberFormat="1" applyFont="1" applyAlignment="1" applyProtection="1">
      <alignment horizontal="center" vertical="center" wrapText="1"/>
      <protection hidden="1"/>
    </xf>
    <xf numFmtId="1" fontId="5" fillId="0" borderId="0" xfId="12" applyNumberFormat="1" applyFont="1" applyAlignment="1" applyProtection="1">
      <alignment horizontal="center" vertical="center" wrapText="1"/>
      <protection hidden="1"/>
    </xf>
    <xf numFmtId="0" fontId="5" fillId="0" borderId="0" xfId="12" applyFont="1" applyAlignment="1" applyProtection="1">
      <alignment horizontal="center" vertical="center"/>
      <protection hidden="1"/>
    </xf>
    <xf numFmtId="0" fontId="5" fillId="0" borderId="0" xfId="0" applyFont="1" applyFill="1" applyBorder="1" applyAlignment="1" applyProtection="1">
      <alignment horizontal="center" vertical="center" wrapText="1"/>
      <protection hidden="1"/>
    </xf>
    <xf numFmtId="4" fontId="7" fillId="46" borderId="75" xfId="0" applyNumberFormat="1" applyFont="1" applyFill="1" applyBorder="1" applyAlignment="1" applyProtection="1">
      <alignment horizontal="center" vertical="center" wrapText="1"/>
      <protection hidden="1"/>
    </xf>
    <xf numFmtId="4" fontId="7" fillId="46" borderId="76" xfId="0" applyNumberFormat="1" applyFont="1" applyFill="1" applyBorder="1" applyAlignment="1" applyProtection="1">
      <alignment horizontal="center" vertical="center" wrapText="1"/>
      <protection hidden="1"/>
    </xf>
    <xf numFmtId="4" fontId="7" fillId="46" borderId="27" xfId="0" applyNumberFormat="1" applyFont="1" applyFill="1" applyBorder="1" applyAlignment="1" applyProtection="1">
      <alignment horizontal="center" vertical="center" wrapText="1"/>
      <protection hidden="1"/>
    </xf>
    <xf numFmtId="0" fontId="22" fillId="46" borderId="0" xfId="0" applyFont="1" applyFill="1" applyAlignment="1" applyProtection="1">
      <alignment horizontal="center" vertical="center" wrapText="1"/>
      <protection hidden="1"/>
    </xf>
    <xf numFmtId="0" fontId="4" fillId="0" borderId="2" xfId="0" applyFont="1" applyFill="1" applyBorder="1" applyAlignment="1" applyProtection="1">
      <alignment horizontal="center" vertical="center"/>
      <protection hidden="1"/>
    </xf>
    <xf numFmtId="0" fontId="5" fillId="43" borderId="39" xfId="0" applyFont="1" applyFill="1" applyBorder="1" applyAlignment="1" applyProtection="1">
      <alignment horizontal="right" vertical="center"/>
      <protection hidden="1"/>
    </xf>
    <xf numFmtId="0" fontId="5" fillId="43" borderId="40" xfId="0" applyFont="1" applyFill="1" applyBorder="1" applyAlignment="1" applyProtection="1">
      <alignment horizontal="right" vertical="center"/>
      <protection hidden="1"/>
    </xf>
    <xf numFmtId="0" fontId="5" fillId="43" borderId="65" xfId="0" applyFont="1" applyFill="1" applyBorder="1" applyAlignment="1" applyProtection="1">
      <alignment horizontal="right" vertical="center"/>
      <protection hidden="1"/>
    </xf>
    <xf numFmtId="0" fontId="5" fillId="44" borderId="39" xfId="0" applyFont="1" applyFill="1" applyBorder="1" applyAlignment="1" applyProtection="1">
      <alignment horizontal="center" vertical="center"/>
      <protection hidden="1"/>
    </xf>
    <xf numFmtId="0" fontId="5" fillId="44" borderId="40" xfId="0" applyFont="1" applyFill="1" applyBorder="1" applyAlignment="1" applyProtection="1">
      <alignment horizontal="center" vertical="center"/>
      <protection hidden="1"/>
    </xf>
    <xf numFmtId="0" fontId="5" fillId="44" borderId="65" xfId="0" applyFont="1" applyFill="1" applyBorder="1" applyAlignment="1" applyProtection="1">
      <alignment horizontal="center" vertical="center"/>
      <protection hidden="1"/>
    </xf>
    <xf numFmtId="0" fontId="5" fillId="45" borderId="39" xfId="0" applyFont="1" applyFill="1" applyBorder="1" applyAlignment="1" applyProtection="1">
      <alignment horizontal="center" vertical="center" wrapText="1"/>
      <protection hidden="1"/>
    </xf>
    <xf numFmtId="0" fontId="5" fillId="45" borderId="40" xfId="0" applyFont="1" applyFill="1" applyBorder="1" applyAlignment="1" applyProtection="1">
      <alignment horizontal="center" vertical="center" wrapText="1"/>
      <protection hidden="1"/>
    </xf>
    <xf numFmtId="0" fontId="5" fillId="45" borderId="65" xfId="0" applyFont="1" applyFill="1" applyBorder="1" applyAlignment="1" applyProtection="1">
      <alignment horizontal="center" vertical="center" wrapText="1"/>
      <protection hidden="1"/>
    </xf>
    <xf numFmtId="0" fontId="2" fillId="0" borderId="50" xfId="0" applyFont="1" applyFill="1" applyBorder="1" applyAlignment="1" applyProtection="1">
      <alignment horizontal="right" vertical="center" wrapText="1"/>
      <protection hidden="1"/>
    </xf>
    <xf numFmtId="0" fontId="2" fillId="0" borderId="92" xfId="0" applyFont="1" applyFill="1" applyBorder="1" applyAlignment="1" applyProtection="1">
      <alignment horizontal="right" vertical="center" wrapText="1"/>
      <protection hidden="1"/>
    </xf>
    <xf numFmtId="0" fontId="5" fillId="46" borderId="50" xfId="0" applyFont="1" applyFill="1" applyBorder="1" applyAlignment="1" applyProtection="1">
      <alignment horizontal="right" vertical="center" wrapText="1"/>
      <protection hidden="1"/>
    </xf>
    <xf numFmtId="0" fontId="5" fillId="46" borderId="34" xfId="0" applyFont="1" applyFill="1" applyBorder="1" applyAlignment="1" applyProtection="1">
      <alignment horizontal="right" vertical="center" wrapText="1"/>
      <protection hidden="1"/>
    </xf>
    <xf numFmtId="0" fontId="5" fillId="0" borderId="50" xfId="0" applyFont="1" applyFill="1" applyBorder="1" applyAlignment="1" applyProtection="1">
      <alignment horizontal="right" vertical="center" wrapText="1"/>
      <protection hidden="1"/>
    </xf>
    <xf numFmtId="0" fontId="5" fillId="0" borderId="34" xfId="0" applyFont="1" applyFill="1" applyBorder="1" applyAlignment="1" applyProtection="1">
      <alignment horizontal="right" vertical="center" wrapText="1"/>
      <protection hidden="1"/>
    </xf>
    <xf numFmtId="0" fontId="5" fillId="0" borderId="53" xfId="0" applyFont="1" applyFill="1" applyBorder="1" applyAlignment="1" applyProtection="1">
      <alignment horizontal="right" vertical="center" wrapText="1"/>
      <protection hidden="1"/>
    </xf>
    <xf numFmtId="0" fontId="5" fillId="0" borderId="83" xfId="0" applyFont="1" applyFill="1" applyBorder="1" applyAlignment="1" applyProtection="1">
      <alignment horizontal="right" vertical="center" wrapText="1"/>
      <protection hidden="1"/>
    </xf>
    <xf numFmtId="0" fontId="5" fillId="2" borderId="50" xfId="12" applyFont="1" applyFill="1" applyBorder="1" applyAlignment="1">
      <alignment horizontal="center" wrapText="1"/>
    </xf>
    <xf numFmtId="0" fontId="5" fillId="2" borderId="53" xfId="12" applyFont="1" applyFill="1" applyBorder="1" applyAlignment="1">
      <alignment horizontal="center" vertical="center"/>
    </xf>
    <xf numFmtId="0" fontId="5" fillId="2" borderId="85" xfId="12" applyFont="1" applyFill="1" applyBorder="1" applyAlignment="1">
      <alignment horizontal="center" vertical="center"/>
    </xf>
    <xf numFmtId="0" fontId="5" fillId="2" borderId="53" xfId="12" applyFont="1" applyFill="1" applyBorder="1" applyAlignment="1">
      <alignment horizontal="right" vertical="center"/>
    </xf>
    <xf numFmtId="0" fontId="13" fillId="46" borderId="47" xfId="12" applyFont="1" applyFill="1" applyBorder="1" applyAlignment="1">
      <alignment horizontal="center" vertical="center" wrapText="1"/>
    </xf>
    <xf numFmtId="0" fontId="13" fillId="46" borderId="84" xfId="12" applyFont="1" applyFill="1" applyBorder="1" applyAlignment="1">
      <alignment horizontal="center" vertical="center" wrapText="1"/>
    </xf>
    <xf numFmtId="0" fontId="13" fillId="46" borderId="46" xfId="12" applyFont="1" applyFill="1" applyBorder="1" applyAlignment="1">
      <alignment horizontal="center" vertical="center" wrapText="1"/>
    </xf>
    <xf numFmtId="222" fontId="6" fillId="63" borderId="49" xfId="12" applyNumberFormat="1" applyFont="1" applyFill="1" applyBorder="1" applyAlignment="1">
      <alignment horizontal="center"/>
    </xf>
    <xf numFmtId="222" fontId="6" fillId="63" borderId="50" xfId="12" applyNumberFormat="1" applyFont="1" applyFill="1" applyBorder="1" applyAlignment="1">
      <alignment horizontal="center"/>
    </xf>
    <xf numFmtId="0" fontId="2" fillId="63" borderId="52" xfId="12" applyFill="1" applyBorder="1" applyAlignment="1">
      <alignment horizontal="center" vertical="center"/>
    </xf>
    <xf numFmtId="0" fontId="2" fillId="63" borderId="53" xfId="12" applyFill="1" applyBorder="1" applyAlignment="1">
      <alignment horizontal="center" vertical="center"/>
    </xf>
    <xf numFmtId="0" fontId="2" fillId="63" borderId="85" xfId="12" applyFill="1" applyBorder="1" applyAlignment="1">
      <alignment horizontal="center" vertical="center"/>
    </xf>
    <xf numFmtId="222" fontId="6" fillId="55" borderId="49" xfId="12" applyNumberFormat="1" applyFont="1" applyFill="1" applyBorder="1" applyAlignment="1">
      <alignment horizontal="center"/>
    </xf>
    <xf numFmtId="222" fontId="6" fillId="55" borderId="50" xfId="12" applyNumberFormat="1" applyFont="1" applyFill="1" applyBorder="1" applyAlignment="1">
      <alignment horizontal="center"/>
    </xf>
    <xf numFmtId="222" fontId="6" fillId="55" borderId="61" xfId="12" applyNumberFormat="1" applyFont="1" applyFill="1" applyBorder="1" applyAlignment="1">
      <alignment horizontal="center"/>
    </xf>
    <xf numFmtId="0" fontId="5" fillId="0" borderId="0" xfId="12" applyFont="1" applyBorder="1" applyAlignment="1">
      <alignment horizontal="center" vertical="center" wrapText="1"/>
    </xf>
    <xf numFmtId="0" fontId="11" fillId="2" borderId="62" xfId="12" applyFont="1" applyFill="1" applyBorder="1" applyAlignment="1">
      <alignment horizontal="center" vertical="center" wrapText="1"/>
    </xf>
    <xf numFmtId="0" fontId="11" fillId="2" borderId="80" xfId="12" applyFont="1" applyFill="1" applyBorder="1" applyAlignment="1">
      <alignment horizontal="center" vertical="center" wrapText="1"/>
    </xf>
    <xf numFmtId="0" fontId="13" fillId="46" borderId="46" xfId="12" applyFont="1" applyFill="1" applyBorder="1" applyAlignment="1">
      <alignment horizontal="left" vertical="center" wrapText="1"/>
    </xf>
    <xf numFmtId="0" fontId="13" fillId="46" borderId="47" xfId="12" applyFont="1" applyFill="1" applyBorder="1" applyAlignment="1">
      <alignment horizontal="left" vertical="center" wrapText="1"/>
    </xf>
    <xf numFmtId="0" fontId="13" fillId="46" borderId="84" xfId="12" applyFont="1" applyFill="1" applyBorder="1" applyAlignment="1">
      <alignment horizontal="left" vertical="center" wrapText="1"/>
    </xf>
    <xf numFmtId="0" fontId="13" fillId="46" borderId="49" xfId="12" applyFont="1" applyFill="1" applyBorder="1" applyAlignment="1">
      <alignment horizontal="left" vertical="center" wrapText="1"/>
    </xf>
    <xf numFmtId="0" fontId="13" fillId="46" borderId="50" xfId="12" applyFont="1" applyFill="1" applyBorder="1" applyAlignment="1">
      <alignment horizontal="left" vertical="center" wrapText="1"/>
    </xf>
    <xf numFmtId="0" fontId="13" fillId="46" borderId="61" xfId="12" applyFont="1" applyFill="1" applyBorder="1" applyAlignment="1">
      <alignment horizontal="left" vertical="center" wrapText="1"/>
    </xf>
    <xf numFmtId="181" fontId="13" fillId="46" borderId="40" xfId="7" applyNumberFormat="1" applyFont="1" applyFill="1" applyBorder="1" applyAlignment="1">
      <alignment horizontal="center" vertical="center" wrapText="1"/>
    </xf>
    <xf numFmtId="0" fontId="13" fillId="46" borderId="81" xfId="12" applyFont="1" applyFill="1" applyBorder="1" applyAlignment="1">
      <alignment horizontal="center" vertical="center" wrapText="1"/>
    </xf>
    <xf numFmtId="0" fontId="13" fillId="46" borderId="82" xfId="12" applyFont="1" applyFill="1" applyBorder="1" applyAlignment="1">
      <alignment horizontal="center" vertical="center" wrapText="1"/>
    </xf>
    <xf numFmtId="0" fontId="13" fillId="46" borderId="48" xfId="12" applyFont="1" applyFill="1" applyBorder="1" applyAlignment="1">
      <alignment horizontal="center" vertical="center" wrapText="1"/>
    </xf>
    <xf numFmtId="0" fontId="11" fillId="2" borderId="29" xfId="12" applyFont="1" applyFill="1" applyBorder="1" applyAlignment="1">
      <alignment horizontal="center" vertical="center" wrapText="1"/>
    </xf>
    <xf numFmtId="0" fontId="11" fillId="2" borderId="79" xfId="12" applyFont="1" applyFill="1" applyBorder="1" applyAlignment="1">
      <alignment horizontal="center" vertical="center" wrapText="1"/>
    </xf>
    <xf numFmtId="0" fontId="5" fillId="2" borderId="49" xfId="12" applyFont="1" applyFill="1" applyBorder="1" applyAlignment="1">
      <alignment horizontal="right" vertical="center"/>
    </xf>
    <xf numFmtId="0" fontId="5" fillId="2" borderId="50" xfId="12" applyFont="1" applyFill="1" applyBorder="1" applyAlignment="1">
      <alignment horizontal="right" vertical="center"/>
    </xf>
    <xf numFmtId="0" fontId="5" fillId="2" borderId="34" xfId="12" applyFont="1" applyFill="1" applyBorder="1" applyAlignment="1">
      <alignment horizontal="right" vertical="center"/>
    </xf>
    <xf numFmtId="0" fontId="13" fillId="46" borderId="77" xfId="12" applyFont="1" applyFill="1" applyBorder="1" applyAlignment="1">
      <alignment horizontal="center" vertical="center" wrapText="1"/>
    </xf>
    <xf numFmtId="0" fontId="13" fillId="46" borderId="78" xfId="12" applyFont="1" applyFill="1" applyBorder="1" applyAlignment="1">
      <alignment horizontal="center" vertical="center" wrapText="1"/>
    </xf>
    <xf numFmtId="0" fontId="13" fillId="46" borderId="56" xfId="12" applyFont="1" applyFill="1" applyBorder="1" applyAlignment="1">
      <alignment horizontal="center" vertical="center" wrapText="1"/>
    </xf>
    <xf numFmtId="0" fontId="13" fillId="46" borderId="12" xfId="12" applyFont="1" applyFill="1" applyBorder="1" applyAlignment="1">
      <alignment horizontal="center" vertical="center" wrapText="1"/>
    </xf>
    <xf numFmtId="0" fontId="13" fillId="46" borderId="56" xfId="12" applyFont="1" applyFill="1" applyBorder="1" applyAlignment="1">
      <alignment horizontal="center" vertical="center"/>
    </xf>
    <xf numFmtId="0" fontId="13" fillId="46" borderId="12" xfId="12" applyFont="1" applyFill="1" applyBorder="1" applyAlignment="1">
      <alignment horizontal="center" vertical="center"/>
    </xf>
    <xf numFmtId="4" fontId="5" fillId="2" borderId="78" xfId="12" applyNumberFormat="1" applyFont="1" applyFill="1" applyBorder="1" applyAlignment="1">
      <alignment horizontal="right" vertical="center" wrapText="1"/>
    </xf>
    <xf numFmtId="4" fontId="5" fillId="2" borderId="12" xfId="12" applyNumberFormat="1" applyFont="1" applyFill="1" applyBorder="1" applyAlignment="1">
      <alignment horizontal="right" vertical="center" wrapText="1"/>
    </xf>
    <xf numFmtId="4" fontId="5" fillId="2" borderId="77" xfId="12" applyNumberFormat="1" applyFont="1" applyFill="1" applyBorder="1" applyAlignment="1">
      <alignment horizontal="right" vertical="center" wrapText="1"/>
    </xf>
    <xf numFmtId="4" fontId="5" fillId="2" borderId="56" xfId="12" applyNumberFormat="1" applyFont="1" applyFill="1" applyBorder="1" applyAlignment="1">
      <alignment horizontal="right" vertical="center" wrapText="1"/>
    </xf>
    <xf numFmtId="0" fontId="13" fillId="46" borderId="58" xfId="12" applyFont="1" applyFill="1" applyBorder="1" applyAlignment="1">
      <alignment horizontal="center" vertical="center" wrapText="1"/>
    </xf>
    <xf numFmtId="0" fontId="13" fillId="46" borderId="59" xfId="12" applyFont="1" applyFill="1" applyBorder="1" applyAlignment="1">
      <alignment horizontal="center" vertical="center" wrapText="1"/>
    </xf>
    <xf numFmtId="0" fontId="13" fillId="46" borderId="60" xfId="12" applyFont="1" applyFill="1" applyBorder="1" applyAlignment="1">
      <alignment horizontal="center" vertical="center" wrapText="1"/>
    </xf>
    <xf numFmtId="0" fontId="5" fillId="2" borderId="52" xfId="12" applyFont="1" applyFill="1" applyBorder="1" applyAlignment="1">
      <alignment horizontal="right" vertical="center"/>
    </xf>
    <xf numFmtId="0" fontId="5" fillId="2" borderId="83" xfId="12" applyFont="1" applyFill="1" applyBorder="1" applyAlignment="1">
      <alignment horizontal="right" vertical="center"/>
    </xf>
    <xf numFmtId="0" fontId="13" fillId="46" borderId="39" xfId="12" applyFont="1" applyFill="1" applyBorder="1" applyAlignment="1">
      <alignment horizontal="center" vertical="center" wrapText="1"/>
    </xf>
    <xf numFmtId="0" fontId="13" fillId="46" borderId="40" xfId="12" applyFont="1" applyFill="1" applyBorder="1" applyAlignment="1">
      <alignment horizontal="center" vertical="center" wrapText="1"/>
    </xf>
    <xf numFmtId="0" fontId="5" fillId="46" borderId="77" xfId="12" applyFont="1" applyFill="1" applyBorder="1" applyAlignment="1">
      <alignment horizontal="center" vertical="center" wrapText="1"/>
    </xf>
    <xf numFmtId="0" fontId="5" fillId="46" borderId="56" xfId="12" applyFont="1" applyFill="1" applyBorder="1" applyAlignment="1">
      <alignment horizontal="center" vertical="center" wrapText="1"/>
    </xf>
    <xf numFmtId="0" fontId="5" fillId="54" borderId="0" xfId="0" applyFont="1" applyFill="1" applyBorder="1" applyAlignment="1">
      <alignment horizontal="center" vertical="center"/>
    </xf>
  </cellXfs>
  <cellStyles count="231">
    <cellStyle name="20% - Accent1" xfId="21"/>
    <cellStyle name="20% - Accent2" xfId="22"/>
    <cellStyle name="20% - Accent3" xfId="23"/>
    <cellStyle name="20% - Accent4" xfId="24"/>
    <cellStyle name="20% - Accent5" xfId="25"/>
    <cellStyle name="20% - Accent6" xfId="26"/>
    <cellStyle name="2-decimales" xfId="27"/>
    <cellStyle name="40% - Accent1" xfId="28"/>
    <cellStyle name="40% - Accent2" xfId="29"/>
    <cellStyle name="40% - Accent3" xfId="30"/>
    <cellStyle name="40% - Accent4" xfId="31"/>
    <cellStyle name="40% - Accent5" xfId="32"/>
    <cellStyle name="40% - Accent6" xfId="33"/>
    <cellStyle name="60% - Accent1" xfId="34"/>
    <cellStyle name="60% - Accent2" xfId="35"/>
    <cellStyle name="60% - Accent3" xfId="36"/>
    <cellStyle name="60% - Accent4" xfId="37"/>
    <cellStyle name="60% - Accent5" xfId="38"/>
    <cellStyle name="60% - Accent6" xfId="39"/>
    <cellStyle name="Accent1" xfId="40"/>
    <cellStyle name="Accent2" xfId="41"/>
    <cellStyle name="Accent3" xfId="42"/>
    <cellStyle name="Accent4" xfId="43"/>
    <cellStyle name="Accent5" xfId="44"/>
    <cellStyle name="Accent6" xfId="45"/>
    <cellStyle name="Bad" xfId="46"/>
    <cellStyle name="Calculation" xfId="47"/>
    <cellStyle name="Check Cell" xfId="48"/>
    <cellStyle name="CIENTOS" xfId="49"/>
    <cellStyle name="CIENTOS 2D" xfId="50"/>
    <cellStyle name="CIENTOS 3D" xfId="51"/>
    <cellStyle name="CIENTOS 4D" xfId="52"/>
    <cellStyle name="CIENTOS_ANALISIS UNITARIO CONCRETO DE 3000 PSI Y VARIOS (ACERO GRADO 60)" xfId="53"/>
    <cellStyle name="Comma" xfId="54"/>
    <cellStyle name="Comma0" xfId="55"/>
    <cellStyle name="Comma0 - Modelo5" xfId="56"/>
    <cellStyle name="Comma1 - Modelo1" xfId="57"/>
    <cellStyle name="Curren - Modelo2" xfId="58"/>
    <cellStyle name="Currency" xfId="59"/>
    <cellStyle name="Currency0" xfId="60"/>
    <cellStyle name="Date" xfId="61"/>
    <cellStyle name="Énfasis 1" xfId="62"/>
    <cellStyle name="Énfasis 2" xfId="63"/>
    <cellStyle name="Énfasis 3" xfId="64"/>
    <cellStyle name="Énfasis1 - 20%" xfId="65"/>
    <cellStyle name="Énfasis1 - 40%" xfId="66"/>
    <cellStyle name="Énfasis1 - 60%" xfId="67"/>
    <cellStyle name="Énfasis2 - 20%" xfId="68"/>
    <cellStyle name="Énfasis2 - 40%" xfId="69"/>
    <cellStyle name="Énfasis2 - 60%" xfId="70"/>
    <cellStyle name="Énfasis3 - 20%" xfId="71"/>
    <cellStyle name="Énfasis3 - 40%" xfId="72"/>
    <cellStyle name="Énfasis3 - 60%" xfId="73"/>
    <cellStyle name="Énfasis4 - 20%" xfId="74"/>
    <cellStyle name="Énfasis4 - 40%" xfId="75"/>
    <cellStyle name="Énfasis4 - 60%" xfId="76"/>
    <cellStyle name="Énfasis5 - 20%" xfId="77"/>
    <cellStyle name="Énfasis5 - 40%" xfId="78"/>
    <cellStyle name="Énfasis5 - 60%" xfId="79"/>
    <cellStyle name="Énfasis6 - 20%" xfId="80"/>
    <cellStyle name="Énfasis6 - 40%" xfId="81"/>
    <cellStyle name="Énfasis6 - 60%" xfId="82"/>
    <cellStyle name="ENTERO" xfId="83"/>
    <cellStyle name="Estilo 1" xfId="1"/>
    <cellStyle name="Euro" xfId="2"/>
    <cellStyle name="Euro 2" xfId="84"/>
    <cellStyle name="Euro 3" xfId="212"/>
    <cellStyle name="Explanatory Text" xfId="85"/>
    <cellStyle name="F2" xfId="86"/>
    <cellStyle name="F3" xfId="87"/>
    <cellStyle name="F4" xfId="88"/>
    <cellStyle name="F5" xfId="89"/>
    <cellStyle name="F6" xfId="90"/>
    <cellStyle name="F7" xfId="91"/>
    <cellStyle name="F8" xfId="92"/>
    <cellStyle name="Fixed" xfId="93"/>
    <cellStyle name="Good" xfId="94"/>
    <cellStyle name="GRADOSMINSEG" xfId="95"/>
    <cellStyle name="Heading 1" xfId="96"/>
    <cellStyle name="Heading 2" xfId="97"/>
    <cellStyle name="Heading 3" xfId="98"/>
    <cellStyle name="Heading 4" xfId="99"/>
    <cellStyle name="Heading1" xfId="100"/>
    <cellStyle name="Heading2" xfId="101"/>
    <cellStyle name="Hipervínculo 2" xfId="102"/>
    <cellStyle name="Input" xfId="103"/>
    <cellStyle name="Linked Cell" xfId="104"/>
    <cellStyle name="MILE DE MILLONES" xfId="105"/>
    <cellStyle name="MILES" xfId="106"/>
    <cellStyle name="Millares" xfId="3" builtinId="3"/>
    <cellStyle name="Millares [0]" xfId="229" builtinId="6"/>
    <cellStyle name="Millares [0] 2" xfId="107"/>
    <cellStyle name="Millares [0] 2 2" xfId="214"/>
    <cellStyle name="Millares [0] 3" xfId="108"/>
    <cellStyle name="Millares [0] 3 2" xfId="109"/>
    <cellStyle name="Millares [0] 4" xfId="110"/>
    <cellStyle name="Millares [0] 4 2" xfId="111"/>
    <cellStyle name="Millares [0] 5" xfId="112"/>
    <cellStyle name="Millares [0] 5 2" xfId="113"/>
    <cellStyle name="Millares 10" xfId="114"/>
    <cellStyle name="Millares 10 2" xfId="115"/>
    <cellStyle name="Millares 10 3" xfId="116"/>
    <cellStyle name="Millares 10 4" xfId="117"/>
    <cellStyle name="Millares 10 5" xfId="118"/>
    <cellStyle name="Millares 10 6" xfId="119"/>
    <cellStyle name="Millares 11" xfId="120"/>
    <cellStyle name="Millares 12" xfId="121"/>
    <cellStyle name="Millares 13" xfId="122"/>
    <cellStyle name="Millares 14" xfId="123"/>
    <cellStyle name="Millares 15" xfId="124"/>
    <cellStyle name="Millares 16" xfId="125"/>
    <cellStyle name="Millares 17" xfId="126"/>
    <cellStyle name="Millares 18" xfId="127"/>
    <cellStyle name="Millares 19" xfId="128"/>
    <cellStyle name="Millares 2" xfId="4"/>
    <cellStyle name="Millares 2 2" xfId="129"/>
    <cellStyle name="Millares 2 2 2" xfId="217"/>
    <cellStyle name="Millares 2 3" xfId="130"/>
    <cellStyle name="Millares 2 4" xfId="19"/>
    <cellStyle name="Millares 2 5" xfId="216"/>
    <cellStyle name="Millares 20" xfId="131"/>
    <cellStyle name="Millares 21" xfId="132"/>
    <cellStyle name="Millares 22" xfId="133"/>
    <cellStyle name="Millares 23" xfId="134"/>
    <cellStyle name="Millares 24" xfId="135"/>
    <cellStyle name="Millares 25" xfId="136"/>
    <cellStyle name="Millares 26" xfId="137"/>
    <cellStyle name="Millares 27" xfId="138"/>
    <cellStyle name="Millares 28" xfId="139"/>
    <cellStyle name="Millares 29" xfId="140"/>
    <cellStyle name="Millares 3" xfId="5"/>
    <cellStyle name="Millares 3 2" xfId="142"/>
    <cellStyle name="Millares 3 3" xfId="143"/>
    <cellStyle name="Millares 3 4" xfId="141"/>
    <cellStyle name="Millares 3_6._Presupuesto General Señalización" xfId="144"/>
    <cellStyle name="Millares 30" xfId="145"/>
    <cellStyle name="Millares 31" xfId="146"/>
    <cellStyle name="Millares 32" xfId="147"/>
    <cellStyle name="Millares 33" xfId="148"/>
    <cellStyle name="Millares 34" xfId="149"/>
    <cellStyle name="Millares 35" xfId="150"/>
    <cellStyle name="Millares 36" xfId="16"/>
    <cellStyle name="Millares 37" xfId="184"/>
    <cellStyle name="Millares 38" xfId="223"/>
    <cellStyle name="Millares 39" xfId="213"/>
    <cellStyle name="Millares 4" xfId="151"/>
    <cellStyle name="Millares 4 2" xfId="152"/>
    <cellStyle name="Millares 40" xfId="215"/>
    <cellStyle name="Millares 5" xfId="153"/>
    <cellStyle name="Millares 5 2" xfId="154"/>
    <cellStyle name="Millares 6" xfId="155"/>
    <cellStyle name="Millares 6 2" xfId="156"/>
    <cellStyle name="Millares 7" xfId="157"/>
    <cellStyle name="Millares 7 2" xfId="218"/>
    <cellStyle name="Millares 8" xfId="158"/>
    <cellStyle name="Millares 8 2" xfId="159"/>
    <cellStyle name="Millares 8 3" xfId="160"/>
    <cellStyle name="Millares 8 4" xfId="161"/>
    <cellStyle name="Millares 8 5" xfId="162"/>
    <cellStyle name="Millares 8 6" xfId="163"/>
    <cellStyle name="Millares 8 7" xfId="164"/>
    <cellStyle name="Millares 9" xfId="165"/>
    <cellStyle name="Millares_PtosLicitacionesSRTaño03" xfId="6"/>
    <cellStyle name="MILLONES" xfId="166"/>
    <cellStyle name="Moneda" xfId="7" builtinId="4"/>
    <cellStyle name="Moneda [0] 2" xfId="230"/>
    <cellStyle name="Moneda [00]" xfId="167"/>
    <cellStyle name="Moneda [2]" xfId="168"/>
    <cellStyle name="Moneda 12" xfId="169"/>
    <cellStyle name="Moneda 2" xfId="8"/>
    <cellStyle name="Moneda 2 2" xfId="170"/>
    <cellStyle name="Moneda 2 3" xfId="225"/>
    <cellStyle name="Moneda 3" xfId="171"/>
    <cellStyle name="Moneda 3 2" xfId="172"/>
    <cellStyle name="Moneda 3 3" xfId="220"/>
    <cellStyle name="Moneda 4" xfId="173"/>
    <cellStyle name="Moneda 5" xfId="17"/>
    <cellStyle name="Moneda 6" xfId="182"/>
    <cellStyle name="Moneda 7" xfId="222"/>
    <cellStyle name="Moneda 8" xfId="219"/>
    <cellStyle name="Moneda 9" xfId="211"/>
    <cellStyle name="Moneda_PtosLicitacionesSRTaño03" xfId="9"/>
    <cellStyle name="No. punto" xfId="174"/>
    <cellStyle name="Normal" xfId="0" builtinId="0"/>
    <cellStyle name="Normal 10" xfId="227"/>
    <cellStyle name="Normal 2" xfId="10"/>
    <cellStyle name="Normal 2 10" xfId="175"/>
    <cellStyle name="Normal 2 10 2" xfId="176"/>
    <cellStyle name="Normal 2 10 3" xfId="177"/>
    <cellStyle name="Normal 2 2" xfId="11"/>
    <cellStyle name="Normal 2 2 2" xfId="178"/>
    <cellStyle name="Normal 2 3" xfId="179"/>
    <cellStyle name="Normal 2 4" xfId="180"/>
    <cellStyle name="Normal 2_INFORME CTO. 52-2009 CONSORCIO H.L." xfId="181"/>
    <cellStyle name="Normal 3" xfId="12"/>
    <cellStyle name="Normal 3 2" xfId="183"/>
    <cellStyle name="Normal 4" xfId="13"/>
    <cellStyle name="Normal 4 2" xfId="221"/>
    <cellStyle name="Normal 5" xfId="185"/>
    <cellStyle name="Normal 5 2" xfId="186"/>
    <cellStyle name="Normal 5 3" xfId="187"/>
    <cellStyle name="Normal 6" xfId="15"/>
    <cellStyle name="Normal 7" xfId="20"/>
    <cellStyle name="Normal 8" xfId="224"/>
    <cellStyle name="Normal 9" xfId="226"/>
    <cellStyle name="Note" xfId="188"/>
    <cellStyle name="Output" xfId="189"/>
    <cellStyle name="Percen - Modelo3" xfId="190"/>
    <cellStyle name="Percent" xfId="191"/>
    <cellStyle name="Porcentaje" xfId="228" builtinId="5"/>
    <cellStyle name="Porcentaje 2" xfId="192"/>
    <cellStyle name="Porcentaje 3" xfId="18"/>
    <cellStyle name="Porcentual 2" xfId="14"/>
    <cellStyle name="Porcentual 2 2" xfId="193"/>
    <cellStyle name="Porcentual 2 2 2" xfId="194"/>
    <cellStyle name="Porcentual 2 3" xfId="195"/>
    <cellStyle name="Porcentual 2 4" xfId="196"/>
    <cellStyle name="Porcentual 2 5" xfId="197"/>
    <cellStyle name="Porcentual 2 6" xfId="198"/>
    <cellStyle name="Porcentual 3" xfId="199"/>
    <cellStyle name="Porcentual 3 2" xfId="200"/>
    <cellStyle name="Porcentual 4" xfId="201"/>
    <cellStyle name="Porcentual 4 2" xfId="202"/>
    <cellStyle name="Porcentual 5" xfId="203"/>
    <cellStyle name="Porcentual 5 2" xfId="204"/>
    <cellStyle name="Porcentual 6" xfId="205"/>
    <cellStyle name="Porcentual 7" xfId="206"/>
    <cellStyle name="Title" xfId="207"/>
    <cellStyle name="TITULO" xfId="208"/>
    <cellStyle name="Título de hoja" xfId="209"/>
    <cellStyle name="Warning Text" xfId="210"/>
  </cellStyles>
  <dxfs count="805">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rgb="FFFF0000"/>
      </font>
      <fill>
        <patternFill>
          <bgColor rgb="FFFF96CC"/>
        </patternFill>
      </fill>
    </dxf>
    <dxf>
      <fill>
        <patternFill>
          <bgColor rgb="FFFFC8C8"/>
        </patternFill>
      </fill>
    </dxf>
    <dxf>
      <fill>
        <patternFill>
          <bgColor rgb="FFCCFFCC"/>
        </patternFill>
      </fill>
    </dxf>
    <dxf>
      <fill>
        <patternFill>
          <bgColor theme="0" tint="-0.24994659260841701"/>
        </patternFill>
      </fill>
    </dxf>
    <dxf>
      <fill>
        <patternFill>
          <bgColor rgb="FF4DD34D"/>
        </patternFill>
      </fill>
    </dxf>
    <dxf>
      <fill>
        <patternFill>
          <bgColor theme="6" tint="-0.24994659260841701"/>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ill>
        <patternFill>
          <bgColor theme="0" tint="-0.14996795556505021"/>
        </patternFill>
      </fill>
    </dxf>
    <dxf>
      <font>
        <b/>
        <i val="0"/>
        <color rgb="FFFF0000"/>
      </font>
      <fill>
        <patternFill>
          <bgColor rgb="FFFF96CC"/>
        </patternFill>
      </fill>
    </dxf>
    <dxf>
      <font>
        <b/>
        <i val="0"/>
      </font>
      <fill>
        <patternFill>
          <bgColor rgb="FFCCFFCC"/>
        </patternFill>
      </fill>
    </dxf>
    <dxf>
      <font>
        <b/>
        <i val="0"/>
        <color rgb="FF0000FF"/>
      </font>
    </dxf>
    <dxf>
      <font>
        <b/>
        <i val="0"/>
        <color rgb="FFFF0000"/>
      </font>
    </dxf>
    <dxf>
      <font>
        <b/>
        <i val="0"/>
        <color rgb="FFFF0000"/>
      </font>
    </dxf>
    <dxf>
      <font>
        <b/>
        <i val="0"/>
        <color rgb="FFFF0000"/>
      </font>
    </dxf>
    <dxf>
      <font>
        <b/>
        <i val="0"/>
      </font>
      <fill>
        <patternFill>
          <bgColor rgb="FFFFC8C8"/>
        </patternFill>
      </fill>
    </dxf>
    <dxf>
      <font>
        <b/>
        <i val="0"/>
        <condense val="0"/>
        <extend val="0"/>
        <color indexed="10"/>
      </font>
      <fill>
        <patternFill>
          <bgColor indexed="45"/>
        </patternFill>
      </fill>
    </dxf>
    <dxf>
      <font>
        <b/>
        <i val="0"/>
        <color auto="1"/>
      </font>
      <fill>
        <patternFill>
          <bgColor rgb="FFC8FAF0"/>
        </patternFill>
      </fill>
    </dxf>
    <dxf>
      <font>
        <b/>
        <i val="0"/>
        <color rgb="FFFF0000"/>
      </font>
      <fill>
        <patternFill>
          <bgColor rgb="FFFFD5FF"/>
        </patternFill>
      </fill>
    </dxf>
    <dxf>
      <font>
        <b/>
        <i val="0"/>
        <color rgb="FF0000FF"/>
      </font>
      <fill>
        <patternFill>
          <bgColor rgb="FF66FFFF"/>
        </patternFill>
      </fill>
    </dxf>
    <dxf>
      <font>
        <b/>
        <i val="0"/>
        <color rgb="FFFF0000"/>
      </font>
      <fill>
        <patternFill>
          <bgColor rgb="FFFFE1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s>
  <tableStyles count="0" defaultTableStyle="TableStyleMedium9" defaultPivotStyle="PivotStyleLight16"/>
  <colors>
    <mruColors>
      <color rgb="FFC8B4C8"/>
      <color rgb="FF0000FF"/>
      <color rgb="FFCCFFCC"/>
      <color rgb="FF4DD34D"/>
      <color rgb="FFCCFFFF"/>
      <color rgb="FF64C864"/>
      <color rgb="FF00B050"/>
      <color rgb="FFB498D0"/>
      <color rgb="FFC8FAF0"/>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9</xdr:col>
      <xdr:colOff>259770</xdr:colOff>
      <xdr:row>12</xdr:row>
      <xdr:rowOff>95253</xdr:rowOff>
    </xdr:from>
    <xdr:to>
      <xdr:col>9</xdr:col>
      <xdr:colOff>909201</xdr:colOff>
      <xdr:row>12</xdr:row>
      <xdr:rowOff>744682</xdr:rowOff>
    </xdr:to>
    <xdr:sp macro="[0]!VERIFICAR" textlink="">
      <xdr:nvSpPr>
        <xdr:cNvPr id="17" name="Elipse 16">
          <a:extLst>
            <a:ext uri="{FF2B5EF4-FFF2-40B4-BE49-F238E27FC236}">
              <a16:creationId xmlns:a16="http://schemas.microsoft.com/office/drawing/2014/main" xmlns="" id="{37306A00-9B80-43FB-A073-2ACBFA1C498B}"/>
            </a:ext>
          </a:extLst>
        </xdr:cNvPr>
        <xdr:cNvSpPr/>
      </xdr:nvSpPr>
      <xdr:spPr bwMode="auto">
        <a:xfrm>
          <a:off x="10676656" y="3671458"/>
          <a:ext cx="649431" cy="649429"/>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twoCellAnchor>
    <xdr:from>
      <xdr:col>10</xdr:col>
      <xdr:colOff>303061</xdr:colOff>
      <xdr:row>12</xdr:row>
      <xdr:rowOff>95249</xdr:rowOff>
    </xdr:from>
    <xdr:to>
      <xdr:col>10</xdr:col>
      <xdr:colOff>952492</xdr:colOff>
      <xdr:row>12</xdr:row>
      <xdr:rowOff>744678</xdr:rowOff>
    </xdr:to>
    <xdr:sp macro="[0]!OCULTAR" textlink="">
      <xdr:nvSpPr>
        <xdr:cNvPr id="18" name="Elipse 17">
          <a:extLst>
            <a:ext uri="{FF2B5EF4-FFF2-40B4-BE49-F238E27FC236}">
              <a16:creationId xmlns:a16="http://schemas.microsoft.com/office/drawing/2014/main" xmlns="" id="{F91C545E-1FFF-4A5C-AD9C-8C8F48BF8098}"/>
            </a:ext>
          </a:extLst>
        </xdr:cNvPr>
        <xdr:cNvSpPr/>
      </xdr:nvSpPr>
      <xdr:spPr bwMode="auto">
        <a:xfrm>
          <a:off x="11767697" y="3671454"/>
          <a:ext cx="649431" cy="649429"/>
        </a:xfrm>
        <a:prstGeom prst="ellipse">
          <a:avLst/>
        </a:prstGeom>
        <a:solidFill>
          <a:srgbClr val="8064A2">
            <a:lumMod val="20000"/>
            <a:lumOff val="8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a16="http://schemas.microsoft.com/office/drawing/2014/main" xmlns=""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a16="http://schemas.microsoft.com/office/drawing/2014/main" xmlns=""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343949</xdr:colOff>
      <xdr:row>8</xdr:row>
      <xdr:rowOff>75776</xdr:rowOff>
    </xdr:from>
    <xdr:to>
      <xdr:col>6</xdr:col>
      <xdr:colOff>547361</xdr:colOff>
      <xdr:row>9</xdr:row>
      <xdr:rowOff>33442</xdr:rowOff>
    </xdr:to>
    <xdr:pic>
      <xdr:nvPicPr>
        <xdr:cNvPr id="423999" name="1 Imagen" descr="Exportable a varios formatos - TRM diaria">
          <a:hlinkClick xmlns:r="http://schemas.openxmlformats.org/officeDocument/2006/relationships" r:id="rId1"/>
          <a:extLst>
            <a:ext uri="{FF2B5EF4-FFF2-40B4-BE49-F238E27FC236}">
              <a16:creationId xmlns:a16="http://schemas.microsoft.com/office/drawing/2014/main" xmlns=""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55949" y="1864359"/>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WINDOWS10/Desktop/1-Copia%20de%20Copia%20de%20PARA%20AYUDACopia%20de%200682020-V2%20ELEGIBILIDAD%20LP-DO-SRN-027-2020%20JESUS(Recuperado%20autom&#225;ticamente)(Recuperado%20autom&#225;ticamen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B"/>
      <sheetName val="RESUMEN"/>
      <sheetName val="VR-PROP"/>
      <sheetName val="Hoja2"/>
      <sheetName val="FORMULA"/>
      <sheetName val="ELEGIBILIDAD"/>
      <sheetName val="FORMULA (2)"/>
      <sheetName val="EJERCICIO"/>
      <sheetName val="Lista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2">
          <cell r="B2" t="str">
            <v>DIRECCIÓN GENERAL</v>
          </cell>
          <cell r="C2" t="str">
            <v>ADMISIBLE</v>
          </cell>
          <cell r="D2" t="str">
            <v>MEDIANA CON VALOR ABSOLUTO</v>
          </cell>
        </row>
        <row r="3">
          <cell r="B3" t="str">
            <v>SECRETARIA GENERAL - SUBDIRECCIÓN ADMINISTRATIVA</v>
          </cell>
          <cell r="C3" t="str">
            <v>NO ADMISIBLE</v>
          </cell>
          <cell r="D3" t="str">
            <v>MEDIA GEOMÉTRICA CON PRESUPUESTO OFICIAL</v>
          </cell>
        </row>
        <row r="4">
          <cell r="B4" t="str">
            <v>SECRETARIA GENERAL - SUBDIRECCIÓN FINANCIERA</v>
          </cell>
          <cell r="C4" t="str">
            <v>RECHAZO</v>
          </cell>
          <cell r="D4" t="str">
            <v>MEDIA ARITMÉTICA ALTA</v>
          </cell>
        </row>
        <row r="5">
          <cell r="B5" t="str">
            <v>DIRECCIÓN OPERATIVA - DIRECCIONES TERRITORIALES</v>
          </cell>
          <cell r="D5" t="str">
            <v>MEDIA ARITMÉTICA BAJA</v>
          </cell>
        </row>
        <row r="6">
          <cell r="B6" t="str">
            <v>DIRECCIÓN OPERATIVA - GERENCIA DE GRANDES PROYECTOS</v>
          </cell>
          <cell r="D6" t="str">
            <v>MENOR VALOR</v>
          </cell>
        </row>
        <row r="7">
          <cell r="B7" t="str">
            <v>DIRECCIÓN OPERATIVA - GRUPO PLAN 2500</v>
          </cell>
          <cell r="D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8" tint="-0.499984740745262"/>
    <pageSetUpPr fitToPage="1"/>
  </sheetPr>
  <dimension ref="A1:O76"/>
  <sheetViews>
    <sheetView showGridLines="0" topLeftCell="B1" zoomScale="130" zoomScaleNormal="130" workbookViewId="0">
      <selection activeCell="E1" sqref="E1:L1048576"/>
    </sheetView>
  </sheetViews>
  <sheetFormatPr baseColWidth="10" defaultColWidth="11.42578125" defaultRowHeight="12.75"/>
  <cols>
    <col min="1" max="1" width="2.7109375" style="31" customWidth="1"/>
    <col min="2" max="2" width="8.28515625" style="31" customWidth="1"/>
    <col min="3" max="3" width="44.28515625" style="31" customWidth="1"/>
    <col min="4" max="4" width="21.42578125" style="31" customWidth="1"/>
    <col min="5" max="5" width="1.7109375" style="31" customWidth="1"/>
    <col min="6" max="6" width="20.7109375" style="31" customWidth="1"/>
    <col min="7" max="11" width="40.7109375" style="31" customWidth="1"/>
    <col min="12" max="13" width="25.7109375" style="31" customWidth="1"/>
    <col min="14" max="16384" width="11.42578125" style="31"/>
  </cols>
  <sheetData>
    <row r="1" spans="1:15" ht="16.5" thickBot="1">
      <c r="A1" s="31">
        <v>1</v>
      </c>
      <c r="B1" s="37">
        <v>2</v>
      </c>
      <c r="C1" s="32">
        <v>3</v>
      </c>
      <c r="D1" s="32">
        <v>4</v>
      </c>
      <c r="E1" s="31">
        <v>5</v>
      </c>
    </row>
    <row r="2" spans="1:15" ht="15">
      <c r="B2" s="360"/>
      <c r="C2" s="360"/>
      <c r="D2" s="360"/>
      <c r="F2" s="239"/>
    </row>
    <row r="3" spans="1:15" ht="15" customHeight="1">
      <c r="B3" s="360"/>
      <c r="C3" s="361"/>
      <c r="D3" s="345"/>
      <c r="F3" s="240" t="s">
        <v>0</v>
      </c>
    </row>
    <row r="4" spans="1:15" ht="22.5" customHeight="1" thickBot="1">
      <c r="B4" s="360"/>
      <c r="C4" s="361"/>
      <c r="D4" s="345"/>
      <c r="F4" s="241"/>
    </row>
    <row r="5" spans="1:15" ht="6.75" customHeight="1" thickBot="1">
      <c r="B5" s="345"/>
      <c r="C5" s="346"/>
      <c r="D5" s="345"/>
      <c r="F5" s="242"/>
    </row>
    <row r="6" spans="1:15" ht="26.25" customHeight="1">
      <c r="B6" s="243"/>
      <c r="C6" s="244"/>
      <c r="D6" s="245"/>
      <c r="F6" s="246" t="e">
        <f>IF(D6&gt;$I$36,"PROPUESTA VALIDA","PROPUESTA BAJA")</f>
        <v>#NUM!</v>
      </c>
    </row>
    <row r="7" spans="1:15" ht="26.25" customHeight="1">
      <c r="B7" s="243"/>
      <c r="C7" s="244"/>
      <c r="D7" s="245"/>
      <c r="F7" s="246" t="e">
        <f t="shared" ref="F7:F70" si="0">IF(D7&gt;$I$36,"PROPUESTA VALIDA","PROPUESTA BAJA")</f>
        <v>#NUM!</v>
      </c>
    </row>
    <row r="8" spans="1:15" ht="26.25" customHeight="1">
      <c r="B8" s="243"/>
      <c r="C8" s="244"/>
      <c r="D8" s="245"/>
      <c r="F8" s="246" t="e">
        <f t="shared" si="0"/>
        <v>#NUM!</v>
      </c>
    </row>
    <row r="9" spans="1:15" ht="26.25" customHeight="1">
      <c r="B9" s="243"/>
      <c r="C9" s="244"/>
      <c r="D9" s="245"/>
      <c r="F9" s="246" t="e">
        <f t="shared" si="0"/>
        <v>#NUM!</v>
      </c>
    </row>
    <row r="10" spans="1:15" s="110" customFormat="1" ht="26.25" customHeight="1">
      <c r="A10" s="31"/>
      <c r="B10" s="243"/>
      <c r="C10" s="244"/>
      <c r="D10" s="245"/>
      <c r="F10" s="246" t="e">
        <f t="shared" si="0"/>
        <v>#NUM!</v>
      </c>
      <c r="G10" s="31"/>
      <c r="H10" s="31"/>
      <c r="I10" s="31"/>
      <c r="J10" s="31"/>
      <c r="K10" s="31"/>
      <c r="L10" s="31"/>
      <c r="M10" s="31"/>
      <c r="N10" s="31"/>
      <c r="O10" s="31"/>
    </row>
    <row r="11" spans="1:15" s="110" customFormat="1" ht="26.25" customHeight="1">
      <c r="A11" s="31"/>
      <c r="B11" s="243"/>
      <c r="C11" s="244"/>
      <c r="D11" s="245"/>
      <c r="F11" s="246" t="e">
        <f t="shared" si="0"/>
        <v>#NUM!</v>
      </c>
      <c r="G11" s="31"/>
      <c r="H11" s="31"/>
      <c r="I11" s="31"/>
      <c r="J11" s="31"/>
      <c r="K11" s="31"/>
      <c r="L11" s="31"/>
      <c r="M11" s="31"/>
      <c r="N11" s="31"/>
      <c r="O11" s="31"/>
    </row>
    <row r="12" spans="1:15" s="110" customFormat="1" ht="26.25" customHeight="1">
      <c r="A12" s="31"/>
      <c r="B12" s="243"/>
      <c r="C12" s="244"/>
      <c r="D12" s="245"/>
      <c r="F12" s="246" t="e">
        <f t="shared" si="0"/>
        <v>#NUM!</v>
      </c>
      <c r="G12" s="31"/>
      <c r="H12" s="31"/>
      <c r="I12" s="31"/>
      <c r="J12" s="31"/>
      <c r="K12" s="31"/>
      <c r="L12" s="31"/>
      <c r="M12" s="31"/>
      <c r="N12" s="31"/>
      <c r="O12" s="31"/>
    </row>
    <row r="13" spans="1:15" s="110" customFormat="1" ht="26.25" customHeight="1">
      <c r="A13" s="31"/>
      <c r="B13" s="243"/>
      <c r="C13" s="244"/>
      <c r="D13" s="245"/>
      <c r="F13" s="246" t="e">
        <f t="shared" si="0"/>
        <v>#NUM!</v>
      </c>
      <c r="G13" s="31"/>
      <c r="H13" s="31"/>
      <c r="I13" s="31"/>
      <c r="J13" s="31"/>
      <c r="K13" s="31"/>
      <c r="L13" s="31"/>
      <c r="M13" s="31"/>
      <c r="N13" s="31"/>
      <c r="O13" s="31"/>
    </row>
    <row r="14" spans="1:15" s="110" customFormat="1" ht="26.25" customHeight="1">
      <c r="A14" s="31"/>
      <c r="B14" s="243"/>
      <c r="C14" s="244"/>
      <c r="D14" s="245"/>
      <c r="F14" s="246" t="e">
        <f t="shared" si="0"/>
        <v>#NUM!</v>
      </c>
      <c r="G14" s="31"/>
      <c r="H14" s="31"/>
      <c r="I14" s="31"/>
      <c r="J14" s="31"/>
      <c r="K14" s="31"/>
      <c r="L14" s="31"/>
      <c r="M14" s="31"/>
      <c r="N14" s="31"/>
      <c r="O14" s="31"/>
    </row>
    <row r="15" spans="1:15" s="110" customFormat="1" ht="26.25" customHeight="1">
      <c r="A15" s="31"/>
      <c r="B15" s="243"/>
      <c r="C15" s="244"/>
      <c r="D15" s="245"/>
      <c r="F15" s="246" t="e">
        <f t="shared" si="0"/>
        <v>#NUM!</v>
      </c>
      <c r="G15" s="31"/>
      <c r="H15" s="31"/>
      <c r="I15" s="31"/>
      <c r="J15" s="31"/>
      <c r="K15" s="31"/>
      <c r="L15" s="31"/>
      <c r="M15" s="31"/>
      <c r="N15" s="31"/>
      <c r="O15" s="31"/>
    </row>
    <row r="16" spans="1:15" s="110" customFormat="1" ht="26.25" customHeight="1">
      <c r="A16" s="31"/>
      <c r="B16" s="243"/>
      <c r="C16" s="244"/>
      <c r="D16" s="245"/>
      <c r="F16" s="246" t="e">
        <f t="shared" si="0"/>
        <v>#NUM!</v>
      </c>
      <c r="G16" s="31"/>
      <c r="H16" s="31"/>
      <c r="I16" s="31"/>
      <c r="J16" s="31"/>
      <c r="K16" s="31"/>
      <c r="L16" s="31"/>
      <c r="M16" s="31"/>
      <c r="N16" s="31"/>
      <c r="O16" s="31"/>
    </row>
    <row r="17" spans="1:15" s="110" customFormat="1" ht="26.25" customHeight="1">
      <c r="A17" s="31"/>
      <c r="B17" s="243"/>
      <c r="C17" s="244"/>
      <c r="D17" s="245"/>
      <c r="F17" s="246" t="e">
        <f t="shared" si="0"/>
        <v>#NUM!</v>
      </c>
      <c r="G17" s="247"/>
      <c r="H17" s="247"/>
      <c r="I17" s="248"/>
      <c r="J17" s="248"/>
      <c r="K17" s="248"/>
      <c r="L17" s="248"/>
      <c r="M17" s="31"/>
      <c r="N17" s="31"/>
      <c r="O17" s="31"/>
    </row>
    <row r="18" spans="1:15" s="110" customFormat="1" ht="26.25" customHeight="1">
      <c r="A18" s="31"/>
      <c r="B18" s="243"/>
      <c r="C18" s="244"/>
      <c r="D18" s="245"/>
      <c r="F18" s="246" t="e">
        <f t="shared" si="0"/>
        <v>#NUM!</v>
      </c>
      <c r="G18" s="249"/>
      <c r="H18" s="247"/>
      <c r="I18" s="248"/>
      <c r="J18" s="248"/>
      <c r="K18" s="248"/>
      <c r="L18" s="248"/>
      <c r="M18" s="31"/>
      <c r="N18" s="31"/>
      <c r="O18" s="31"/>
    </row>
    <row r="19" spans="1:15" s="110" customFormat="1" ht="26.25" customHeight="1">
      <c r="A19" s="31"/>
      <c r="B19" s="243"/>
      <c r="C19" s="244"/>
      <c r="D19" s="245"/>
      <c r="F19" s="246" t="e">
        <f t="shared" si="0"/>
        <v>#NUM!</v>
      </c>
      <c r="G19" s="250">
        <v>12517051</v>
      </c>
      <c r="H19" s="250" t="s">
        <v>1</v>
      </c>
      <c r="I19" s="250" t="s">
        <v>1</v>
      </c>
      <c r="J19" s="250" t="s">
        <v>1</v>
      </c>
      <c r="K19" s="250">
        <v>0</v>
      </c>
      <c r="L19" s="250"/>
      <c r="M19" s="31"/>
      <c r="N19" s="31"/>
      <c r="O19" s="31"/>
    </row>
    <row r="20" spans="1:15" s="110" customFormat="1" ht="26.25" customHeight="1">
      <c r="A20" s="31"/>
      <c r="B20" s="243"/>
      <c r="C20" s="244"/>
      <c r="D20" s="245"/>
      <c r="F20" s="246" t="e">
        <f t="shared" si="0"/>
        <v>#NUM!</v>
      </c>
      <c r="G20" s="250">
        <v>19572440</v>
      </c>
      <c r="H20" s="250" t="s">
        <v>1</v>
      </c>
      <c r="I20" s="250" t="s">
        <v>1</v>
      </c>
      <c r="J20" s="250" t="s">
        <v>1</v>
      </c>
      <c r="K20" s="250">
        <v>0</v>
      </c>
      <c r="L20" s="250"/>
      <c r="M20" s="31"/>
      <c r="N20" s="31"/>
      <c r="O20" s="31"/>
    </row>
    <row r="21" spans="1:15" s="110" customFormat="1" ht="26.25" customHeight="1">
      <c r="A21" s="31"/>
      <c r="B21" s="243"/>
      <c r="C21" s="244"/>
      <c r="D21" s="245"/>
      <c r="F21" s="246" t="e">
        <f t="shared" si="0"/>
        <v>#NUM!</v>
      </c>
      <c r="G21" s="250">
        <v>8230777</v>
      </c>
      <c r="H21" s="250" t="s">
        <v>1</v>
      </c>
      <c r="I21" s="250" t="s">
        <v>1</v>
      </c>
      <c r="J21" s="250" t="s">
        <v>1</v>
      </c>
      <c r="K21" s="250">
        <v>0</v>
      </c>
      <c r="L21" s="250"/>
      <c r="M21" s="31"/>
      <c r="N21" s="31"/>
      <c r="O21" s="31"/>
    </row>
    <row r="22" spans="1:15" s="110" customFormat="1" ht="26.25" customHeight="1">
      <c r="A22" s="31"/>
      <c r="B22" s="243"/>
      <c r="C22" s="244"/>
      <c r="D22" s="245"/>
      <c r="F22" s="246" t="e">
        <f t="shared" si="0"/>
        <v>#NUM!</v>
      </c>
      <c r="G22" s="250">
        <v>8599889</v>
      </c>
      <c r="H22" s="250">
        <v>4100122</v>
      </c>
      <c r="I22" s="250" t="s">
        <v>1</v>
      </c>
      <c r="J22" s="250" t="s">
        <v>1</v>
      </c>
      <c r="K22" s="250">
        <v>0</v>
      </c>
      <c r="L22" s="250"/>
      <c r="M22" s="31"/>
      <c r="N22" s="31"/>
      <c r="O22" s="31"/>
    </row>
    <row r="23" spans="1:15" s="110" customFormat="1" ht="26.25" customHeight="1">
      <c r="A23" s="31"/>
      <c r="B23" s="243"/>
      <c r="C23" s="244"/>
      <c r="D23" s="245"/>
      <c r="F23" s="246" t="e">
        <f t="shared" si="0"/>
        <v>#NUM!</v>
      </c>
      <c r="G23" s="250">
        <v>13016907</v>
      </c>
      <c r="H23" s="250" t="s">
        <v>1</v>
      </c>
      <c r="I23" s="250" t="s">
        <v>1</v>
      </c>
      <c r="J23" s="250" t="s">
        <v>1</v>
      </c>
      <c r="K23" s="250">
        <v>-14846.380000114441</v>
      </c>
      <c r="L23" s="250"/>
      <c r="M23" s="31"/>
      <c r="N23" s="31"/>
      <c r="O23" s="31"/>
    </row>
    <row r="24" spans="1:15" s="110" customFormat="1" ht="26.25" customHeight="1">
      <c r="A24" s="31"/>
      <c r="B24" s="243"/>
      <c r="C24" s="244"/>
      <c r="D24" s="245"/>
      <c r="F24" s="246" t="e">
        <f t="shared" si="0"/>
        <v>#NUM!</v>
      </c>
      <c r="G24" s="250">
        <v>18624297</v>
      </c>
      <c r="H24" s="250">
        <v>8517140</v>
      </c>
      <c r="I24" s="250" t="s">
        <v>1</v>
      </c>
      <c r="J24" s="250" t="s">
        <v>1</v>
      </c>
      <c r="K24" s="250">
        <v>0</v>
      </c>
      <c r="L24" s="250"/>
      <c r="M24" s="31"/>
      <c r="N24" s="31"/>
      <c r="O24" s="31"/>
    </row>
    <row r="25" spans="1:15" s="110" customFormat="1" ht="26.25" customHeight="1">
      <c r="A25" s="31"/>
      <c r="B25" s="243"/>
      <c r="C25" s="244"/>
      <c r="D25" s="245"/>
      <c r="F25" s="246" t="e">
        <f t="shared" si="0"/>
        <v>#NUM!</v>
      </c>
      <c r="G25" s="250">
        <v>15366493</v>
      </c>
      <c r="H25" s="250" t="s">
        <v>1</v>
      </c>
      <c r="I25" s="250" t="s">
        <v>1</v>
      </c>
      <c r="J25" s="250" t="s">
        <v>1</v>
      </c>
      <c r="K25" s="250">
        <v>0</v>
      </c>
      <c r="L25" s="250"/>
    </row>
    <row r="26" spans="1:15" s="110" customFormat="1" ht="26.25" customHeight="1">
      <c r="A26" s="31"/>
      <c r="B26" s="243"/>
      <c r="C26" s="244"/>
      <c r="D26" s="245"/>
      <c r="F26" s="246" t="e">
        <f t="shared" si="0"/>
        <v>#NUM!</v>
      </c>
      <c r="G26" s="250">
        <v>0</v>
      </c>
      <c r="H26" s="250">
        <v>5259336</v>
      </c>
      <c r="I26" s="250" t="s">
        <v>1</v>
      </c>
      <c r="J26" s="250" t="s">
        <v>1</v>
      </c>
      <c r="K26" s="250">
        <v>-137385</v>
      </c>
      <c r="L26" s="250"/>
    </row>
    <row r="27" spans="1:15" s="110" customFormat="1" ht="26.25" customHeight="1">
      <c r="A27" s="31"/>
      <c r="B27" s="243"/>
      <c r="C27" s="244"/>
      <c r="D27" s="245"/>
      <c r="E27" s="110" t="str">
        <f>IF(COUNTIF(G27:J27,"&gt;"&amp;$L$32),B27,"")</f>
        <v/>
      </c>
      <c r="F27" s="246" t="e">
        <f t="shared" si="0"/>
        <v>#NUM!</v>
      </c>
      <c r="G27" s="250" t="e">
        <v>#VALUE!</v>
      </c>
      <c r="H27" s="250">
        <v>5259336</v>
      </c>
      <c r="I27" s="250" t="s">
        <v>1</v>
      </c>
      <c r="J27" s="250" t="s">
        <v>1</v>
      </c>
      <c r="K27" s="250">
        <v>-797969</v>
      </c>
      <c r="L27" s="250"/>
    </row>
    <row r="28" spans="1:15" s="110" customFormat="1" ht="26.25" customHeight="1">
      <c r="A28" s="31"/>
      <c r="B28" s="243"/>
      <c r="C28" s="244"/>
      <c r="D28" s="245"/>
      <c r="E28" s="110" t="str">
        <f t="shared" ref="E28:E70" si="1">IF(COUNTIF(G28:J28,"&gt;"&amp;$L$32),B28,"")</f>
        <v/>
      </c>
      <c r="F28" s="246" t="e">
        <f t="shared" si="0"/>
        <v>#NUM!</v>
      </c>
      <c r="G28" s="250">
        <v>142621754</v>
      </c>
      <c r="H28" s="250">
        <v>154733629</v>
      </c>
      <c r="I28" s="250" t="s">
        <v>1</v>
      </c>
      <c r="J28" s="250" t="s">
        <v>1</v>
      </c>
      <c r="K28" s="250">
        <v>0</v>
      </c>
      <c r="L28" s="250"/>
    </row>
    <row r="29" spans="1:15" s="110" customFormat="1" ht="26.25" customHeight="1">
      <c r="A29" s="31"/>
      <c r="B29" s="243"/>
      <c r="C29" s="244"/>
      <c r="D29" s="245"/>
      <c r="E29" s="110" t="str">
        <f t="shared" si="1"/>
        <v/>
      </c>
      <c r="F29" s="246" t="e">
        <f t="shared" si="0"/>
        <v>#NUM!</v>
      </c>
      <c r="G29" s="250">
        <v>47648676</v>
      </c>
      <c r="H29" s="250">
        <v>12111875</v>
      </c>
      <c r="I29" s="250" t="s">
        <v>1</v>
      </c>
      <c r="J29" s="250" t="s">
        <v>1</v>
      </c>
      <c r="K29" s="250">
        <v>0</v>
      </c>
      <c r="L29" s="250"/>
    </row>
    <row r="30" spans="1:15" s="110" customFormat="1" ht="26.25" customHeight="1">
      <c r="A30" s="31"/>
      <c r="B30" s="243"/>
      <c r="C30" s="244"/>
      <c r="D30" s="245"/>
      <c r="E30" s="110" t="str">
        <f t="shared" si="1"/>
        <v/>
      </c>
      <c r="F30" s="246" t="e">
        <f t="shared" si="0"/>
        <v>#NUM!</v>
      </c>
      <c r="G30" s="250" t="e">
        <v>#VALUE!</v>
      </c>
      <c r="H30" s="250" t="s">
        <v>1</v>
      </c>
      <c r="I30" s="250" t="s">
        <v>1</v>
      </c>
      <c r="J30" s="250" t="s">
        <v>1</v>
      </c>
      <c r="K30" s="250">
        <v>0</v>
      </c>
      <c r="L30" s="250"/>
    </row>
    <row r="31" spans="1:15" s="110" customFormat="1" ht="26.25" customHeight="1">
      <c r="A31" s="31"/>
      <c r="B31" s="243"/>
      <c r="C31" s="244"/>
      <c r="D31" s="245"/>
      <c r="E31" s="110" t="str">
        <f t="shared" si="1"/>
        <v/>
      </c>
      <c r="F31" s="246" t="e">
        <f t="shared" si="0"/>
        <v>#NUM!</v>
      </c>
      <c r="G31" s="250">
        <v>19036932</v>
      </c>
      <c r="H31" s="250">
        <v>51547085</v>
      </c>
      <c r="I31" s="250" t="s">
        <v>1</v>
      </c>
      <c r="J31" s="250" t="s">
        <v>1</v>
      </c>
      <c r="K31" s="250">
        <v>0</v>
      </c>
      <c r="L31" s="250"/>
    </row>
    <row r="32" spans="1:15" s="110" customFormat="1" ht="26.25" customHeight="1" thickBot="1">
      <c r="A32" s="31"/>
      <c r="B32" s="243"/>
      <c r="C32" s="244"/>
      <c r="D32" s="245"/>
      <c r="E32" s="110" t="str">
        <f t="shared" si="1"/>
        <v/>
      </c>
      <c r="F32" s="246" t="e">
        <f t="shared" si="0"/>
        <v>#NUM!</v>
      </c>
      <c r="G32" s="250" t="e">
        <v>#VALUE!</v>
      </c>
      <c r="H32" s="250">
        <v>32510153</v>
      </c>
      <c r="I32" s="250" t="s">
        <v>1</v>
      </c>
      <c r="J32" s="250" t="s">
        <v>1</v>
      </c>
      <c r="K32" s="250">
        <v>551258</v>
      </c>
      <c r="L32" s="250"/>
    </row>
    <row r="33" spans="1:15" s="110" customFormat="1" ht="26.25" customHeight="1">
      <c r="A33" s="31"/>
      <c r="B33" s="243"/>
      <c r="C33" s="244"/>
      <c r="D33" s="245"/>
      <c r="E33" s="110" t="str">
        <f t="shared" si="1"/>
        <v/>
      </c>
      <c r="F33" s="246" t="e">
        <f t="shared" si="0"/>
        <v>#NUM!</v>
      </c>
      <c r="G33" s="251" t="s">
        <v>2</v>
      </c>
      <c r="H33" s="252"/>
      <c r="I33" s="253"/>
      <c r="J33" s="254"/>
      <c r="K33" s="250">
        <v>0</v>
      </c>
      <c r="L33" s="250"/>
    </row>
    <row r="34" spans="1:15" s="110" customFormat="1" ht="26.25" customHeight="1" thickBot="1">
      <c r="A34" s="31"/>
      <c r="B34" s="243"/>
      <c r="C34" s="244"/>
      <c r="D34" s="245"/>
      <c r="E34" s="110" t="str">
        <f t="shared" si="1"/>
        <v/>
      </c>
      <c r="F34" s="246" t="e">
        <f t="shared" si="0"/>
        <v>#NUM!</v>
      </c>
      <c r="G34" s="255">
        <f>D5</f>
        <v>0</v>
      </c>
      <c r="H34" s="256"/>
      <c r="I34" s="254"/>
      <c r="J34" s="254"/>
      <c r="K34" s="250">
        <v>0</v>
      </c>
      <c r="L34" s="250"/>
    </row>
    <row r="35" spans="1:15" s="110" customFormat="1" ht="26.25" customHeight="1" thickBot="1">
      <c r="A35" s="31"/>
      <c r="B35" s="243"/>
      <c r="C35" s="244"/>
      <c r="D35" s="245"/>
      <c r="E35" s="110" t="str">
        <f t="shared" si="1"/>
        <v/>
      </c>
      <c r="F35" s="246" t="e">
        <f t="shared" si="0"/>
        <v>#NUM!</v>
      </c>
      <c r="G35" s="257" t="s">
        <v>3</v>
      </c>
      <c r="H35" s="258" t="e">
        <f>AVERAGE(D6:D35)</f>
        <v>#DIV/0!</v>
      </c>
      <c r="I35" s="259" t="s">
        <v>4</v>
      </c>
      <c r="J35" s="260" t="s">
        <v>5</v>
      </c>
      <c r="K35" s="350" t="str">
        <f>IFERROR(IF(MAX(G42:J70)&lt;L47,"DESPUES DE APLICAR LA GUIA DE COLOMBIA COMPRA EFICIENTE, SE DETERMINA QUE NINGUNA OFERTA SE ENCUENTRA EN LA CONDICION DE OFERTA ARTIFICIALMENTE BAJA"," SE DEBE REQUERIR A LOS PROPONENTES: "&amp;E27 &amp;", "&amp;E28 &amp;", "&amp;E29 &amp;", "&amp; E30 &amp; ", "&amp;E31 &amp;", "&amp;E32 &amp; ", "&amp;E33 &amp; ", "&amp;E34 &amp;", "&amp;E35 &amp; ","&amp;E36 &amp;", "&amp;E37 &amp;", "&amp;E38 &amp;", "&amp; E39 &amp; ", "&amp;E40 &amp;", "&amp;E41 &amp; ", "&amp;E42 &amp; ", "&amp;E43 &amp;", "&amp; E44),"")</f>
        <v/>
      </c>
      <c r="L35" s="351"/>
    </row>
    <row r="36" spans="1:15" s="110" customFormat="1" ht="26.25" customHeight="1" thickBot="1">
      <c r="A36" s="31"/>
      <c r="B36" s="243"/>
      <c r="C36" s="244"/>
      <c r="D36" s="245"/>
      <c r="E36" s="110" t="str">
        <f t="shared" si="1"/>
        <v/>
      </c>
      <c r="F36" s="246" t="e">
        <f t="shared" si="0"/>
        <v>#NUM!</v>
      </c>
      <c r="G36" s="261" t="s">
        <v>6</v>
      </c>
      <c r="H36" s="258" t="e">
        <f>MEDIAN(D6:D35)</f>
        <v>#NUM!</v>
      </c>
      <c r="I36" s="356" t="e">
        <f>H36-H37</f>
        <v>#NUM!</v>
      </c>
      <c r="J36" s="358" t="e">
        <f>1-(I36/J41)</f>
        <v>#NUM!</v>
      </c>
      <c r="K36" s="352"/>
      <c r="L36" s="353"/>
    </row>
    <row r="37" spans="1:15" s="110" customFormat="1" ht="26.25" customHeight="1" thickBot="1">
      <c r="A37" s="31"/>
      <c r="B37" s="243"/>
      <c r="C37" s="244"/>
      <c r="D37" s="245"/>
      <c r="E37" s="110" t="str">
        <f t="shared" si="1"/>
        <v/>
      </c>
      <c r="F37" s="246" t="e">
        <f t="shared" si="0"/>
        <v>#NUM!</v>
      </c>
      <c r="G37" s="262" t="s">
        <v>7</v>
      </c>
      <c r="H37" s="263" t="e">
        <f>_xlfn.STDEV.P(D6:D35)</f>
        <v>#DIV/0!</v>
      </c>
      <c r="I37" s="357"/>
      <c r="J37" s="359"/>
      <c r="K37" s="354"/>
      <c r="L37" s="355"/>
    </row>
    <row r="38" spans="1:15" s="110" customFormat="1" ht="26.25" customHeight="1" thickBot="1">
      <c r="A38" s="31"/>
      <c r="B38" s="243"/>
      <c r="C38" s="244"/>
      <c r="D38" s="245"/>
      <c r="E38" s="110" t="str">
        <f t="shared" si="1"/>
        <v/>
      </c>
      <c r="F38" s="246" t="e">
        <f t="shared" si="0"/>
        <v>#NUM!</v>
      </c>
      <c r="G38" s="264" t="s">
        <v>8</v>
      </c>
      <c r="H38" s="265"/>
      <c r="I38" s="265"/>
      <c r="J38" s="265"/>
      <c r="K38" s="266"/>
      <c r="L38" s="267" t="s">
        <v>9</v>
      </c>
    </row>
    <row r="39" spans="1:15" s="110" customFormat="1" ht="26.25" customHeight="1">
      <c r="A39" s="31"/>
      <c r="B39" s="243"/>
      <c r="C39" s="244"/>
      <c r="D39" s="245"/>
      <c r="E39" s="110" t="str">
        <f t="shared" si="1"/>
        <v/>
      </c>
      <c r="F39" s="246" t="e">
        <f t="shared" si="0"/>
        <v>#NUM!</v>
      </c>
      <c r="G39" s="268"/>
      <c r="H39" s="269" t="s">
        <v>10</v>
      </c>
      <c r="I39" s="269" t="s">
        <v>11</v>
      </c>
      <c r="J39" s="269" t="s">
        <v>2</v>
      </c>
      <c r="K39" s="270" t="s">
        <v>12</v>
      </c>
      <c r="L39" s="271"/>
    </row>
    <row r="40" spans="1:15" s="110" customFormat="1" ht="26.25" customHeight="1">
      <c r="A40" s="31"/>
      <c r="B40" s="243"/>
      <c r="C40" s="244"/>
      <c r="D40" s="245"/>
      <c r="E40" s="110" t="str">
        <f t="shared" si="1"/>
        <v/>
      </c>
      <c r="F40" s="246" t="e">
        <f t="shared" si="0"/>
        <v>#NUM!</v>
      </c>
      <c r="G40" s="272" t="s">
        <v>13</v>
      </c>
      <c r="H40" s="273" t="e">
        <f>(J41-H41)/J41</f>
        <v>#DIV/0!</v>
      </c>
      <c r="I40" s="274" t="e">
        <f>(J41-I41)/J41</f>
        <v>#NUM!</v>
      </c>
      <c r="J40" s="275" t="e">
        <f>(J41-I36)/J41</f>
        <v>#NUM!</v>
      </c>
      <c r="K40" s="276"/>
      <c r="L40" s="271"/>
    </row>
    <row r="41" spans="1:15" s="110" customFormat="1" ht="26.25" customHeight="1" thickBot="1">
      <c r="A41" s="31"/>
      <c r="B41" s="243"/>
      <c r="C41" s="244"/>
      <c r="D41" s="245"/>
      <c r="E41" s="110" t="str">
        <f t="shared" si="1"/>
        <v/>
      </c>
      <c r="F41" s="246" t="e">
        <f t="shared" si="0"/>
        <v>#NUM!</v>
      </c>
      <c r="G41" s="255" t="e">
        <f>I36</f>
        <v>#NUM!</v>
      </c>
      <c r="H41" s="255" t="e">
        <f>H35</f>
        <v>#DIV/0!</v>
      </c>
      <c r="I41" s="255" t="e">
        <f>H36</f>
        <v>#NUM!</v>
      </c>
      <c r="J41" s="255">
        <f>G34</f>
        <v>0</v>
      </c>
      <c r="K41" s="277"/>
      <c r="L41" s="278"/>
    </row>
    <row r="42" spans="1:15" ht="26.25" customHeight="1">
      <c r="B42" s="243"/>
      <c r="C42" s="244"/>
      <c r="D42" s="245"/>
      <c r="E42" s="110" t="str">
        <f>IF(COUNTIF(G42:J42,"&gt;"&amp;$L$32),"No."&amp;B42&amp;",  ","")</f>
        <v/>
      </c>
      <c r="F42" s="246" t="e">
        <f t="shared" si="0"/>
        <v>#NUM!</v>
      </c>
      <c r="G42" s="279" t="e">
        <f>1-(D42/$G$41)</f>
        <v>#NUM!</v>
      </c>
      <c r="H42" s="280" t="e">
        <f>1-(D42/$H$41)</f>
        <v>#DIV/0!</v>
      </c>
      <c r="I42" s="281" t="e">
        <f>1-(D42/$I$41)</f>
        <v>#NUM!</v>
      </c>
      <c r="J42" s="281" t="e">
        <f>1-(D42/$J$41)</f>
        <v>#DIV/0!</v>
      </c>
      <c r="K42" s="282" t="s">
        <v>14</v>
      </c>
      <c r="L42" s="283" t="s">
        <v>15</v>
      </c>
      <c r="M42" s="110"/>
      <c r="N42" s="110"/>
      <c r="O42" s="110"/>
    </row>
    <row r="43" spans="1:15" ht="26.25" customHeight="1" thickBot="1">
      <c r="B43" s="243"/>
      <c r="C43" s="244"/>
      <c r="D43" s="245"/>
      <c r="E43" s="110" t="str">
        <f t="shared" ref="E43:E50" si="2">IF(COUNTIF(G43:J43,"&gt;"&amp;$L$32),"No."&amp;B43&amp;",  ","")</f>
        <v/>
      </c>
      <c r="F43" s="246" t="e">
        <f t="shared" si="0"/>
        <v>#NUM!</v>
      </c>
      <c r="G43" s="279" t="e">
        <f t="shared" ref="G43:G70" si="3">1-(D43/$G$41)</f>
        <v>#NUM!</v>
      </c>
      <c r="H43" s="280" t="e">
        <f t="shared" ref="H43:H70" si="4">1-(D43/$H$41)</f>
        <v>#DIV/0!</v>
      </c>
      <c r="I43" s="281" t="e">
        <f t="shared" ref="I43:I70" si="5">1-(D43/$I$41)</f>
        <v>#NUM!</v>
      </c>
      <c r="J43" s="281" t="e">
        <f t="shared" ref="J43:J70" si="6">1-(D43/$J$41)</f>
        <v>#DIV/0!</v>
      </c>
      <c r="K43" s="284">
        <v>0.113371142807664</v>
      </c>
      <c r="L43" s="285">
        <v>0.03</v>
      </c>
      <c r="M43" s="110"/>
      <c r="N43" s="110"/>
      <c r="O43" s="110"/>
    </row>
    <row r="44" spans="1:15" ht="26.25" customHeight="1">
      <c r="B44" s="243"/>
      <c r="C44" s="244"/>
      <c r="D44" s="245"/>
      <c r="E44" s="110" t="str">
        <f t="shared" si="2"/>
        <v/>
      </c>
      <c r="F44" s="246" t="e">
        <f t="shared" si="0"/>
        <v>#NUM!</v>
      </c>
      <c r="G44" s="279" t="e">
        <f t="shared" si="3"/>
        <v>#NUM!</v>
      </c>
      <c r="H44" s="280" t="e">
        <f t="shared" si="4"/>
        <v>#DIV/0!</v>
      </c>
      <c r="I44" s="281" t="e">
        <f t="shared" si="5"/>
        <v>#NUM!</v>
      </c>
      <c r="J44" s="281" t="e">
        <f t="shared" si="6"/>
        <v>#DIV/0!</v>
      </c>
      <c r="K44" s="286" t="s">
        <v>16</v>
      </c>
      <c r="L44" s="287" t="s">
        <v>9</v>
      </c>
      <c r="M44" s="110"/>
      <c r="N44" s="110"/>
      <c r="O44" s="110"/>
    </row>
    <row r="45" spans="1:15" ht="26.25" customHeight="1" thickBot="1">
      <c r="B45" s="243"/>
      <c r="C45" s="244"/>
      <c r="D45" s="245"/>
      <c r="E45" s="110" t="str">
        <f t="shared" si="2"/>
        <v/>
      </c>
      <c r="F45" s="246" t="e">
        <f t="shared" si="0"/>
        <v>#NUM!</v>
      </c>
      <c r="G45" s="279" t="e">
        <f t="shared" si="3"/>
        <v>#NUM!</v>
      </c>
      <c r="H45" s="280" t="e">
        <f t="shared" si="4"/>
        <v>#DIV/0!</v>
      </c>
      <c r="I45" s="281" t="e">
        <f t="shared" si="5"/>
        <v>#NUM!</v>
      </c>
      <c r="J45" s="281" t="e">
        <f t="shared" si="6"/>
        <v>#DIV/0!</v>
      </c>
      <c r="K45" s="284">
        <v>0.1157212157046858</v>
      </c>
      <c r="L45" s="288">
        <f>AVERAGE(K42:K47)</f>
        <v>0.12271663986972385</v>
      </c>
      <c r="M45" s="110"/>
      <c r="N45" s="110"/>
      <c r="O45" s="110"/>
    </row>
    <row r="46" spans="1:15" ht="26.25" customHeight="1">
      <c r="B46" s="243"/>
      <c r="C46" s="244"/>
      <c r="D46" s="245"/>
      <c r="E46" s="110" t="str">
        <f t="shared" si="2"/>
        <v/>
      </c>
      <c r="F46" s="246" t="e">
        <f t="shared" si="0"/>
        <v>#NUM!</v>
      </c>
      <c r="G46" s="279" t="e">
        <f t="shared" si="3"/>
        <v>#NUM!</v>
      </c>
      <c r="H46" s="280" t="e">
        <f t="shared" si="4"/>
        <v>#DIV/0!</v>
      </c>
      <c r="I46" s="281" t="e">
        <f t="shared" si="5"/>
        <v>#NUM!</v>
      </c>
      <c r="J46" s="281" t="e">
        <f t="shared" si="6"/>
        <v>#DIV/0!</v>
      </c>
      <c r="K46" s="284" t="s">
        <v>17</v>
      </c>
      <c r="L46" s="289" t="s">
        <v>18</v>
      </c>
      <c r="M46" s="110"/>
      <c r="N46" s="110"/>
      <c r="O46" s="110"/>
    </row>
    <row r="47" spans="1:15" ht="26.25" customHeight="1" thickBot="1">
      <c r="B47" s="243"/>
      <c r="C47" s="244"/>
      <c r="D47" s="245"/>
      <c r="E47" s="110" t="str">
        <f t="shared" si="2"/>
        <v/>
      </c>
      <c r="F47" s="246" t="e">
        <f t="shared" si="0"/>
        <v>#NUM!</v>
      </c>
      <c r="G47" s="279" t="e">
        <f t="shared" si="3"/>
        <v>#NUM!</v>
      </c>
      <c r="H47" s="280" t="e">
        <f t="shared" si="4"/>
        <v>#DIV/0!</v>
      </c>
      <c r="I47" s="281" t="e">
        <f t="shared" si="5"/>
        <v>#NUM!</v>
      </c>
      <c r="J47" s="281" t="e">
        <f t="shared" si="6"/>
        <v>#DIV/0!</v>
      </c>
      <c r="K47" s="284">
        <v>0.13905756109682174</v>
      </c>
      <c r="L47" s="290">
        <f>L43+L45</f>
        <v>0.15271663986972384</v>
      </c>
      <c r="M47" s="110"/>
      <c r="N47" s="110"/>
      <c r="O47" s="110"/>
    </row>
    <row r="48" spans="1:15" ht="26.25" customHeight="1">
      <c r="B48" s="243"/>
      <c r="C48" s="244"/>
      <c r="D48" s="245"/>
      <c r="E48" s="110" t="str">
        <f t="shared" si="2"/>
        <v/>
      </c>
      <c r="F48" s="246" t="e">
        <f t="shared" si="0"/>
        <v>#NUM!</v>
      </c>
      <c r="G48" s="279" t="e">
        <f t="shared" si="3"/>
        <v>#NUM!</v>
      </c>
      <c r="H48" s="280" t="e">
        <f t="shared" si="4"/>
        <v>#DIV/0!</v>
      </c>
      <c r="I48" s="281" t="e">
        <f t="shared" si="5"/>
        <v>#NUM!</v>
      </c>
      <c r="J48" s="281" t="e">
        <f t="shared" si="6"/>
        <v>#DIV/0!</v>
      </c>
      <c r="K48" s="250">
        <v>0</v>
      </c>
      <c r="L48" s="250"/>
      <c r="M48" s="110"/>
      <c r="N48" s="110"/>
      <c r="O48" s="110"/>
    </row>
    <row r="49" spans="1:15" ht="26.25" customHeight="1">
      <c r="B49" s="243"/>
      <c r="C49" s="244"/>
      <c r="D49" s="245"/>
      <c r="E49" s="110" t="str">
        <f t="shared" si="2"/>
        <v/>
      </c>
      <c r="F49" s="246" t="e">
        <f t="shared" si="0"/>
        <v>#NUM!</v>
      </c>
      <c r="G49" s="279" t="e">
        <f t="shared" si="3"/>
        <v>#NUM!</v>
      </c>
      <c r="H49" s="280" t="e">
        <f t="shared" si="4"/>
        <v>#DIV/0!</v>
      </c>
      <c r="I49" s="281" t="e">
        <f t="shared" si="5"/>
        <v>#NUM!</v>
      </c>
      <c r="J49" s="281" t="e">
        <f t="shared" si="6"/>
        <v>#DIV/0!</v>
      </c>
      <c r="K49" s="250">
        <v>0</v>
      </c>
      <c r="L49" s="250"/>
      <c r="M49" s="110"/>
      <c r="N49" s="110"/>
      <c r="O49" s="110"/>
    </row>
    <row r="50" spans="1:15" ht="26.25" customHeight="1">
      <c r="B50" s="243"/>
      <c r="C50" s="244"/>
      <c r="D50" s="245"/>
      <c r="E50" s="110" t="str">
        <f t="shared" si="2"/>
        <v/>
      </c>
      <c r="F50" s="246" t="e">
        <f t="shared" si="0"/>
        <v>#NUM!</v>
      </c>
      <c r="G50" s="279" t="e">
        <f t="shared" si="3"/>
        <v>#NUM!</v>
      </c>
      <c r="H50" s="280" t="e">
        <f t="shared" si="4"/>
        <v>#DIV/0!</v>
      </c>
      <c r="I50" s="281" t="e">
        <f t="shared" si="5"/>
        <v>#NUM!</v>
      </c>
      <c r="J50" s="281" t="e">
        <f t="shared" si="6"/>
        <v>#DIV/0!</v>
      </c>
      <c r="K50" s="250">
        <v>0</v>
      </c>
      <c r="L50" s="250"/>
      <c r="M50" s="110"/>
      <c r="N50" s="110"/>
      <c r="O50" s="110"/>
    </row>
    <row r="51" spans="1:15" s="291" customFormat="1" ht="6.75" customHeight="1">
      <c r="B51" s="243"/>
      <c r="C51" s="244"/>
      <c r="D51" s="245"/>
      <c r="E51" s="110" t="str">
        <f t="shared" si="1"/>
        <v/>
      </c>
      <c r="F51" s="246" t="e">
        <f t="shared" si="0"/>
        <v>#NUM!</v>
      </c>
      <c r="G51" s="279" t="e">
        <f t="shared" si="3"/>
        <v>#NUM!</v>
      </c>
      <c r="H51" s="280" t="e">
        <f t="shared" si="4"/>
        <v>#DIV/0!</v>
      </c>
      <c r="I51" s="281" t="e">
        <f t="shared" si="5"/>
        <v>#NUM!</v>
      </c>
      <c r="J51" s="281" t="e">
        <f t="shared" si="6"/>
        <v>#DIV/0!</v>
      </c>
      <c r="K51" s="31"/>
      <c r="L51" s="31"/>
      <c r="M51" s="110"/>
      <c r="N51" s="110"/>
      <c r="O51" s="110"/>
    </row>
    <row r="52" spans="1:15" ht="15">
      <c r="B52" s="243"/>
      <c r="C52" s="244"/>
      <c r="D52" s="245"/>
      <c r="E52" s="110" t="str">
        <f t="shared" si="1"/>
        <v/>
      </c>
      <c r="F52" s="246" t="e">
        <f t="shared" si="0"/>
        <v>#NUM!</v>
      </c>
      <c r="G52" s="279" t="e">
        <f t="shared" si="3"/>
        <v>#NUM!</v>
      </c>
      <c r="H52" s="280" t="e">
        <f t="shared" si="4"/>
        <v>#DIV/0!</v>
      </c>
      <c r="I52" s="281" t="e">
        <f t="shared" si="5"/>
        <v>#NUM!</v>
      </c>
      <c r="J52" s="281" t="e">
        <f t="shared" si="6"/>
        <v>#DIV/0!</v>
      </c>
      <c r="M52" s="110"/>
      <c r="N52" s="110"/>
      <c r="O52" s="110"/>
    </row>
    <row r="53" spans="1:15" ht="15">
      <c r="B53" s="243"/>
      <c r="C53" s="244"/>
      <c r="D53" s="245"/>
      <c r="E53" s="110" t="str">
        <f t="shared" si="1"/>
        <v/>
      </c>
      <c r="F53" s="246" t="e">
        <f t="shared" si="0"/>
        <v>#NUM!</v>
      </c>
      <c r="G53" s="279" t="e">
        <f t="shared" si="3"/>
        <v>#NUM!</v>
      </c>
      <c r="H53" s="280" t="e">
        <f t="shared" si="4"/>
        <v>#DIV/0!</v>
      </c>
      <c r="I53" s="281" t="e">
        <f t="shared" si="5"/>
        <v>#NUM!</v>
      </c>
      <c r="J53" s="281" t="e">
        <f t="shared" si="6"/>
        <v>#DIV/0!</v>
      </c>
      <c r="M53" s="110"/>
      <c r="N53" s="110"/>
      <c r="O53" s="110"/>
    </row>
    <row r="54" spans="1:15" ht="15">
      <c r="B54" s="243"/>
      <c r="C54" s="244"/>
      <c r="D54" s="245"/>
      <c r="E54" s="110" t="str">
        <f t="shared" si="1"/>
        <v/>
      </c>
      <c r="F54" s="246" t="e">
        <f t="shared" si="0"/>
        <v>#NUM!</v>
      </c>
      <c r="G54" s="279" t="e">
        <f t="shared" si="3"/>
        <v>#NUM!</v>
      </c>
      <c r="H54" s="280" t="e">
        <f t="shared" si="4"/>
        <v>#DIV/0!</v>
      </c>
      <c r="I54" s="281" t="e">
        <f t="shared" si="5"/>
        <v>#NUM!</v>
      </c>
      <c r="J54" s="281" t="e">
        <f t="shared" si="6"/>
        <v>#DIV/0!</v>
      </c>
      <c r="M54" s="110"/>
      <c r="N54" s="110"/>
      <c r="O54" s="110"/>
    </row>
    <row r="55" spans="1:15" s="122" customFormat="1" ht="15">
      <c r="A55" s="31"/>
      <c r="B55" s="243"/>
      <c r="C55" s="244"/>
      <c r="D55" s="245"/>
      <c r="E55" s="110" t="str">
        <f t="shared" si="1"/>
        <v/>
      </c>
      <c r="F55" s="246" t="e">
        <f t="shared" si="0"/>
        <v>#NUM!</v>
      </c>
      <c r="G55" s="279" t="e">
        <f t="shared" si="3"/>
        <v>#NUM!</v>
      </c>
      <c r="H55" s="280" t="e">
        <f t="shared" si="4"/>
        <v>#DIV/0!</v>
      </c>
      <c r="I55" s="281" t="e">
        <f t="shared" si="5"/>
        <v>#NUM!</v>
      </c>
      <c r="J55" s="281" t="e">
        <f t="shared" si="6"/>
        <v>#DIV/0!</v>
      </c>
      <c r="K55" s="31"/>
      <c r="L55" s="31"/>
      <c r="M55" s="110"/>
      <c r="N55" s="110"/>
      <c r="O55" s="110"/>
    </row>
    <row r="56" spans="1:15" s="122" customFormat="1" ht="15">
      <c r="A56" s="31"/>
      <c r="B56" s="243"/>
      <c r="C56" s="244"/>
      <c r="D56" s="245"/>
      <c r="E56" s="110" t="str">
        <f t="shared" si="1"/>
        <v/>
      </c>
      <c r="F56" s="246" t="e">
        <f t="shared" si="0"/>
        <v>#NUM!</v>
      </c>
      <c r="G56" s="279" t="e">
        <f t="shared" si="3"/>
        <v>#NUM!</v>
      </c>
      <c r="H56" s="280" t="e">
        <f t="shared" si="4"/>
        <v>#DIV/0!</v>
      </c>
      <c r="I56" s="281" t="e">
        <f t="shared" si="5"/>
        <v>#NUM!</v>
      </c>
      <c r="J56" s="281" t="e">
        <f t="shared" si="6"/>
        <v>#DIV/0!</v>
      </c>
      <c r="K56" s="31"/>
      <c r="L56" s="31"/>
      <c r="M56" s="110"/>
      <c r="N56" s="110"/>
      <c r="O56" s="110"/>
    </row>
    <row r="57" spans="1:15" s="122" customFormat="1" ht="15">
      <c r="A57" s="31"/>
      <c r="B57" s="243"/>
      <c r="C57" s="244"/>
      <c r="D57" s="245"/>
      <c r="E57" s="110" t="str">
        <f t="shared" si="1"/>
        <v/>
      </c>
      <c r="F57" s="246" t="e">
        <f t="shared" si="0"/>
        <v>#NUM!</v>
      </c>
      <c r="G57" s="279" t="e">
        <f t="shared" si="3"/>
        <v>#NUM!</v>
      </c>
      <c r="H57" s="280" t="e">
        <f t="shared" si="4"/>
        <v>#DIV/0!</v>
      </c>
      <c r="I57" s="281" t="e">
        <f t="shared" si="5"/>
        <v>#NUM!</v>
      </c>
      <c r="J57" s="281" t="e">
        <f t="shared" si="6"/>
        <v>#DIV/0!</v>
      </c>
      <c r="K57" s="31"/>
      <c r="L57" s="31"/>
      <c r="M57" s="31"/>
      <c r="N57" s="31"/>
      <c r="O57" s="31"/>
    </row>
    <row r="58" spans="1:15" s="122" customFormat="1" ht="15">
      <c r="A58" s="31"/>
      <c r="B58" s="243"/>
      <c r="C58" s="244"/>
      <c r="D58" s="245"/>
      <c r="E58" s="110" t="str">
        <f t="shared" si="1"/>
        <v/>
      </c>
      <c r="F58" s="246" t="e">
        <f t="shared" si="0"/>
        <v>#NUM!</v>
      </c>
      <c r="G58" s="279" t="e">
        <f t="shared" si="3"/>
        <v>#NUM!</v>
      </c>
      <c r="H58" s="280" t="e">
        <f t="shared" si="4"/>
        <v>#DIV/0!</v>
      </c>
      <c r="I58" s="281" t="e">
        <f t="shared" si="5"/>
        <v>#NUM!</v>
      </c>
      <c r="J58" s="281" t="e">
        <f t="shared" si="6"/>
        <v>#DIV/0!</v>
      </c>
      <c r="K58" s="31"/>
      <c r="L58" s="31"/>
      <c r="M58" s="31"/>
      <c r="N58" s="31"/>
      <c r="O58" s="31"/>
    </row>
    <row r="59" spans="1:15" s="122" customFormat="1" ht="15">
      <c r="A59" s="31"/>
      <c r="B59" s="243"/>
      <c r="C59" s="244"/>
      <c r="D59" s="245"/>
      <c r="E59" s="110" t="str">
        <f t="shared" si="1"/>
        <v/>
      </c>
      <c r="F59" s="246" t="e">
        <f t="shared" si="0"/>
        <v>#NUM!</v>
      </c>
      <c r="G59" s="279" t="e">
        <f t="shared" si="3"/>
        <v>#NUM!</v>
      </c>
      <c r="H59" s="280" t="e">
        <f t="shared" si="4"/>
        <v>#DIV/0!</v>
      </c>
      <c r="I59" s="281" t="e">
        <f t="shared" si="5"/>
        <v>#NUM!</v>
      </c>
      <c r="J59" s="281" t="e">
        <f t="shared" si="6"/>
        <v>#DIV/0!</v>
      </c>
      <c r="K59" s="31"/>
      <c r="L59" s="31"/>
      <c r="M59" s="31"/>
      <c r="N59" s="31"/>
      <c r="O59" s="31"/>
    </row>
    <row r="60" spans="1:15" s="122" customFormat="1" ht="15">
      <c r="A60" s="31"/>
      <c r="B60" s="243"/>
      <c r="C60" s="244"/>
      <c r="D60" s="245"/>
      <c r="E60" s="110" t="str">
        <f t="shared" si="1"/>
        <v/>
      </c>
      <c r="F60" s="246" t="e">
        <f t="shared" si="0"/>
        <v>#NUM!</v>
      </c>
      <c r="G60" s="279" t="e">
        <f t="shared" si="3"/>
        <v>#NUM!</v>
      </c>
      <c r="H60" s="280" t="e">
        <f t="shared" si="4"/>
        <v>#DIV/0!</v>
      </c>
      <c r="I60" s="281" t="e">
        <f t="shared" si="5"/>
        <v>#NUM!</v>
      </c>
      <c r="J60" s="281" t="e">
        <f t="shared" si="6"/>
        <v>#DIV/0!</v>
      </c>
      <c r="K60" s="31"/>
      <c r="L60" s="31"/>
      <c r="M60" s="31"/>
      <c r="N60" s="31"/>
      <c r="O60" s="31"/>
    </row>
    <row r="61" spans="1:15" s="122" customFormat="1" ht="15">
      <c r="A61" s="31"/>
      <c r="B61" s="243"/>
      <c r="C61" s="244"/>
      <c r="D61" s="245"/>
      <c r="E61" s="110" t="str">
        <f t="shared" si="1"/>
        <v/>
      </c>
      <c r="F61" s="246" t="e">
        <f t="shared" si="0"/>
        <v>#NUM!</v>
      </c>
      <c r="G61" s="279" t="e">
        <f t="shared" si="3"/>
        <v>#NUM!</v>
      </c>
      <c r="H61" s="280" t="e">
        <f t="shared" si="4"/>
        <v>#DIV/0!</v>
      </c>
      <c r="I61" s="281" t="e">
        <f t="shared" si="5"/>
        <v>#NUM!</v>
      </c>
      <c r="J61" s="281" t="e">
        <f t="shared" si="6"/>
        <v>#DIV/0!</v>
      </c>
      <c r="K61" s="31"/>
      <c r="L61" s="31"/>
      <c r="M61" s="31"/>
      <c r="N61" s="31"/>
      <c r="O61" s="31"/>
    </row>
    <row r="62" spans="1:15" ht="15">
      <c r="B62" s="243"/>
      <c r="C62" s="244"/>
      <c r="D62" s="245"/>
      <c r="E62" s="110" t="str">
        <f t="shared" si="1"/>
        <v/>
      </c>
      <c r="F62" s="246" t="e">
        <f t="shared" si="0"/>
        <v>#NUM!</v>
      </c>
      <c r="G62" s="279" t="e">
        <f t="shared" si="3"/>
        <v>#NUM!</v>
      </c>
      <c r="H62" s="280" t="e">
        <f t="shared" si="4"/>
        <v>#DIV/0!</v>
      </c>
      <c r="I62" s="281" t="e">
        <f t="shared" si="5"/>
        <v>#NUM!</v>
      </c>
      <c r="J62" s="281" t="e">
        <f t="shared" si="6"/>
        <v>#DIV/0!</v>
      </c>
    </row>
    <row r="63" spans="1:15" ht="15">
      <c r="B63" s="243"/>
      <c r="C63" s="244"/>
      <c r="D63" s="245"/>
      <c r="E63" s="110" t="str">
        <f t="shared" si="1"/>
        <v/>
      </c>
      <c r="F63" s="246" t="e">
        <f t="shared" si="0"/>
        <v>#NUM!</v>
      </c>
      <c r="G63" s="279" t="e">
        <f t="shared" si="3"/>
        <v>#NUM!</v>
      </c>
      <c r="H63" s="280" t="e">
        <f t="shared" si="4"/>
        <v>#DIV/0!</v>
      </c>
      <c r="I63" s="281" t="e">
        <f t="shared" si="5"/>
        <v>#NUM!</v>
      </c>
      <c r="J63" s="281" t="e">
        <f t="shared" si="6"/>
        <v>#DIV/0!</v>
      </c>
    </row>
    <row r="64" spans="1:15" ht="15">
      <c r="B64" s="243"/>
      <c r="C64" s="244"/>
      <c r="D64" s="245"/>
      <c r="E64" s="110" t="str">
        <f t="shared" si="1"/>
        <v/>
      </c>
      <c r="F64" s="246" t="e">
        <f t="shared" si="0"/>
        <v>#NUM!</v>
      </c>
      <c r="G64" s="279" t="e">
        <f t="shared" si="3"/>
        <v>#NUM!</v>
      </c>
      <c r="H64" s="280" t="e">
        <f t="shared" si="4"/>
        <v>#DIV/0!</v>
      </c>
      <c r="I64" s="281" t="e">
        <f t="shared" si="5"/>
        <v>#NUM!</v>
      </c>
      <c r="J64" s="281" t="e">
        <f t="shared" si="6"/>
        <v>#DIV/0!</v>
      </c>
    </row>
    <row r="65" spans="2:15" ht="15">
      <c r="B65" s="243"/>
      <c r="C65" s="244"/>
      <c r="D65" s="245"/>
      <c r="E65" s="110" t="str">
        <f t="shared" si="1"/>
        <v/>
      </c>
      <c r="F65" s="246" t="e">
        <f t="shared" si="0"/>
        <v>#NUM!</v>
      </c>
      <c r="G65" s="279" t="e">
        <f t="shared" si="3"/>
        <v>#NUM!</v>
      </c>
      <c r="H65" s="280" t="e">
        <f t="shared" si="4"/>
        <v>#DIV/0!</v>
      </c>
      <c r="I65" s="281" t="e">
        <f t="shared" si="5"/>
        <v>#NUM!</v>
      </c>
      <c r="J65" s="281" t="e">
        <f t="shared" si="6"/>
        <v>#DIV/0!</v>
      </c>
    </row>
    <row r="66" spans="2:15" ht="15">
      <c r="B66" s="243"/>
      <c r="C66" s="244"/>
      <c r="D66" s="245"/>
      <c r="E66" s="110" t="str">
        <f t="shared" si="1"/>
        <v/>
      </c>
      <c r="F66" s="246" t="e">
        <f t="shared" si="0"/>
        <v>#NUM!</v>
      </c>
      <c r="G66" s="279" t="e">
        <f t="shared" si="3"/>
        <v>#NUM!</v>
      </c>
      <c r="H66" s="280" t="e">
        <f t="shared" si="4"/>
        <v>#DIV/0!</v>
      </c>
      <c r="I66" s="281" t="e">
        <f t="shared" si="5"/>
        <v>#NUM!</v>
      </c>
      <c r="J66" s="281" t="e">
        <f t="shared" si="6"/>
        <v>#DIV/0!</v>
      </c>
      <c r="M66" s="291"/>
      <c r="N66" s="291"/>
      <c r="O66" s="291"/>
    </row>
    <row r="67" spans="2:15" ht="15">
      <c r="B67" s="243"/>
      <c r="C67" s="244"/>
      <c r="D67" s="245"/>
      <c r="E67" s="110" t="str">
        <f t="shared" si="1"/>
        <v/>
      </c>
      <c r="F67" s="246" t="e">
        <f t="shared" si="0"/>
        <v>#NUM!</v>
      </c>
      <c r="G67" s="279" t="e">
        <f t="shared" si="3"/>
        <v>#NUM!</v>
      </c>
      <c r="H67" s="280" t="e">
        <f t="shared" si="4"/>
        <v>#DIV/0!</v>
      </c>
      <c r="I67" s="281" t="e">
        <f t="shared" si="5"/>
        <v>#NUM!</v>
      </c>
      <c r="J67" s="281" t="e">
        <f t="shared" si="6"/>
        <v>#DIV/0!</v>
      </c>
    </row>
    <row r="68" spans="2:15" ht="15">
      <c r="B68" s="243"/>
      <c r="C68" s="244"/>
      <c r="D68" s="245"/>
      <c r="E68" s="110" t="str">
        <f t="shared" si="1"/>
        <v/>
      </c>
      <c r="F68" s="246" t="e">
        <f t="shared" si="0"/>
        <v>#NUM!</v>
      </c>
      <c r="G68" s="279" t="e">
        <f t="shared" si="3"/>
        <v>#NUM!</v>
      </c>
      <c r="H68" s="280" t="e">
        <f t="shared" si="4"/>
        <v>#DIV/0!</v>
      </c>
      <c r="I68" s="281" t="e">
        <f t="shared" si="5"/>
        <v>#NUM!</v>
      </c>
      <c r="J68" s="281" t="e">
        <f t="shared" si="6"/>
        <v>#DIV/0!</v>
      </c>
    </row>
    <row r="69" spans="2:15" ht="15">
      <c r="B69" s="243"/>
      <c r="C69" s="244"/>
      <c r="D69" s="245"/>
      <c r="E69" s="110" t="str">
        <f t="shared" si="1"/>
        <v/>
      </c>
      <c r="F69" s="246" t="e">
        <f t="shared" si="0"/>
        <v>#NUM!</v>
      </c>
      <c r="G69" s="279" t="e">
        <f t="shared" si="3"/>
        <v>#NUM!</v>
      </c>
      <c r="H69" s="280" t="e">
        <f t="shared" si="4"/>
        <v>#DIV/0!</v>
      </c>
      <c r="I69" s="281" t="e">
        <f t="shared" si="5"/>
        <v>#NUM!</v>
      </c>
      <c r="J69" s="281" t="e">
        <f t="shared" si="6"/>
        <v>#DIV/0!</v>
      </c>
    </row>
    <row r="70" spans="2:15" ht="15">
      <c r="B70" s="243"/>
      <c r="C70" s="244"/>
      <c r="D70" s="245"/>
      <c r="E70" s="110" t="str">
        <f t="shared" si="1"/>
        <v/>
      </c>
      <c r="F70" s="246" t="e">
        <f t="shared" si="0"/>
        <v>#NUM!</v>
      </c>
      <c r="G70" s="279" t="e">
        <f t="shared" si="3"/>
        <v>#NUM!</v>
      </c>
      <c r="H70" s="280" t="e">
        <f t="shared" si="4"/>
        <v>#DIV/0!</v>
      </c>
      <c r="I70" s="281" t="e">
        <f t="shared" si="5"/>
        <v>#NUM!</v>
      </c>
      <c r="J70" s="281" t="e">
        <f t="shared" si="6"/>
        <v>#DIV/0!</v>
      </c>
      <c r="M70" s="122"/>
      <c r="N70" s="122"/>
      <c r="O70" s="122"/>
    </row>
    <row r="71" spans="2:15">
      <c r="B71" s="292"/>
      <c r="C71" s="292"/>
      <c r="D71" s="292"/>
      <c r="M71" s="122"/>
      <c r="N71" s="122"/>
      <c r="O71" s="122"/>
    </row>
    <row r="72" spans="2:15">
      <c r="B72" s="292"/>
      <c r="C72" s="292"/>
      <c r="D72" s="292"/>
      <c r="M72" s="122"/>
      <c r="N72" s="122"/>
      <c r="O72" s="122"/>
    </row>
    <row r="73" spans="2:15">
      <c r="B73" s="292"/>
      <c r="C73" s="292"/>
      <c r="D73" s="292"/>
      <c r="M73" s="122"/>
      <c r="N73" s="122"/>
      <c r="O73" s="122"/>
    </row>
    <row r="74" spans="2:15">
      <c r="B74" s="292"/>
      <c r="C74" s="292"/>
      <c r="D74" s="292"/>
      <c r="M74" s="122"/>
      <c r="N74" s="122"/>
      <c r="O74" s="122"/>
    </row>
    <row r="75" spans="2:15">
      <c r="B75" s="292"/>
      <c r="C75" s="292"/>
      <c r="D75" s="292"/>
      <c r="M75" s="122"/>
      <c r="N75" s="122"/>
      <c r="O75" s="122"/>
    </row>
    <row r="76" spans="2:15">
      <c r="B76" s="292"/>
      <c r="C76" s="292"/>
      <c r="D76" s="292"/>
      <c r="M76" s="122"/>
      <c r="N76" s="122"/>
      <c r="O76" s="122"/>
    </row>
  </sheetData>
  <sheetProtection selectLockedCells="1"/>
  <dataConsolidate/>
  <mergeCells count="3">
    <mergeCell ref="B2:D2"/>
    <mergeCell ref="B3:B4"/>
    <mergeCell ref="C3:C4"/>
  </mergeCells>
  <conditionalFormatting sqref="B6:D70">
    <cfRule type="expression" dxfId="804" priority="8" stopIfTrue="1">
      <formula>MOD(ROW(),2)</formula>
    </cfRule>
  </conditionalFormatting>
  <conditionalFormatting sqref="D6:D70">
    <cfRule type="cellIs" dxfId="803" priority="7" stopIfTrue="1" operator="equal">
      <formula>"NO ADMISIBLE"</formula>
    </cfRule>
  </conditionalFormatting>
  <conditionalFormatting sqref="D6:D70">
    <cfRule type="cellIs" dxfId="802" priority="6" stopIfTrue="1" operator="equal">
      <formula>"DESCARTADO"</formula>
    </cfRule>
  </conditionalFormatting>
  <conditionalFormatting sqref="D6:D70">
    <cfRule type="cellIs" dxfId="801" priority="5" stopIfTrue="1" operator="equal">
      <formula>"NO ADMISIBLE"</formula>
    </cfRule>
  </conditionalFormatting>
  <conditionalFormatting sqref="D6:D70">
    <cfRule type="cellIs" dxfId="800" priority="4" stopIfTrue="1" operator="equal">
      <formula>"DESCARTADO"</formula>
    </cfRule>
  </conditionalFormatting>
  <conditionalFormatting sqref="F6:F70">
    <cfRule type="cellIs" dxfId="799" priority="2" operator="equal">
      <formula>"PROPUESTA BAJA"</formula>
    </cfRule>
    <cfRule type="cellIs" dxfId="798" priority="3" operator="equal">
      <formula>"PROPUESTA VALIDA"</formula>
    </cfRule>
  </conditionalFormatting>
  <conditionalFormatting sqref="G42:J70">
    <cfRule type="cellIs" dxfId="797" priority="1" operator="greaterThan">
      <formula>$L$47</formula>
    </cfRule>
  </conditionalFormatting>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FF00"/>
  </sheetPr>
  <dimension ref="A1:L274"/>
  <sheetViews>
    <sheetView showGridLines="0" zoomScale="145" zoomScaleNormal="145" workbookViewId="0">
      <selection activeCell="G9" sqref="G9"/>
    </sheetView>
  </sheetViews>
  <sheetFormatPr baseColWidth="10" defaultColWidth="0" defaultRowHeight="12.75" zeroHeight="1"/>
  <cols>
    <col min="1" max="1" width="3" style="1" customWidth="1"/>
    <col min="2" max="2" width="7.140625" style="1" customWidth="1"/>
    <col min="3" max="3" width="7" style="1" customWidth="1"/>
    <col min="4" max="4" width="60.28515625" style="1" customWidth="1"/>
    <col min="5" max="5" width="20.7109375" style="1" customWidth="1"/>
    <col min="6" max="7" width="13.5703125" style="10" customWidth="1"/>
    <col min="8" max="8" width="21.42578125" style="10" customWidth="1"/>
    <col min="9" max="9" width="15.7109375" style="10" hidden="1" customWidth="1"/>
    <col min="10" max="10" width="15.7109375" style="1" customWidth="1"/>
    <col min="11" max="11" width="19.7109375" style="1" hidden="1" customWidth="1"/>
    <col min="12" max="12" width="11.42578125" style="1" customWidth="1"/>
    <col min="13" max="16384" width="11.42578125" style="1" hidden="1"/>
  </cols>
  <sheetData>
    <row r="1" spans="1:11" s="21" customFormat="1" ht="20.100000000000001" customHeight="1">
      <c r="B1" s="362" t="s">
        <v>19</v>
      </c>
      <c r="C1" s="362"/>
      <c r="D1" s="362"/>
      <c r="E1" s="362"/>
      <c r="F1" s="362"/>
      <c r="G1" s="362"/>
      <c r="H1" s="362"/>
      <c r="I1" s="362"/>
    </row>
    <row r="2" spans="1:11" s="21" customFormat="1" ht="20.100000000000001" customHeight="1">
      <c r="B2" s="363" t="s">
        <v>20</v>
      </c>
      <c r="C2" s="363"/>
      <c r="D2" s="363"/>
      <c r="E2" s="363"/>
      <c r="F2" s="363"/>
      <c r="G2" s="363"/>
      <c r="H2" s="363"/>
      <c r="I2" s="363"/>
    </row>
    <row r="3" spans="1:11" s="21" customFormat="1" ht="20.100000000000001" customHeight="1">
      <c r="B3" s="363" t="s">
        <v>21</v>
      </c>
      <c r="C3" s="363"/>
      <c r="D3" s="363"/>
      <c r="E3" s="363"/>
      <c r="F3" s="363"/>
      <c r="G3" s="363"/>
      <c r="H3" s="363"/>
      <c r="I3" s="363"/>
    </row>
    <row r="4" spans="1:11" s="21" customFormat="1" ht="18">
      <c r="B4" s="363" t="s">
        <v>22</v>
      </c>
      <c r="C4" s="363"/>
      <c r="D4" s="363"/>
      <c r="E4" s="363"/>
      <c r="F4" s="363"/>
      <c r="G4" s="363"/>
      <c r="H4" s="363"/>
      <c r="I4" s="363"/>
    </row>
    <row r="5" spans="1:11" s="21" customFormat="1" ht="25.5" customHeight="1">
      <c r="A5" s="26"/>
      <c r="B5" s="364" t="s">
        <v>23</v>
      </c>
      <c r="C5" s="364"/>
      <c r="D5" s="364"/>
      <c r="E5" s="364"/>
      <c r="F5" s="364"/>
      <c r="G5" s="364"/>
      <c r="H5" s="364"/>
      <c r="I5" s="364"/>
    </row>
    <row r="6" spans="1:11" s="21" customFormat="1" ht="18.75">
      <c r="A6" s="26"/>
      <c r="B6" s="36"/>
      <c r="C6" s="36"/>
      <c r="D6" s="35"/>
      <c r="E6" s="35"/>
      <c r="F6" s="35"/>
      <c r="G6" s="35"/>
      <c r="H6" s="35"/>
      <c r="I6" s="35"/>
    </row>
    <row r="7" spans="1:11" s="21" customFormat="1" ht="53.25" customHeight="1">
      <c r="A7" s="26"/>
      <c r="B7" s="363" t="s">
        <v>24</v>
      </c>
      <c r="C7" s="363"/>
      <c r="D7" s="363"/>
      <c r="E7" s="363"/>
      <c r="F7" s="363"/>
      <c r="G7" s="363"/>
      <c r="H7" s="363"/>
      <c r="I7" s="363"/>
    </row>
    <row r="8" spans="1:11" s="21" customFormat="1" ht="18.75">
      <c r="A8" s="26"/>
      <c r="B8" s="36"/>
      <c r="C8" s="36"/>
      <c r="D8" s="35"/>
      <c r="E8" s="35"/>
      <c r="F8" s="35"/>
      <c r="G8" s="35"/>
      <c r="H8" s="35"/>
      <c r="I8" s="35"/>
    </row>
    <row r="9" spans="1:11" s="21" customFormat="1" ht="18.75">
      <c r="A9" s="26"/>
      <c r="B9" s="36"/>
      <c r="C9" s="36"/>
      <c r="D9" s="35"/>
      <c r="E9" s="35"/>
      <c r="F9" s="35"/>
      <c r="G9" s="35"/>
      <c r="H9" s="35"/>
      <c r="I9" s="35"/>
    </row>
    <row r="10" spans="1:11" ht="13.5" customHeight="1">
      <c r="A10" s="28"/>
      <c r="B10" s="384" t="s">
        <v>25</v>
      </c>
      <c r="C10" s="384"/>
      <c r="D10" s="384"/>
      <c r="E10" s="384"/>
      <c r="F10" s="384"/>
      <c r="G10" s="384"/>
      <c r="H10" s="384"/>
      <c r="I10" s="384"/>
      <c r="J10" s="28"/>
      <c r="K10" s="28"/>
    </row>
    <row r="11" spans="1:11" ht="13.5" customHeight="1" thickBot="1">
      <c r="A11" s="28"/>
      <c r="B11" s="385" t="s">
        <v>26</v>
      </c>
      <c r="C11" s="385"/>
      <c r="D11" s="385"/>
      <c r="E11" s="385"/>
      <c r="F11" s="385"/>
      <c r="G11" s="385"/>
      <c r="H11" s="385"/>
      <c r="I11" s="385"/>
      <c r="J11" s="28"/>
      <c r="K11" s="28"/>
    </row>
    <row r="12" spans="1:11" ht="41.25" customHeight="1" thickTop="1">
      <c r="A12" s="28"/>
      <c r="B12" s="373" t="s">
        <v>27</v>
      </c>
      <c r="C12" s="377" t="s">
        <v>28</v>
      </c>
      <c r="D12" s="371" t="s">
        <v>29</v>
      </c>
      <c r="E12" s="375" t="s">
        <v>30</v>
      </c>
      <c r="F12" s="381" t="s">
        <v>31</v>
      </c>
      <c r="G12" s="382"/>
      <c r="H12" s="383"/>
      <c r="I12" s="379"/>
      <c r="J12" s="28"/>
      <c r="K12" s="28"/>
    </row>
    <row r="13" spans="1:11" ht="59.25" customHeight="1" thickBot="1">
      <c r="A13" s="28"/>
      <c r="B13" s="374"/>
      <c r="C13" s="378"/>
      <c r="D13" s="372"/>
      <c r="E13" s="376"/>
      <c r="F13" s="159" t="s">
        <v>32</v>
      </c>
      <c r="G13" s="160" t="s">
        <v>33</v>
      </c>
      <c r="H13" s="161" t="s">
        <v>34</v>
      </c>
      <c r="I13" s="380"/>
      <c r="J13" s="28"/>
      <c r="K13" s="28"/>
    </row>
    <row r="14" spans="1:11" ht="4.5" customHeight="1">
      <c r="A14" s="28"/>
      <c r="B14" s="38"/>
      <c r="C14" s="53"/>
      <c r="D14" s="39"/>
      <c r="E14" s="39"/>
      <c r="F14" s="328"/>
      <c r="G14" s="328"/>
      <c r="H14" s="329"/>
      <c r="I14" s="328"/>
      <c r="J14" s="330"/>
      <c r="K14" s="28"/>
    </row>
    <row r="15" spans="1:11" ht="15.75">
      <c r="A15" s="28"/>
      <c r="B15" s="322">
        <v>1</v>
      </c>
      <c r="C15" s="323">
        <v>1</v>
      </c>
      <c r="D15" s="324" t="s">
        <v>35</v>
      </c>
      <c r="E15" s="325" t="s">
        <v>36</v>
      </c>
      <c r="F15" s="326">
        <v>10</v>
      </c>
      <c r="G15" s="326">
        <v>19</v>
      </c>
      <c r="H15" s="327">
        <v>1</v>
      </c>
      <c r="I15" s="91"/>
      <c r="J15" s="330"/>
      <c r="K15" s="158" t="s">
        <v>272</v>
      </c>
    </row>
    <row r="16" spans="1:11" ht="15.75">
      <c r="A16" s="28"/>
      <c r="B16" s="322">
        <v>2</v>
      </c>
      <c r="C16" s="323">
        <v>2</v>
      </c>
      <c r="D16" s="324" t="s">
        <v>37</v>
      </c>
      <c r="E16" s="325" t="s">
        <v>38</v>
      </c>
      <c r="F16" s="326">
        <v>10</v>
      </c>
      <c r="G16" s="326">
        <v>19</v>
      </c>
      <c r="H16" s="327">
        <v>0</v>
      </c>
      <c r="I16" s="91"/>
      <c r="J16" s="330"/>
      <c r="K16" s="158" t="s">
        <v>272</v>
      </c>
    </row>
    <row r="17" spans="2:11" ht="15.75">
      <c r="B17" s="322">
        <v>3</v>
      </c>
      <c r="C17" s="323">
        <v>5</v>
      </c>
      <c r="D17" s="324" t="s">
        <v>39</v>
      </c>
      <c r="E17" s="325" t="s">
        <v>36</v>
      </c>
      <c r="F17" s="326">
        <v>10</v>
      </c>
      <c r="G17" s="326">
        <v>19</v>
      </c>
      <c r="H17" s="327">
        <v>1</v>
      </c>
      <c r="I17" s="91"/>
      <c r="J17" s="330"/>
      <c r="K17" s="158" t="s">
        <v>272</v>
      </c>
    </row>
    <row r="18" spans="2:11" ht="15.75">
      <c r="B18" s="322">
        <v>4</v>
      </c>
      <c r="C18" s="323">
        <v>6</v>
      </c>
      <c r="D18" s="324" t="s">
        <v>40</v>
      </c>
      <c r="E18" s="325" t="s">
        <v>36</v>
      </c>
      <c r="F18" s="326">
        <v>10</v>
      </c>
      <c r="G18" s="326">
        <v>19</v>
      </c>
      <c r="H18" s="327">
        <v>1</v>
      </c>
      <c r="I18" s="91"/>
      <c r="J18" s="330"/>
      <c r="K18" s="158" t="s">
        <v>272</v>
      </c>
    </row>
    <row r="19" spans="2:11" ht="15.75">
      <c r="B19" s="322">
        <v>5</v>
      </c>
      <c r="C19" s="323">
        <v>7</v>
      </c>
      <c r="D19" s="324" t="s">
        <v>41</v>
      </c>
      <c r="E19" s="325" t="s">
        <v>38</v>
      </c>
      <c r="F19" s="326">
        <v>10</v>
      </c>
      <c r="G19" s="326">
        <v>19</v>
      </c>
      <c r="H19" s="327">
        <v>1</v>
      </c>
      <c r="I19" s="91"/>
      <c r="J19" s="330"/>
      <c r="K19" s="158" t="s">
        <v>272</v>
      </c>
    </row>
    <row r="20" spans="2:11" ht="15.75">
      <c r="B20" s="322">
        <v>6</v>
      </c>
      <c r="C20" s="323">
        <v>8</v>
      </c>
      <c r="D20" s="324" t="s">
        <v>42</v>
      </c>
      <c r="E20" s="325" t="s">
        <v>36</v>
      </c>
      <c r="F20" s="326">
        <v>10</v>
      </c>
      <c r="G20" s="326">
        <v>19</v>
      </c>
      <c r="H20" s="327">
        <v>1</v>
      </c>
      <c r="I20" s="91"/>
      <c r="J20" s="330"/>
      <c r="K20" s="158" t="s">
        <v>272</v>
      </c>
    </row>
    <row r="21" spans="2:11" ht="15.75">
      <c r="B21" s="322">
        <v>7</v>
      </c>
      <c r="C21" s="323">
        <v>10</v>
      </c>
      <c r="D21" s="324" t="s">
        <v>43</v>
      </c>
      <c r="E21" s="325" t="s">
        <v>36</v>
      </c>
      <c r="F21" s="326">
        <v>10</v>
      </c>
      <c r="G21" s="326">
        <v>19</v>
      </c>
      <c r="H21" s="327">
        <v>1</v>
      </c>
      <c r="I21" s="91"/>
      <c r="J21" s="330"/>
      <c r="K21" s="158" t="s">
        <v>272</v>
      </c>
    </row>
    <row r="22" spans="2:11" ht="15.75">
      <c r="B22" s="322">
        <v>8</v>
      </c>
      <c r="C22" s="323">
        <v>11</v>
      </c>
      <c r="D22" s="324" t="s">
        <v>44</v>
      </c>
      <c r="E22" s="325" t="s">
        <v>36</v>
      </c>
      <c r="F22" s="326">
        <v>10</v>
      </c>
      <c r="G22" s="326">
        <v>19</v>
      </c>
      <c r="H22" s="327">
        <v>1</v>
      </c>
      <c r="I22" s="91"/>
      <c r="J22" s="330"/>
      <c r="K22" s="158" t="s">
        <v>272</v>
      </c>
    </row>
    <row r="23" spans="2:11" ht="15.75">
      <c r="B23" s="322">
        <v>9</v>
      </c>
      <c r="C23" s="323">
        <v>13</v>
      </c>
      <c r="D23" s="324" t="s">
        <v>45</v>
      </c>
      <c r="E23" s="325" t="s">
        <v>46</v>
      </c>
      <c r="F23" s="326">
        <v>0</v>
      </c>
      <c r="G23" s="326">
        <v>19</v>
      </c>
      <c r="H23" s="327">
        <v>1</v>
      </c>
      <c r="I23" s="91"/>
      <c r="J23" s="330"/>
      <c r="K23" s="158" t="s">
        <v>272</v>
      </c>
    </row>
    <row r="24" spans="2:11" ht="15.75">
      <c r="B24" s="322">
        <v>10</v>
      </c>
      <c r="C24" s="323">
        <v>17</v>
      </c>
      <c r="D24" s="324" t="s">
        <v>47</v>
      </c>
      <c r="E24" s="325" t="s">
        <v>36</v>
      </c>
      <c r="F24" s="326">
        <v>10</v>
      </c>
      <c r="G24" s="326">
        <v>19</v>
      </c>
      <c r="H24" s="327">
        <v>1</v>
      </c>
      <c r="I24" s="91"/>
      <c r="J24" s="330"/>
      <c r="K24" s="158" t="s">
        <v>272</v>
      </c>
    </row>
    <row r="25" spans="2:11" ht="15.75">
      <c r="B25" s="322">
        <v>11</v>
      </c>
      <c r="C25" s="323">
        <v>20</v>
      </c>
      <c r="D25" s="324" t="s">
        <v>48</v>
      </c>
      <c r="E25" s="325" t="s">
        <v>36</v>
      </c>
      <c r="F25" s="326">
        <v>10</v>
      </c>
      <c r="G25" s="326">
        <v>19</v>
      </c>
      <c r="H25" s="327">
        <v>1</v>
      </c>
      <c r="I25" s="91"/>
      <c r="J25" s="330"/>
      <c r="K25" s="158" t="s">
        <v>272</v>
      </c>
    </row>
    <row r="26" spans="2:11" ht="15.75">
      <c r="B26" s="322">
        <v>12</v>
      </c>
      <c r="C26" s="323">
        <v>23</v>
      </c>
      <c r="D26" s="324" t="s">
        <v>49</v>
      </c>
      <c r="E26" s="325" t="s">
        <v>36</v>
      </c>
      <c r="F26" s="326">
        <v>10</v>
      </c>
      <c r="G26" s="326">
        <v>19</v>
      </c>
      <c r="H26" s="327">
        <v>1</v>
      </c>
      <c r="I26" s="91"/>
      <c r="J26" s="330"/>
      <c r="K26" s="158" t="s">
        <v>272</v>
      </c>
    </row>
    <row r="27" spans="2:11" ht="15.75">
      <c r="B27" s="322">
        <v>13</v>
      </c>
      <c r="C27" s="323">
        <v>24</v>
      </c>
      <c r="D27" s="324" t="s">
        <v>50</v>
      </c>
      <c r="E27" s="325" t="s">
        <v>36</v>
      </c>
      <c r="F27" s="326">
        <v>10</v>
      </c>
      <c r="G27" s="326">
        <v>19</v>
      </c>
      <c r="H27" s="327">
        <v>1</v>
      </c>
      <c r="I27" s="91"/>
      <c r="J27" s="330"/>
      <c r="K27" s="158" t="s">
        <v>272</v>
      </c>
    </row>
    <row r="28" spans="2:11" ht="15.75">
      <c r="B28" s="322">
        <v>14</v>
      </c>
      <c r="C28" s="323">
        <v>26</v>
      </c>
      <c r="D28" s="324" t="s">
        <v>51</v>
      </c>
      <c r="E28" s="325" t="s">
        <v>36</v>
      </c>
      <c r="F28" s="326">
        <v>0</v>
      </c>
      <c r="G28" s="326">
        <v>19</v>
      </c>
      <c r="H28" s="327">
        <v>1</v>
      </c>
      <c r="I28" s="91"/>
      <c r="J28" s="330"/>
      <c r="K28" s="158" t="s">
        <v>272</v>
      </c>
    </row>
    <row r="29" spans="2:11" ht="15.75">
      <c r="B29" s="322">
        <v>15</v>
      </c>
      <c r="C29" s="323">
        <v>30</v>
      </c>
      <c r="D29" s="324" t="s">
        <v>52</v>
      </c>
      <c r="E29" s="325" t="s">
        <v>38</v>
      </c>
      <c r="F29" s="326">
        <v>10</v>
      </c>
      <c r="G29" s="326">
        <v>19</v>
      </c>
      <c r="H29" s="327">
        <v>1</v>
      </c>
      <c r="I29" s="91"/>
      <c r="J29" s="330"/>
      <c r="K29" s="158" t="s">
        <v>272</v>
      </c>
    </row>
    <row r="30" spans="2:11" ht="15.75">
      <c r="B30" s="322">
        <v>16</v>
      </c>
      <c r="C30" s="323">
        <v>31</v>
      </c>
      <c r="D30" s="324" t="s">
        <v>53</v>
      </c>
      <c r="E30" s="325" t="s">
        <v>36</v>
      </c>
      <c r="F30" s="326">
        <v>10</v>
      </c>
      <c r="G30" s="326">
        <v>19</v>
      </c>
      <c r="H30" s="327">
        <v>1</v>
      </c>
      <c r="I30" s="91"/>
      <c r="J30" s="330"/>
      <c r="K30" s="158" t="s">
        <v>272</v>
      </c>
    </row>
    <row r="31" spans="2:11" ht="15.75">
      <c r="B31" s="322">
        <v>17</v>
      </c>
      <c r="C31" s="323">
        <v>32</v>
      </c>
      <c r="D31" s="324" t="s">
        <v>54</v>
      </c>
      <c r="E31" s="325" t="s">
        <v>38</v>
      </c>
      <c r="F31" s="326">
        <v>10</v>
      </c>
      <c r="G31" s="326">
        <v>19</v>
      </c>
      <c r="H31" s="327">
        <v>1</v>
      </c>
      <c r="I31" s="91"/>
      <c r="J31" s="330"/>
      <c r="K31" s="158" t="s">
        <v>272</v>
      </c>
    </row>
    <row r="32" spans="2:11" ht="15.75">
      <c r="B32" s="322">
        <v>18</v>
      </c>
      <c r="C32" s="323">
        <v>38</v>
      </c>
      <c r="D32" s="324" t="s">
        <v>55</v>
      </c>
      <c r="E32" s="325" t="s">
        <v>36</v>
      </c>
      <c r="F32" s="326">
        <v>10</v>
      </c>
      <c r="G32" s="326">
        <v>19</v>
      </c>
      <c r="H32" s="327">
        <v>1</v>
      </c>
      <c r="I32" s="91"/>
      <c r="J32" s="330"/>
      <c r="K32" s="158" t="s">
        <v>272</v>
      </c>
    </row>
    <row r="33" spans="1:11" ht="15.75">
      <c r="A33" s="28"/>
      <c r="B33" s="322">
        <v>19</v>
      </c>
      <c r="C33" s="323">
        <v>40</v>
      </c>
      <c r="D33" s="324" t="s">
        <v>56</v>
      </c>
      <c r="E33" s="325" t="s">
        <v>46</v>
      </c>
      <c r="F33" s="326">
        <v>10</v>
      </c>
      <c r="G33" s="326">
        <v>19</v>
      </c>
      <c r="H33" s="327">
        <v>1</v>
      </c>
      <c r="I33" s="91"/>
      <c r="J33" s="330"/>
      <c r="K33" s="158" t="s">
        <v>272</v>
      </c>
    </row>
    <row r="34" spans="1:11" ht="15.75">
      <c r="A34" s="28"/>
      <c r="B34" s="322">
        <v>20</v>
      </c>
      <c r="C34" s="323">
        <v>44</v>
      </c>
      <c r="D34" s="324" t="s">
        <v>57</v>
      </c>
      <c r="E34" s="325" t="s">
        <v>38</v>
      </c>
      <c r="F34" s="326">
        <v>10</v>
      </c>
      <c r="G34" s="326">
        <v>19</v>
      </c>
      <c r="H34" s="327">
        <v>1</v>
      </c>
      <c r="I34" s="91"/>
      <c r="J34" s="330"/>
      <c r="K34" s="158" t="s">
        <v>272</v>
      </c>
    </row>
    <row r="35" spans="1:11" ht="15.75">
      <c r="A35" s="28"/>
      <c r="B35" s="322">
        <v>21</v>
      </c>
      <c r="C35" s="323">
        <v>46</v>
      </c>
      <c r="D35" s="324" t="s">
        <v>58</v>
      </c>
      <c r="E35" s="325" t="s">
        <v>46</v>
      </c>
      <c r="F35" s="326">
        <v>10</v>
      </c>
      <c r="G35" s="326">
        <v>19</v>
      </c>
      <c r="H35" s="327">
        <v>1</v>
      </c>
      <c r="I35" s="91"/>
      <c r="J35" s="330"/>
      <c r="K35" s="158" t="s">
        <v>272</v>
      </c>
    </row>
    <row r="36" spans="1:11" ht="15.75">
      <c r="A36" s="28"/>
      <c r="B36" s="322">
        <v>22</v>
      </c>
      <c r="C36" s="323">
        <v>47</v>
      </c>
      <c r="D36" s="324" t="s">
        <v>59</v>
      </c>
      <c r="E36" s="325" t="s">
        <v>36</v>
      </c>
      <c r="F36" s="326">
        <v>10</v>
      </c>
      <c r="G36" s="326">
        <v>19</v>
      </c>
      <c r="H36" s="327">
        <v>1</v>
      </c>
      <c r="I36" s="91"/>
      <c r="J36" s="330"/>
      <c r="K36" s="158" t="s">
        <v>272</v>
      </c>
    </row>
    <row r="37" spans="1:11" ht="15.75">
      <c r="A37" s="28"/>
      <c r="B37" s="322">
        <v>23</v>
      </c>
      <c r="C37" s="323">
        <v>50</v>
      </c>
      <c r="D37" s="324" t="s">
        <v>60</v>
      </c>
      <c r="E37" s="325" t="s">
        <v>36</v>
      </c>
      <c r="F37" s="326">
        <v>10</v>
      </c>
      <c r="G37" s="326">
        <v>19</v>
      </c>
      <c r="H37" s="327">
        <v>1</v>
      </c>
      <c r="I37" s="91"/>
      <c r="J37" s="330"/>
      <c r="K37" s="158" t="s">
        <v>272</v>
      </c>
    </row>
    <row r="38" spans="1:11" ht="15.75">
      <c r="A38" s="28"/>
      <c r="B38" s="322">
        <v>24</v>
      </c>
      <c r="C38" s="323">
        <v>58</v>
      </c>
      <c r="D38" s="324" t="s">
        <v>61</v>
      </c>
      <c r="E38" s="325" t="s">
        <v>36</v>
      </c>
      <c r="F38" s="326">
        <v>10</v>
      </c>
      <c r="G38" s="326">
        <v>19</v>
      </c>
      <c r="H38" s="327">
        <v>1</v>
      </c>
      <c r="I38" s="91"/>
      <c r="J38" s="330"/>
      <c r="K38" s="158" t="s">
        <v>272</v>
      </c>
    </row>
    <row r="39" spans="1:11" ht="15.75">
      <c r="A39" s="28"/>
      <c r="B39" s="322">
        <v>25</v>
      </c>
      <c r="C39" s="323">
        <v>62</v>
      </c>
      <c r="D39" s="324" t="s">
        <v>62</v>
      </c>
      <c r="E39" s="325" t="s">
        <v>38</v>
      </c>
      <c r="F39" s="326">
        <v>10</v>
      </c>
      <c r="G39" s="326">
        <v>19</v>
      </c>
      <c r="H39" s="327">
        <v>1</v>
      </c>
      <c r="I39" s="91"/>
      <c r="J39" s="330"/>
      <c r="K39" s="158" t="s">
        <v>272</v>
      </c>
    </row>
    <row r="40" spans="1:11" ht="15.75">
      <c r="A40" s="28"/>
      <c r="B40" s="322">
        <v>26</v>
      </c>
      <c r="C40" s="323">
        <v>63</v>
      </c>
      <c r="D40" s="324" t="s">
        <v>63</v>
      </c>
      <c r="E40" s="325" t="s">
        <v>36</v>
      </c>
      <c r="F40" s="326">
        <v>10</v>
      </c>
      <c r="G40" s="326">
        <v>19</v>
      </c>
      <c r="H40" s="327">
        <v>0</v>
      </c>
      <c r="I40" s="91"/>
      <c r="J40" s="330"/>
      <c r="K40" s="158" t="s">
        <v>272</v>
      </c>
    </row>
    <row r="41" spans="1:11" ht="15.75">
      <c r="A41" s="28"/>
      <c r="B41" s="322">
        <v>27</v>
      </c>
      <c r="C41" s="323">
        <v>64</v>
      </c>
      <c r="D41" s="324" t="s">
        <v>64</v>
      </c>
      <c r="E41" s="325" t="s">
        <v>36</v>
      </c>
      <c r="F41" s="326">
        <v>10</v>
      </c>
      <c r="G41" s="326">
        <v>19</v>
      </c>
      <c r="H41" s="327">
        <v>1</v>
      </c>
      <c r="I41" s="91"/>
      <c r="J41" s="330"/>
      <c r="K41" s="158" t="s">
        <v>272</v>
      </c>
    </row>
    <row r="42" spans="1:11" ht="15.75">
      <c r="A42" s="28"/>
      <c r="B42" s="322">
        <v>28</v>
      </c>
      <c r="C42" s="323">
        <v>70</v>
      </c>
      <c r="D42" s="324" t="s">
        <v>65</v>
      </c>
      <c r="E42" s="325" t="s">
        <v>36</v>
      </c>
      <c r="F42" s="326">
        <v>10</v>
      </c>
      <c r="G42" s="326">
        <v>19</v>
      </c>
      <c r="H42" s="327">
        <v>1</v>
      </c>
      <c r="I42" s="91"/>
      <c r="J42" s="330"/>
      <c r="K42" s="158" t="s">
        <v>272</v>
      </c>
    </row>
    <row r="43" spans="1:11" ht="15.75">
      <c r="A43" s="28" t="s">
        <v>66</v>
      </c>
      <c r="B43" s="322">
        <v>29</v>
      </c>
      <c r="C43" s="323">
        <v>71</v>
      </c>
      <c r="D43" s="324" t="s">
        <v>67</v>
      </c>
      <c r="E43" s="325" t="s">
        <v>38</v>
      </c>
      <c r="F43" s="326">
        <v>10</v>
      </c>
      <c r="G43" s="326">
        <v>0</v>
      </c>
      <c r="H43" s="327">
        <v>1</v>
      </c>
      <c r="I43" s="91"/>
      <c r="J43" s="330"/>
      <c r="K43" s="158" t="s">
        <v>272</v>
      </c>
    </row>
    <row r="44" spans="1:11" ht="15.75">
      <c r="A44" s="28"/>
      <c r="B44" s="322">
        <v>30</v>
      </c>
      <c r="C44" s="323">
        <v>72</v>
      </c>
      <c r="D44" s="324" t="s">
        <v>68</v>
      </c>
      <c r="E44" s="325" t="s">
        <v>36</v>
      </c>
      <c r="F44" s="326">
        <v>10</v>
      </c>
      <c r="G44" s="326">
        <v>19</v>
      </c>
      <c r="H44" s="327">
        <v>1</v>
      </c>
      <c r="I44" s="91"/>
      <c r="J44" s="330"/>
      <c r="K44" s="158" t="s">
        <v>272</v>
      </c>
    </row>
    <row r="45" spans="1:11" ht="15.75">
      <c r="A45" s="28"/>
      <c r="B45" s="322">
        <v>31</v>
      </c>
      <c r="C45" s="323">
        <v>73</v>
      </c>
      <c r="D45" s="324" t="s">
        <v>69</v>
      </c>
      <c r="E45" s="325" t="s">
        <v>38</v>
      </c>
      <c r="F45" s="326">
        <v>10</v>
      </c>
      <c r="G45" s="326">
        <v>19</v>
      </c>
      <c r="H45" s="327">
        <v>1</v>
      </c>
      <c r="I45" s="91"/>
      <c r="J45" s="330"/>
      <c r="K45" s="158" t="s">
        <v>272</v>
      </c>
    </row>
    <row r="46" spans="1:11" ht="15.75">
      <c r="A46" s="28"/>
      <c r="B46" s="322">
        <v>32</v>
      </c>
      <c r="C46" s="323">
        <v>74</v>
      </c>
      <c r="D46" s="324" t="s">
        <v>70</v>
      </c>
      <c r="E46" s="325" t="s">
        <v>36</v>
      </c>
      <c r="F46" s="326">
        <v>10</v>
      </c>
      <c r="G46" s="326">
        <v>19</v>
      </c>
      <c r="H46" s="327">
        <v>1</v>
      </c>
      <c r="I46" s="91"/>
      <c r="J46" s="330"/>
      <c r="K46" s="158" t="s">
        <v>272</v>
      </c>
    </row>
    <row r="47" spans="1:11" ht="15.75">
      <c r="A47" s="28"/>
      <c r="B47" s="322">
        <v>33</v>
      </c>
      <c r="C47" s="323">
        <v>75</v>
      </c>
      <c r="D47" s="324" t="s">
        <v>71</v>
      </c>
      <c r="E47" s="325" t="s">
        <v>36</v>
      </c>
      <c r="F47" s="326">
        <v>10</v>
      </c>
      <c r="G47" s="326">
        <v>19</v>
      </c>
      <c r="H47" s="327">
        <v>1</v>
      </c>
      <c r="I47" s="91"/>
      <c r="J47" s="330"/>
      <c r="K47" s="158" t="s">
        <v>272</v>
      </c>
    </row>
    <row r="48" spans="1:11" ht="15.75">
      <c r="A48" s="28"/>
      <c r="B48" s="322">
        <v>34</v>
      </c>
      <c r="C48" s="323">
        <v>78</v>
      </c>
      <c r="D48" s="324" t="s">
        <v>72</v>
      </c>
      <c r="E48" s="325" t="s">
        <v>36</v>
      </c>
      <c r="F48" s="326">
        <v>10</v>
      </c>
      <c r="G48" s="326">
        <v>19</v>
      </c>
      <c r="H48" s="327">
        <v>1</v>
      </c>
      <c r="I48" s="91"/>
      <c r="J48" s="330"/>
      <c r="K48" s="158" t="s">
        <v>272</v>
      </c>
    </row>
    <row r="49" spans="2:11" ht="15.75">
      <c r="B49" s="322">
        <v>35</v>
      </c>
      <c r="C49" s="323">
        <v>80</v>
      </c>
      <c r="D49" s="324" t="s">
        <v>73</v>
      </c>
      <c r="E49" s="325" t="s">
        <v>36</v>
      </c>
      <c r="F49" s="326">
        <v>10</v>
      </c>
      <c r="G49" s="326">
        <v>19</v>
      </c>
      <c r="H49" s="327">
        <v>0</v>
      </c>
      <c r="I49" s="91"/>
      <c r="J49" s="330"/>
      <c r="K49" s="158" t="s">
        <v>272</v>
      </c>
    </row>
    <row r="50" spans="2:11" ht="15.75">
      <c r="B50" s="322">
        <v>36</v>
      </c>
      <c r="C50" s="323">
        <v>83</v>
      </c>
      <c r="D50" s="324" t="s">
        <v>74</v>
      </c>
      <c r="E50" s="325" t="s">
        <v>36</v>
      </c>
      <c r="F50" s="326">
        <v>10</v>
      </c>
      <c r="G50" s="326">
        <v>19</v>
      </c>
      <c r="H50" s="327">
        <v>1</v>
      </c>
      <c r="I50" s="91"/>
      <c r="J50" s="330"/>
      <c r="K50" s="158" t="s">
        <v>272</v>
      </c>
    </row>
    <row r="51" spans="2:11" ht="15.75">
      <c r="B51" s="322">
        <v>37</v>
      </c>
      <c r="C51" s="323">
        <v>85</v>
      </c>
      <c r="D51" s="324" t="s">
        <v>75</v>
      </c>
      <c r="E51" s="325" t="s">
        <v>38</v>
      </c>
      <c r="F51" s="326">
        <v>10</v>
      </c>
      <c r="G51" s="326">
        <v>19</v>
      </c>
      <c r="H51" s="327">
        <v>1</v>
      </c>
      <c r="I51" s="91"/>
      <c r="J51" s="330"/>
      <c r="K51" s="158" t="s">
        <v>272</v>
      </c>
    </row>
    <row r="52" spans="2:11" ht="5.25" customHeight="1" thickBot="1">
      <c r="B52" s="203"/>
      <c r="C52" s="386"/>
      <c r="D52" s="386"/>
      <c r="E52" s="386"/>
      <c r="F52" s="386"/>
      <c r="G52" s="386"/>
      <c r="H52" s="386"/>
      <c r="I52" s="229"/>
      <c r="J52" s="330"/>
      <c r="K52" s="28"/>
    </row>
    <row r="53" spans="2:11" ht="13.5" thickTop="1">
      <c r="B53" s="365" t="s">
        <v>76</v>
      </c>
      <c r="C53" s="366"/>
      <c r="D53" s="92" t="s">
        <v>36</v>
      </c>
      <c r="E53" s="163">
        <v>25</v>
      </c>
      <c r="F53" s="331"/>
      <c r="G53" s="332"/>
      <c r="H53" s="333"/>
      <c r="I53" s="333"/>
      <c r="J53" s="28"/>
      <c r="K53" s="28"/>
    </row>
    <row r="54" spans="2:11">
      <c r="B54" s="367"/>
      <c r="C54" s="368"/>
      <c r="D54" s="93" t="s">
        <v>38</v>
      </c>
      <c r="E54" s="164">
        <v>9</v>
      </c>
      <c r="F54" s="334"/>
      <c r="G54" s="229"/>
      <c r="H54" s="335"/>
      <c r="I54" s="335"/>
      <c r="J54" s="28"/>
      <c r="K54" s="28"/>
    </row>
    <row r="55" spans="2:11">
      <c r="B55" s="367"/>
      <c r="C55" s="368"/>
      <c r="D55" s="94" t="s">
        <v>46</v>
      </c>
      <c r="E55" s="165">
        <v>3</v>
      </c>
      <c r="F55" s="334"/>
      <c r="G55" s="229"/>
      <c r="H55" s="335"/>
      <c r="I55" s="335"/>
      <c r="J55" s="28"/>
      <c r="K55" s="28"/>
    </row>
    <row r="56" spans="2:11" ht="13.5" thickBot="1">
      <c r="B56" s="369"/>
      <c r="C56" s="370"/>
      <c r="D56" s="162" t="s">
        <v>77</v>
      </c>
      <c r="E56" s="166">
        <v>37</v>
      </c>
      <c r="F56" s="336"/>
      <c r="G56" s="337"/>
      <c r="H56" s="338"/>
      <c r="I56" s="338"/>
      <c r="J56" s="28"/>
      <c r="K56" s="28"/>
    </row>
    <row r="57" spans="2:11" ht="3" customHeight="1" thickTop="1">
      <c r="B57" s="157" t="s">
        <v>78</v>
      </c>
      <c r="C57" s="28"/>
      <c r="D57" s="28"/>
      <c r="E57" s="28"/>
      <c r="F57" s="339"/>
      <c r="G57" s="339"/>
      <c r="H57" s="339"/>
      <c r="I57" s="339"/>
      <c r="J57" s="28"/>
      <c r="K57" s="28"/>
    </row>
    <row r="58" spans="2:11">
      <c r="B58" s="28"/>
      <c r="C58" s="28"/>
      <c r="D58" s="28"/>
      <c r="E58" s="28"/>
      <c r="F58" s="339"/>
      <c r="G58" s="339"/>
      <c r="H58" s="339"/>
      <c r="I58" s="339"/>
      <c r="J58" s="28"/>
      <c r="K58" s="28"/>
    </row>
    <row r="59" spans="2:11">
      <c r="B59" s="28"/>
      <c r="C59" s="28"/>
      <c r="D59" s="28"/>
      <c r="E59" s="28"/>
      <c r="F59" s="339"/>
      <c r="G59" s="339"/>
      <c r="H59" s="339"/>
      <c r="I59" s="339"/>
      <c r="J59" s="28"/>
      <c r="K59" s="28"/>
    </row>
    <row r="60" spans="2:11">
      <c r="B60" s="28"/>
      <c r="C60" s="28"/>
      <c r="D60" s="28"/>
      <c r="E60" s="28"/>
      <c r="F60" s="339"/>
      <c r="G60" s="339"/>
      <c r="H60" s="339"/>
      <c r="I60" s="339"/>
      <c r="J60" s="28"/>
      <c r="K60" s="28"/>
    </row>
    <row r="61" spans="2:11">
      <c r="B61" s="28"/>
      <c r="C61" s="28"/>
      <c r="D61" s="28"/>
      <c r="E61" s="28"/>
      <c r="F61" s="339"/>
      <c r="G61" s="339"/>
      <c r="H61" s="339"/>
      <c r="I61" s="339"/>
      <c r="J61" s="28"/>
      <c r="K61" s="28"/>
    </row>
    <row r="62" spans="2:11">
      <c r="B62" s="28"/>
      <c r="C62" s="28"/>
      <c r="D62" s="28"/>
      <c r="E62" s="28"/>
      <c r="F62" s="339"/>
      <c r="G62" s="339"/>
      <c r="H62" s="339"/>
      <c r="I62" s="339"/>
      <c r="J62" s="28"/>
      <c r="K62" s="28"/>
    </row>
    <row r="63" spans="2:11">
      <c r="B63" s="28"/>
      <c r="C63" s="28"/>
      <c r="D63" s="28"/>
      <c r="E63" s="28"/>
      <c r="F63" s="339"/>
      <c r="G63" s="339"/>
      <c r="H63" s="339"/>
      <c r="I63" s="339"/>
      <c r="J63" s="28"/>
      <c r="K63" s="28"/>
    </row>
    <row r="64" spans="2:11">
      <c r="B64" s="28"/>
      <c r="C64" s="28"/>
      <c r="D64" s="28"/>
      <c r="E64" s="28"/>
      <c r="F64" s="339"/>
      <c r="G64" s="339"/>
      <c r="H64" s="339"/>
      <c r="I64" s="339"/>
      <c r="J64" s="28"/>
      <c r="K64" s="28"/>
    </row>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sheetData>
  <sheetProtection selectLockedCells="1"/>
  <mergeCells count="16">
    <mergeCell ref="B53:C56"/>
    <mergeCell ref="B4:I4"/>
    <mergeCell ref="D12:D13"/>
    <mergeCell ref="B12:B13"/>
    <mergeCell ref="E12:E13"/>
    <mergeCell ref="C12:C13"/>
    <mergeCell ref="I12:I13"/>
    <mergeCell ref="F12:H12"/>
    <mergeCell ref="B10:I10"/>
    <mergeCell ref="B11:I11"/>
    <mergeCell ref="C52:H52"/>
    <mergeCell ref="B1:I1"/>
    <mergeCell ref="B2:I2"/>
    <mergeCell ref="B3:I3"/>
    <mergeCell ref="B5:I5"/>
    <mergeCell ref="B7:I7"/>
  </mergeCells>
  <phoneticPr fontId="0" type="noConversion"/>
  <conditionalFormatting sqref="B15:B51 E15:I51">
    <cfRule type="expression" dxfId="796" priority="39">
      <formula>MOD(ROW(),2)</formula>
    </cfRule>
  </conditionalFormatting>
  <conditionalFormatting sqref="E54">
    <cfRule type="cellIs" dxfId="795" priority="22" operator="greaterThan">
      <formula>0</formula>
    </cfRule>
  </conditionalFormatting>
  <conditionalFormatting sqref="E15:E51 D54:E54">
    <cfRule type="cellIs" dxfId="794" priority="20" operator="equal">
      <formula>"NO ADMISIBLE"</formula>
    </cfRule>
  </conditionalFormatting>
  <conditionalFormatting sqref="F15:H51">
    <cfRule type="cellIs" dxfId="793" priority="13" operator="equal">
      <formula>0</formula>
    </cfRule>
  </conditionalFormatting>
  <conditionalFormatting sqref="I15:I51">
    <cfRule type="cellIs" dxfId="792" priority="12" operator="equal">
      <formula>"NO"</formula>
    </cfRule>
  </conditionalFormatting>
  <conditionalFormatting sqref="K15:K51">
    <cfRule type="cellIs" dxfId="791" priority="10" operator="notEqual">
      <formula>"CORRECTO"</formula>
    </cfRule>
    <cfRule type="cellIs" dxfId="790" priority="11" operator="equal">
      <formula>"CORRECTO"</formula>
    </cfRule>
  </conditionalFormatting>
  <conditionalFormatting sqref="E15:E51 D53:E53">
    <cfRule type="cellIs" dxfId="789" priority="21" stopIfTrue="1" operator="equal">
      <formula>"ADMISIBLE"</formula>
    </cfRule>
  </conditionalFormatting>
  <conditionalFormatting sqref="E15:E51 D55:E55">
    <cfRule type="cellIs" dxfId="788" priority="19" operator="equal">
      <formula>"RECHAZO"</formula>
    </cfRule>
  </conditionalFormatting>
  <conditionalFormatting sqref="C15:D51">
    <cfRule type="expression" dxfId="787" priority="1" stopIfTrue="1">
      <formula>MOD(ROW(),2)</formula>
    </cfRule>
  </conditionalFormatting>
  <dataValidations count="2">
    <dataValidation type="list" allowBlank="1" showInputMessage="1" showErrorMessage="1" sqref="B4:C4">
      <formula1>DEPENDENCIAS</formula1>
    </dataValidation>
    <dataValidation type="list" allowBlank="1" showInputMessage="1" showErrorMessage="1" sqref="E15:E51">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9" tint="-0.249977111117893"/>
  </sheetPr>
  <dimension ref="A1:DS121"/>
  <sheetViews>
    <sheetView showGridLines="0" zoomScale="81" zoomScaleNormal="81" zoomScaleSheetLayoutView="93" workbookViewId="0">
      <selection sqref="A1:XFD1048576"/>
    </sheetView>
  </sheetViews>
  <sheetFormatPr baseColWidth="10" defaultColWidth="11.42578125" defaultRowHeight="12.75" zeroHeight="1"/>
  <cols>
    <col min="1" max="1" width="2.7109375" style="1" customWidth="1"/>
    <col min="2" max="2" width="5.140625" style="8" customWidth="1"/>
    <col min="3" max="3" width="9.5703125" style="8" customWidth="1"/>
    <col min="4" max="4" width="45.7109375" style="1" customWidth="1"/>
    <col min="5" max="5" width="10.140625" style="1" customWidth="1"/>
    <col min="6" max="6" width="13.5703125" style="1" customWidth="1"/>
    <col min="7" max="7" width="18" style="5" customWidth="1"/>
    <col min="8" max="8" width="22.140625" style="1" customWidth="1"/>
    <col min="9" max="10" width="21.140625" style="5" customWidth="1"/>
    <col min="11" max="11" width="21.140625" style="9" customWidth="1"/>
    <col min="12" max="13" width="21.140625" style="5" customWidth="1"/>
    <col min="14" max="14" width="21.140625" style="9" customWidth="1"/>
    <col min="15" max="15" width="21.140625" style="5" customWidth="1"/>
    <col min="16" max="16" width="23.28515625" style="5" customWidth="1"/>
    <col min="17" max="17" width="21.140625" style="9" customWidth="1"/>
    <col min="18" max="18" width="21.140625" style="5" customWidth="1"/>
    <col min="19" max="19" width="22.42578125" style="5" customWidth="1"/>
    <col min="20" max="20" width="21.140625" style="9" customWidth="1"/>
    <col min="21" max="22" width="21.140625" style="5" customWidth="1"/>
    <col min="23" max="23" width="21.140625" style="9" customWidth="1"/>
    <col min="24" max="25" width="21.140625" style="5" customWidth="1"/>
    <col min="26" max="26" width="21.140625" style="9" customWidth="1"/>
    <col min="27" max="28" width="21.140625" style="5" customWidth="1"/>
    <col min="29" max="29" width="21.140625" style="9" customWidth="1"/>
    <col min="30" max="31" width="21.140625" style="5" customWidth="1"/>
    <col min="32" max="32" width="21.140625" style="9" customWidth="1"/>
    <col min="33" max="34" width="21.140625" style="5" customWidth="1"/>
    <col min="35" max="35" width="21.140625" style="9" customWidth="1"/>
    <col min="36" max="37" width="21.140625" style="5" customWidth="1"/>
    <col min="38" max="38" width="21.140625" style="9" customWidth="1"/>
    <col min="39" max="40" width="21.140625" style="5" customWidth="1"/>
    <col min="41" max="41" width="21.140625" style="9" customWidth="1"/>
    <col min="42" max="43" width="21.140625" style="5" customWidth="1"/>
    <col min="44" max="44" width="21.140625" style="9" customWidth="1"/>
    <col min="45" max="46" width="21.140625" style="5" customWidth="1"/>
    <col min="47" max="47" width="21.140625" style="9" customWidth="1"/>
    <col min="48" max="49" width="21.140625" style="5" customWidth="1"/>
    <col min="50" max="50" width="21.140625" style="9" customWidth="1"/>
    <col min="51" max="52" width="21.140625" style="5" customWidth="1"/>
    <col min="53" max="53" width="21.140625" style="9" customWidth="1"/>
    <col min="54" max="55" width="21.140625" style="5" customWidth="1"/>
    <col min="56" max="56" width="21.140625" style="9" customWidth="1"/>
    <col min="57" max="58" width="21.140625" style="5" customWidth="1"/>
    <col min="59" max="59" width="21.140625" style="9" customWidth="1"/>
    <col min="60" max="61" width="21.140625" style="5" customWidth="1"/>
    <col min="62" max="62" width="21.140625" style="9" customWidth="1"/>
    <col min="63" max="64" width="21.140625" style="5" customWidth="1"/>
    <col min="65" max="65" width="21.140625" style="9" customWidth="1"/>
    <col min="66" max="67" width="21.140625" style="5" customWidth="1"/>
    <col min="68" max="68" width="21.140625" style="9" customWidth="1"/>
    <col min="69" max="70" width="21.140625" style="5" customWidth="1"/>
    <col min="71" max="71" width="21.140625" style="9" customWidth="1"/>
    <col min="72" max="73" width="21.140625" style="5" customWidth="1"/>
    <col min="74" max="74" width="21.140625" style="9" customWidth="1"/>
    <col min="75" max="76" width="21.140625" style="5" customWidth="1"/>
    <col min="77" max="77" width="21.140625" style="9" customWidth="1"/>
    <col min="78" max="79" width="21.140625" style="5" customWidth="1"/>
    <col min="80" max="80" width="21.140625" style="9" customWidth="1"/>
    <col min="81" max="82" width="21.140625" style="5" customWidth="1"/>
    <col min="83" max="83" width="21.140625" style="9" customWidth="1"/>
    <col min="84" max="85" width="21.140625" style="5" customWidth="1"/>
    <col min="86" max="86" width="21.140625" style="9" customWidth="1"/>
    <col min="87" max="88" width="21.140625" style="5" customWidth="1"/>
    <col min="89" max="89" width="21.140625" style="9" customWidth="1"/>
    <col min="90" max="91" width="21.140625" style="5" customWidth="1"/>
    <col min="92" max="92" width="21.140625" style="9" customWidth="1"/>
    <col min="93" max="94" width="21.140625" style="5" customWidth="1"/>
    <col min="95" max="95" width="21.140625" style="9" customWidth="1"/>
    <col min="96" max="97" width="21.140625" style="5" customWidth="1"/>
    <col min="98" max="98" width="21.140625" style="9" customWidth="1"/>
    <col min="99" max="100" width="21.140625" style="5" customWidth="1"/>
    <col min="101" max="101" width="21.140625" style="9" customWidth="1"/>
    <col min="102" max="103" width="21.140625" style="5" customWidth="1"/>
    <col min="104" max="104" width="21.140625" style="9" customWidth="1"/>
    <col min="105" max="106" width="21.140625" style="5" customWidth="1"/>
    <col min="107" max="107" width="21.140625" style="9" customWidth="1"/>
    <col min="108" max="109" width="21.140625" style="5" customWidth="1"/>
    <col min="110" max="110" width="21.140625" style="9" customWidth="1"/>
    <col min="111" max="112" width="21.140625" style="5" customWidth="1"/>
    <col min="113" max="113" width="21.140625" style="9" customWidth="1"/>
    <col min="114" max="115" width="21.140625" style="5" customWidth="1"/>
    <col min="116" max="116" width="21.140625" style="9" customWidth="1"/>
    <col min="117" max="118" width="21.140625" style="5" customWidth="1"/>
    <col min="119" max="119" width="21.140625" style="9" customWidth="1"/>
    <col min="120" max="216" width="11.42578125" style="1" customWidth="1"/>
    <col min="217" max="16384" width="11.42578125" style="1"/>
  </cols>
  <sheetData>
    <row r="1" spans="1:123" s="22" customFormat="1" ht="20.100000000000001" customHeight="1">
      <c r="A1" s="23"/>
      <c r="B1" s="405" t="s">
        <v>19</v>
      </c>
      <c r="C1" s="405"/>
      <c r="D1" s="405"/>
      <c r="E1" s="405"/>
      <c r="F1" s="405"/>
      <c r="G1" s="405"/>
      <c r="H1" s="405"/>
      <c r="I1" s="24"/>
      <c r="J1" s="23"/>
      <c r="K1" s="25"/>
      <c r="L1" s="24"/>
      <c r="M1" s="23"/>
      <c r="N1" s="25"/>
      <c r="O1" s="24"/>
      <c r="P1" s="23"/>
      <c r="Q1" s="25"/>
      <c r="R1" s="24"/>
      <c r="S1" s="23"/>
      <c r="T1" s="25"/>
      <c r="U1" s="24"/>
      <c r="V1" s="23"/>
      <c r="W1" s="25"/>
      <c r="X1" s="24"/>
      <c r="Y1" s="23"/>
      <c r="Z1" s="25"/>
      <c r="AA1" s="24"/>
      <c r="AB1" s="23"/>
      <c r="AC1" s="25"/>
      <c r="AD1" s="24"/>
      <c r="AE1" s="23"/>
      <c r="AF1" s="25"/>
      <c r="AG1" s="24"/>
      <c r="AH1" s="23"/>
      <c r="AI1" s="25"/>
      <c r="AJ1" s="24"/>
      <c r="AK1" s="23"/>
      <c r="AL1" s="25"/>
      <c r="AM1" s="24"/>
      <c r="AN1" s="23"/>
      <c r="AO1" s="25"/>
      <c r="AP1" s="24"/>
      <c r="AQ1" s="23"/>
      <c r="AR1" s="25"/>
      <c r="AS1" s="24"/>
      <c r="AT1" s="23"/>
      <c r="AU1" s="25"/>
      <c r="AV1" s="24"/>
      <c r="AW1" s="23"/>
      <c r="AX1" s="25"/>
      <c r="AY1" s="24"/>
      <c r="AZ1" s="23"/>
      <c r="BA1" s="25"/>
      <c r="BB1" s="24"/>
      <c r="BC1" s="23"/>
      <c r="BD1" s="25"/>
      <c r="BE1" s="24"/>
      <c r="BF1" s="23"/>
      <c r="BG1" s="25"/>
      <c r="BH1" s="24"/>
      <c r="BI1" s="23"/>
      <c r="BJ1" s="25"/>
      <c r="BK1" s="24"/>
      <c r="BL1" s="23"/>
      <c r="BM1" s="25"/>
      <c r="BN1" s="24"/>
      <c r="BO1" s="23"/>
      <c r="BP1" s="25"/>
      <c r="BQ1" s="24"/>
      <c r="BR1" s="23"/>
      <c r="BS1" s="25"/>
      <c r="BT1" s="24"/>
      <c r="BU1" s="23"/>
      <c r="BV1" s="25"/>
      <c r="BW1" s="24"/>
      <c r="BX1" s="23"/>
      <c r="BY1" s="25"/>
      <c r="BZ1" s="24"/>
      <c r="CA1" s="23"/>
      <c r="CB1" s="25"/>
      <c r="CC1" s="24"/>
      <c r="CD1" s="23"/>
      <c r="CE1" s="25"/>
      <c r="CF1" s="24"/>
      <c r="CG1" s="23"/>
      <c r="CH1" s="25"/>
      <c r="CI1" s="24"/>
      <c r="CJ1" s="23"/>
      <c r="CK1" s="25"/>
      <c r="CL1" s="24"/>
      <c r="CM1" s="23"/>
      <c r="CN1" s="25"/>
      <c r="CO1" s="24"/>
      <c r="CP1" s="23"/>
      <c r="CQ1" s="25"/>
      <c r="CR1" s="24"/>
      <c r="CS1" s="23"/>
      <c r="CT1" s="25"/>
      <c r="CU1" s="24"/>
      <c r="CV1" s="23"/>
      <c r="CW1" s="25"/>
      <c r="CX1" s="24"/>
      <c r="CY1" s="23"/>
      <c r="CZ1" s="25"/>
      <c r="DA1" s="24"/>
      <c r="DB1" s="23"/>
      <c r="DC1" s="25"/>
      <c r="DD1" s="24"/>
      <c r="DE1" s="23"/>
      <c r="DF1" s="25"/>
      <c r="DG1" s="24"/>
      <c r="DH1" s="23"/>
      <c r="DI1" s="25"/>
      <c r="DJ1" s="24"/>
      <c r="DK1" s="23"/>
      <c r="DL1" s="25"/>
      <c r="DM1" s="24"/>
      <c r="DN1" s="23"/>
      <c r="DO1" s="25"/>
    </row>
    <row r="2" spans="1:123" s="22" customFormat="1" ht="20.100000000000001" customHeight="1">
      <c r="A2" s="23"/>
      <c r="B2" s="406" t="s">
        <v>20</v>
      </c>
      <c r="C2" s="406"/>
      <c r="D2" s="406"/>
      <c r="E2" s="406"/>
      <c r="F2" s="406"/>
      <c r="G2" s="406"/>
      <c r="H2" s="406"/>
      <c r="I2" s="24"/>
      <c r="J2" s="23"/>
      <c r="K2" s="25"/>
      <c r="L2" s="24"/>
      <c r="M2" s="23"/>
      <c r="N2" s="25"/>
      <c r="O2" s="24"/>
      <c r="P2" s="23"/>
      <c r="Q2" s="25"/>
      <c r="R2" s="24"/>
      <c r="S2" s="23"/>
      <c r="T2" s="25"/>
      <c r="U2" s="24"/>
      <c r="V2" s="23"/>
      <c r="W2" s="25"/>
      <c r="X2" s="24"/>
      <c r="Y2" s="23"/>
      <c r="Z2" s="25"/>
      <c r="AA2" s="24"/>
      <c r="AB2" s="23"/>
      <c r="AC2" s="25"/>
      <c r="AD2" s="24"/>
      <c r="AE2" s="23"/>
      <c r="AF2" s="25"/>
      <c r="AG2" s="24"/>
      <c r="AH2" s="23"/>
      <c r="AI2" s="25"/>
      <c r="AJ2" s="24"/>
      <c r="AK2" s="23"/>
      <c r="AL2" s="25"/>
      <c r="AM2" s="24"/>
      <c r="AN2" s="23"/>
      <c r="AO2" s="25"/>
      <c r="AP2" s="24"/>
      <c r="AQ2" s="23"/>
      <c r="AR2" s="25"/>
      <c r="AS2" s="24"/>
      <c r="AT2" s="23"/>
      <c r="AU2" s="25"/>
      <c r="AV2" s="24"/>
      <c r="AW2" s="23"/>
      <c r="AX2" s="25"/>
      <c r="AY2" s="24"/>
      <c r="AZ2" s="23"/>
      <c r="BA2" s="25"/>
      <c r="BB2" s="24"/>
      <c r="BC2" s="23"/>
      <c r="BD2" s="25"/>
      <c r="BE2" s="24"/>
      <c r="BF2" s="23"/>
      <c r="BG2" s="25"/>
      <c r="BH2" s="24"/>
      <c r="BI2" s="23"/>
      <c r="BJ2" s="25"/>
      <c r="BK2" s="24"/>
      <c r="BL2" s="23"/>
      <c r="BM2" s="25"/>
      <c r="BN2" s="24"/>
      <c r="BO2" s="23"/>
      <c r="BP2" s="25"/>
      <c r="BQ2" s="24"/>
      <c r="BR2" s="23"/>
      <c r="BS2" s="25"/>
      <c r="BT2" s="24"/>
      <c r="BU2" s="23"/>
      <c r="BV2" s="25"/>
      <c r="BW2" s="24"/>
      <c r="BX2" s="23"/>
      <c r="BY2" s="25"/>
      <c r="BZ2" s="24"/>
      <c r="CA2" s="23"/>
      <c r="CB2" s="25"/>
      <c r="CC2" s="24"/>
      <c r="CD2" s="23"/>
      <c r="CE2" s="25"/>
      <c r="CF2" s="24"/>
      <c r="CG2" s="23"/>
      <c r="CH2" s="25"/>
      <c r="CI2" s="24"/>
      <c r="CJ2" s="23"/>
      <c r="CK2" s="25"/>
      <c r="CL2" s="24"/>
      <c r="CM2" s="23"/>
      <c r="CN2" s="25"/>
      <c r="CO2" s="24"/>
      <c r="CP2" s="23"/>
      <c r="CQ2" s="25"/>
      <c r="CR2" s="24"/>
      <c r="CS2" s="23"/>
      <c r="CT2" s="25"/>
      <c r="CU2" s="24"/>
      <c r="CV2" s="23"/>
      <c r="CW2" s="25"/>
      <c r="CX2" s="24"/>
      <c r="CY2" s="23"/>
      <c r="CZ2" s="25"/>
      <c r="DA2" s="24"/>
      <c r="DB2" s="23"/>
      <c r="DC2" s="25"/>
      <c r="DD2" s="24"/>
      <c r="DE2" s="23"/>
      <c r="DF2" s="25"/>
      <c r="DG2" s="24"/>
      <c r="DH2" s="23"/>
      <c r="DI2" s="25"/>
      <c r="DJ2" s="24"/>
      <c r="DK2" s="23"/>
      <c r="DL2" s="25"/>
      <c r="DM2" s="24"/>
      <c r="DN2" s="23"/>
      <c r="DO2" s="25"/>
    </row>
    <row r="3" spans="1:123" s="22" customFormat="1" ht="20.100000000000001" customHeight="1">
      <c r="A3" s="23"/>
      <c r="B3" s="406" t="s">
        <v>21</v>
      </c>
      <c r="C3" s="406"/>
      <c r="D3" s="406"/>
      <c r="E3" s="406"/>
      <c r="F3" s="406"/>
      <c r="G3" s="406"/>
      <c r="H3" s="406"/>
      <c r="I3" s="24"/>
      <c r="J3" s="103"/>
      <c r="K3" s="25"/>
      <c r="L3" s="24"/>
      <c r="M3" s="103"/>
      <c r="N3" s="25"/>
      <c r="O3" s="24"/>
      <c r="P3" s="103"/>
      <c r="Q3" s="25"/>
      <c r="R3" s="24"/>
      <c r="S3" s="103"/>
      <c r="T3" s="25"/>
      <c r="U3" s="24"/>
      <c r="V3" s="103"/>
      <c r="W3" s="25"/>
      <c r="X3" s="24"/>
      <c r="Y3" s="103"/>
      <c r="Z3" s="25"/>
      <c r="AA3" s="24"/>
      <c r="AB3" s="103"/>
      <c r="AC3" s="25"/>
      <c r="AD3" s="24"/>
      <c r="AE3" s="103"/>
      <c r="AF3" s="25"/>
      <c r="AG3" s="24"/>
      <c r="AH3" s="103"/>
      <c r="AI3" s="25"/>
      <c r="AJ3" s="24"/>
      <c r="AK3" s="103"/>
      <c r="AL3" s="25"/>
      <c r="AM3" s="24"/>
      <c r="AN3" s="103"/>
      <c r="AO3" s="25"/>
      <c r="AP3" s="24"/>
      <c r="AQ3" s="103"/>
      <c r="AR3" s="25"/>
      <c r="AS3" s="24"/>
      <c r="AT3" s="103"/>
      <c r="AU3" s="25"/>
      <c r="AV3" s="24"/>
      <c r="AW3" s="103"/>
      <c r="AX3" s="25"/>
      <c r="AY3" s="24"/>
      <c r="AZ3" s="103"/>
      <c r="BA3" s="25"/>
      <c r="BB3" s="24"/>
      <c r="BC3" s="103"/>
      <c r="BD3" s="25"/>
      <c r="BE3" s="24"/>
      <c r="BF3" s="103"/>
      <c r="BG3" s="25"/>
      <c r="BH3" s="24"/>
      <c r="BI3" s="103"/>
      <c r="BJ3" s="25"/>
      <c r="BK3" s="24"/>
      <c r="BL3" s="103"/>
      <c r="BM3" s="25"/>
      <c r="BN3" s="24"/>
      <c r="BO3" s="103"/>
      <c r="BP3" s="25"/>
      <c r="BQ3" s="24"/>
      <c r="BR3" s="103"/>
      <c r="BS3" s="25"/>
      <c r="BT3" s="24"/>
      <c r="BU3" s="103"/>
      <c r="BV3" s="25"/>
      <c r="BW3" s="24"/>
      <c r="BX3" s="103"/>
      <c r="BY3" s="25"/>
      <c r="BZ3" s="24"/>
      <c r="CA3" s="103"/>
      <c r="CB3" s="25"/>
      <c r="CC3" s="24"/>
      <c r="CD3" s="103"/>
      <c r="CE3" s="25"/>
      <c r="CF3" s="24"/>
      <c r="CG3" s="103"/>
      <c r="CH3" s="25"/>
      <c r="CI3" s="24"/>
      <c r="CJ3" s="103"/>
      <c r="CK3" s="25"/>
      <c r="CL3" s="24"/>
      <c r="CM3" s="103"/>
      <c r="CN3" s="25"/>
      <c r="CO3" s="24"/>
      <c r="CP3" s="103"/>
      <c r="CQ3" s="25"/>
      <c r="CR3" s="24"/>
      <c r="CS3" s="103"/>
      <c r="CT3" s="25"/>
      <c r="CU3" s="24"/>
      <c r="CV3" s="103"/>
      <c r="CW3" s="25"/>
      <c r="CX3" s="24"/>
      <c r="CY3" s="103"/>
      <c r="CZ3" s="25"/>
      <c r="DA3" s="24"/>
      <c r="DB3" s="103"/>
      <c r="DC3" s="25"/>
      <c r="DD3" s="24"/>
      <c r="DE3" s="103"/>
      <c r="DF3" s="25"/>
      <c r="DG3" s="24"/>
      <c r="DH3" s="103"/>
      <c r="DI3" s="25"/>
      <c r="DJ3" s="24"/>
      <c r="DK3" s="103"/>
      <c r="DL3" s="25"/>
      <c r="DM3" s="24"/>
      <c r="DN3" s="103"/>
      <c r="DO3" s="25"/>
    </row>
    <row r="4" spans="1:123" s="22" customFormat="1" ht="20.100000000000001" customHeight="1">
      <c r="A4" s="23"/>
      <c r="B4" s="406" t="s">
        <v>22</v>
      </c>
      <c r="C4" s="406"/>
      <c r="D4" s="406"/>
      <c r="E4" s="406"/>
      <c r="F4" s="406"/>
      <c r="G4" s="406"/>
      <c r="H4" s="406"/>
      <c r="I4" s="24"/>
      <c r="J4" s="104"/>
      <c r="K4" s="25"/>
      <c r="L4" s="24"/>
      <c r="M4" s="104"/>
      <c r="N4" s="25"/>
      <c r="O4" s="24"/>
      <c r="P4" s="104"/>
      <c r="Q4" s="25"/>
      <c r="R4" s="24"/>
      <c r="S4" s="104"/>
      <c r="T4" s="25"/>
      <c r="U4" s="24"/>
      <c r="V4" s="104"/>
      <c r="W4" s="25"/>
      <c r="X4" s="24"/>
      <c r="Y4" s="104"/>
      <c r="Z4" s="25"/>
      <c r="AA4" s="24"/>
      <c r="AB4" s="104"/>
      <c r="AC4" s="25"/>
      <c r="AD4" s="24"/>
      <c r="AE4" s="104"/>
      <c r="AF4" s="25"/>
      <c r="AG4" s="24"/>
      <c r="AH4" s="104"/>
      <c r="AI4" s="25"/>
      <c r="AJ4" s="24"/>
      <c r="AK4" s="104"/>
      <c r="AL4" s="25"/>
      <c r="AM4" s="24"/>
      <c r="AN4" s="104"/>
      <c r="AO4" s="25"/>
      <c r="AP4" s="24"/>
      <c r="AQ4" s="104"/>
      <c r="AR4" s="25"/>
      <c r="AS4" s="24"/>
      <c r="AT4" s="104"/>
      <c r="AU4" s="25"/>
      <c r="AV4" s="24"/>
      <c r="AW4" s="104"/>
      <c r="AX4" s="25"/>
      <c r="AY4" s="24"/>
      <c r="AZ4" s="104"/>
      <c r="BA4" s="25"/>
      <c r="BB4" s="24"/>
      <c r="BC4" s="104"/>
      <c r="BD4" s="25"/>
      <c r="BE4" s="24"/>
      <c r="BF4" s="104"/>
      <c r="BG4" s="25"/>
      <c r="BH4" s="24"/>
      <c r="BI4" s="104"/>
      <c r="BJ4" s="25"/>
      <c r="BK4" s="24"/>
      <c r="BL4" s="104"/>
      <c r="BM4" s="25"/>
      <c r="BN4" s="24"/>
      <c r="BO4" s="104"/>
      <c r="BP4" s="25"/>
      <c r="BQ4" s="24"/>
      <c r="BR4" s="104"/>
      <c r="BS4" s="25"/>
      <c r="BT4" s="24"/>
      <c r="BU4" s="104"/>
      <c r="BV4" s="25"/>
      <c r="BW4" s="24"/>
      <c r="BX4" s="104"/>
      <c r="BY4" s="25"/>
      <c r="BZ4" s="24"/>
      <c r="CA4" s="104"/>
      <c r="CB4" s="25"/>
      <c r="CC4" s="24"/>
      <c r="CD4" s="104"/>
      <c r="CE4" s="25"/>
      <c r="CF4" s="24"/>
      <c r="CG4" s="104"/>
      <c r="CH4" s="25"/>
      <c r="CI4" s="24"/>
      <c r="CJ4" s="104"/>
      <c r="CK4" s="25"/>
      <c r="CL4" s="24"/>
      <c r="CM4" s="104"/>
      <c r="CN4" s="25"/>
      <c r="CO4" s="24"/>
      <c r="CP4" s="104"/>
      <c r="CQ4" s="25"/>
      <c r="CR4" s="24"/>
      <c r="CS4" s="104"/>
      <c r="CT4" s="25"/>
      <c r="CU4" s="24"/>
      <c r="CV4" s="104"/>
      <c r="CW4" s="25"/>
      <c r="CX4" s="24"/>
      <c r="CY4" s="104"/>
      <c r="CZ4" s="25"/>
      <c r="DA4" s="24"/>
      <c r="DB4" s="104"/>
      <c r="DC4" s="25"/>
      <c r="DD4" s="24"/>
      <c r="DE4" s="104"/>
      <c r="DF4" s="25"/>
      <c r="DG4" s="24"/>
      <c r="DH4" s="104"/>
      <c r="DI4" s="25"/>
      <c r="DJ4" s="24"/>
      <c r="DK4" s="104"/>
      <c r="DL4" s="25"/>
      <c r="DM4" s="24"/>
      <c r="DN4" s="104"/>
      <c r="DO4" s="25"/>
    </row>
    <row r="5" spans="1:123" s="22" customFormat="1" ht="20.100000000000001" customHeight="1">
      <c r="A5" s="23"/>
      <c r="B5" s="406" t="s">
        <v>23</v>
      </c>
      <c r="C5" s="406"/>
      <c r="D5" s="406"/>
      <c r="E5" s="406"/>
      <c r="F5" s="406"/>
      <c r="G5" s="406"/>
      <c r="H5" s="406"/>
      <c r="I5" s="24"/>
      <c r="J5" s="23"/>
      <c r="K5" s="25"/>
      <c r="L5" s="24"/>
      <c r="M5" s="23"/>
      <c r="N5" s="25"/>
      <c r="O5" s="24"/>
      <c r="P5" s="23"/>
      <c r="Q5" s="25"/>
      <c r="R5" s="24"/>
      <c r="S5" s="23"/>
      <c r="T5" s="25"/>
      <c r="U5" s="24"/>
      <c r="V5" s="23"/>
      <c r="W5" s="25"/>
      <c r="X5" s="24"/>
      <c r="Y5" s="23"/>
      <c r="Z5" s="25"/>
      <c r="AA5" s="24"/>
      <c r="AB5" s="23"/>
      <c r="AC5" s="25"/>
      <c r="AD5" s="24"/>
      <c r="AE5" s="23"/>
      <c r="AF5" s="25"/>
      <c r="AG5" s="24"/>
      <c r="AH5" s="23"/>
      <c r="AI5" s="25"/>
      <c r="AJ5" s="24"/>
      <c r="AK5" s="23"/>
      <c r="AL5" s="25"/>
      <c r="AM5" s="24"/>
      <c r="AN5" s="23"/>
      <c r="AO5" s="25"/>
      <c r="AP5" s="24"/>
      <c r="AQ5" s="23"/>
      <c r="AR5" s="25"/>
      <c r="AS5" s="24"/>
      <c r="AT5" s="23"/>
      <c r="AU5" s="25"/>
      <c r="AV5" s="24"/>
      <c r="AW5" s="23"/>
      <c r="AX5" s="25"/>
      <c r="AY5" s="24"/>
      <c r="AZ5" s="23"/>
      <c r="BA5" s="25"/>
      <c r="BB5" s="24"/>
      <c r="BC5" s="23"/>
      <c r="BD5" s="25"/>
      <c r="BE5" s="24"/>
      <c r="BF5" s="23"/>
      <c r="BG5" s="25"/>
      <c r="BH5" s="24"/>
      <c r="BI5" s="23"/>
      <c r="BJ5" s="25"/>
      <c r="BK5" s="24"/>
      <c r="BL5" s="23"/>
      <c r="BM5" s="25"/>
      <c r="BN5" s="24"/>
      <c r="BO5" s="23"/>
      <c r="BP5" s="25"/>
      <c r="BQ5" s="24"/>
      <c r="BR5" s="23"/>
      <c r="BS5" s="25"/>
      <c r="BT5" s="24"/>
      <c r="BU5" s="23"/>
      <c r="BV5" s="25"/>
      <c r="BW5" s="24"/>
      <c r="BX5" s="23"/>
      <c r="BY5" s="25"/>
      <c r="BZ5" s="24"/>
      <c r="CA5" s="23"/>
      <c r="CB5" s="25"/>
      <c r="CC5" s="24"/>
      <c r="CD5" s="23"/>
      <c r="CE5" s="25"/>
      <c r="CF5" s="24"/>
      <c r="CG5" s="23"/>
      <c r="CH5" s="25"/>
      <c r="CI5" s="24"/>
      <c r="CJ5" s="23"/>
      <c r="CK5" s="25"/>
      <c r="CL5" s="24"/>
      <c r="CM5" s="23"/>
      <c r="CN5" s="25"/>
      <c r="CO5" s="24"/>
      <c r="CP5" s="23"/>
      <c r="CQ5" s="25"/>
      <c r="CR5" s="24"/>
      <c r="CS5" s="23"/>
      <c r="CT5" s="25"/>
      <c r="CU5" s="24"/>
      <c r="CV5" s="23"/>
      <c r="CW5" s="25"/>
      <c r="CX5" s="24"/>
      <c r="CY5" s="23"/>
      <c r="CZ5" s="25"/>
      <c r="DA5" s="24"/>
      <c r="DB5" s="23"/>
      <c r="DC5" s="25"/>
      <c r="DD5" s="24"/>
      <c r="DE5" s="23"/>
      <c r="DF5" s="25"/>
      <c r="DG5" s="24"/>
      <c r="DH5" s="23"/>
      <c r="DI5" s="25"/>
      <c r="DJ5" s="24"/>
      <c r="DK5" s="23"/>
      <c r="DL5" s="25"/>
      <c r="DM5" s="24"/>
      <c r="DN5" s="23"/>
      <c r="DO5" s="25"/>
    </row>
    <row r="6" spans="1:123" s="22" customFormat="1" ht="18.75" hidden="1">
      <c r="A6" s="23"/>
      <c r="B6" s="134"/>
      <c r="C6" s="19"/>
      <c r="D6" s="20"/>
      <c r="E6" s="20"/>
      <c r="F6" s="20"/>
      <c r="G6" s="20"/>
      <c r="H6" s="20"/>
      <c r="I6" s="24"/>
      <c r="J6" s="23"/>
      <c r="K6" s="25"/>
      <c r="L6" s="24"/>
      <c r="M6" s="23"/>
      <c r="N6" s="25"/>
      <c r="O6" s="24"/>
      <c r="P6" s="23"/>
      <c r="Q6" s="25"/>
      <c r="R6" s="24"/>
      <c r="S6" s="23"/>
      <c r="T6" s="25"/>
      <c r="U6" s="24"/>
      <c r="V6" s="23"/>
      <c r="W6" s="25"/>
      <c r="X6" s="24"/>
      <c r="Y6" s="23"/>
      <c r="Z6" s="25"/>
      <c r="AA6" s="24"/>
      <c r="AB6" s="23"/>
      <c r="AC6" s="25"/>
      <c r="AD6" s="24"/>
      <c r="AE6" s="23"/>
      <c r="AF6" s="25"/>
      <c r="AG6" s="24"/>
      <c r="AH6" s="23"/>
      <c r="AI6" s="25"/>
      <c r="AJ6" s="24"/>
      <c r="AK6" s="23"/>
      <c r="AL6" s="25"/>
      <c r="AM6" s="24"/>
      <c r="AN6" s="23"/>
      <c r="AO6" s="25"/>
      <c r="AP6" s="24"/>
      <c r="AQ6" s="23"/>
      <c r="AR6" s="25"/>
      <c r="AS6" s="24"/>
      <c r="AT6" s="23"/>
      <c r="AU6" s="25"/>
      <c r="AV6" s="24"/>
      <c r="AW6" s="23"/>
      <c r="AX6" s="25"/>
      <c r="AY6" s="24"/>
      <c r="AZ6" s="23"/>
      <c r="BA6" s="25"/>
      <c r="BB6" s="24"/>
      <c r="BC6" s="23"/>
      <c r="BD6" s="25"/>
      <c r="BE6" s="24"/>
      <c r="BF6" s="23"/>
      <c r="BG6" s="25"/>
      <c r="BH6" s="24"/>
      <c r="BI6" s="23"/>
      <c r="BJ6" s="25"/>
      <c r="BK6" s="24"/>
      <c r="BL6" s="23"/>
      <c r="BM6" s="25"/>
      <c r="BN6" s="24"/>
      <c r="BO6" s="23"/>
      <c r="BP6" s="25"/>
      <c r="BQ6" s="24"/>
      <c r="BR6" s="23"/>
      <c r="BS6" s="25"/>
      <c r="BT6" s="24"/>
      <c r="BU6" s="23"/>
      <c r="BV6" s="25"/>
      <c r="BW6" s="24"/>
      <c r="BX6" s="23"/>
      <c r="BY6" s="25"/>
      <c r="BZ6" s="24"/>
      <c r="CA6" s="23"/>
      <c r="CB6" s="25"/>
      <c r="CC6" s="24"/>
      <c r="CD6" s="23"/>
      <c r="CE6" s="25"/>
      <c r="CF6" s="24"/>
      <c r="CG6" s="23"/>
      <c r="CH6" s="25"/>
      <c r="CI6" s="24"/>
      <c r="CJ6" s="23"/>
      <c r="CK6" s="25"/>
      <c r="CL6" s="24"/>
      <c r="CM6" s="23"/>
      <c r="CN6" s="25"/>
      <c r="CO6" s="24"/>
      <c r="CP6" s="23"/>
      <c r="CQ6" s="25"/>
      <c r="CR6" s="24"/>
      <c r="CS6" s="23"/>
      <c r="CT6" s="25"/>
      <c r="CU6" s="24"/>
      <c r="CV6" s="23"/>
      <c r="CW6" s="25"/>
      <c r="CX6" s="24"/>
      <c r="CY6" s="23"/>
      <c r="CZ6" s="25"/>
      <c r="DA6" s="24"/>
      <c r="DB6" s="23"/>
      <c r="DC6" s="25"/>
      <c r="DD6" s="24"/>
      <c r="DE6" s="23"/>
      <c r="DF6" s="25"/>
      <c r="DG6" s="24"/>
      <c r="DH6" s="23"/>
      <c r="DI6" s="25"/>
      <c r="DJ6" s="24"/>
      <c r="DK6" s="23"/>
      <c r="DL6" s="25"/>
      <c r="DM6" s="24"/>
      <c r="DN6" s="23"/>
      <c r="DO6" s="25"/>
    </row>
    <row r="7" spans="1:123" s="22" customFormat="1" ht="36.75" customHeight="1" thickBot="1">
      <c r="A7" s="23"/>
      <c r="B7" s="406" t="s">
        <v>24</v>
      </c>
      <c r="C7" s="406"/>
      <c r="D7" s="406"/>
      <c r="E7" s="406"/>
      <c r="F7" s="406"/>
      <c r="G7" s="406"/>
      <c r="H7" s="406"/>
      <c r="I7" s="24"/>
      <c r="J7" s="23"/>
      <c r="K7" s="25"/>
      <c r="L7" s="24"/>
      <c r="M7" s="23"/>
      <c r="N7" s="25"/>
      <c r="O7" s="24"/>
      <c r="P7" s="23"/>
      <c r="Q7" s="25"/>
      <c r="R7" s="24"/>
      <c r="S7" s="23"/>
      <c r="T7" s="25"/>
      <c r="U7" s="24"/>
      <c r="V7" s="23"/>
      <c r="W7" s="25"/>
      <c r="X7" s="24"/>
      <c r="Y7" s="23"/>
      <c r="Z7" s="25"/>
      <c r="AA7" s="24"/>
      <c r="AB7" s="23"/>
      <c r="AC7" s="25"/>
      <c r="AD7" s="24"/>
      <c r="AE7" s="23"/>
      <c r="AF7" s="25"/>
      <c r="AG7" s="24"/>
      <c r="AH7" s="23"/>
      <c r="AI7" s="25"/>
      <c r="AJ7" s="24"/>
      <c r="AK7" s="23"/>
      <c r="AL7" s="25"/>
      <c r="AM7" s="24"/>
      <c r="AN7" s="23"/>
      <c r="AO7" s="25"/>
      <c r="AP7" s="24"/>
      <c r="AQ7" s="23"/>
      <c r="AR7" s="25"/>
      <c r="AS7" s="24"/>
      <c r="AT7" s="23"/>
      <c r="AU7" s="25"/>
      <c r="AV7" s="24"/>
      <c r="AW7" s="23"/>
      <c r="AX7" s="25"/>
      <c r="AY7" s="24"/>
      <c r="AZ7" s="23"/>
      <c r="BA7" s="25"/>
      <c r="BB7" s="24"/>
      <c r="BC7" s="23"/>
      <c r="BD7" s="25"/>
      <c r="BE7" s="24"/>
      <c r="BF7" s="23"/>
      <c r="BG7" s="25"/>
      <c r="BH7" s="24"/>
      <c r="BI7" s="23"/>
      <c r="BJ7" s="25"/>
      <c r="BK7" s="24"/>
      <c r="BL7" s="23"/>
      <c r="BM7" s="25"/>
      <c r="BN7" s="24"/>
      <c r="BO7" s="23"/>
      <c r="BP7" s="25"/>
      <c r="BQ7" s="24"/>
      <c r="BR7" s="23"/>
      <c r="BS7" s="25"/>
      <c r="BT7" s="24"/>
      <c r="BU7" s="23"/>
      <c r="BV7" s="25"/>
      <c r="BW7" s="24"/>
      <c r="BX7" s="23"/>
      <c r="BY7" s="25"/>
      <c r="BZ7" s="24"/>
      <c r="CA7" s="23"/>
      <c r="CB7" s="25"/>
      <c r="CC7" s="24"/>
      <c r="CD7" s="23"/>
      <c r="CE7" s="25"/>
      <c r="CF7" s="24"/>
      <c r="CG7" s="23"/>
      <c r="CH7" s="25"/>
      <c r="CI7" s="24"/>
      <c r="CJ7" s="23"/>
      <c r="CK7" s="25"/>
      <c r="CL7" s="24"/>
      <c r="CM7" s="23"/>
      <c r="CN7" s="25"/>
      <c r="CO7" s="24"/>
      <c r="CP7" s="23"/>
      <c r="CQ7" s="25"/>
      <c r="CR7" s="24"/>
      <c r="CS7" s="23"/>
      <c r="CT7" s="25"/>
      <c r="CU7" s="24"/>
      <c r="CV7" s="23"/>
      <c r="CW7" s="25"/>
      <c r="CX7" s="24"/>
      <c r="CY7" s="23"/>
      <c r="CZ7" s="25"/>
      <c r="DA7" s="24"/>
      <c r="DB7" s="23"/>
      <c r="DC7" s="25"/>
      <c r="DD7" s="24"/>
      <c r="DE7" s="23"/>
      <c r="DF7" s="25"/>
      <c r="DG7" s="24"/>
      <c r="DH7" s="23"/>
      <c r="DI7" s="25"/>
      <c r="DJ7" s="24"/>
      <c r="DK7" s="23"/>
      <c r="DL7" s="25"/>
      <c r="DM7" s="24"/>
      <c r="DN7" s="23"/>
      <c r="DO7" s="25"/>
    </row>
    <row r="8" spans="1:123" s="22" customFormat="1" ht="18.75" hidden="1" thickBot="1"/>
    <row r="9" spans="1:123" s="10" customFormat="1" ht="13.5" hidden="1" thickBot="1">
      <c r="A9" s="340"/>
      <c r="B9" s="407" t="s">
        <v>79</v>
      </c>
      <c r="C9" s="407"/>
      <c r="D9" s="407"/>
      <c r="E9" s="407"/>
      <c r="F9" s="407"/>
      <c r="G9" s="407"/>
      <c r="H9" s="407"/>
      <c r="I9" s="16"/>
      <c r="J9" s="15"/>
      <c r="K9" s="15"/>
      <c r="L9" s="16"/>
      <c r="M9" s="15"/>
      <c r="N9" s="15"/>
      <c r="O9" s="16"/>
      <c r="P9" s="15"/>
      <c r="Q9" s="15"/>
      <c r="R9" s="16"/>
      <c r="S9" s="15"/>
      <c r="T9" s="15"/>
      <c r="U9" s="16"/>
      <c r="V9" s="15"/>
      <c r="W9" s="15"/>
      <c r="X9" s="16"/>
      <c r="Y9" s="15"/>
      <c r="Z9" s="15"/>
      <c r="AA9" s="16"/>
      <c r="AB9" s="15"/>
      <c r="AC9" s="15"/>
      <c r="AD9" s="16"/>
      <c r="AE9" s="15"/>
      <c r="AF9" s="15"/>
      <c r="AG9" s="16"/>
      <c r="AH9" s="15"/>
      <c r="AI9" s="15"/>
      <c r="AJ9" s="16"/>
      <c r="AK9" s="15"/>
      <c r="AL9" s="15"/>
      <c r="AM9" s="16"/>
      <c r="AN9" s="15"/>
      <c r="AO9" s="15"/>
      <c r="AP9" s="16"/>
      <c r="AQ9" s="15"/>
      <c r="AR9" s="15"/>
      <c r="AS9" s="16"/>
      <c r="AT9" s="15"/>
      <c r="AU9" s="15"/>
      <c r="AV9" s="16"/>
      <c r="AW9" s="15"/>
      <c r="AX9" s="15"/>
      <c r="AY9" s="16"/>
      <c r="AZ9" s="15"/>
      <c r="BA9" s="15"/>
      <c r="BB9" s="16"/>
      <c r="BC9" s="15"/>
      <c r="BD9" s="15"/>
      <c r="BE9" s="16"/>
      <c r="BF9" s="15"/>
      <c r="BG9" s="15"/>
      <c r="BH9" s="16"/>
      <c r="BI9" s="15"/>
      <c r="BJ9" s="15"/>
      <c r="BK9" s="16"/>
      <c r="BL9" s="15"/>
      <c r="BM9" s="15"/>
      <c r="BN9" s="16"/>
      <c r="BO9" s="15"/>
      <c r="BP9" s="15"/>
      <c r="BQ9" s="16"/>
      <c r="BR9" s="15"/>
      <c r="BS9" s="15"/>
      <c r="BT9" s="16"/>
      <c r="BU9" s="15"/>
      <c r="BV9" s="15"/>
      <c r="BW9" s="16"/>
      <c r="BX9" s="15"/>
      <c r="BY9" s="15"/>
      <c r="BZ9" s="16"/>
      <c r="CA9" s="15"/>
      <c r="CB9" s="15"/>
      <c r="CC9" s="16"/>
      <c r="CD9" s="15"/>
      <c r="CE9" s="15"/>
      <c r="CF9" s="16"/>
      <c r="CG9" s="15"/>
      <c r="CH9" s="15"/>
      <c r="CI9" s="16"/>
      <c r="CJ9" s="15"/>
      <c r="CK9" s="15"/>
      <c r="CL9" s="16"/>
      <c r="CM9" s="15"/>
      <c r="CN9" s="15"/>
      <c r="CO9" s="16"/>
      <c r="CP9" s="15"/>
      <c r="CQ9" s="15"/>
      <c r="CR9" s="16"/>
      <c r="CS9" s="15"/>
      <c r="CT9" s="15"/>
      <c r="CU9" s="16"/>
      <c r="CV9" s="15"/>
      <c r="CW9" s="15"/>
      <c r="CX9" s="16"/>
      <c r="CY9" s="15"/>
      <c r="CZ9" s="15"/>
      <c r="DA9" s="16"/>
      <c r="DB9" s="15"/>
      <c r="DC9" s="15"/>
      <c r="DD9" s="16"/>
      <c r="DE9" s="15"/>
      <c r="DF9" s="15"/>
      <c r="DG9" s="16"/>
      <c r="DH9" s="15"/>
      <c r="DI9" s="15"/>
      <c r="DJ9" s="16"/>
      <c r="DK9" s="15"/>
      <c r="DL9" s="15"/>
      <c r="DM9" s="16"/>
      <c r="DN9" s="15"/>
      <c r="DO9" s="15"/>
      <c r="DP9" s="339"/>
      <c r="DQ9" s="339"/>
      <c r="DR9" s="339"/>
      <c r="DS9" s="339"/>
    </row>
    <row r="10" spans="1:123" s="2" customFormat="1" ht="20.100000000000001" customHeight="1" thickTop="1" thickBot="1">
      <c r="A10" s="341"/>
      <c r="B10" s="135"/>
      <c r="C10" s="6"/>
      <c r="D10" s="11"/>
      <c r="E10" s="12"/>
      <c r="F10" s="12"/>
      <c r="G10" s="190" t="s">
        <v>80</v>
      </c>
      <c r="H10" s="191" t="s">
        <v>81</v>
      </c>
      <c r="I10" s="403" t="s">
        <v>36</v>
      </c>
      <c r="J10" s="403"/>
      <c r="K10" s="403"/>
      <c r="L10" s="403" t="s">
        <v>38</v>
      </c>
      <c r="M10" s="403"/>
      <c r="N10" s="403"/>
      <c r="O10" s="403" t="s">
        <v>36</v>
      </c>
      <c r="P10" s="403"/>
      <c r="Q10" s="403"/>
      <c r="R10" s="403" t="s">
        <v>36</v>
      </c>
      <c r="S10" s="403"/>
      <c r="T10" s="403"/>
      <c r="U10" s="403" t="s">
        <v>38</v>
      </c>
      <c r="V10" s="403"/>
      <c r="W10" s="403"/>
      <c r="X10" s="403" t="s">
        <v>36</v>
      </c>
      <c r="Y10" s="403"/>
      <c r="Z10" s="403"/>
      <c r="AA10" s="403" t="s">
        <v>36</v>
      </c>
      <c r="AB10" s="403"/>
      <c r="AC10" s="403"/>
      <c r="AD10" s="403" t="s">
        <v>36</v>
      </c>
      <c r="AE10" s="403"/>
      <c r="AF10" s="403"/>
      <c r="AG10" s="403" t="s">
        <v>46</v>
      </c>
      <c r="AH10" s="403"/>
      <c r="AI10" s="403"/>
      <c r="AJ10" s="403" t="s">
        <v>36</v>
      </c>
      <c r="AK10" s="403"/>
      <c r="AL10" s="403"/>
      <c r="AM10" s="403" t="s">
        <v>36</v>
      </c>
      <c r="AN10" s="403"/>
      <c r="AO10" s="403"/>
      <c r="AP10" s="403" t="s">
        <v>36</v>
      </c>
      <c r="AQ10" s="403"/>
      <c r="AR10" s="403"/>
      <c r="AS10" s="403" t="s">
        <v>36</v>
      </c>
      <c r="AT10" s="403"/>
      <c r="AU10" s="403"/>
      <c r="AV10" s="403" t="s">
        <v>36</v>
      </c>
      <c r="AW10" s="403"/>
      <c r="AX10" s="403"/>
      <c r="AY10" s="403" t="s">
        <v>38</v>
      </c>
      <c r="AZ10" s="403"/>
      <c r="BA10" s="403"/>
      <c r="BB10" s="403" t="s">
        <v>36</v>
      </c>
      <c r="BC10" s="403"/>
      <c r="BD10" s="403"/>
      <c r="BE10" s="403" t="s">
        <v>38</v>
      </c>
      <c r="BF10" s="403"/>
      <c r="BG10" s="403"/>
      <c r="BH10" s="403" t="s">
        <v>36</v>
      </c>
      <c r="BI10" s="403"/>
      <c r="BJ10" s="403"/>
      <c r="BK10" s="403" t="s">
        <v>46</v>
      </c>
      <c r="BL10" s="403"/>
      <c r="BM10" s="403"/>
      <c r="BN10" s="403" t="s">
        <v>38</v>
      </c>
      <c r="BO10" s="403"/>
      <c r="BP10" s="403"/>
      <c r="BQ10" s="403" t="s">
        <v>46</v>
      </c>
      <c r="BR10" s="403"/>
      <c r="BS10" s="403"/>
      <c r="BT10" s="403" t="s">
        <v>36</v>
      </c>
      <c r="BU10" s="403"/>
      <c r="BV10" s="403"/>
      <c r="BW10" s="403" t="s">
        <v>36</v>
      </c>
      <c r="BX10" s="403"/>
      <c r="BY10" s="403"/>
      <c r="BZ10" s="403" t="s">
        <v>36</v>
      </c>
      <c r="CA10" s="403"/>
      <c r="CB10" s="403"/>
      <c r="CC10" s="403" t="s">
        <v>38</v>
      </c>
      <c r="CD10" s="403"/>
      <c r="CE10" s="403"/>
      <c r="CF10" s="403" t="s">
        <v>36</v>
      </c>
      <c r="CG10" s="403"/>
      <c r="CH10" s="403"/>
      <c r="CI10" s="403" t="s">
        <v>36</v>
      </c>
      <c r="CJ10" s="403"/>
      <c r="CK10" s="403"/>
      <c r="CL10" s="403" t="s">
        <v>36</v>
      </c>
      <c r="CM10" s="403"/>
      <c r="CN10" s="403"/>
      <c r="CO10" s="403" t="s">
        <v>38</v>
      </c>
      <c r="CP10" s="403"/>
      <c r="CQ10" s="403"/>
      <c r="CR10" s="403" t="s">
        <v>36</v>
      </c>
      <c r="CS10" s="403"/>
      <c r="CT10" s="403"/>
      <c r="CU10" s="403" t="s">
        <v>38</v>
      </c>
      <c r="CV10" s="403"/>
      <c r="CW10" s="403"/>
      <c r="CX10" s="403" t="s">
        <v>36</v>
      </c>
      <c r="CY10" s="403"/>
      <c r="CZ10" s="403"/>
      <c r="DA10" s="403" t="s">
        <v>36</v>
      </c>
      <c r="DB10" s="403"/>
      <c r="DC10" s="403"/>
      <c r="DD10" s="403" t="s">
        <v>36</v>
      </c>
      <c r="DE10" s="403"/>
      <c r="DF10" s="403"/>
      <c r="DG10" s="403" t="s">
        <v>36</v>
      </c>
      <c r="DH10" s="403"/>
      <c r="DI10" s="403"/>
      <c r="DJ10" s="403" t="s">
        <v>36</v>
      </c>
      <c r="DK10" s="403"/>
      <c r="DL10" s="403"/>
      <c r="DM10" s="403" t="s">
        <v>38</v>
      </c>
      <c r="DN10" s="403"/>
      <c r="DO10" s="403"/>
      <c r="DP10" s="238"/>
      <c r="DQ10" s="342"/>
      <c r="DR10" s="342"/>
      <c r="DS10" s="238" t="s">
        <v>78</v>
      </c>
    </row>
    <row r="11" spans="1:123" s="3" customFormat="1" ht="20.25" customHeight="1" thickTop="1">
      <c r="A11" s="13"/>
      <c r="B11" s="412"/>
      <c r="C11" s="412"/>
      <c r="D11" s="412"/>
      <c r="E11" s="412"/>
      <c r="F11" s="412"/>
      <c r="G11" s="412"/>
      <c r="H11" s="412"/>
      <c r="I11" s="404">
        <v>1</v>
      </c>
      <c r="J11" s="404"/>
      <c r="K11" s="404"/>
      <c r="L11" s="404">
        <v>2</v>
      </c>
      <c r="M11" s="404"/>
      <c r="N11" s="404"/>
      <c r="O11" s="404">
        <v>5</v>
      </c>
      <c r="P11" s="404"/>
      <c r="Q11" s="404"/>
      <c r="R11" s="404">
        <v>6</v>
      </c>
      <c r="S11" s="404"/>
      <c r="T11" s="404"/>
      <c r="U11" s="404">
        <v>7</v>
      </c>
      <c r="V11" s="404"/>
      <c r="W11" s="404"/>
      <c r="X11" s="404">
        <v>8</v>
      </c>
      <c r="Y11" s="404"/>
      <c r="Z11" s="404"/>
      <c r="AA11" s="404">
        <v>10</v>
      </c>
      <c r="AB11" s="404"/>
      <c r="AC11" s="404"/>
      <c r="AD11" s="404">
        <v>11</v>
      </c>
      <c r="AE11" s="404"/>
      <c r="AF11" s="404"/>
      <c r="AG11" s="404">
        <v>13</v>
      </c>
      <c r="AH11" s="404"/>
      <c r="AI11" s="404"/>
      <c r="AJ11" s="404">
        <v>17</v>
      </c>
      <c r="AK11" s="404"/>
      <c r="AL11" s="404"/>
      <c r="AM11" s="404">
        <v>20</v>
      </c>
      <c r="AN11" s="404"/>
      <c r="AO11" s="404"/>
      <c r="AP11" s="404">
        <v>23</v>
      </c>
      <c r="AQ11" s="404"/>
      <c r="AR11" s="404"/>
      <c r="AS11" s="404">
        <v>24</v>
      </c>
      <c r="AT11" s="404"/>
      <c r="AU11" s="404"/>
      <c r="AV11" s="404">
        <v>26</v>
      </c>
      <c r="AW11" s="404"/>
      <c r="AX11" s="404"/>
      <c r="AY11" s="404">
        <v>30</v>
      </c>
      <c r="AZ11" s="404"/>
      <c r="BA11" s="404"/>
      <c r="BB11" s="404">
        <v>31</v>
      </c>
      <c r="BC11" s="404"/>
      <c r="BD11" s="404"/>
      <c r="BE11" s="404">
        <v>32</v>
      </c>
      <c r="BF11" s="404"/>
      <c r="BG11" s="404"/>
      <c r="BH11" s="404">
        <v>38</v>
      </c>
      <c r="BI11" s="404"/>
      <c r="BJ11" s="404"/>
      <c r="BK11" s="404">
        <v>40</v>
      </c>
      <c r="BL11" s="404"/>
      <c r="BM11" s="404"/>
      <c r="BN11" s="404">
        <v>44</v>
      </c>
      <c r="BO11" s="404"/>
      <c r="BP11" s="404"/>
      <c r="BQ11" s="404">
        <v>46</v>
      </c>
      <c r="BR11" s="404"/>
      <c r="BS11" s="404"/>
      <c r="BT11" s="404">
        <v>47</v>
      </c>
      <c r="BU11" s="404"/>
      <c r="BV11" s="404"/>
      <c r="BW11" s="404">
        <v>50</v>
      </c>
      <c r="BX11" s="404"/>
      <c r="BY11" s="404"/>
      <c r="BZ11" s="404">
        <v>58</v>
      </c>
      <c r="CA11" s="404"/>
      <c r="CB11" s="404"/>
      <c r="CC11" s="404">
        <v>62</v>
      </c>
      <c r="CD11" s="404"/>
      <c r="CE11" s="404"/>
      <c r="CF11" s="404">
        <v>63</v>
      </c>
      <c r="CG11" s="404"/>
      <c r="CH11" s="404"/>
      <c r="CI11" s="404">
        <v>64</v>
      </c>
      <c r="CJ11" s="404"/>
      <c r="CK11" s="404"/>
      <c r="CL11" s="404">
        <v>70</v>
      </c>
      <c r="CM11" s="404"/>
      <c r="CN11" s="404"/>
      <c r="CO11" s="404">
        <v>71</v>
      </c>
      <c r="CP11" s="404"/>
      <c r="CQ11" s="404"/>
      <c r="CR11" s="404">
        <v>72</v>
      </c>
      <c r="CS11" s="404"/>
      <c r="CT11" s="404"/>
      <c r="CU11" s="404">
        <v>73</v>
      </c>
      <c r="CV11" s="404"/>
      <c r="CW11" s="404"/>
      <c r="CX11" s="404">
        <v>74</v>
      </c>
      <c r="CY11" s="404"/>
      <c r="CZ11" s="404"/>
      <c r="DA11" s="404">
        <v>75</v>
      </c>
      <c r="DB11" s="404"/>
      <c r="DC11" s="404"/>
      <c r="DD11" s="404">
        <v>78</v>
      </c>
      <c r="DE11" s="404"/>
      <c r="DF11" s="404"/>
      <c r="DG11" s="404">
        <v>80</v>
      </c>
      <c r="DH11" s="404"/>
      <c r="DI11" s="404"/>
      <c r="DJ11" s="404">
        <v>83</v>
      </c>
      <c r="DK11" s="404"/>
      <c r="DL11" s="404"/>
      <c r="DM11" s="404">
        <v>85</v>
      </c>
      <c r="DN11" s="404"/>
      <c r="DO11" s="404"/>
    </row>
    <row r="12" spans="1:123" s="4" customFormat="1" ht="17.25" customHeight="1" thickBot="1">
      <c r="A12" s="343"/>
      <c r="B12" s="413" t="s">
        <v>2</v>
      </c>
      <c r="C12" s="413"/>
      <c r="D12" s="413"/>
      <c r="E12" s="413"/>
      <c r="F12" s="413"/>
      <c r="G12" s="413"/>
      <c r="H12" s="413"/>
      <c r="I12" s="402" t="s">
        <v>35</v>
      </c>
      <c r="J12" s="402"/>
      <c r="K12" s="402"/>
      <c r="L12" s="408" t="s">
        <v>37</v>
      </c>
      <c r="M12" s="408"/>
      <c r="N12" s="408"/>
      <c r="O12" s="408" t="s">
        <v>39</v>
      </c>
      <c r="P12" s="408"/>
      <c r="Q12" s="408"/>
      <c r="R12" s="408" t="s">
        <v>40</v>
      </c>
      <c r="S12" s="408"/>
      <c r="T12" s="408"/>
      <c r="U12" s="408" t="s">
        <v>41</v>
      </c>
      <c r="V12" s="408"/>
      <c r="W12" s="408"/>
      <c r="X12" s="408" t="s">
        <v>42</v>
      </c>
      <c r="Y12" s="408"/>
      <c r="Z12" s="408"/>
      <c r="AA12" s="408" t="s">
        <v>43</v>
      </c>
      <c r="AB12" s="408"/>
      <c r="AC12" s="408"/>
      <c r="AD12" s="408" t="s">
        <v>44</v>
      </c>
      <c r="AE12" s="408"/>
      <c r="AF12" s="408"/>
      <c r="AG12" s="408" t="s">
        <v>45</v>
      </c>
      <c r="AH12" s="408"/>
      <c r="AI12" s="408"/>
      <c r="AJ12" s="408" t="s">
        <v>47</v>
      </c>
      <c r="AK12" s="408"/>
      <c r="AL12" s="408"/>
      <c r="AM12" s="408" t="s">
        <v>48</v>
      </c>
      <c r="AN12" s="408"/>
      <c r="AO12" s="408"/>
      <c r="AP12" s="408" t="s">
        <v>49</v>
      </c>
      <c r="AQ12" s="408"/>
      <c r="AR12" s="408"/>
      <c r="AS12" s="408" t="s">
        <v>50</v>
      </c>
      <c r="AT12" s="408"/>
      <c r="AU12" s="408"/>
      <c r="AV12" s="408" t="s">
        <v>51</v>
      </c>
      <c r="AW12" s="408"/>
      <c r="AX12" s="408"/>
      <c r="AY12" s="408" t="s">
        <v>52</v>
      </c>
      <c r="AZ12" s="408"/>
      <c r="BA12" s="408"/>
      <c r="BB12" s="408" t="s">
        <v>53</v>
      </c>
      <c r="BC12" s="408"/>
      <c r="BD12" s="408"/>
      <c r="BE12" s="408" t="s">
        <v>54</v>
      </c>
      <c r="BF12" s="408"/>
      <c r="BG12" s="408"/>
      <c r="BH12" s="408" t="s">
        <v>55</v>
      </c>
      <c r="BI12" s="408"/>
      <c r="BJ12" s="408"/>
      <c r="BK12" s="408" t="s">
        <v>56</v>
      </c>
      <c r="BL12" s="408"/>
      <c r="BM12" s="408"/>
      <c r="BN12" s="408" t="s">
        <v>57</v>
      </c>
      <c r="BO12" s="408"/>
      <c r="BP12" s="408"/>
      <c r="BQ12" s="408" t="s">
        <v>58</v>
      </c>
      <c r="BR12" s="402"/>
      <c r="BS12" s="402"/>
      <c r="BT12" s="402" t="s">
        <v>59</v>
      </c>
      <c r="BU12" s="402"/>
      <c r="BV12" s="402"/>
      <c r="BW12" s="402" t="s">
        <v>60</v>
      </c>
      <c r="BX12" s="402"/>
      <c r="BY12" s="402"/>
      <c r="BZ12" s="402" t="s">
        <v>61</v>
      </c>
      <c r="CA12" s="402"/>
      <c r="CB12" s="402"/>
      <c r="CC12" s="402" t="s">
        <v>62</v>
      </c>
      <c r="CD12" s="402"/>
      <c r="CE12" s="402"/>
      <c r="CF12" s="402" t="s">
        <v>63</v>
      </c>
      <c r="CG12" s="402"/>
      <c r="CH12" s="402"/>
      <c r="CI12" s="402" t="s">
        <v>64</v>
      </c>
      <c r="CJ12" s="402"/>
      <c r="CK12" s="402"/>
      <c r="CL12" s="402" t="s">
        <v>65</v>
      </c>
      <c r="CM12" s="402"/>
      <c r="CN12" s="402"/>
      <c r="CO12" s="402" t="s">
        <v>67</v>
      </c>
      <c r="CP12" s="402"/>
      <c r="CQ12" s="402"/>
      <c r="CR12" s="402" t="s">
        <v>68</v>
      </c>
      <c r="CS12" s="402"/>
      <c r="CT12" s="402"/>
      <c r="CU12" s="402" t="s">
        <v>69</v>
      </c>
      <c r="CV12" s="402"/>
      <c r="CW12" s="402"/>
      <c r="CX12" s="402" t="s">
        <v>70</v>
      </c>
      <c r="CY12" s="402"/>
      <c r="CZ12" s="402"/>
      <c r="DA12" s="402" t="s">
        <v>71</v>
      </c>
      <c r="DB12" s="402"/>
      <c r="DC12" s="402"/>
      <c r="DD12" s="402" t="s">
        <v>72</v>
      </c>
      <c r="DE12" s="402"/>
      <c r="DF12" s="402"/>
      <c r="DG12" s="402" t="s">
        <v>73</v>
      </c>
      <c r="DH12" s="402"/>
      <c r="DI12" s="402"/>
      <c r="DJ12" s="402" t="s">
        <v>74</v>
      </c>
      <c r="DK12" s="402"/>
      <c r="DL12" s="402"/>
      <c r="DM12" s="408" t="s">
        <v>75</v>
      </c>
      <c r="DN12" s="408"/>
      <c r="DO12" s="408"/>
      <c r="DP12" s="344"/>
      <c r="DQ12" s="344"/>
      <c r="DR12" s="344"/>
      <c r="DS12" s="344"/>
    </row>
    <row r="13" spans="1:123" ht="30.6" customHeight="1" thickBot="1">
      <c r="A13" s="27"/>
      <c r="B13" s="420"/>
      <c r="C13" s="421"/>
      <c r="D13" s="421"/>
      <c r="E13" s="421"/>
      <c r="F13" s="421"/>
      <c r="G13" s="421"/>
      <c r="H13" s="422"/>
      <c r="I13" s="387"/>
      <c r="J13" s="388"/>
      <c r="K13" s="388"/>
      <c r="L13" s="387"/>
      <c r="M13" s="388"/>
      <c r="N13" s="388"/>
      <c r="O13" s="387"/>
      <c r="P13" s="388"/>
      <c r="Q13" s="388"/>
      <c r="R13" s="387"/>
      <c r="S13" s="388"/>
      <c r="T13" s="388"/>
      <c r="U13" s="387"/>
      <c r="V13" s="388"/>
      <c r="W13" s="388"/>
      <c r="X13" s="387"/>
      <c r="Y13" s="388"/>
      <c r="Z13" s="388"/>
      <c r="AA13" s="387"/>
      <c r="AB13" s="388"/>
      <c r="AC13" s="388"/>
      <c r="AD13" s="387"/>
      <c r="AE13" s="388"/>
      <c r="AF13" s="388"/>
      <c r="AG13" s="387"/>
      <c r="AH13" s="388"/>
      <c r="AI13" s="388"/>
      <c r="AJ13" s="387"/>
      <c r="AK13" s="388"/>
      <c r="AL13" s="388"/>
      <c r="AM13" s="387"/>
      <c r="AN13" s="388"/>
      <c r="AO13" s="388"/>
      <c r="AP13" s="387"/>
      <c r="AQ13" s="388"/>
      <c r="AR13" s="388"/>
      <c r="AS13" s="387"/>
      <c r="AT13" s="388"/>
      <c r="AU13" s="388"/>
      <c r="AV13" s="387"/>
      <c r="AW13" s="388"/>
      <c r="AX13" s="388"/>
      <c r="AY13" s="387"/>
      <c r="AZ13" s="388"/>
      <c r="BA13" s="388"/>
      <c r="BB13" s="387"/>
      <c r="BC13" s="388"/>
      <c r="BD13" s="388"/>
      <c r="BE13" s="387"/>
      <c r="BF13" s="388"/>
      <c r="BG13" s="388"/>
      <c r="BH13" s="387"/>
      <c r="BI13" s="388"/>
      <c r="BJ13" s="388"/>
      <c r="BK13" s="387"/>
      <c r="BL13" s="388"/>
      <c r="BM13" s="388"/>
      <c r="BN13" s="387"/>
      <c r="BO13" s="388"/>
      <c r="BP13" s="388"/>
      <c r="BQ13" s="387"/>
      <c r="BR13" s="388"/>
      <c r="BS13" s="388"/>
      <c r="BT13" s="387"/>
      <c r="BU13" s="388"/>
      <c r="BV13" s="388"/>
      <c r="BW13" s="387"/>
      <c r="BX13" s="388"/>
      <c r="BY13" s="388"/>
      <c r="BZ13" s="387"/>
      <c r="CA13" s="388"/>
      <c r="CB13" s="388"/>
      <c r="CC13" s="387"/>
      <c r="CD13" s="388"/>
      <c r="CE13" s="388"/>
      <c r="CF13" s="387"/>
      <c r="CG13" s="388"/>
      <c r="CH13" s="388"/>
      <c r="CI13" s="387"/>
      <c r="CJ13" s="388"/>
      <c r="CK13" s="388"/>
      <c r="CL13" s="387"/>
      <c r="CM13" s="388"/>
      <c r="CN13" s="388"/>
      <c r="CO13" s="387"/>
      <c r="CP13" s="388"/>
      <c r="CQ13" s="388"/>
      <c r="CR13" s="387"/>
      <c r="CS13" s="388"/>
      <c r="CT13" s="388"/>
      <c r="CU13" s="387"/>
      <c r="CV13" s="388"/>
      <c r="CW13" s="388"/>
      <c r="CX13" s="387"/>
      <c r="CY13" s="388"/>
      <c r="CZ13" s="388"/>
      <c r="DA13" s="387"/>
      <c r="DB13" s="388"/>
      <c r="DC13" s="388"/>
      <c r="DD13" s="387"/>
      <c r="DE13" s="388"/>
      <c r="DF13" s="388"/>
      <c r="DG13" s="387"/>
      <c r="DH13" s="388"/>
      <c r="DI13" s="388"/>
      <c r="DJ13" s="387"/>
      <c r="DK13" s="388"/>
      <c r="DL13" s="388"/>
      <c r="DM13" s="387"/>
      <c r="DN13" s="388"/>
      <c r="DO13" s="389"/>
      <c r="DP13" s="28"/>
      <c r="DQ13" s="28"/>
      <c r="DR13" s="28"/>
      <c r="DS13" s="28"/>
    </row>
    <row r="14" spans="1:123" ht="36" customHeight="1" thickBot="1">
      <c r="A14" s="27"/>
      <c r="B14" s="136" t="s">
        <v>82</v>
      </c>
      <c r="C14" s="137" t="s">
        <v>83</v>
      </c>
      <c r="D14" s="105" t="s">
        <v>84</v>
      </c>
      <c r="E14" s="105" t="s">
        <v>85</v>
      </c>
      <c r="F14" s="106" t="s">
        <v>86</v>
      </c>
      <c r="G14" s="105" t="s">
        <v>87</v>
      </c>
      <c r="H14" s="107" t="s">
        <v>88</v>
      </c>
      <c r="I14" s="108" t="s">
        <v>87</v>
      </c>
      <c r="J14" s="105" t="s">
        <v>89</v>
      </c>
      <c r="K14" s="225" t="s">
        <v>90</v>
      </c>
      <c r="L14" s="108" t="s">
        <v>87</v>
      </c>
      <c r="M14" s="105" t="s">
        <v>89</v>
      </c>
      <c r="N14" s="225" t="s">
        <v>90</v>
      </c>
      <c r="O14" s="108" t="s">
        <v>87</v>
      </c>
      <c r="P14" s="105" t="s">
        <v>89</v>
      </c>
      <c r="Q14" s="225" t="s">
        <v>90</v>
      </c>
      <c r="R14" s="108" t="s">
        <v>87</v>
      </c>
      <c r="S14" s="105" t="s">
        <v>89</v>
      </c>
      <c r="T14" s="225" t="s">
        <v>90</v>
      </c>
      <c r="U14" s="108" t="s">
        <v>87</v>
      </c>
      <c r="V14" s="105" t="s">
        <v>89</v>
      </c>
      <c r="W14" s="225" t="s">
        <v>90</v>
      </c>
      <c r="X14" s="108" t="s">
        <v>87</v>
      </c>
      <c r="Y14" s="105" t="s">
        <v>89</v>
      </c>
      <c r="Z14" s="225" t="s">
        <v>90</v>
      </c>
      <c r="AA14" s="108" t="s">
        <v>87</v>
      </c>
      <c r="AB14" s="105" t="s">
        <v>89</v>
      </c>
      <c r="AC14" s="225" t="s">
        <v>90</v>
      </c>
      <c r="AD14" s="108" t="s">
        <v>87</v>
      </c>
      <c r="AE14" s="105" t="s">
        <v>89</v>
      </c>
      <c r="AF14" s="225" t="s">
        <v>90</v>
      </c>
      <c r="AG14" s="108" t="s">
        <v>87</v>
      </c>
      <c r="AH14" s="105" t="s">
        <v>89</v>
      </c>
      <c r="AI14" s="225" t="s">
        <v>90</v>
      </c>
      <c r="AJ14" s="108" t="s">
        <v>87</v>
      </c>
      <c r="AK14" s="105" t="s">
        <v>89</v>
      </c>
      <c r="AL14" s="225" t="s">
        <v>90</v>
      </c>
      <c r="AM14" s="108" t="s">
        <v>87</v>
      </c>
      <c r="AN14" s="105" t="s">
        <v>89</v>
      </c>
      <c r="AO14" s="225" t="s">
        <v>90</v>
      </c>
      <c r="AP14" s="108" t="s">
        <v>87</v>
      </c>
      <c r="AQ14" s="105" t="s">
        <v>89</v>
      </c>
      <c r="AR14" s="225" t="s">
        <v>90</v>
      </c>
      <c r="AS14" s="108" t="s">
        <v>87</v>
      </c>
      <c r="AT14" s="105" t="s">
        <v>89</v>
      </c>
      <c r="AU14" s="225" t="s">
        <v>90</v>
      </c>
      <c r="AV14" s="108" t="s">
        <v>87</v>
      </c>
      <c r="AW14" s="105" t="s">
        <v>89</v>
      </c>
      <c r="AX14" s="225" t="s">
        <v>90</v>
      </c>
      <c r="AY14" s="108" t="s">
        <v>87</v>
      </c>
      <c r="AZ14" s="105" t="s">
        <v>89</v>
      </c>
      <c r="BA14" s="225" t="s">
        <v>90</v>
      </c>
      <c r="BB14" s="108" t="s">
        <v>87</v>
      </c>
      <c r="BC14" s="105" t="s">
        <v>89</v>
      </c>
      <c r="BD14" s="225" t="s">
        <v>90</v>
      </c>
      <c r="BE14" s="108" t="s">
        <v>87</v>
      </c>
      <c r="BF14" s="105" t="s">
        <v>89</v>
      </c>
      <c r="BG14" s="225" t="s">
        <v>90</v>
      </c>
      <c r="BH14" s="108" t="s">
        <v>87</v>
      </c>
      <c r="BI14" s="105" t="s">
        <v>89</v>
      </c>
      <c r="BJ14" s="225" t="s">
        <v>90</v>
      </c>
      <c r="BK14" s="108" t="s">
        <v>87</v>
      </c>
      <c r="BL14" s="105" t="s">
        <v>89</v>
      </c>
      <c r="BM14" s="225" t="s">
        <v>90</v>
      </c>
      <c r="BN14" s="108" t="s">
        <v>87</v>
      </c>
      <c r="BO14" s="105" t="s">
        <v>89</v>
      </c>
      <c r="BP14" s="225" t="s">
        <v>90</v>
      </c>
      <c r="BQ14" s="108" t="s">
        <v>87</v>
      </c>
      <c r="BR14" s="105" t="s">
        <v>89</v>
      </c>
      <c r="BS14" s="225" t="s">
        <v>90</v>
      </c>
      <c r="BT14" s="108" t="s">
        <v>87</v>
      </c>
      <c r="BU14" s="105" t="s">
        <v>89</v>
      </c>
      <c r="BV14" s="225" t="s">
        <v>90</v>
      </c>
      <c r="BW14" s="108" t="s">
        <v>87</v>
      </c>
      <c r="BX14" s="105" t="s">
        <v>89</v>
      </c>
      <c r="BY14" s="225" t="s">
        <v>90</v>
      </c>
      <c r="BZ14" s="108" t="s">
        <v>87</v>
      </c>
      <c r="CA14" s="105" t="s">
        <v>89</v>
      </c>
      <c r="CB14" s="225" t="s">
        <v>90</v>
      </c>
      <c r="CC14" s="108" t="s">
        <v>87</v>
      </c>
      <c r="CD14" s="105" t="s">
        <v>89</v>
      </c>
      <c r="CE14" s="225" t="s">
        <v>90</v>
      </c>
      <c r="CF14" s="108" t="s">
        <v>87</v>
      </c>
      <c r="CG14" s="105" t="s">
        <v>89</v>
      </c>
      <c r="CH14" s="225" t="s">
        <v>90</v>
      </c>
      <c r="CI14" s="108" t="s">
        <v>87</v>
      </c>
      <c r="CJ14" s="105" t="s">
        <v>89</v>
      </c>
      <c r="CK14" s="225" t="s">
        <v>90</v>
      </c>
      <c r="CL14" s="108" t="s">
        <v>87</v>
      </c>
      <c r="CM14" s="105" t="s">
        <v>89</v>
      </c>
      <c r="CN14" s="225" t="s">
        <v>90</v>
      </c>
      <c r="CO14" s="108" t="s">
        <v>87</v>
      </c>
      <c r="CP14" s="105" t="s">
        <v>89</v>
      </c>
      <c r="CQ14" s="225" t="s">
        <v>90</v>
      </c>
      <c r="CR14" s="108" t="s">
        <v>87</v>
      </c>
      <c r="CS14" s="105" t="s">
        <v>89</v>
      </c>
      <c r="CT14" s="225" t="s">
        <v>90</v>
      </c>
      <c r="CU14" s="108" t="s">
        <v>87</v>
      </c>
      <c r="CV14" s="105" t="s">
        <v>89</v>
      </c>
      <c r="CW14" s="225" t="s">
        <v>90</v>
      </c>
      <c r="CX14" s="108" t="s">
        <v>87</v>
      </c>
      <c r="CY14" s="105" t="s">
        <v>89</v>
      </c>
      <c r="CZ14" s="225" t="s">
        <v>90</v>
      </c>
      <c r="DA14" s="108" t="s">
        <v>87</v>
      </c>
      <c r="DB14" s="105" t="s">
        <v>89</v>
      </c>
      <c r="DC14" s="225" t="s">
        <v>90</v>
      </c>
      <c r="DD14" s="108" t="s">
        <v>87</v>
      </c>
      <c r="DE14" s="105" t="s">
        <v>89</v>
      </c>
      <c r="DF14" s="225" t="s">
        <v>90</v>
      </c>
      <c r="DG14" s="108" t="s">
        <v>87</v>
      </c>
      <c r="DH14" s="105" t="s">
        <v>89</v>
      </c>
      <c r="DI14" s="225" t="s">
        <v>90</v>
      </c>
      <c r="DJ14" s="108" t="s">
        <v>87</v>
      </c>
      <c r="DK14" s="105" t="s">
        <v>89</v>
      </c>
      <c r="DL14" s="225" t="s">
        <v>90</v>
      </c>
      <c r="DM14" s="108" t="s">
        <v>87</v>
      </c>
      <c r="DN14" s="105" t="s">
        <v>89</v>
      </c>
      <c r="DO14" s="311" t="s">
        <v>90</v>
      </c>
      <c r="DP14" s="28"/>
      <c r="DQ14" s="28"/>
      <c r="DR14" s="28"/>
      <c r="DS14" s="28"/>
    </row>
    <row r="15" spans="1:123" ht="20.25" customHeight="1">
      <c r="A15" s="27"/>
      <c r="B15" s="217" t="s">
        <v>91</v>
      </c>
      <c r="C15" s="218"/>
      <c r="D15" s="218"/>
      <c r="E15" s="218"/>
      <c r="F15" s="219"/>
      <c r="G15" s="218"/>
      <c r="H15" s="220">
        <v>5320471500</v>
      </c>
      <c r="I15" s="221"/>
      <c r="J15" s="222">
        <v>5186871910</v>
      </c>
      <c r="K15" s="226"/>
      <c r="L15" s="221"/>
      <c r="M15" s="222">
        <v>0</v>
      </c>
      <c r="N15" s="226"/>
      <c r="O15" s="221"/>
      <c r="P15" s="222">
        <v>5075780860</v>
      </c>
      <c r="Q15" s="226"/>
      <c r="R15" s="221"/>
      <c r="S15" s="222">
        <v>5172764830</v>
      </c>
      <c r="T15" s="226"/>
      <c r="U15" s="221"/>
      <c r="V15" s="222">
        <v>0</v>
      </c>
      <c r="W15" s="226"/>
      <c r="X15" s="221"/>
      <c r="Y15" s="222">
        <v>4987034600</v>
      </c>
      <c r="Z15" s="226"/>
      <c r="AA15" s="221"/>
      <c r="AB15" s="222">
        <v>5320471500</v>
      </c>
      <c r="AC15" s="226"/>
      <c r="AD15" s="221"/>
      <c r="AE15" s="222">
        <v>5142528220</v>
      </c>
      <c r="AF15" s="226"/>
      <c r="AG15" s="221"/>
      <c r="AH15" s="222">
        <v>0</v>
      </c>
      <c r="AI15" s="226"/>
      <c r="AJ15" s="221"/>
      <c r="AK15" s="222">
        <v>5320471500</v>
      </c>
      <c r="AL15" s="226"/>
      <c r="AM15" s="221"/>
      <c r="AN15" s="222">
        <v>5320471500</v>
      </c>
      <c r="AO15" s="226"/>
      <c r="AP15" s="221"/>
      <c r="AQ15" s="222">
        <v>5154917700</v>
      </c>
      <c r="AR15" s="226"/>
      <c r="AS15" s="221"/>
      <c r="AT15" s="222">
        <v>5141490000</v>
      </c>
      <c r="AU15" s="226"/>
      <c r="AV15" s="221"/>
      <c r="AW15" s="222">
        <v>5074047230</v>
      </c>
      <c r="AX15" s="226"/>
      <c r="AY15" s="221"/>
      <c r="AZ15" s="222">
        <v>0</v>
      </c>
      <c r="BA15" s="226"/>
      <c r="BB15" s="221"/>
      <c r="BC15" s="222">
        <v>5005329400</v>
      </c>
      <c r="BD15" s="226"/>
      <c r="BE15" s="221"/>
      <c r="BF15" s="222">
        <v>0</v>
      </c>
      <c r="BG15" s="226"/>
      <c r="BH15" s="221"/>
      <c r="BI15" s="222">
        <v>5320471500</v>
      </c>
      <c r="BJ15" s="226"/>
      <c r="BK15" s="221"/>
      <c r="BL15" s="222">
        <v>0</v>
      </c>
      <c r="BM15" s="226"/>
      <c r="BN15" s="221"/>
      <c r="BO15" s="222">
        <v>0</v>
      </c>
      <c r="BP15" s="226"/>
      <c r="BQ15" s="221"/>
      <c r="BR15" s="222">
        <v>0</v>
      </c>
      <c r="BS15" s="226"/>
      <c r="BT15" s="221"/>
      <c r="BU15" s="222">
        <v>5179923420</v>
      </c>
      <c r="BV15" s="226"/>
      <c r="BW15" s="221"/>
      <c r="BX15" s="222">
        <v>5320471500</v>
      </c>
      <c r="BY15" s="226"/>
      <c r="BZ15" s="221"/>
      <c r="CA15" s="222">
        <v>4798118170</v>
      </c>
      <c r="CB15" s="226"/>
      <c r="CC15" s="221"/>
      <c r="CD15" s="222">
        <v>0</v>
      </c>
      <c r="CE15" s="226"/>
      <c r="CF15" s="221"/>
      <c r="CG15" s="222">
        <v>4894817640</v>
      </c>
      <c r="CH15" s="226"/>
      <c r="CI15" s="221"/>
      <c r="CJ15" s="222">
        <v>5116996700</v>
      </c>
      <c r="CK15" s="226"/>
      <c r="CL15" s="221"/>
      <c r="CM15" s="222">
        <v>5267206040</v>
      </c>
      <c r="CN15" s="226"/>
      <c r="CO15" s="221"/>
      <c r="CP15" s="222">
        <v>0</v>
      </c>
      <c r="CQ15" s="226"/>
      <c r="CR15" s="221"/>
      <c r="CS15" s="222">
        <v>4876874460</v>
      </c>
      <c r="CT15" s="226"/>
      <c r="CU15" s="221"/>
      <c r="CV15" s="222">
        <v>0</v>
      </c>
      <c r="CW15" s="226"/>
      <c r="CX15" s="221"/>
      <c r="CY15" s="222">
        <v>5104984800</v>
      </c>
      <c r="CZ15" s="226"/>
      <c r="DA15" s="221"/>
      <c r="DB15" s="222">
        <v>5070533280</v>
      </c>
      <c r="DC15" s="226"/>
      <c r="DD15" s="221"/>
      <c r="DE15" s="222">
        <v>4194739420</v>
      </c>
      <c r="DF15" s="226"/>
      <c r="DG15" s="221"/>
      <c r="DH15" s="222">
        <v>5061826200</v>
      </c>
      <c r="DI15" s="226"/>
      <c r="DJ15" s="221"/>
      <c r="DK15" s="222">
        <v>4685624220</v>
      </c>
      <c r="DL15" s="226"/>
      <c r="DM15" s="221"/>
      <c r="DN15" s="222">
        <v>0</v>
      </c>
      <c r="DO15" s="312"/>
      <c r="DP15" s="28"/>
      <c r="DQ15" s="28"/>
      <c r="DR15" s="28"/>
      <c r="DS15" s="28"/>
    </row>
    <row r="16" spans="1:123" ht="30.6" customHeight="1">
      <c r="A16" s="27"/>
      <c r="B16" s="138">
        <v>1</v>
      </c>
      <c r="C16" s="139" t="s">
        <v>92</v>
      </c>
      <c r="D16" s="140" t="s">
        <v>93</v>
      </c>
      <c r="E16" s="139" t="s">
        <v>94</v>
      </c>
      <c r="F16" s="141">
        <v>10</v>
      </c>
      <c r="G16" s="142">
        <v>1148533</v>
      </c>
      <c r="H16" s="143">
        <v>11485330</v>
      </c>
      <c r="I16" s="144">
        <v>1119704.82</v>
      </c>
      <c r="J16" s="145">
        <v>11197050</v>
      </c>
      <c r="K16" s="227" t="s">
        <v>273</v>
      </c>
      <c r="L16" s="144"/>
      <c r="M16" s="145">
        <v>0</v>
      </c>
      <c r="N16" s="227" t="s">
        <v>274</v>
      </c>
      <c r="O16" s="144">
        <v>1095700</v>
      </c>
      <c r="P16" s="145">
        <v>10957000</v>
      </c>
      <c r="Q16" s="227" t="s">
        <v>273</v>
      </c>
      <c r="R16" s="144">
        <v>1116695</v>
      </c>
      <c r="S16" s="145">
        <v>11166950</v>
      </c>
      <c r="T16" s="227" t="s">
        <v>273</v>
      </c>
      <c r="U16" s="144"/>
      <c r="V16" s="145">
        <v>0</v>
      </c>
      <c r="W16" s="227" t="s">
        <v>274</v>
      </c>
      <c r="X16" s="144">
        <v>1123573</v>
      </c>
      <c r="Y16" s="145">
        <v>11235730</v>
      </c>
      <c r="Z16" s="227" t="s">
        <v>273</v>
      </c>
      <c r="AA16" s="144">
        <v>1148533</v>
      </c>
      <c r="AB16" s="145">
        <v>11485330</v>
      </c>
      <c r="AC16" s="227" t="s">
        <v>273</v>
      </c>
      <c r="AD16" s="144">
        <v>1148533</v>
      </c>
      <c r="AE16" s="145">
        <v>11485330</v>
      </c>
      <c r="AF16" s="227" t="s">
        <v>273</v>
      </c>
      <c r="AG16" s="144"/>
      <c r="AH16" s="145">
        <v>0</v>
      </c>
      <c r="AI16" s="227" t="s">
        <v>274</v>
      </c>
      <c r="AJ16" s="144">
        <v>1148533</v>
      </c>
      <c r="AK16" s="145">
        <v>11485330</v>
      </c>
      <c r="AL16" s="227" t="s">
        <v>273</v>
      </c>
      <c r="AM16" s="144">
        <v>1148533</v>
      </c>
      <c r="AN16" s="145">
        <v>11485330</v>
      </c>
      <c r="AO16" s="227" t="s">
        <v>273</v>
      </c>
      <c r="AP16" s="144">
        <v>1087661</v>
      </c>
      <c r="AQ16" s="145">
        <v>10876610</v>
      </c>
      <c r="AR16" s="227" t="s">
        <v>273</v>
      </c>
      <c r="AS16" s="144">
        <v>1140000</v>
      </c>
      <c r="AT16" s="145">
        <v>11400000</v>
      </c>
      <c r="AU16" s="227" t="s">
        <v>273</v>
      </c>
      <c r="AV16" s="144">
        <v>1095350</v>
      </c>
      <c r="AW16" s="145">
        <v>10953500</v>
      </c>
      <c r="AX16" s="227" t="s">
        <v>273</v>
      </c>
      <c r="AY16" s="144"/>
      <c r="AZ16" s="145">
        <v>0</v>
      </c>
      <c r="BA16" s="227" t="s">
        <v>274</v>
      </c>
      <c r="BB16" s="144">
        <v>1086000</v>
      </c>
      <c r="BC16" s="145">
        <v>10860000</v>
      </c>
      <c r="BD16" s="227" t="s">
        <v>273</v>
      </c>
      <c r="BE16" s="144"/>
      <c r="BF16" s="145">
        <v>0</v>
      </c>
      <c r="BG16" s="227" t="s">
        <v>274</v>
      </c>
      <c r="BH16" s="144">
        <v>1148533</v>
      </c>
      <c r="BI16" s="145">
        <v>11485330</v>
      </c>
      <c r="BJ16" s="227" t="s">
        <v>273</v>
      </c>
      <c r="BK16" s="144"/>
      <c r="BL16" s="145">
        <v>0</v>
      </c>
      <c r="BM16" s="227" t="s">
        <v>274</v>
      </c>
      <c r="BN16" s="144"/>
      <c r="BO16" s="145">
        <v>0</v>
      </c>
      <c r="BP16" s="227" t="s">
        <v>274</v>
      </c>
      <c r="BQ16" s="144"/>
      <c r="BR16" s="145">
        <v>0</v>
      </c>
      <c r="BS16" s="227" t="s">
        <v>274</v>
      </c>
      <c r="BT16" s="144">
        <v>1118199</v>
      </c>
      <c r="BU16" s="145">
        <v>11181990</v>
      </c>
      <c r="BV16" s="227" t="s">
        <v>273</v>
      </c>
      <c r="BW16" s="144">
        <v>1148533</v>
      </c>
      <c r="BX16" s="145">
        <v>11485330</v>
      </c>
      <c r="BY16" s="227" t="s">
        <v>273</v>
      </c>
      <c r="BZ16" s="144">
        <v>954705</v>
      </c>
      <c r="CA16" s="145">
        <v>9547050</v>
      </c>
      <c r="CB16" s="227" t="s">
        <v>273</v>
      </c>
      <c r="CC16" s="144"/>
      <c r="CD16" s="145">
        <v>0</v>
      </c>
      <c r="CE16" s="227" t="s">
        <v>274</v>
      </c>
      <c r="CF16" s="144">
        <v>1056650</v>
      </c>
      <c r="CG16" s="145">
        <v>10566500</v>
      </c>
      <c r="CH16" s="227" t="s">
        <v>273</v>
      </c>
      <c r="CI16" s="144">
        <v>1148533</v>
      </c>
      <c r="CJ16" s="145">
        <v>11485330</v>
      </c>
      <c r="CK16" s="227" t="s">
        <v>273</v>
      </c>
      <c r="CL16" s="144">
        <v>1137048</v>
      </c>
      <c r="CM16" s="145">
        <v>11370480</v>
      </c>
      <c r="CN16" s="227" t="s">
        <v>273</v>
      </c>
      <c r="CO16" s="144"/>
      <c r="CP16" s="145">
        <v>0</v>
      </c>
      <c r="CQ16" s="227" t="s">
        <v>274</v>
      </c>
      <c r="CR16" s="144">
        <v>1148533</v>
      </c>
      <c r="CS16" s="145">
        <v>11485330</v>
      </c>
      <c r="CT16" s="227" t="s">
        <v>273</v>
      </c>
      <c r="CU16" s="144"/>
      <c r="CV16" s="145">
        <v>0</v>
      </c>
      <c r="CW16" s="227" t="s">
        <v>274</v>
      </c>
      <c r="CX16" s="144">
        <v>1102017</v>
      </c>
      <c r="CY16" s="145">
        <v>11020170</v>
      </c>
      <c r="CZ16" s="227" t="s">
        <v>273</v>
      </c>
      <c r="DA16" s="144">
        <v>1094552</v>
      </c>
      <c r="DB16" s="145">
        <v>10945520</v>
      </c>
      <c r="DC16" s="227" t="s">
        <v>273</v>
      </c>
      <c r="DD16" s="144">
        <v>1148533</v>
      </c>
      <c r="DE16" s="145">
        <v>11485330</v>
      </c>
      <c r="DF16" s="227" t="s">
        <v>273</v>
      </c>
      <c r="DG16" s="144">
        <v>1100000</v>
      </c>
      <c r="DH16" s="145">
        <v>11000000</v>
      </c>
      <c r="DI16" s="227" t="s">
        <v>273</v>
      </c>
      <c r="DJ16" s="144">
        <v>1148533</v>
      </c>
      <c r="DK16" s="145">
        <v>11485330</v>
      </c>
      <c r="DL16" s="227" t="s">
        <v>273</v>
      </c>
      <c r="DM16" s="144"/>
      <c r="DN16" s="145">
        <v>0</v>
      </c>
      <c r="DO16" s="313" t="s">
        <v>274</v>
      </c>
      <c r="DP16" s="28"/>
      <c r="DQ16" s="28"/>
      <c r="DR16" s="28"/>
      <c r="DS16" s="28"/>
    </row>
    <row r="17" spans="1:119" ht="30.6" customHeight="1">
      <c r="A17" s="27"/>
      <c r="B17" s="138">
        <v>2</v>
      </c>
      <c r="C17" s="139" t="s">
        <v>95</v>
      </c>
      <c r="D17" s="140" t="s">
        <v>96</v>
      </c>
      <c r="E17" s="139" t="s">
        <v>97</v>
      </c>
      <c r="F17" s="141">
        <v>200</v>
      </c>
      <c r="G17" s="142">
        <v>113261</v>
      </c>
      <c r="H17" s="143">
        <v>22652200</v>
      </c>
      <c r="I17" s="144">
        <v>110418.15</v>
      </c>
      <c r="J17" s="145">
        <v>22083600</v>
      </c>
      <c r="K17" s="227" t="s">
        <v>273</v>
      </c>
      <c r="L17" s="144"/>
      <c r="M17" s="145">
        <v>0</v>
      </c>
      <c r="N17" s="227" t="s">
        <v>274</v>
      </c>
      <c r="O17" s="144">
        <v>108051</v>
      </c>
      <c r="P17" s="145">
        <v>21610200</v>
      </c>
      <c r="Q17" s="227" t="s">
        <v>273</v>
      </c>
      <c r="R17" s="144">
        <v>110121</v>
      </c>
      <c r="S17" s="145">
        <v>22024200</v>
      </c>
      <c r="T17" s="227" t="s">
        <v>273</v>
      </c>
      <c r="U17" s="144"/>
      <c r="V17" s="145">
        <v>0</v>
      </c>
      <c r="W17" s="227" t="s">
        <v>274</v>
      </c>
      <c r="X17" s="144">
        <v>108846</v>
      </c>
      <c r="Y17" s="145">
        <v>21769200</v>
      </c>
      <c r="Z17" s="227" t="s">
        <v>273</v>
      </c>
      <c r="AA17" s="144">
        <v>113261</v>
      </c>
      <c r="AB17" s="145">
        <v>22652200</v>
      </c>
      <c r="AC17" s="227" t="s">
        <v>273</v>
      </c>
      <c r="AD17" s="144">
        <v>113261</v>
      </c>
      <c r="AE17" s="145">
        <v>22652200</v>
      </c>
      <c r="AF17" s="227" t="s">
        <v>273</v>
      </c>
      <c r="AG17" s="144"/>
      <c r="AH17" s="145">
        <v>0</v>
      </c>
      <c r="AI17" s="227" t="s">
        <v>274</v>
      </c>
      <c r="AJ17" s="144">
        <v>113261</v>
      </c>
      <c r="AK17" s="145">
        <v>22652200</v>
      </c>
      <c r="AL17" s="227" t="s">
        <v>273</v>
      </c>
      <c r="AM17" s="144">
        <v>113261</v>
      </c>
      <c r="AN17" s="145">
        <v>22652200</v>
      </c>
      <c r="AO17" s="227" t="s">
        <v>273</v>
      </c>
      <c r="AP17" s="144">
        <v>107258</v>
      </c>
      <c r="AQ17" s="145">
        <v>21451600</v>
      </c>
      <c r="AR17" s="227" t="s">
        <v>273</v>
      </c>
      <c r="AS17" s="144">
        <v>113000</v>
      </c>
      <c r="AT17" s="145">
        <v>22600000</v>
      </c>
      <c r="AU17" s="227" t="s">
        <v>273</v>
      </c>
      <c r="AV17" s="144">
        <v>108016</v>
      </c>
      <c r="AW17" s="145">
        <v>21603200</v>
      </c>
      <c r="AX17" s="227" t="s">
        <v>273</v>
      </c>
      <c r="AY17" s="144"/>
      <c r="AZ17" s="145">
        <v>0</v>
      </c>
      <c r="BA17" s="227" t="s">
        <v>274</v>
      </c>
      <c r="BB17" s="144">
        <v>107100</v>
      </c>
      <c r="BC17" s="145">
        <v>21420000</v>
      </c>
      <c r="BD17" s="227" t="s">
        <v>273</v>
      </c>
      <c r="BE17" s="144"/>
      <c r="BF17" s="145">
        <v>0</v>
      </c>
      <c r="BG17" s="227" t="s">
        <v>274</v>
      </c>
      <c r="BH17" s="144">
        <v>113261</v>
      </c>
      <c r="BI17" s="145">
        <v>22652200</v>
      </c>
      <c r="BJ17" s="227" t="s">
        <v>273</v>
      </c>
      <c r="BK17" s="144"/>
      <c r="BL17" s="145">
        <v>0</v>
      </c>
      <c r="BM17" s="227" t="s">
        <v>274</v>
      </c>
      <c r="BN17" s="144"/>
      <c r="BO17" s="145">
        <v>0</v>
      </c>
      <c r="BP17" s="227" t="s">
        <v>274</v>
      </c>
      <c r="BQ17" s="144"/>
      <c r="BR17" s="145">
        <v>0</v>
      </c>
      <c r="BS17" s="227" t="s">
        <v>274</v>
      </c>
      <c r="BT17" s="144">
        <v>110270</v>
      </c>
      <c r="BU17" s="145">
        <v>22054000</v>
      </c>
      <c r="BV17" s="227" t="s">
        <v>273</v>
      </c>
      <c r="BW17" s="144">
        <v>113261</v>
      </c>
      <c r="BX17" s="145">
        <v>22652200</v>
      </c>
      <c r="BY17" s="227" t="s">
        <v>273</v>
      </c>
      <c r="BZ17" s="144">
        <v>94147</v>
      </c>
      <c r="CA17" s="145">
        <v>18829400</v>
      </c>
      <c r="CB17" s="227" t="s">
        <v>273</v>
      </c>
      <c r="CC17" s="144"/>
      <c r="CD17" s="145">
        <v>0</v>
      </c>
      <c r="CE17" s="227" t="s">
        <v>274</v>
      </c>
      <c r="CF17" s="144">
        <v>104200</v>
      </c>
      <c r="CG17" s="145">
        <v>20840000</v>
      </c>
      <c r="CH17" s="227" t="s">
        <v>273</v>
      </c>
      <c r="CI17" s="144">
        <v>113261</v>
      </c>
      <c r="CJ17" s="145">
        <v>22652200</v>
      </c>
      <c r="CK17" s="227" t="s">
        <v>273</v>
      </c>
      <c r="CL17" s="144">
        <v>112128</v>
      </c>
      <c r="CM17" s="145">
        <v>22425600</v>
      </c>
      <c r="CN17" s="227" t="s">
        <v>273</v>
      </c>
      <c r="CO17" s="144"/>
      <c r="CP17" s="145">
        <v>0</v>
      </c>
      <c r="CQ17" s="227" t="s">
        <v>274</v>
      </c>
      <c r="CR17" s="144">
        <v>113261</v>
      </c>
      <c r="CS17" s="145">
        <v>22652200</v>
      </c>
      <c r="CT17" s="227" t="s">
        <v>273</v>
      </c>
      <c r="CU17" s="144"/>
      <c r="CV17" s="145">
        <v>0</v>
      </c>
      <c r="CW17" s="227" t="s">
        <v>274</v>
      </c>
      <c r="CX17" s="144">
        <v>108674</v>
      </c>
      <c r="CY17" s="145">
        <v>21734800</v>
      </c>
      <c r="CZ17" s="227" t="s">
        <v>273</v>
      </c>
      <c r="DA17" s="144">
        <v>107938</v>
      </c>
      <c r="DB17" s="145">
        <v>21587600</v>
      </c>
      <c r="DC17" s="227" t="s">
        <v>273</v>
      </c>
      <c r="DD17" s="144">
        <v>113261</v>
      </c>
      <c r="DE17" s="145">
        <v>22652200</v>
      </c>
      <c r="DF17" s="227" t="s">
        <v>273</v>
      </c>
      <c r="DG17" s="144">
        <v>105000</v>
      </c>
      <c r="DH17" s="145">
        <v>21000000</v>
      </c>
      <c r="DI17" s="227" t="s">
        <v>273</v>
      </c>
      <c r="DJ17" s="144">
        <v>113261</v>
      </c>
      <c r="DK17" s="145">
        <v>22652200</v>
      </c>
      <c r="DL17" s="227" t="s">
        <v>273</v>
      </c>
      <c r="DM17" s="144"/>
      <c r="DN17" s="145">
        <v>0</v>
      </c>
      <c r="DO17" s="313" t="s">
        <v>274</v>
      </c>
    </row>
    <row r="18" spans="1:119" ht="30.6" customHeight="1">
      <c r="A18" s="27"/>
      <c r="B18" s="138">
        <v>3</v>
      </c>
      <c r="C18" s="139" t="s">
        <v>98</v>
      </c>
      <c r="D18" s="140" t="s">
        <v>99</v>
      </c>
      <c r="E18" s="139" t="s">
        <v>100</v>
      </c>
      <c r="F18" s="141">
        <v>210</v>
      </c>
      <c r="G18" s="142">
        <v>69289</v>
      </c>
      <c r="H18" s="143">
        <v>14550690</v>
      </c>
      <c r="I18" s="144">
        <v>67549.850000000006</v>
      </c>
      <c r="J18" s="145">
        <v>14185500</v>
      </c>
      <c r="K18" s="227" t="s">
        <v>273</v>
      </c>
      <c r="L18" s="144"/>
      <c r="M18" s="145">
        <v>0</v>
      </c>
      <c r="N18" s="227" t="s">
        <v>274</v>
      </c>
      <c r="O18" s="144">
        <v>66102</v>
      </c>
      <c r="P18" s="145">
        <v>13881420</v>
      </c>
      <c r="Q18" s="227" t="s">
        <v>273</v>
      </c>
      <c r="R18" s="144">
        <v>67368</v>
      </c>
      <c r="S18" s="145">
        <v>14147280</v>
      </c>
      <c r="T18" s="227" t="s">
        <v>273</v>
      </c>
      <c r="U18" s="144"/>
      <c r="V18" s="145">
        <v>0</v>
      </c>
      <c r="W18" s="227" t="s">
        <v>274</v>
      </c>
      <c r="X18" s="144">
        <v>60491</v>
      </c>
      <c r="Y18" s="145">
        <v>12703110</v>
      </c>
      <c r="Z18" s="227" t="s">
        <v>273</v>
      </c>
      <c r="AA18" s="144">
        <v>69289</v>
      </c>
      <c r="AB18" s="145">
        <v>14550690</v>
      </c>
      <c r="AC18" s="227" t="s">
        <v>273</v>
      </c>
      <c r="AD18" s="144">
        <v>69289</v>
      </c>
      <c r="AE18" s="145">
        <v>14550690</v>
      </c>
      <c r="AF18" s="227" t="s">
        <v>273</v>
      </c>
      <c r="AG18" s="144"/>
      <c r="AH18" s="145">
        <v>0</v>
      </c>
      <c r="AI18" s="227" t="s">
        <v>274</v>
      </c>
      <c r="AJ18" s="144">
        <v>69289</v>
      </c>
      <c r="AK18" s="145">
        <v>14550690</v>
      </c>
      <c r="AL18" s="227" t="s">
        <v>273</v>
      </c>
      <c r="AM18" s="144">
        <v>69289</v>
      </c>
      <c r="AN18" s="145">
        <v>14550690</v>
      </c>
      <c r="AO18" s="227" t="s">
        <v>273</v>
      </c>
      <c r="AP18" s="144">
        <v>65617</v>
      </c>
      <c r="AQ18" s="145">
        <v>13779570</v>
      </c>
      <c r="AR18" s="227" t="s">
        <v>273</v>
      </c>
      <c r="AS18" s="144">
        <v>65000</v>
      </c>
      <c r="AT18" s="145">
        <v>13650000</v>
      </c>
      <c r="AU18" s="227" t="s">
        <v>273</v>
      </c>
      <c r="AV18" s="144">
        <v>66081</v>
      </c>
      <c r="AW18" s="145">
        <v>13877010</v>
      </c>
      <c r="AX18" s="227" t="s">
        <v>273</v>
      </c>
      <c r="AY18" s="144"/>
      <c r="AZ18" s="145">
        <v>0</v>
      </c>
      <c r="BA18" s="227" t="s">
        <v>274</v>
      </c>
      <c r="BB18" s="144">
        <v>65500</v>
      </c>
      <c r="BC18" s="145">
        <v>13755000</v>
      </c>
      <c r="BD18" s="227" t="s">
        <v>273</v>
      </c>
      <c r="BE18" s="144"/>
      <c r="BF18" s="145">
        <v>0</v>
      </c>
      <c r="BG18" s="227" t="s">
        <v>274</v>
      </c>
      <c r="BH18" s="144">
        <v>69289</v>
      </c>
      <c r="BI18" s="145">
        <v>14550690</v>
      </c>
      <c r="BJ18" s="227" t="s">
        <v>273</v>
      </c>
      <c r="BK18" s="144"/>
      <c r="BL18" s="145">
        <v>0</v>
      </c>
      <c r="BM18" s="227" t="s">
        <v>274</v>
      </c>
      <c r="BN18" s="144"/>
      <c r="BO18" s="145">
        <v>0</v>
      </c>
      <c r="BP18" s="227" t="s">
        <v>274</v>
      </c>
      <c r="BQ18" s="144"/>
      <c r="BR18" s="145">
        <v>0</v>
      </c>
      <c r="BS18" s="227" t="s">
        <v>274</v>
      </c>
      <c r="BT18" s="144">
        <v>67459</v>
      </c>
      <c r="BU18" s="145">
        <v>14166390</v>
      </c>
      <c r="BV18" s="227" t="s">
        <v>273</v>
      </c>
      <c r="BW18" s="144">
        <v>69289</v>
      </c>
      <c r="BX18" s="145">
        <v>14550690</v>
      </c>
      <c r="BY18" s="227" t="s">
        <v>273</v>
      </c>
      <c r="BZ18" s="144">
        <v>57596</v>
      </c>
      <c r="CA18" s="145">
        <v>12095160</v>
      </c>
      <c r="CB18" s="227" t="s">
        <v>273</v>
      </c>
      <c r="CC18" s="144"/>
      <c r="CD18" s="145">
        <v>0</v>
      </c>
      <c r="CE18" s="227" t="s">
        <v>274</v>
      </c>
      <c r="CF18" s="144">
        <v>63746</v>
      </c>
      <c r="CG18" s="145">
        <v>13386660</v>
      </c>
      <c r="CH18" s="227" t="s">
        <v>273</v>
      </c>
      <c r="CI18" s="144">
        <v>69289</v>
      </c>
      <c r="CJ18" s="145">
        <v>14550690</v>
      </c>
      <c r="CK18" s="227" t="s">
        <v>273</v>
      </c>
      <c r="CL18" s="144">
        <v>68596</v>
      </c>
      <c r="CM18" s="145">
        <v>14405160</v>
      </c>
      <c r="CN18" s="227" t="s">
        <v>273</v>
      </c>
      <c r="CO18" s="144"/>
      <c r="CP18" s="145">
        <v>0</v>
      </c>
      <c r="CQ18" s="227" t="s">
        <v>274</v>
      </c>
      <c r="CR18" s="144">
        <v>69289</v>
      </c>
      <c r="CS18" s="145">
        <v>14550690</v>
      </c>
      <c r="CT18" s="227" t="s">
        <v>273</v>
      </c>
      <c r="CU18" s="144"/>
      <c r="CV18" s="145">
        <v>0</v>
      </c>
      <c r="CW18" s="227" t="s">
        <v>274</v>
      </c>
      <c r="CX18" s="144">
        <v>66483</v>
      </c>
      <c r="CY18" s="145">
        <v>13961430</v>
      </c>
      <c r="CZ18" s="227" t="s">
        <v>273</v>
      </c>
      <c r="DA18" s="144">
        <v>66032</v>
      </c>
      <c r="DB18" s="145">
        <v>13866720</v>
      </c>
      <c r="DC18" s="227" t="s">
        <v>273</v>
      </c>
      <c r="DD18" s="144">
        <v>69289</v>
      </c>
      <c r="DE18" s="145">
        <v>14550690</v>
      </c>
      <c r="DF18" s="227" t="s">
        <v>273</v>
      </c>
      <c r="DG18" s="144">
        <v>65500</v>
      </c>
      <c r="DH18" s="145">
        <v>13755000</v>
      </c>
      <c r="DI18" s="227" t="s">
        <v>273</v>
      </c>
      <c r="DJ18" s="144">
        <v>69289</v>
      </c>
      <c r="DK18" s="145">
        <v>14550690</v>
      </c>
      <c r="DL18" s="227" t="s">
        <v>273</v>
      </c>
      <c r="DM18" s="144"/>
      <c r="DN18" s="145">
        <v>0</v>
      </c>
      <c r="DO18" s="313" t="s">
        <v>274</v>
      </c>
    </row>
    <row r="19" spans="1:119" ht="30.6" customHeight="1">
      <c r="A19" s="27"/>
      <c r="B19" s="138">
        <v>4</v>
      </c>
      <c r="C19" s="139" t="s">
        <v>101</v>
      </c>
      <c r="D19" s="140" t="s">
        <v>102</v>
      </c>
      <c r="E19" s="139" t="s">
        <v>97</v>
      </c>
      <c r="F19" s="141">
        <v>177120</v>
      </c>
      <c r="G19" s="142">
        <v>12562</v>
      </c>
      <c r="H19" s="143">
        <v>2224981440</v>
      </c>
      <c r="I19" s="144">
        <v>12246.69</v>
      </c>
      <c r="J19" s="145">
        <v>2169188640</v>
      </c>
      <c r="K19" s="227" t="s">
        <v>273</v>
      </c>
      <c r="L19" s="144"/>
      <c r="M19" s="145">
        <v>0</v>
      </c>
      <c r="N19" s="227" t="s">
        <v>274</v>
      </c>
      <c r="O19" s="144">
        <v>11984</v>
      </c>
      <c r="P19" s="145">
        <v>2122606080</v>
      </c>
      <c r="Q19" s="227" t="s">
        <v>273</v>
      </c>
      <c r="R19" s="144">
        <v>12213</v>
      </c>
      <c r="S19" s="145">
        <v>2163166560</v>
      </c>
      <c r="T19" s="227" t="s">
        <v>273</v>
      </c>
      <c r="U19" s="144"/>
      <c r="V19" s="145">
        <v>0</v>
      </c>
      <c r="W19" s="227" t="s">
        <v>274</v>
      </c>
      <c r="X19" s="144">
        <v>11971</v>
      </c>
      <c r="Y19" s="145">
        <v>2120303520</v>
      </c>
      <c r="Z19" s="227" t="s">
        <v>273</v>
      </c>
      <c r="AA19" s="144">
        <v>12562</v>
      </c>
      <c r="AB19" s="145">
        <v>2224981440</v>
      </c>
      <c r="AC19" s="227" t="s">
        <v>273</v>
      </c>
      <c r="AD19" s="144">
        <v>12000</v>
      </c>
      <c r="AE19" s="145">
        <v>2125440000</v>
      </c>
      <c r="AF19" s="227" t="s">
        <v>273</v>
      </c>
      <c r="AG19" s="144"/>
      <c r="AH19" s="145">
        <v>0</v>
      </c>
      <c r="AI19" s="227" t="s">
        <v>274</v>
      </c>
      <c r="AJ19" s="144">
        <v>12562</v>
      </c>
      <c r="AK19" s="145">
        <v>2224981440</v>
      </c>
      <c r="AL19" s="227" t="s">
        <v>273</v>
      </c>
      <c r="AM19" s="144">
        <v>12562</v>
      </c>
      <c r="AN19" s="145">
        <v>2224981440</v>
      </c>
      <c r="AO19" s="227" t="s">
        <v>273</v>
      </c>
      <c r="AP19" s="144">
        <v>12248</v>
      </c>
      <c r="AQ19" s="145">
        <v>2169365760</v>
      </c>
      <c r="AR19" s="227" t="s">
        <v>273</v>
      </c>
      <c r="AS19" s="144">
        <v>12000</v>
      </c>
      <c r="AT19" s="145">
        <v>2125440000</v>
      </c>
      <c r="AU19" s="227" t="s">
        <v>273</v>
      </c>
      <c r="AV19" s="144">
        <v>11980</v>
      </c>
      <c r="AW19" s="145">
        <v>2121897600</v>
      </c>
      <c r="AX19" s="227" t="s">
        <v>273</v>
      </c>
      <c r="AY19" s="144"/>
      <c r="AZ19" s="145">
        <v>0</v>
      </c>
      <c r="BA19" s="227" t="s">
        <v>274</v>
      </c>
      <c r="BB19" s="144">
        <v>11800</v>
      </c>
      <c r="BC19" s="145">
        <v>2090016000</v>
      </c>
      <c r="BD19" s="227" t="s">
        <v>273</v>
      </c>
      <c r="BE19" s="144"/>
      <c r="BF19" s="145">
        <v>0</v>
      </c>
      <c r="BG19" s="227" t="s">
        <v>274</v>
      </c>
      <c r="BH19" s="144">
        <v>12562</v>
      </c>
      <c r="BI19" s="145">
        <v>2224981440</v>
      </c>
      <c r="BJ19" s="227" t="s">
        <v>273</v>
      </c>
      <c r="BK19" s="144"/>
      <c r="BL19" s="145">
        <v>0</v>
      </c>
      <c r="BM19" s="227" t="s">
        <v>274</v>
      </c>
      <c r="BN19" s="144"/>
      <c r="BO19" s="145">
        <v>0</v>
      </c>
      <c r="BP19" s="227" t="s">
        <v>274</v>
      </c>
      <c r="BQ19" s="144"/>
      <c r="BR19" s="145">
        <v>0</v>
      </c>
      <c r="BS19" s="227" t="s">
        <v>274</v>
      </c>
      <c r="BT19" s="144">
        <v>12230</v>
      </c>
      <c r="BU19" s="145">
        <v>2166177600</v>
      </c>
      <c r="BV19" s="227" t="s">
        <v>273</v>
      </c>
      <c r="BW19" s="144">
        <v>12562</v>
      </c>
      <c r="BX19" s="145">
        <v>2224981440</v>
      </c>
      <c r="BY19" s="227" t="s">
        <v>273</v>
      </c>
      <c r="BZ19" s="144">
        <v>12562</v>
      </c>
      <c r="CA19" s="145">
        <v>2224981440</v>
      </c>
      <c r="CB19" s="227" t="s">
        <v>273</v>
      </c>
      <c r="CC19" s="144"/>
      <c r="CD19" s="145">
        <v>0</v>
      </c>
      <c r="CE19" s="227" t="s">
        <v>274</v>
      </c>
      <c r="CF19" s="144">
        <v>11557</v>
      </c>
      <c r="CG19" s="145">
        <v>2046975840</v>
      </c>
      <c r="CH19" s="227" t="s">
        <v>273</v>
      </c>
      <c r="CI19" s="144">
        <v>12400</v>
      </c>
      <c r="CJ19" s="145">
        <v>2196288000</v>
      </c>
      <c r="CK19" s="227" t="s">
        <v>273</v>
      </c>
      <c r="CL19" s="144">
        <v>12436</v>
      </c>
      <c r="CM19" s="145">
        <v>2202664320</v>
      </c>
      <c r="CN19" s="227" t="s">
        <v>273</v>
      </c>
      <c r="CO19" s="144"/>
      <c r="CP19" s="145">
        <v>0</v>
      </c>
      <c r="CQ19" s="227" t="s">
        <v>274</v>
      </c>
      <c r="CR19" s="144">
        <v>11050</v>
      </c>
      <c r="CS19" s="145">
        <v>1957176000</v>
      </c>
      <c r="CT19" s="227" t="s">
        <v>273</v>
      </c>
      <c r="CU19" s="144"/>
      <c r="CV19" s="145">
        <v>0</v>
      </c>
      <c r="CW19" s="227" t="s">
        <v>274</v>
      </c>
      <c r="CX19" s="144">
        <v>12053</v>
      </c>
      <c r="CY19" s="145">
        <v>2134827360</v>
      </c>
      <c r="CZ19" s="227" t="s">
        <v>273</v>
      </c>
      <c r="DA19" s="144">
        <v>11972</v>
      </c>
      <c r="DB19" s="145">
        <v>2120480640</v>
      </c>
      <c r="DC19" s="227" t="s">
        <v>273</v>
      </c>
      <c r="DD19" s="144">
        <v>11760</v>
      </c>
      <c r="DE19" s="145">
        <v>2082931200</v>
      </c>
      <c r="DF19" s="227" t="s">
        <v>273</v>
      </c>
      <c r="DG19" s="144">
        <v>11900</v>
      </c>
      <c r="DH19" s="145">
        <v>2107728000</v>
      </c>
      <c r="DI19" s="227" t="s">
        <v>273</v>
      </c>
      <c r="DJ19" s="144">
        <v>10800</v>
      </c>
      <c r="DK19" s="145">
        <v>1912896000</v>
      </c>
      <c r="DL19" s="227" t="s">
        <v>273</v>
      </c>
      <c r="DM19" s="144"/>
      <c r="DN19" s="145">
        <v>0</v>
      </c>
      <c r="DO19" s="313" t="s">
        <v>274</v>
      </c>
    </row>
    <row r="20" spans="1:119" ht="30.6" customHeight="1">
      <c r="A20" s="27"/>
      <c r="B20" s="138">
        <v>5</v>
      </c>
      <c r="C20" s="139" t="s">
        <v>103</v>
      </c>
      <c r="D20" s="140" t="s">
        <v>104</v>
      </c>
      <c r="E20" s="139" t="s">
        <v>97</v>
      </c>
      <c r="F20" s="141">
        <v>104960</v>
      </c>
      <c r="G20" s="142">
        <v>10619</v>
      </c>
      <c r="H20" s="143">
        <v>1114570240</v>
      </c>
      <c r="I20" s="144">
        <v>10352.459999999999</v>
      </c>
      <c r="J20" s="145">
        <v>1086545920</v>
      </c>
      <c r="K20" s="227" t="s">
        <v>273</v>
      </c>
      <c r="L20" s="144"/>
      <c r="M20" s="145">
        <v>0</v>
      </c>
      <c r="N20" s="227" t="s">
        <v>274</v>
      </c>
      <c r="O20" s="144">
        <v>10131</v>
      </c>
      <c r="P20" s="145">
        <v>1063349760</v>
      </c>
      <c r="Q20" s="227" t="s">
        <v>273</v>
      </c>
      <c r="R20" s="144">
        <v>10324</v>
      </c>
      <c r="S20" s="145">
        <v>1083607040</v>
      </c>
      <c r="T20" s="227" t="s">
        <v>273</v>
      </c>
      <c r="U20" s="144"/>
      <c r="V20" s="145">
        <v>0</v>
      </c>
      <c r="W20" s="227" t="s">
        <v>274</v>
      </c>
      <c r="X20" s="144">
        <v>9839</v>
      </c>
      <c r="Y20" s="145">
        <v>1032701440</v>
      </c>
      <c r="Z20" s="227" t="s">
        <v>273</v>
      </c>
      <c r="AA20" s="144">
        <v>10619</v>
      </c>
      <c r="AB20" s="145">
        <v>1114570240</v>
      </c>
      <c r="AC20" s="227" t="s">
        <v>273</v>
      </c>
      <c r="AD20" s="144">
        <v>10000</v>
      </c>
      <c r="AE20" s="145">
        <v>1049600000</v>
      </c>
      <c r="AF20" s="227" t="s">
        <v>273</v>
      </c>
      <c r="AG20" s="144"/>
      <c r="AH20" s="145">
        <v>0</v>
      </c>
      <c r="AI20" s="227" t="s">
        <v>274</v>
      </c>
      <c r="AJ20" s="144">
        <v>10619</v>
      </c>
      <c r="AK20" s="145">
        <v>1114570240</v>
      </c>
      <c r="AL20" s="227" t="s">
        <v>273</v>
      </c>
      <c r="AM20" s="144">
        <v>10619</v>
      </c>
      <c r="AN20" s="145">
        <v>1114570240</v>
      </c>
      <c r="AO20" s="227" t="s">
        <v>273</v>
      </c>
      <c r="AP20" s="144">
        <v>10056</v>
      </c>
      <c r="AQ20" s="145">
        <v>1055477760</v>
      </c>
      <c r="AR20" s="227" t="s">
        <v>273</v>
      </c>
      <c r="AS20" s="144">
        <v>10000</v>
      </c>
      <c r="AT20" s="145">
        <v>1049600000</v>
      </c>
      <c r="AU20" s="227" t="s">
        <v>273</v>
      </c>
      <c r="AV20" s="144">
        <v>10127</v>
      </c>
      <c r="AW20" s="145">
        <v>1062929920</v>
      </c>
      <c r="AX20" s="227" t="s">
        <v>273</v>
      </c>
      <c r="AY20" s="144"/>
      <c r="AZ20" s="145">
        <v>0</v>
      </c>
      <c r="BA20" s="227" t="s">
        <v>274</v>
      </c>
      <c r="BB20" s="144">
        <v>10040</v>
      </c>
      <c r="BC20" s="145">
        <v>1053798400</v>
      </c>
      <c r="BD20" s="227" t="s">
        <v>273</v>
      </c>
      <c r="BE20" s="144"/>
      <c r="BF20" s="145">
        <v>0</v>
      </c>
      <c r="BG20" s="227" t="s">
        <v>274</v>
      </c>
      <c r="BH20" s="144">
        <v>10619</v>
      </c>
      <c r="BI20" s="145">
        <v>1114570240</v>
      </c>
      <c r="BJ20" s="227" t="s">
        <v>273</v>
      </c>
      <c r="BK20" s="144"/>
      <c r="BL20" s="145">
        <v>0</v>
      </c>
      <c r="BM20" s="227" t="s">
        <v>274</v>
      </c>
      <c r="BN20" s="144"/>
      <c r="BO20" s="145">
        <v>0</v>
      </c>
      <c r="BP20" s="227" t="s">
        <v>274</v>
      </c>
      <c r="BQ20" s="144"/>
      <c r="BR20" s="145">
        <v>0</v>
      </c>
      <c r="BS20" s="227" t="s">
        <v>274</v>
      </c>
      <c r="BT20" s="144">
        <v>10339</v>
      </c>
      <c r="BU20" s="145">
        <v>1085181440</v>
      </c>
      <c r="BV20" s="227" t="s">
        <v>273</v>
      </c>
      <c r="BW20" s="144">
        <v>10619</v>
      </c>
      <c r="BX20" s="145">
        <v>1114570240</v>
      </c>
      <c r="BY20" s="227" t="s">
        <v>273</v>
      </c>
      <c r="BZ20" s="144">
        <v>8827</v>
      </c>
      <c r="CA20" s="145">
        <v>926481920</v>
      </c>
      <c r="CB20" s="227" t="s">
        <v>273</v>
      </c>
      <c r="CC20" s="144"/>
      <c r="CD20" s="145">
        <v>0</v>
      </c>
      <c r="CE20" s="227" t="s">
        <v>274</v>
      </c>
      <c r="CF20" s="144">
        <v>9769</v>
      </c>
      <c r="CG20" s="145">
        <v>1025354240</v>
      </c>
      <c r="CH20" s="227" t="s">
        <v>273</v>
      </c>
      <c r="CI20" s="144">
        <v>10488</v>
      </c>
      <c r="CJ20" s="145">
        <v>1100820480</v>
      </c>
      <c r="CK20" s="227" t="s">
        <v>273</v>
      </c>
      <c r="CL20" s="144">
        <v>10513</v>
      </c>
      <c r="CM20" s="145">
        <v>1103444480</v>
      </c>
      <c r="CN20" s="227" t="s">
        <v>273</v>
      </c>
      <c r="CO20" s="144"/>
      <c r="CP20" s="145">
        <v>0</v>
      </c>
      <c r="CQ20" s="227" t="s">
        <v>274</v>
      </c>
      <c r="CR20" s="144">
        <v>10619</v>
      </c>
      <c r="CS20" s="145">
        <v>1114570240</v>
      </c>
      <c r="CT20" s="227" t="s">
        <v>273</v>
      </c>
      <c r="CU20" s="144"/>
      <c r="CV20" s="145">
        <v>0</v>
      </c>
      <c r="CW20" s="227" t="s">
        <v>274</v>
      </c>
      <c r="CX20" s="144">
        <v>10189</v>
      </c>
      <c r="CY20" s="145">
        <v>1069437440</v>
      </c>
      <c r="CZ20" s="227" t="s">
        <v>273</v>
      </c>
      <c r="DA20" s="144">
        <v>10120</v>
      </c>
      <c r="DB20" s="145">
        <v>1062195200</v>
      </c>
      <c r="DC20" s="227" t="s">
        <v>273</v>
      </c>
      <c r="DD20" s="144">
        <v>7000</v>
      </c>
      <c r="DE20" s="145">
        <v>734720000</v>
      </c>
      <c r="DF20" s="227" t="s">
        <v>273</v>
      </c>
      <c r="DG20" s="144">
        <v>10100</v>
      </c>
      <c r="DH20" s="145">
        <v>1060096000</v>
      </c>
      <c r="DI20" s="227" t="s">
        <v>273</v>
      </c>
      <c r="DJ20" s="144">
        <v>9500</v>
      </c>
      <c r="DK20" s="145">
        <v>997120000</v>
      </c>
      <c r="DL20" s="227" t="s">
        <v>273</v>
      </c>
      <c r="DM20" s="144"/>
      <c r="DN20" s="145">
        <v>0</v>
      </c>
      <c r="DO20" s="313" t="s">
        <v>274</v>
      </c>
    </row>
    <row r="21" spans="1:119" ht="30.6" customHeight="1" thickBot="1">
      <c r="A21" s="27"/>
      <c r="B21" s="138">
        <v>6</v>
      </c>
      <c r="C21" s="139" t="s">
        <v>105</v>
      </c>
      <c r="D21" s="140" t="s">
        <v>106</v>
      </c>
      <c r="E21" s="139" t="s">
        <v>97</v>
      </c>
      <c r="F21" s="141">
        <v>147600</v>
      </c>
      <c r="G21" s="142">
        <v>13091</v>
      </c>
      <c r="H21" s="143">
        <v>1932231600</v>
      </c>
      <c r="I21" s="144">
        <v>12762.42</v>
      </c>
      <c r="J21" s="145">
        <v>1883671200</v>
      </c>
      <c r="K21" s="227" t="s">
        <v>273</v>
      </c>
      <c r="L21" s="144"/>
      <c r="M21" s="145">
        <v>0</v>
      </c>
      <c r="N21" s="227" t="s">
        <v>274</v>
      </c>
      <c r="O21" s="144">
        <v>12489</v>
      </c>
      <c r="P21" s="145">
        <v>1843376400</v>
      </c>
      <c r="Q21" s="227" t="s">
        <v>273</v>
      </c>
      <c r="R21" s="144">
        <v>12728</v>
      </c>
      <c r="S21" s="145">
        <v>1878652800</v>
      </c>
      <c r="T21" s="227" t="s">
        <v>273</v>
      </c>
      <c r="U21" s="144"/>
      <c r="V21" s="145">
        <v>0</v>
      </c>
      <c r="W21" s="227" t="s">
        <v>274</v>
      </c>
      <c r="X21" s="144">
        <v>12116</v>
      </c>
      <c r="Y21" s="145">
        <v>1788321600</v>
      </c>
      <c r="Z21" s="227" t="s">
        <v>273</v>
      </c>
      <c r="AA21" s="144">
        <v>13091</v>
      </c>
      <c r="AB21" s="145">
        <v>1932231600</v>
      </c>
      <c r="AC21" s="227" t="s">
        <v>273</v>
      </c>
      <c r="AD21" s="144">
        <v>13000</v>
      </c>
      <c r="AE21" s="145">
        <v>1918800000</v>
      </c>
      <c r="AF21" s="227" t="s">
        <v>273</v>
      </c>
      <c r="AG21" s="144"/>
      <c r="AH21" s="145">
        <v>0</v>
      </c>
      <c r="AI21" s="227" t="s">
        <v>274</v>
      </c>
      <c r="AJ21" s="144">
        <v>13091</v>
      </c>
      <c r="AK21" s="145">
        <v>1932231600</v>
      </c>
      <c r="AL21" s="227" t="s">
        <v>273</v>
      </c>
      <c r="AM21" s="144">
        <v>13091</v>
      </c>
      <c r="AN21" s="145">
        <v>1932231600</v>
      </c>
      <c r="AO21" s="227" t="s">
        <v>273</v>
      </c>
      <c r="AP21" s="144">
        <v>12764</v>
      </c>
      <c r="AQ21" s="145">
        <v>1883966400</v>
      </c>
      <c r="AR21" s="227" t="s">
        <v>273</v>
      </c>
      <c r="AS21" s="144">
        <v>13000</v>
      </c>
      <c r="AT21" s="145">
        <v>1918800000</v>
      </c>
      <c r="AU21" s="227" t="s">
        <v>273</v>
      </c>
      <c r="AV21" s="144">
        <v>12485</v>
      </c>
      <c r="AW21" s="145">
        <v>1842786000</v>
      </c>
      <c r="AX21" s="227" t="s">
        <v>273</v>
      </c>
      <c r="AY21" s="144"/>
      <c r="AZ21" s="145">
        <v>0</v>
      </c>
      <c r="BA21" s="227" t="s">
        <v>274</v>
      </c>
      <c r="BB21" s="144">
        <v>12300</v>
      </c>
      <c r="BC21" s="145">
        <v>1815480000</v>
      </c>
      <c r="BD21" s="227" t="s">
        <v>273</v>
      </c>
      <c r="BE21" s="144"/>
      <c r="BF21" s="145">
        <v>0</v>
      </c>
      <c r="BG21" s="227" t="s">
        <v>274</v>
      </c>
      <c r="BH21" s="144">
        <v>13091</v>
      </c>
      <c r="BI21" s="145">
        <v>1932231600</v>
      </c>
      <c r="BJ21" s="227" t="s">
        <v>273</v>
      </c>
      <c r="BK21" s="144"/>
      <c r="BL21" s="145">
        <v>0</v>
      </c>
      <c r="BM21" s="227" t="s">
        <v>274</v>
      </c>
      <c r="BN21" s="144"/>
      <c r="BO21" s="145">
        <v>0</v>
      </c>
      <c r="BP21" s="227" t="s">
        <v>274</v>
      </c>
      <c r="BQ21" s="144"/>
      <c r="BR21" s="145">
        <v>0</v>
      </c>
      <c r="BS21" s="227" t="s">
        <v>274</v>
      </c>
      <c r="BT21" s="144">
        <v>12745</v>
      </c>
      <c r="BU21" s="145">
        <v>1881162000</v>
      </c>
      <c r="BV21" s="227" t="s">
        <v>273</v>
      </c>
      <c r="BW21" s="144">
        <v>13091</v>
      </c>
      <c r="BX21" s="145">
        <v>1932231600</v>
      </c>
      <c r="BY21" s="227" t="s">
        <v>273</v>
      </c>
      <c r="BZ21" s="144">
        <v>10882</v>
      </c>
      <c r="CA21" s="145">
        <v>1606183200</v>
      </c>
      <c r="CB21" s="227" t="s">
        <v>273</v>
      </c>
      <c r="CC21" s="144"/>
      <c r="CD21" s="145">
        <v>0</v>
      </c>
      <c r="CE21" s="227" t="s">
        <v>274</v>
      </c>
      <c r="CF21" s="144">
        <v>12044</v>
      </c>
      <c r="CG21" s="145">
        <v>1777694400</v>
      </c>
      <c r="CH21" s="227" t="s">
        <v>273</v>
      </c>
      <c r="CI21" s="144">
        <v>12000</v>
      </c>
      <c r="CJ21" s="145">
        <v>1771200000</v>
      </c>
      <c r="CK21" s="227" t="s">
        <v>273</v>
      </c>
      <c r="CL21" s="144">
        <v>12960</v>
      </c>
      <c r="CM21" s="145">
        <v>1912896000</v>
      </c>
      <c r="CN21" s="227" t="s">
        <v>273</v>
      </c>
      <c r="CO21" s="144"/>
      <c r="CP21" s="145">
        <v>0</v>
      </c>
      <c r="CQ21" s="227" t="s">
        <v>274</v>
      </c>
      <c r="CR21" s="144">
        <v>11900</v>
      </c>
      <c r="CS21" s="145">
        <v>1756440000</v>
      </c>
      <c r="CT21" s="227" t="s">
        <v>273</v>
      </c>
      <c r="CU21" s="144"/>
      <c r="CV21" s="145">
        <v>0</v>
      </c>
      <c r="CW21" s="227" t="s">
        <v>274</v>
      </c>
      <c r="CX21" s="144">
        <v>12561</v>
      </c>
      <c r="CY21" s="145">
        <v>1854003600</v>
      </c>
      <c r="CZ21" s="227" t="s">
        <v>273</v>
      </c>
      <c r="DA21" s="144">
        <v>12476</v>
      </c>
      <c r="DB21" s="145">
        <v>1841457600</v>
      </c>
      <c r="DC21" s="227" t="s">
        <v>273</v>
      </c>
      <c r="DD21" s="144">
        <v>9000</v>
      </c>
      <c r="DE21" s="145">
        <v>1328400000</v>
      </c>
      <c r="DF21" s="227" t="s">
        <v>273</v>
      </c>
      <c r="DG21" s="144">
        <v>12522</v>
      </c>
      <c r="DH21" s="145">
        <v>1848247200</v>
      </c>
      <c r="DI21" s="227" t="s">
        <v>273</v>
      </c>
      <c r="DJ21" s="144">
        <v>11700</v>
      </c>
      <c r="DK21" s="145">
        <v>1726920000</v>
      </c>
      <c r="DL21" s="227" t="s">
        <v>273</v>
      </c>
      <c r="DM21" s="144"/>
      <c r="DN21" s="145">
        <v>0</v>
      </c>
      <c r="DO21" s="313" t="s">
        <v>274</v>
      </c>
    </row>
    <row r="22" spans="1:119" ht="20.45" customHeight="1">
      <c r="A22" s="27"/>
      <c r="B22" s="217" t="s">
        <v>107</v>
      </c>
      <c r="C22" s="218"/>
      <c r="D22" s="218"/>
      <c r="E22" s="218"/>
      <c r="F22" s="219"/>
      <c r="G22" s="218"/>
      <c r="H22" s="220">
        <v>7138123900</v>
      </c>
      <c r="I22" s="221"/>
      <c r="J22" s="222">
        <v>6958956040</v>
      </c>
      <c r="K22" s="226"/>
      <c r="L22" s="221"/>
      <c r="M22" s="222">
        <v>0</v>
      </c>
      <c r="N22" s="226"/>
      <c r="O22" s="221"/>
      <c r="P22" s="222">
        <v>6809761292</v>
      </c>
      <c r="Q22" s="226"/>
      <c r="R22" s="221"/>
      <c r="S22" s="222">
        <v>6940242004</v>
      </c>
      <c r="T22" s="226"/>
      <c r="U22" s="221"/>
      <c r="V22" s="222">
        <v>0</v>
      </c>
      <c r="W22" s="226"/>
      <c r="X22" s="221"/>
      <c r="Y22" s="222">
        <v>6820527428</v>
      </c>
      <c r="Z22" s="226"/>
      <c r="AA22" s="221"/>
      <c r="AB22" s="222">
        <v>7138123900</v>
      </c>
      <c r="AC22" s="226"/>
      <c r="AD22" s="221"/>
      <c r="AE22" s="222">
        <v>6684995180</v>
      </c>
      <c r="AF22" s="226"/>
      <c r="AG22" s="221"/>
      <c r="AH22" s="222">
        <v>0</v>
      </c>
      <c r="AI22" s="226"/>
      <c r="AJ22" s="221"/>
      <c r="AK22" s="222">
        <v>7138123900</v>
      </c>
      <c r="AL22" s="226"/>
      <c r="AM22" s="221"/>
      <c r="AN22" s="222">
        <v>6146226316</v>
      </c>
      <c r="AO22" s="226"/>
      <c r="AP22" s="221"/>
      <c r="AQ22" s="222">
        <v>6955361624</v>
      </c>
      <c r="AR22" s="226"/>
      <c r="AS22" s="221"/>
      <c r="AT22" s="222">
        <v>7121114000</v>
      </c>
      <c r="AU22" s="226"/>
      <c r="AV22" s="221"/>
      <c r="AW22" s="222">
        <v>6807583228</v>
      </c>
      <c r="AX22" s="226"/>
      <c r="AY22" s="221"/>
      <c r="AZ22" s="222">
        <v>0</v>
      </c>
      <c r="BA22" s="226"/>
      <c r="BB22" s="221"/>
      <c r="BC22" s="222">
        <v>6823627200</v>
      </c>
      <c r="BD22" s="226"/>
      <c r="BE22" s="221"/>
      <c r="BF22" s="222">
        <v>0</v>
      </c>
      <c r="BG22" s="226"/>
      <c r="BH22" s="221"/>
      <c r="BI22" s="222">
        <v>6385859180</v>
      </c>
      <c r="BJ22" s="226"/>
      <c r="BK22" s="221"/>
      <c r="BL22" s="222">
        <v>0</v>
      </c>
      <c r="BM22" s="226"/>
      <c r="BN22" s="221"/>
      <c r="BO22" s="222">
        <v>0</v>
      </c>
      <c r="BP22" s="226"/>
      <c r="BQ22" s="221"/>
      <c r="BR22" s="222">
        <v>0</v>
      </c>
      <c r="BS22" s="226"/>
      <c r="BT22" s="221"/>
      <c r="BU22" s="222">
        <v>6949605984</v>
      </c>
      <c r="BV22" s="226"/>
      <c r="BW22" s="221"/>
      <c r="BX22" s="222">
        <v>7138123900</v>
      </c>
      <c r="BY22" s="226"/>
      <c r="BZ22" s="221"/>
      <c r="CA22" s="222">
        <v>7112157800</v>
      </c>
      <c r="CB22" s="226"/>
      <c r="CC22" s="221"/>
      <c r="CD22" s="222">
        <v>0</v>
      </c>
      <c r="CE22" s="226"/>
      <c r="CF22" s="221"/>
      <c r="CG22" s="222">
        <v>6709852640</v>
      </c>
      <c r="CH22" s="226"/>
      <c r="CI22" s="221"/>
      <c r="CJ22" s="222">
        <v>6701123596</v>
      </c>
      <c r="CK22" s="226"/>
      <c r="CL22" s="221"/>
      <c r="CM22" s="222">
        <v>6829260212</v>
      </c>
      <c r="CN22" s="226"/>
      <c r="CO22" s="221"/>
      <c r="CP22" s="222">
        <v>0</v>
      </c>
      <c r="CQ22" s="226"/>
      <c r="CR22" s="221"/>
      <c r="CS22" s="222">
        <v>6764203900</v>
      </c>
      <c r="CT22" s="226"/>
      <c r="CU22" s="221"/>
      <c r="CV22" s="222">
        <v>0</v>
      </c>
      <c r="CW22" s="226"/>
      <c r="CX22" s="221"/>
      <c r="CY22" s="222">
        <v>6849022140</v>
      </c>
      <c r="CZ22" s="226"/>
      <c r="DA22" s="221"/>
      <c r="DB22" s="222">
        <v>6802640616</v>
      </c>
      <c r="DC22" s="226"/>
      <c r="DD22" s="221"/>
      <c r="DE22" s="222">
        <v>6938699900</v>
      </c>
      <c r="DF22" s="226"/>
      <c r="DG22" s="221"/>
      <c r="DH22" s="222">
        <v>6926416000</v>
      </c>
      <c r="DI22" s="226"/>
      <c r="DJ22" s="221"/>
      <c r="DK22" s="222">
        <v>6226296000</v>
      </c>
      <c r="DL22" s="226"/>
      <c r="DM22" s="221"/>
      <c r="DN22" s="222">
        <v>0</v>
      </c>
      <c r="DO22" s="312"/>
    </row>
    <row r="23" spans="1:119" ht="30.6" customHeight="1">
      <c r="A23" s="27"/>
      <c r="B23" s="138">
        <v>7</v>
      </c>
      <c r="C23" s="139" t="s">
        <v>108</v>
      </c>
      <c r="D23" s="140" t="s">
        <v>109</v>
      </c>
      <c r="E23" s="139" t="s">
        <v>97</v>
      </c>
      <c r="F23" s="141">
        <v>1460</v>
      </c>
      <c r="G23" s="142">
        <v>105383</v>
      </c>
      <c r="H23" s="143">
        <v>153859180</v>
      </c>
      <c r="I23" s="144">
        <v>102737.89</v>
      </c>
      <c r="J23" s="145">
        <v>149997480</v>
      </c>
      <c r="K23" s="227" t="s">
        <v>273</v>
      </c>
      <c r="L23" s="144"/>
      <c r="M23" s="145">
        <v>0</v>
      </c>
      <c r="N23" s="227" t="s">
        <v>274</v>
      </c>
      <c r="O23" s="144">
        <v>100535</v>
      </c>
      <c r="P23" s="145">
        <v>146781100</v>
      </c>
      <c r="Q23" s="227" t="s">
        <v>273</v>
      </c>
      <c r="R23" s="144">
        <v>102461</v>
      </c>
      <c r="S23" s="145">
        <v>149593060</v>
      </c>
      <c r="T23" s="227" t="s">
        <v>273</v>
      </c>
      <c r="U23" s="144"/>
      <c r="V23" s="145">
        <v>0</v>
      </c>
      <c r="W23" s="227" t="s">
        <v>274</v>
      </c>
      <c r="X23" s="144">
        <v>100277</v>
      </c>
      <c r="Y23" s="145">
        <v>146404420</v>
      </c>
      <c r="Z23" s="227" t="s">
        <v>273</v>
      </c>
      <c r="AA23" s="144">
        <v>105383</v>
      </c>
      <c r="AB23" s="145">
        <v>153859180</v>
      </c>
      <c r="AC23" s="227" t="s">
        <v>273</v>
      </c>
      <c r="AD23" s="144">
        <v>105383</v>
      </c>
      <c r="AE23" s="145">
        <v>153859180</v>
      </c>
      <c r="AF23" s="227" t="s">
        <v>273</v>
      </c>
      <c r="AG23" s="144"/>
      <c r="AH23" s="145">
        <v>0</v>
      </c>
      <c r="AI23" s="227" t="s">
        <v>274</v>
      </c>
      <c r="AJ23" s="144">
        <v>105383</v>
      </c>
      <c r="AK23" s="145">
        <v>153859180</v>
      </c>
      <c r="AL23" s="227" t="s">
        <v>273</v>
      </c>
      <c r="AM23" s="144">
        <v>105383</v>
      </c>
      <c r="AN23" s="145">
        <v>153859180</v>
      </c>
      <c r="AO23" s="227" t="s">
        <v>273</v>
      </c>
      <c r="AP23" s="144">
        <v>99798</v>
      </c>
      <c r="AQ23" s="145">
        <v>145705080</v>
      </c>
      <c r="AR23" s="227" t="s">
        <v>273</v>
      </c>
      <c r="AS23" s="144">
        <v>105300</v>
      </c>
      <c r="AT23" s="145">
        <v>153738000</v>
      </c>
      <c r="AU23" s="227" t="s">
        <v>273</v>
      </c>
      <c r="AV23" s="144">
        <v>100503</v>
      </c>
      <c r="AW23" s="145">
        <v>146734380</v>
      </c>
      <c r="AX23" s="227" t="s">
        <v>273</v>
      </c>
      <c r="AY23" s="144"/>
      <c r="AZ23" s="145">
        <v>0</v>
      </c>
      <c r="BA23" s="227" t="s">
        <v>274</v>
      </c>
      <c r="BB23" s="144">
        <v>99600</v>
      </c>
      <c r="BC23" s="145">
        <v>145416000</v>
      </c>
      <c r="BD23" s="227" t="s">
        <v>273</v>
      </c>
      <c r="BE23" s="144"/>
      <c r="BF23" s="145">
        <v>0</v>
      </c>
      <c r="BG23" s="227" t="s">
        <v>274</v>
      </c>
      <c r="BH23" s="144">
        <v>105383</v>
      </c>
      <c r="BI23" s="145">
        <v>153859180</v>
      </c>
      <c r="BJ23" s="227" t="s">
        <v>273</v>
      </c>
      <c r="BK23" s="144"/>
      <c r="BL23" s="145">
        <v>0</v>
      </c>
      <c r="BM23" s="227" t="s">
        <v>274</v>
      </c>
      <c r="BN23" s="144"/>
      <c r="BO23" s="145">
        <v>0</v>
      </c>
      <c r="BP23" s="227" t="s">
        <v>274</v>
      </c>
      <c r="BQ23" s="144"/>
      <c r="BR23" s="145">
        <v>0</v>
      </c>
      <c r="BS23" s="227" t="s">
        <v>274</v>
      </c>
      <c r="BT23" s="144">
        <v>102600</v>
      </c>
      <c r="BU23" s="145">
        <v>149796000</v>
      </c>
      <c r="BV23" s="227" t="s">
        <v>273</v>
      </c>
      <c r="BW23" s="144">
        <v>105383</v>
      </c>
      <c r="BX23" s="145">
        <v>153859180</v>
      </c>
      <c r="BY23" s="227" t="s">
        <v>273</v>
      </c>
      <c r="BZ23" s="144">
        <v>87598</v>
      </c>
      <c r="CA23" s="145">
        <v>127893080</v>
      </c>
      <c r="CB23" s="227" t="s">
        <v>273</v>
      </c>
      <c r="CC23" s="144"/>
      <c r="CD23" s="145">
        <v>0</v>
      </c>
      <c r="CE23" s="227" t="s">
        <v>274</v>
      </c>
      <c r="CF23" s="144">
        <v>99060</v>
      </c>
      <c r="CG23" s="145">
        <v>144627600</v>
      </c>
      <c r="CH23" s="227" t="s">
        <v>273</v>
      </c>
      <c r="CI23" s="144">
        <v>105383</v>
      </c>
      <c r="CJ23" s="145">
        <v>153859180</v>
      </c>
      <c r="CK23" s="227" t="s">
        <v>273</v>
      </c>
      <c r="CL23" s="144">
        <v>104329</v>
      </c>
      <c r="CM23" s="145">
        <v>152320340</v>
      </c>
      <c r="CN23" s="227" t="s">
        <v>273</v>
      </c>
      <c r="CO23" s="144"/>
      <c r="CP23" s="145">
        <v>0</v>
      </c>
      <c r="CQ23" s="227" t="s">
        <v>274</v>
      </c>
      <c r="CR23" s="144">
        <v>105383</v>
      </c>
      <c r="CS23" s="145">
        <v>153859180</v>
      </c>
      <c r="CT23" s="227" t="s">
        <v>273</v>
      </c>
      <c r="CU23" s="144"/>
      <c r="CV23" s="145">
        <v>0</v>
      </c>
      <c r="CW23" s="227" t="s">
        <v>274</v>
      </c>
      <c r="CX23" s="144">
        <v>101115</v>
      </c>
      <c r="CY23" s="145">
        <v>147627900</v>
      </c>
      <c r="CZ23" s="227" t="s">
        <v>273</v>
      </c>
      <c r="DA23" s="144">
        <v>100430</v>
      </c>
      <c r="DB23" s="145">
        <v>146627800</v>
      </c>
      <c r="DC23" s="227" t="s">
        <v>273</v>
      </c>
      <c r="DD23" s="144">
        <v>105383</v>
      </c>
      <c r="DE23" s="145">
        <v>153859180</v>
      </c>
      <c r="DF23" s="227" t="s">
        <v>273</v>
      </c>
      <c r="DG23" s="144">
        <v>100000</v>
      </c>
      <c r="DH23" s="145">
        <v>146000000</v>
      </c>
      <c r="DI23" s="227" t="s">
        <v>273</v>
      </c>
      <c r="DJ23" s="144">
        <v>90000</v>
      </c>
      <c r="DK23" s="145">
        <v>131400000</v>
      </c>
      <c r="DL23" s="227" t="s">
        <v>273</v>
      </c>
      <c r="DM23" s="144"/>
      <c r="DN23" s="145">
        <v>0</v>
      </c>
      <c r="DO23" s="313" t="s">
        <v>274</v>
      </c>
    </row>
    <row r="24" spans="1:119" ht="30.6" customHeight="1">
      <c r="A24" s="27"/>
      <c r="B24" s="138">
        <v>8</v>
      </c>
      <c r="C24" s="139" t="s">
        <v>110</v>
      </c>
      <c r="D24" s="140" t="s">
        <v>111</v>
      </c>
      <c r="E24" s="139" t="s">
        <v>97</v>
      </c>
      <c r="F24" s="141">
        <v>24928</v>
      </c>
      <c r="G24" s="142">
        <v>138557</v>
      </c>
      <c r="H24" s="143">
        <v>3453948896</v>
      </c>
      <c r="I24" s="144">
        <v>135079.22</v>
      </c>
      <c r="J24" s="145">
        <v>3367249312</v>
      </c>
      <c r="K24" s="227" t="s">
        <v>273</v>
      </c>
      <c r="L24" s="144"/>
      <c r="M24" s="145">
        <v>0</v>
      </c>
      <c r="N24" s="227" t="s">
        <v>274</v>
      </c>
      <c r="O24" s="144">
        <v>132183</v>
      </c>
      <c r="P24" s="145">
        <v>3295057824</v>
      </c>
      <c r="Q24" s="227" t="s">
        <v>273</v>
      </c>
      <c r="R24" s="144">
        <v>134716</v>
      </c>
      <c r="S24" s="145">
        <v>3358200448</v>
      </c>
      <c r="T24" s="227" t="s">
        <v>273</v>
      </c>
      <c r="U24" s="144"/>
      <c r="V24" s="145">
        <v>0</v>
      </c>
      <c r="W24" s="227" t="s">
        <v>274</v>
      </c>
      <c r="X24" s="144">
        <v>133255</v>
      </c>
      <c r="Y24" s="145">
        <v>3321780640</v>
      </c>
      <c r="Z24" s="227" t="s">
        <v>273</v>
      </c>
      <c r="AA24" s="144">
        <v>138557</v>
      </c>
      <c r="AB24" s="145">
        <v>3453948896</v>
      </c>
      <c r="AC24" s="227" t="s">
        <v>273</v>
      </c>
      <c r="AD24" s="144">
        <v>138000</v>
      </c>
      <c r="AE24" s="145">
        <v>3440064000</v>
      </c>
      <c r="AF24" s="227" t="s">
        <v>273</v>
      </c>
      <c r="AG24" s="144"/>
      <c r="AH24" s="145">
        <v>0</v>
      </c>
      <c r="AI24" s="227" t="s">
        <v>274</v>
      </c>
      <c r="AJ24" s="144">
        <v>138557</v>
      </c>
      <c r="AK24" s="145">
        <v>3453948896</v>
      </c>
      <c r="AL24" s="227" t="s">
        <v>273</v>
      </c>
      <c r="AM24" s="144">
        <v>138557</v>
      </c>
      <c r="AN24" s="145">
        <v>3453948896</v>
      </c>
      <c r="AO24" s="227" t="s">
        <v>273</v>
      </c>
      <c r="AP24" s="144">
        <v>135093</v>
      </c>
      <c r="AQ24" s="145">
        <v>3367598304</v>
      </c>
      <c r="AR24" s="227" t="s">
        <v>273</v>
      </c>
      <c r="AS24" s="144">
        <v>138000</v>
      </c>
      <c r="AT24" s="145">
        <v>3440064000</v>
      </c>
      <c r="AU24" s="227" t="s">
        <v>273</v>
      </c>
      <c r="AV24" s="144">
        <v>132141</v>
      </c>
      <c r="AW24" s="145">
        <v>3294010848</v>
      </c>
      <c r="AX24" s="227" t="s">
        <v>273</v>
      </c>
      <c r="AY24" s="144"/>
      <c r="AZ24" s="145">
        <v>0</v>
      </c>
      <c r="BA24" s="227" t="s">
        <v>274</v>
      </c>
      <c r="BB24" s="144">
        <v>133000</v>
      </c>
      <c r="BC24" s="145">
        <v>3315424000</v>
      </c>
      <c r="BD24" s="227" t="s">
        <v>273</v>
      </c>
      <c r="BE24" s="144"/>
      <c r="BF24" s="145">
        <v>0</v>
      </c>
      <c r="BG24" s="227" t="s">
        <v>274</v>
      </c>
      <c r="BH24" s="144">
        <v>125000</v>
      </c>
      <c r="BI24" s="145">
        <v>3116000000</v>
      </c>
      <c r="BJ24" s="227" t="s">
        <v>273</v>
      </c>
      <c r="BK24" s="144"/>
      <c r="BL24" s="145">
        <v>0</v>
      </c>
      <c r="BM24" s="227" t="s">
        <v>274</v>
      </c>
      <c r="BN24" s="144"/>
      <c r="BO24" s="145">
        <v>0</v>
      </c>
      <c r="BP24" s="227" t="s">
        <v>274</v>
      </c>
      <c r="BQ24" s="144"/>
      <c r="BR24" s="145">
        <v>0</v>
      </c>
      <c r="BS24" s="227" t="s">
        <v>274</v>
      </c>
      <c r="BT24" s="144">
        <v>134898</v>
      </c>
      <c r="BU24" s="145">
        <v>3362737344</v>
      </c>
      <c r="BV24" s="227" t="s">
        <v>273</v>
      </c>
      <c r="BW24" s="144">
        <v>138557</v>
      </c>
      <c r="BX24" s="145">
        <v>3453948896</v>
      </c>
      <c r="BY24" s="227" t="s">
        <v>273</v>
      </c>
      <c r="BZ24" s="144">
        <v>138557</v>
      </c>
      <c r="CA24" s="145">
        <v>3453948896</v>
      </c>
      <c r="CB24" s="227" t="s">
        <v>273</v>
      </c>
      <c r="CC24" s="144"/>
      <c r="CD24" s="145">
        <v>0</v>
      </c>
      <c r="CE24" s="227" t="s">
        <v>274</v>
      </c>
      <c r="CF24" s="144">
        <v>130244</v>
      </c>
      <c r="CG24" s="145">
        <v>3246722432</v>
      </c>
      <c r="CH24" s="227" t="s">
        <v>273</v>
      </c>
      <c r="CI24" s="144">
        <v>128147</v>
      </c>
      <c r="CJ24" s="145">
        <v>3194448416</v>
      </c>
      <c r="CK24" s="227" t="s">
        <v>273</v>
      </c>
      <c r="CL24" s="144">
        <v>132460</v>
      </c>
      <c r="CM24" s="145">
        <v>3301962880</v>
      </c>
      <c r="CN24" s="227" t="s">
        <v>273</v>
      </c>
      <c r="CO24" s="144"/>
      <c r="CP24" s="145">
        <v>0</v>
      </c>
      <c r="CQ24" s="227" t="s">
        <v>274</v>
      </c>
      <c r="CR24" s="144">
        <v>128557</v>
      </c>
      <c r="CS24" s="145">
        <v>3204668896</v>
      </c>
      <c r="CT24" s="227" t="s">
        <v>273</v>
      </c>
      <c r="CU24" s="144"/>
      <c r="CV24" s="145">
        <v>0</v>
      </c>
      <c r="CW24" s="227" t="s">
        <v>274</v>
      </c>
      <c r="CX24" s="144">
        <v>132945</v>
      </c>
      <c r="CY24" s="145">
        <v>3314052960</v>
      </c>
      <c r="CZ24" s="227" t="s">
        <v>273</v>
      </c>
      <c r="DA24" s="144">
        <v>132045</v>
      </c>
      <c r="DB24" s="145">
        <v>3291617760</v>
      </c>
      <c r="DC24" s="227" t="s">
        <v>273</v>
      </c>
      <c r="DD24" s="144">
        <v>130557</v>
      </c>
      <c r="DE24" s="145">
        <v>3254524896</v>
      </c>
      <c r="DF24" s="227" t="s">
        <v>273</v>
      </c>
      <c r="DG24" s="144">
        <v>134500</v>
      </c>
      <c r="DH24" s="145">
        <v>3352816000</v>
      </c>
      <c r="DI24" s="227" t="s">
        <v>273</v>
      </c>
      <c r="DJ24" s="144">
        <v>122000</v>
      </c>
      <c r="DK24" s="145">
        <v>3041216000</v>
      </c>
      <c r="DL24" s="227" t="s">
        <v>273</v>
      </c>
      <c r="DM24" s="144"/>
      <c r="DN24" s="145">
        <v>0</v>
      </c>
      <c r="DO24" s="313" t="s">
        <v>274</v>
      </c>
    </row>
    <row r="25" spans="1:119" ht="30.6" customHeight="1" thickBot="1">
      <c r="A25" s="27"/>
      <c r="B25" s="138">
        <v>9</v>
      </c>
      <c r="C25" s="139" t="s">
        <v>112</v>
      </c>
      <c r="D25" s="140" t="s">
        <v>113</v>
      </c>
      <c r="E25" s="139" t="s">
        <v>97</v>
      </c>
      <c r="F25" s="141">
        <v>12464</v>
      </c>
      <c r="G25" s="142">
        <v>283241</v>
      </c>
      <c r="H25" s="143">
        <v>3530315824</v>
      </c>
      <c r="I25" s="144">
        <v>276131.65000000002</v>
      </c>
      <c r="J25" s="145">
        <v>3441709248</v>
      </c>
      <c r="K25" s="227" t="s">
        <v>273</v>
      </c>
      <c r="L25" s="144"/>
      <c r="M25" s="145">
        <v>0</v>
      </c>
      <c r="N25" s="227" t="s">
        <v>274</v>
      </c>
      <c r="O25" s="144">
        <v>270212</v>
      </c>
      <c r="P25" s="145">
        <v>3367922368</v>
      </c>
      <c r="Q25" s="227" t="s">
        <v>273</v>
      </c>
      <c r="R25" s="144">
        <v>275389</v>
      </c>
      <c r="S25" s="145">
        <v>3432448496</v>
      </c>
      <c r="T25" s="227" t="s">
        <v>273</v>
      </c>
      <c r="U25" s="144"/>
      <c r="V25" s="145">
        <v>0</v>
      </c>
      <c r="W25" s="227" t="s">
        <v>274</v>
      </c>
      <c r="X25" s="144">
        <v>268962</v>
      </c>
      <c r="Y25" s="145">
        <v>3352342368</v>
      </c>
      <c r="Z25" s="227" t="s">
        <v>273</v>
      </c>
      <c r="AA25" s="144">
        <v>283241</v>
      </c>
      <c r="AB25" s="145">
        <v>3530315824</v>
      </c>
      <c r="AC25" s="227" t="s">
        <v>273</v>
      </c>
      <c r="AD25" s="144">
        <v>248000</v>
      </c>
      <c r="AE25" s="145">
        <v>3091072000</v>
      </c>
      <c r="AF25" s="227" t="s">
        <v>273</v>
      </c>
      <c r="AG25" s="144"/>
      <c r="AH25" s="145">
        <v>0</v>
      </c>
      <c r="AI25" s="227" t="s">
        <v>274</v>
      </c>
      <c r="AJ25" s="144">
        <v>283241</v>
      </c>
      <c r="AK25" s="145">
        <v>3530315824</v>
      </c>
      <c r="AL25" s="227" t="s">
        <v>273</v>
      </c>
      <c r="AM25" s="144">
        <v>203660</v>
      </c>
      <c r="AN25" s="145">
        <v>2538418240</v>
      </c>
      <c r="AO25" s="227" t="s">
        <v>273</v>
      </c>
      <c r="AP25" s="144">
        <v>276160</v>
      </c>
      <c r="AQ25" s="145">
        <v>3442058240</v>
      </c>
      <c r="AR25" s="227" t="s">
        <v>273</v>
      </c>
      <c r="AS25" s="144">
        <v>283000</v>
      </c>
      <c r="AT25" s="145">
        <v>3527312000</v>
      </c>
      <c r="AU25" s="227" t="s">
        <v>273</v>
      </c>
      <c r="AV25" s="144">
        <v>270125</v>
      </c>
      <c r="AW25" s="145">
        <v>3366838000</v>
      </c>
      <c r="AX25" s="227" t="s">
        <v>273</v>
      </c>
      <c r="AY25" s="144"/>
      <c r="AZ25" s="145">
        <v>0</v>
      </c>
      <c r="BA25" s="227" t="s">
        <v>274</v>
      </c>
      <c r="BB25" s="144">
        <v>269800</v>
      </c>
      <c r="BC25" s="145">
        <v>3362787200</v>
      </c>
      <c r="BD25" s="227" t="s">
        <v>273</v>
      </c>
      <c r="BE25" s="144"/>
      <c r="BF25" s="145">
        <v>0</v>
      </c>
      <c r="BG25" s="227" t="s">
        <v>274</v>
      </c>
      <c r="BH25" s="144">
        <v>250000</v>
      </c>
      <c r="BI25" s="145">
        <v>3116000000</v>
      </c>
      <c r="BJ25" s="227" t="s">
        <v>273</v>
      </c>
      <c r="BK25" s="144"/>
      <c r="BL25" s="145">
        <v>0</v>
      </c>
      <c r="BM25" s="227" t="s">
        <v>274</v>
      </c>
      <c r="BN25" s="144"/>
      <c r="BO25" s="145">
        <v>0</v>
      </c>
      <c r="BP25" s="227" t="s">
        <v>274</v>
      </c>
      <c r="BQ25" s="144"/>
      <c r="BR25" s="145">
        <v>0</v>
      </c>
      <c r="BS25" s="227" t="s">
        <v>274</v>
      </c>
      <c r="BT25" s="144">
        <v>275760</v>
      </c>
      <c r="BU25" s="145">
        <v>3437072640</v>
      </c>
      <c r="BV25" s="227" t="s">
        <v>273</v>
      </c>
      <c r="BW25" s="144">
        <v>283241</v>
      </c>
      <c r="BX25" s="145">
        <v>3530315824</v>
      </c>
      <c r="BY25" s="227" t="s">
        <v>273</v>
      </c>
      <c r="BZ25" s="144">
        <v>283241</v>
      </c>
      <c r="CA25" s="145">
        <v>3530315824</v>
      </c>
      <c r="CB25" s="227" t="s">
        <v>273</v>
      </c>
      <c r="CC25" s="144"/>
      <c r="CD25" s="145">
        <v>0</v>
      </c>
      <c r="CE25" s="227" t="s">
        <v>274</v>
      </c>
      <c r="CF25" s="144">
        <v>266247</v>
      </c>
      <c r="CG25" s="145">
        <v>3318502608</v>
      </c>
      <c r="CH25" s="227" t="s">
        <v>273</v>
      </c>
      <c r="CI25" s="144">
        <v>269000</v>
      </c>
      <c r="CJ25" s="145">
        <v>3352816000</v>
      </c>
      <c r="CK25" s="227" t="s">
        <v>273</v>
      </c>
      <c r="CL25" s="144">
        <v>270778</v>
      </c>
      <c r="CM25" s="145">
        <v>3374976992</v>
      </c>
      <c r="CN25" s="227" t="s">
        <v>273</v>
      </c>
      <c r="CO25" s="144"/>
      <c r="CP25" s="145">
        <v>0</v>
      </c>
      <c r="CQ25" s="227" t="s">
        <v>274</v>
      </c>
      <c r="CR25" s="144">
        <v>273241</v>
      </c>
      <c r="CS25" s="145">
        <v>3405675824</v>
      </c>
      <c r="CT25" s="227" t="s">
        <v>273</v>
      </c>
      <c r="CU25" s="144"/>
      <c r="CV25" s="145">
        <v>0</v>
      </c>
      <c r="CW25" s="227" t="s">
        <v>274</v>
      </c>
      <c r="CX25" s="144">
        <v>271770</v>
      </c>
      <c r="CY25" s="145">
        <v>3387341280</v>
      </c>
      <c r="CZ25" s="227" t="s">
        <v>273</v>
      </c>
      <c r="DA25" s="144">
        <v>269929</v>
      </c>
      <c r="DB25" s="145">
        <v>3364395056</v>
      </c>
      <c r="DC25" s="227" t="s">
        <v>273</v>
      </c>
      <c r="DD25" s="144">
        <v>283241</v>
      </c>
      <c r="DE25" s="145">
        <v>3530315824</v>
      </c>
      <c r="DF25" s="227" t="s">
        <v>273</v>
      </c>
      <c r="DG25" s="144">
        <v>275000</v>
      </c>
      <c r="DH25" s="145">
        <v>3427600000</v>
      </c>
      <c r="DI25" s="227" t="s">
        <v>273</v>
      </c>
      <c r="DJ25" s="144">
        <v>245000</v>
      </c>
      <c r="DK25" s="145">
        <v>3053680000</v>
      </c>
      <c r="DL25" s="227" t="s">
        <v>273</v>
      </c>
      <c r="DM25" s="144"/>
      <c r="DN25" s="145">
        <v>0</v>
      </c>
      <c r="DO25" s="313" t="s">
        <v>274</v>
      </c>
    </row>
    <row r="26" spans="1:119" ht="22.5" customHeight="1">
      <c r="A26" s="27"/>
      <c r="B26" s="217" t="s">
        <v>114</v>
      </c>
      <c r="C26" s="218"/>
      <c r="D26" s="218"/>
      <c r="E26" s="218"/>
      <c r="F26" s="219"/>
      <c r="G26" s="218"/>
      <c r="H26" s="220">
        <v>7261208277</v>
      </c>
      <c r="I26" s="221"/>
      <c r="J26" s="222">
        <v>7078940943</v>
      </c>
      <c r="K26" s="226"/>
      <c r="L26" s="221"/>
      <c r="M26" s="222">
        <v>0</v>
      </c>
      <c r="N26" s="226"/>
      <c r="O26" s="221"/>
      <c r="P26" s="222">
        <v>6927154521</v>
      </c>
      <c r="Q26" s="226"/>
      <c r="R26" s="221"/>
      <c r="S26" s="222">
        <v>7059879171</v>
      </c>
      <c r="T26" s="226"/>
      <c r="U26" s="221"/>
      <c r="V26" s="222">
        <v>0</v>
      </c>
      <c r="W26" s="226"/>
      <c r="X26" s="221"/>
      <c r="Y26" s="222">
        <v>7155561392</v>
      </c>
      <c r="Z26" s="226"/>
      <c r="AA26" s="221"/>
      <c r="AB26" s="222">
        <v>7261208277</v>
      </c>
      <c r="AC26" s="226"/>
      <c r="AD26" s="221"/>
      <c r="AE26" s="222">
        <v>7178939773</v>
      </c>
      <c r="AF26" s="226"/>
      <c r="AG26" s="221"/>
      <c r="AH26" s="222">
        <v>0</v>
      </c>
      <c r="AI26" s="226"/>
      <c r="AJ26" s="221"/>
      <c r="AK26" s="222">
        <v>7261208277</v>
      </c>
      <c r="AL26" s="226"/>
      <c r="AM26" s="221"/>
      <c r="AN26" s="222">
        <v>7261208277</v>
      </c>
      <c r="AO26" s="226"/>
      <c r="AP26" s="221"/>
      <c r="AQ26" s="222">
        <v>7058293611</v>
      </c>
      <c r="AR26" s="226"/>
      <c r="AS26" s="221"/>
      <c r="AT26" s="222">
        <v>7252356600</v>
      </c>
      <c r="AU26" s="226"/>
      <c r="AV26" s="221"/>
      <c r="AW26" s="222">
        <v>6925010290</v>
      </c>
      <c r="AX26" s="226"/>
      <c r="AY26" s="221"/>
      <c r="AZ26" s="222">
        <v>0</v>
      </c>
      <c r="BA26" s="226"/>
      <c r="BB26" s="221"/>
      <c r="BC26" s="222">
        <v>7078382176</v>
      </c>
      <c r="BD26" s="226"/>
      <c r="BE26" s="221"/>
      <c r="BF26" s="222">
        <v>0</v>
      </c>
      <c r="BG26" s="226"/>
      <c r="BH26" s="221"/>
      <c r="BI26" s="222">
        <v>6587164201</v>
      </c>
      <c r="BJ26" s="226"/>
      <c r="BK26" s="221"/>
      <c r="BL26" s="222">
        <v>0</v>
      </c>
      <c r="BM26" s="226"/>
      <c r="BN26" s="221"/>
      <c r="BO26" s="222">
        <v>0</v>
      </c>
      <c r="BP26" s="226"/>
      <c r="BQ26" s="221"/>
      <c r="BR26" s="222">
        <v>0</v>
      </c>
      <c r="BS26" s="226"/>
      <c r="BT26" s="221"/>
      <c r="BU26" s="222">
        <v>7069402203</v>
      </c>
      <c r="BV26" s="226"/>
      <c r="BW26" s="221"/>
      <c r="BX26" s="222">
        <v>7261208277</v>
      </c>
      <c r="BY26" s="226"/>
      <c r="BZ26" s="221"/>
      <c r="CA26" s="222">
        <v>7132388642</v>
      </c>
      <c r="CB26" s="226"/>
      <c r="CC26" s="221"/>
      <c r="CD26" s="222">
        <v>0</v>
      </c>
      <c r="CE26" s="226"/>
      <c r="CF26" s="221"/>
      <c r="CG26" s="222">
        <v>6680328530</v>
      </c>
      <c r="CH26" s="226"/>
      <c r="CI26" s="221"/>
      <c r="CJ26" s="222">
        <v>7191668201</v>
      </c>
      <c r="CK26" s="226"/>
      <c r="CL26" s="221"/>
      <c r="CM26" s="222">
        <v>6967669523</v>
      </c>
      <c r="CN26" s="226"/>
      <c r="CO26" s="221"/>
      <c r="CP26" s="222">
        <v>0</v>
      </c>
      <c r="CQ26" s="226"/>
      <c r="CR26" s="221"/>
      <c r="CS26" s="222">
        <v>6804999773</v>
      </c>
      <c r="CT26" s="226"/>
      <c r="CU26" s="221"/>
      <c r="CV26" s="222">
        <v>0</v>
      </c>
      <c r="CW26" s="226"/>
      <c r="CX26" s="221"/>
      <c r="CY26" s="222">
        <v>7246087146</v>
      </c>
      <c r="CZ26" s="226"/>
      <c r="DA26" s="221"/>
      <c r="DB26" s="222">
        <v>6919969803</v>
      </c>
      <c r="DC26" s="226"/>
      <c r="DD26" s="221"/>
      <c r="DE26" s="222">
        <v>7261208277</v>
      </c>
      <c r="DF26" s="226"/>
      <c r="DG26" s="221"/>
      <c r="DH26" s="222">
        <v>7103664880</v>
      </c>
      <c r="DI26" s="226"/>
      <c r="DJ26" s="221"/>
      <c r="DK26" s="222">
        <v>7086367600</v>
      </c>
      <c r="DL26" s="226"/>
      <c r="DM26" s="221"/>
      <c r="DN26" s="222">
        <v>0</v>
      </c>
      <c r="DO26" s="312"/>
    </row>
    <row r="27" spans="1:119" ht="40.5" customHeight="1">
      <c r="A27" s="27"/>
      <c r="B27" s="138">
        <v>10</v>
      </c>
      <c r="C27" s="139" t="s">
        <v>115</v>
      </c>
      <c r="D27" s="140" t="s">
        <v>116</v>
      </c>
      <c r="E27" s="139" t="s">
        <v>117</v>
      </c>
      <c r="F27" s="141">
        <v>81092</v>
      </c>
      <c r="G27" s="142">
        <v>2903</v>
      </c>
      <c r="H27" s="143">
        <v>235410076</v>
      </c>
      <c r="I27" s="144">
        <v>2830.13</v>
      </c>
      <c r="J27" s="145">
        <v>229490360</v>
      </c>
      <c r="K27" s="227" t="s">
        <v>273</v>
      </c>
      <c r="L27" s="144"/>
      <c r="M27" s="145">
        <v>0</v>
      </c>
      <c r="N27" s="227" t="s">
        <v>274</v>
      </c>
      <c r="O27" s="144">
        <v>2769</v>
      </c>
      <c r="P27" s="145">
        <v>224543748</v>
      </c>
      <c r="Q27" s="227" t="s">
        <v>273</v>
      </c>
      <c r="R27" s="144">
        <v>2822</v>
      </c>
      <c r="S27" s="145">
        <v>228841624</v>
      </c>
      <c r="T27" s="227" t="s">
        <v>273</v>
      </c>
      <c r="U27" s="144"/>
      <c r="V27" s="145">
        <v>0</v>
      </c>
      <c r="W27" s="227" t="s">
        <v>274</v>
      </c>
      <c r="X27" s="144">
        <v>2890</v>
      </c>
      <c r="Y27" s="145">
        <v>234355880</v>
      </c>
      <c r="Z27" s="227" t="s">
        <v>273</v>
      </c>
      <c r="AA27" s="144">
        <v>2903</v>
      </c>
      <c r="AB27" s="145">
        <v>235410076</v>
      </c>
      <c r="AC27" s="227" t="s">
        <v>273</v>
      </c>
      <c r="AD27" s="144">
        <v>2903</v>
      </c>
      <c r="AE27" s="145">
        <v>235410076</v>
      </c>
      <c r="AF27" s="227" t="s">
        <v>273</v>
      </c>
      <c r="AG27" s="144"/>
      <c r="AH27" s="145">
        <v>0</v>
      </c>
      <c r="AI27" s="227" t="s">
        <v>274</v>
      </c>
      <c r="AJ27" s="144">
        <v>2903</v>
      </c>
      <c r="AK27" s="145">
        <v>235410076</v>
      </c>
      <c r="AL27" s="227" t="s">
        <v>273</v>
      </c>
      <c r="AM27" s="144">
        <v>2903</v>
      </c>
      <c r="AN27" s="145">
        <v>235410076</v>
      </c>
      <c r="AO27" s="227" t="s">
        <v>273</v>
      </c>
      <c r="AP27" s="144">
        <v>2749</v>
      </c>
      <c r="AQ27" s="145">
        <v>222921908</v>
      </c>
      <c r="AR27" s="227" t="s">
        <v>273</v>
      </c>
      <c r="AS27" s="144">
        <v>2800</v>
      </c>
      <c r="AT27" s="145">
        <v>227057600</v>
      </c>
      <c r="AU27" s="227" t="s">
        <v>273</v>
      </c>
      <c r="AV27" s="144">
        <v>2769</v>
      </c>
      <c r="AW27" s="145">
        <v>224543748</v>
      </c>
      <c r="AX27" s="227" t="s">
        <v>273</v>
      </c>
      <c r="AY27" s="144"/>
      <c r="AZ27" s="145">
        <v>0</v>
      </c>
      <c r="BA27" s="227" t="s">
        <v>274</v>
      </c>
      <c r="BB27" s="144">
        <v>2903</v>
      </c>
      <c r="BC27" s="145">
        <v>235410076</v>
      </c>
      <c r="BD27" s="227" t="s">
        <v>273</v>
      </c>
      <c r="BE27" s="144"/>
      <c r="BF27" s="145">
        <v>0</v>
      </c>
      <c r="BG27" s="227" t="s">
        <v>274</v>
      </c>
      <c r="BH27" s="144">
        <v>2903</v>
      </c>
      <c r="BI27" s="145">
        <v>235410076</v>
      </c>
      <c r="BJ27" s="227" t="s">
        <v>273</v>
      </c>
      <c r="BK27" s="144"/>
      <c r="BL27" s="145">
        <v>0</v>
      </c>
      <c r="BM27" s="227" t="s">
        <v>274</v>
      </c>
      <c r="BN27" s="144"/>
      <c r="BO27" s="145">
        <v>0</v>
      </c>
      <c r="BP27" s="227" t="s">
        <v>274</v>
      </c>
      <c r="BQ27" s="144"/>
      <c r="BR27" s="145">
        <v>0</v>
      </c>
      <c r="BS27" s="227" t="s">
        <v>274</v>
      </c>
      <c r="BT27" s="144">
        <v>2826</v>
      </c>
      <c r="BU27" s="145">
        <v>229165992</v>
      </c>
      <c r="BV27" s="227" t="s">
        <v>273</v>
      </c>
      <c r="BW27" s="144">
        <v>2903</v>
      </c>
      <c r="BX27" s="145">
        <v>235410076</v>
      </c>
      <c r="BY27" s="227" t="s">
        <v>273</v>
      </c>
      <c r="BZ27" s="144">
        <v>2413</v>
      </c>
      <c r="CA27" s="145">
        <v>195674996</v>
      </c>
      <c r="CB27" s="227" t="s">
        <v>273</v>
      </c>
      <c r="CC27" s="144"/>
      <c r="CD27" s="145">
        <v>0</v>
      </c>
      <c r="CE27" s="227" t="s">
        <v>274</v>
      </c>
      <c r="CF27" s="144">
        <v>2671</v>
      </c>
      <c r="CG27" s="145">
        <v>216596732</v>
      </c>
      <c r="CH27" s="227" t="s">
        <v>273</v>
      </c>
      <c r="CI27" s="144">
        <v>2903</v>
      </c>
      <c r="CJ27" s="145">
        <v>235410076</v>
      </c>
      <c r="CK27" s="227" t="s">
        <v>273</v>
      </c>
      <c r="CL27" s="144">
        <v>2874</v>
      </c>
      <c r="CM27" s="145">
        <v>233058408</v>
      </c>
      <c r="CN27" s="227" t="s">
        <v>273</v>
      </c>
      <c r="CO27" s="144"/>
      <c r="CP27" s="145">
        <v>0</v>
      </c>
      <c r="CQ27" s="227" t="s">
        <v>274</v>
      </c>
      <c r="CR27" s="144">
        <v>2903</v>
      </c>
      <c r="CS27" s="145">
        <v>235410076</v>
      </c>
      <c r="CT27" s="227" t="s">
        <v>273</v>
      </c>
      <c r="CU27" s="144"/>
      <c r="CV27" s="145">
        <v>0</v>
      </c>
      <c r="CW27" s="227" t="s">
        <v>274</v>
      </c>
      <c r="CX27" s="144">
        <v>2785</v>
      </c>
      <c r="CY27" s="145">
        <v>225841220</v>
      </c>
      <c r="CZ27" s="227" t="s">
        <v>273</v>
      </c>
      <c r="DA27" s="144">
        <v>2767</v>
      </c>
      <c r="DB27" s="145">
        <v>224381564</v>
      </c>
      <c r="DC27" s="227" t="s">
        <v>273</v>
      </c>
      <c r="DD27" s="144">
        <v>2903</v>
      </c>
      <c r="DE27" s="145">
        <v>235410076</v>
      </c>
      <c r="DF27" s="227" t="s">
        <v>273</v>
      </c>
      <c r="DG27" s="144">
        <v>2800</v>
      </c>
      <c r="DH27" s="145">
        <v>227057600</v>
      </c>
      <c r="DI27" s="227" t="s">
        <v>273</v>
      </c>
      <c r="DJ27" s="144">
        <v>2800</v>
      </c>
      <c r="DK27" s="145">
        <v>227057600</v>
      </c>
      <c r="DL27" s="227" t="s">
        <v>273</v>
      </c>
      <c r="DM27" s="144"/>
      <c r="DN27" s="145">
        <v>0</v>
      </c>
      <c r="DO27" s="313" t="s">
        <v>274</v>
      </c>
    </row>
    <row r="28" spans="1:119" ht="30.6" customHeight="1">
      <c r="A28" s="27"/>
      <c r="B28" s="138">
        <v>11</v>
      </c>
      <c r="C28" s="139" t="s">
        <v>118</v>
      </c>
      <c r="D28" s="140" t="s">
        <v>119</v>
      </c>
      <c r="E28" s="139" t="s">
        <v>97</v>
      </c>
      <c r="F28" s="141">
        <v>7372</v>
      </c>
      <c r="G28" s="142">
        <v>881433</v>
      </c>
      <c r="H28" s="143">
        <v>6497924076</v>
      </c>
      <c r="I28" s="144">
        <v>859309.03</v>
      </c>
      <c r="J28" s="145">
        <v>6334825948</v>
      </c>
      <c r="K28" s="227" t="s">
        <v>273</v>
      </c>
      <c r="L28" s="144"/>
      <c r="M28" s="145">
        <v>0</v>
      </c>
      <c r="N28" s="227" t="s">
        <v>274</v>
      </c>
      <c r="O28" s="144">
        <v>840887</v>
      </c>
      <c r="P28" s="145">
        <v>6199018964</v>
      </c>
      <c r="Q28" s="227" t="s">
        <v>273</v>
      </c>
      <c r="R28" s="144">
        <v>856999</v>
      </c>
      <c r="S28" s="145">
        <v>6317796628</v>
      </c>
      <c r="T28" s="227" t="s">
        <v>273</v>
      </c>
      <c r="U28" s="144"/>
      <c r="V28" s="145">
        <v>0</v>
      </c>
      <c r="W28" s="227" t="s">
        <v>274</v>
      </c>
      <c r="X28" s="144">
        <v>868520</v>
      </c>
      <c r="Y28" s="145">
        <v>6402729440</v>
      </c>
      <c r="Z28" s="227" t="s">
        <v>273</v>
      </c>
      <c r="AA28" s="144">
        <v>881433</v>
      </c>
      <c r="AB28" s="145">
        <v>6497924076</v>
      </c>
      <c r="AC28" s="227" t="s">
        <v>273</v>
      </c>
      <c r="AD28" s="144">
        <v>881433</v>
      </c>
      <c r="AE28" s="145">
        <v>6497924076</v>
      </c>
      <c r="AF28" s="227" t="s">
        <v>273</v>
      </c>
      <c r="AG28" s="144"/>
      <c r="AH28" s="145">
        <v>0</v>
      </c>
      <c r="AI28" s="227" t="s">
        <v>274</v>
      </c>
      <c r="AJ28" s="144">
        <v>881433</v>
      </c>
      <c r="AK28" s="145">
        <v>6497924076</v>
      </c>
      <c r="AL28" s="227" t="s">
        <v>273</v>
      </c>
      <c r="AM28" s="144">
        <v>881433</v>
      </c>
      <c r="AN28" s="145">
        <v>6497924076</v>
      </c>
      <c r="AO28" s="227" t="s">
        <v>273</v>
      </c>
      <c r="AP28" s="144">
        <v>859397</v>
      </c>
      <c r="AQ28" s="145">
        <v>6335474684</v>
      </c>
      <c r="AR28" s="227" t="s">
        <v>273</v>
      </c>
      <c r="AS28" s="144">
        <v>881400</v>
      </c>
      <c r="AT28" s="145">
        <v>6497680800</v>
      </c>
      <c r="AU28" s="227" t="s">
        <v>273</v>
      </c>
      <c r="AV28" s="144">
        <v>840618</v>
      </c>
      <c r="AW28" s="145">
        <v>6197035896</v>
      </c>
      <c r="AX28" s="227" t="s">
        <v>273</v>
      </c>
      <c r="AY28" s="144"/>
      <c r="AZ28" s="145">
        <v>0</v>
      </c>
      <c r="BA28" s="227" t="s">
        <v>274</v>
      </c>
      <c r="BB28" s="144">
        <v>859000</v>
      </c>
      <c r="BC28" s="145">
        <v>6332548000</v>
      </c>
      <c r="BD28" s="227" t="s">
        <v>273</v>
      </c>
      <c r="BE28" s="144"/>
      <c r="BF28" s="145">
        <v>0</v>
      </c>
      <c r="BG28" s="227" t="s">
        <v>274</v>
      </c>
      <c r="BH28" s="144">
        <v>790000</v>
      </c>
      <c r="BI28" s="145">
        <v>5823880000</v>
      </c>
      <c r="BJ28" s="227" t="s">
        <v>273</v>
      </c>
      <c r="BK28" s="144"/>
      <c r="BL28" s="145">
        <v>0</v>
      </c>
      <c r="BM28" s="227" t="s">
        <v>274</v>
      </c>
      <c r="BN28" s="144"/>
      <c r="BO28" s="145">
        <v>0</v>
      </c>
      <c r="BP28" s="227" t="s">
        <v>274</v>
      </c>
      <c r="BQ28" s="144"/>
      <c r="BR28" s="145">
        <v>0</v>
      </c>
      <c r="BS28" s="227" t="s">
        <v>274</v>
      </c>
      <c r="BT28" s="144">
        <v>858153</v>
      </c>
      <c r="BU28" s="145">
        <v>6326303916</v>
      </c>
      <c r="BV28" s="227" t="s">
        <v>273</v>
      </c>
      <c r="BW28" s="144">
        <v>881433</v>
      </c>
      <c r="BX28" s="145">
        <v>6497924076</v>
      </c>
      <c r="BY28" s="227" t="s">
        <v>273</v>
      </c>
      <c r="BZ28" s="144">
        <v>881433</v>
      </c>
      <c r="CA28" s="145">
        <v>6497924076</v>
      </c>
      <c r="CB28" s="227" t="s">
        <v>273</v>
      </c>
      <c r="CC28" s="144"/>
      <c r="CD28" s="145">
        <v>0</v>
      </c>
      <c r="CE28" s="227" t="s">
        <v>274</v>
      </c>
      <c r="CF28" s="144">
        <v>810918</v>
      </c>
      <c r="CG28" s="145">
        <v>5978087496</v>
      </c>
      <c r="CH28" s="227" t="s">
        <v>273</v>
      </c>
      <c r="CI28" s="144">
        <v>872000</v>
      </c>
      <c r="CJ28" s="145">
        <v>6428384000</v>
      </c>
      <c r="CK28" s="227" t="s">
        <v>273</v>
      </c>
      <c r="CL28" s="144">
        <v>842650</v>
      </c>
      <c r="CM28" s="145">
        <v>6212015800</v>
      </c>
      <c r="CN28" s="227" t="s">
        <v>273</v>
      </c>
      <c r="CO28" s="144"/>
      <c r="CP28" s="145">
        <v>0</v>
      </c>
      <c r="CQ28" s="227" t="s">
        <v>274</v>
      </c>
      <c r="CR28" s="144">
        <v>821433</v>
      </c>
      <c r="CS28" s="145">
        <v>6055604076</v>
      </c>
      <c r="CT28" s="227" t="s">
        <v>273</v>
      </c>
      <c r="CU28" s="144"/>
      <c r="CV28" s="145">
        <v>0</v>
      </c>
      <c r="CW28" s="227" t="s">
        <v>274</v>
      </c>
      <c r="CX28" s="144">
        <v>881000</v>
      </c>
      <c r="CY28" s="145">
        <v>6494732000</v>
      </c>
      <c r="CZ28" s="227" t="s">
        <v>273</v>
      </c>
      <c r="DA28" s="144">
        <v>840006</v>
      </c>
      <c r="DB28" s="145">
        <v>6192524232</v>
      </c>
      <c r="DC28" s="227" t="s">
        <v>273</v>
      </c>
      <c r="DD28" s="144">
        <v>881433</v>
      </c>
      <c r="DE28" s="145">
        <v>6497924076</v>
      </c>
      <c r="DF28" s="227" t="s">
        <v>273</v>
      </c>
      <c r="DG28" s="144">
        <v>863300</v>
      </c>
      <c r="DH28" s="145">
        <v>6364247600</v>
      </c>
      <c r="DI28" s="227" t="s">
        <v>273</v>
      </c>
      <c r="DJ28" s="144">
        <v>860000</v>
      </c>
      <c r="DK28" s="145">
        <v>6339920000</v>
      </c>
      <c r="DL28" s="227" t="s">
        <v>273</v>
      </c>
      <c r="DM28" s="144"/>
      <c r="DN28" s="145">
        <v>0</v>
      </c>
      <c r="DO28" s="313" t="s">
        <v>274</v>
      </c>
    </row>
    <row r="29" spans="1:119" ht="40.5" customHeight="1">
      <c r="A29" s="27"/>
      <c r="B29" s="138">
        <v>12</v>
      </c>
      <c r="C29" s="139" t="s">
        <v>120</v>
      </c>
      <c r="D29" s="140" t="s">
        <v>121</v>
      </c>
      <c r="E29" s="139" t="s">
        <v>97</v>
      </c>
      <c r="F29" s="141">
        <v>526</v>
      </c>
      <c r="G29" s="142">
        <v>906404</v>
      </c>
      <c r="H29" s="143">
        <v>476768504</v>
      </c>
      <c r="I29" s="144">
        <v>883653.26</v>
      </c>
      <c r="J29" s="145">
        <v>464801478</v>
      </c>
      <c r="K29" s="227" t="s">
        <v>273</v>
      </c>
      <c r="L29" s="144"/>
      <c r="M29" s="145">
        <v>0</v>
      </c>
      <c r="N29" s="227" t="s">
        <v>274</v>
      </c>
      <c r="O29" s="144">
        <v>864709</v>
      </c>
      <c r="P29" s="145">
        <v>454836934</v>
      </c>
      <c r="Q29" s="227" t="s">
        <v>273</v>
      </c>
      <c r="R29" s="144">
        <v>881278</v>
      </c>
      <c r="S29" s="145">
        <v>463552228</v>
      </c>
      <c r="T29" s="227" t="s">
        <v>273</v>
      </c>
      <c r="U29" s="144"/>
      <c r="V29" s="145">
        <v>0</v>
      </c>
      <c r="W29" s="227" t="s">
        <v>274</v>
      </c>
      <c r="X29" s="144">
        <v>893437</v>
      </c>
      <c r="Y29" s="145">
        <v>469947862</v>
      </c>
      <c r="Z29" s="227" t="s">
        <v>273</v>
      </c>
      <c r="AA29" s="144">
        <v>906404</v>
      </c>
      <c r="AB29" s="145">
        <v>476768504</v>
      </c>
      <c r="AC29" s="227" t="s">
        <v>273</v>
      </c>
      <c r="AD29" s="144">
        <v>750000</v>
      </c>
      <c r="AE29" s="145">
        <v>394500000</v>
      </c>
      <c r="AF29" s="227" t="s">
        <v>273</v>
      </c>
      <c r="AG29" s="144"/>
      <c r="AH29" s="145">
        <v>0</v>
      </c>
      <c r="AI29" s="227" t="s">
        <v>274</v>
      </c>
      <c r="AJ29" s="144">
        <v>906404</v>
      </c>
      <c r="AK29" s="145">
        <v>476768504</v>
      </c>
      <c r="AL29" s="227" t="s">
        <v>273</v>
      </c>
      <c r="AM29" s="144">
        <v>906404</v>
      </c>
      <c r="AN29" s="145">
        <v>476768504</v>
      </c>
      <c r="AO29" s="227" t="s">
        <v>273</v>
      </c>
      <c r="AP29" s="144">
        <v>858365</v>
      </c>
      <c r="AQ29" s="145">
        <v>451499990</v>
      </c>
      <c r="AR29" s="227" t="s">
        <v>273</v>
      </c>
      <c r="AS29" s="144">
        <v>906400</v>
      </c>
      <c r="AT29" s="145">
        <v>476766400</v>
      </c>
      <c r="AU29" s="227" t="s">
        <v>273</v>
      </c>
      <c r="AV29" s="144">
        <v>864433</v>
      </c>
      <c r="AW29" s="145">
        <v>454691758</v>
      </c>
      <c r="AX29" s="227" t="s">
        <v>273</v>
      </c>
      <c r="AY29" s="144"/>
      <c r="AZ29" s="145">
        <v>0</v>
      </c>
      <c r="BA29" s="227" t="s">
        <v>274</v>
      </c>
      <c r="BB29" s="144">
        <v>878000</v>
      </c>
      <c r="BC29" s="145">
        <v>461828000</v>
      </c>
      <c r="BD29" s="227" t="s">
        <v>273</v>
      </c>
      <c r="BE29" s="144"/>
      <c r="BF29" s="145">
        <v>0</v>
      </c>
      <c r="BG29" s="227" t="s">
        <v>274</v>
      </c>
      <c r="BH29" s="144">
        <v>906404</v>
      </c>
      <c r="BI29" s="145">
        <v>476768504</v>
      </c>
      <c r="BJ29" s="227" t="s">
        <v>273</v>
      </c>
      <c r="BK29" s="144"/>
      <c r="BL29" s="145">
        <v>0</v>
      </c>
      <c r="BM29" s="227" t="s">
        <v>274</v>
      </c>
      <c r="BN29" s="144"/>
      <c r="BO29" s="145">
        <v>0</v>
      </c>
      <c r="BP29" s="227" t="s">
        <v>274</v>
      </c>
      <c r="BQ29" s="144"/>
      <c r="BR29" s="145">
        <v>0</v>
      </c>
      <c r="BS29" s="227" t="s">
        <v>274</v>
      </c>
      <c r="BT29" s="144">
        <v>882465</v>
      </c>
      <c r="BU29" s="145">
        <v>464176590</v>
      </c>
      <c r="BV29" s="227" t="s">
        <v>273</v>
      </c>
      <c r="BW29" s="144">
        <v>906404</v>
      </c>
      <c r="BX29" s="145">
        <v>476768504</v>
      </c>
      <c r="BY29" s="227" t="s">
        <v>273</v>
      </c>
      <c r="BZ29" s="144">
        <v>753438</v>
      </c>
      <c r="CA29" s="145">
        <v>396308388</v>
      </c>
      <c r="CB29" s="227" t="s">
        <v>273</v>
      </c>
      <c r="CC29" s="144"/>
      <c r="CD29" s="145">
        <v>0</v>
      </c>
      <c r="CE29" s="227" t="s">
        <v>274</v>
      </c>
      <c r="CF29" s="144">
        <v>833892</v>
      </c>
      <c r="CG29" s="145">
        <v>438627192</v>
      </c>
      <c r="CH29" s="227" t="s">
        <v>273</v>
      </c>
      <c r="CI29" s="144">
        <v>906404</v>
      </c>
      <c r="CJ29" s="145">
        <v>476768504</v>
      </c>
      <c r="CK29" s="227" t="s">
        <v>273</v>
      </c>
      <c r="CL29" s="144">
        <v>897340</v>
      </c>
      <c r="CM29" s="145">
        <v>472000840</v>
      </c>
      <c r="CN29" s="227" t="s">
        <v>273</v>
      </c>
      <c r="CO29" s="144"/>
      <c r="CP29" s="145">
        <v>0</v>
      </c>
      <c r="CQ29" s="227" t="s">
        <v>274</v>
      </c>
      <c r="CR29" s="144">
        <v>880000</v>
      </c>
      <c r="CS29" s="145">
        <v>462880000</v>
      </c>
      <c r="CT29" s="227" t="s">
        <v>273</v>
      </c>
      <c r="CU29" s="144"/>
      <c r="CV29" s="145">
        <v>0</v>
      </c>
      <c r="CW29" s="227" t="s">
        <v>274</v>
      </c>
      <c r="CX29" s="144">
        <v>905000</v>
      </c>
      <c r="CY29" s="145">
        <v>476030000</v>
      </c>
      <c r="CZ29" s="227" t="s">
        <v>273</v>
      </c>
      <c r="DA29" s="144">
        <v>863803</v>
      </c>
      <c r="DB29" s="145">
        <v>454360378</v>
      </c>
      <c r="DC29" s="227" t="s">
        <v>273</v>
      </c>
      <c r="DD29" s="144">
        <v>906404</v>
      </c>
      <c r="DE29" s="145">
        <v>476768504</v>
      </c>
      <c r="DF29" s="227" t="s">
        <v>273</v>
      </c>
      <c r="DG29" s="144">
        <v>881430</v>
      </c>
      <c r="DH29" s="145">
        <v>463632180</v>
      </c>
      <c r="DI29" s="227" t="s">
        <v>273</v>
      </c>
      <c r="DJ29" s="144">
        <v>900000</v>
      </c>
      <c r="DK29" s="145">
        <v>473400000</v>
      </c>
      <c r="DL29" s="227" t="s">
        <v>273</v>
      </c>
      <c r="DM29" s="144"/>
      <c r="DN29" s="145">
        <v>0</v>
      </c>
      <c r="DO29" s="313" t="s">
        <v>274</v>
      </c>
    </row>
    <row r="30" spans="1:119" ht="30.6" customHeight="1">
      <c r="A30" s="27"/>
      <c r="B30" s="138">
        <v>13</v>
      </c>
      <c r="C30" s="139" t="s">
        <v>122</v>
      </c>
      <c r="D30" s="140" t="s">
        <v>123</v>
      </c>
      <c r="E30" s="139" t="s">
        <v>97</v>
      </c>
      <c r="F30" s="141">
        <v>219</v>
      </c>
      <c r="G30" s="142">
        <v>76033</v>
      </c>
      <c r="H30" s="143">
        <v>16651227</v>
      </c>
      <c r="I30" s="144">
        <v>74124.570000000007</v>
      </c>
      <c r="J30" s="145">
        <v>16233375</v>
      </c>
      <c r="K30" s="227" t="s">
        <v>273</v>
      </c>
      <c r="L30" s="144"/>
      <c r="M30" s="145">
        <v>0</v>
      </c>
      <c r="N30" s="227" t="s">
        <v>274</v>
      </c>
      <c r="O30" s="144">
        <v>72535</v>
      </c>
      <c r="P30" s="145">
        <v>15885165</v>
      </c>
      <c r="Q30" s="227" t="s">
        <v>273</v>
      </c>
      <c r="R30" s="144">
        <v>73925</v>
      </c>
      <c r="S30" s="145">
        <v>16189575</v>
      </c>
      <c r="T30" s="227" t="s">
        <v>273</v>
      </c>
      <c r="U30" s="144"/>
      <c r="V30" s="145">
        <v>0</v>
      </c>
      <c r="W30" s="227" t="s">
        <v>274</v>
      </c>
      <c r="X30" s="144">
        <v>74228</v>
      </c>
      <c r="Y30" s="145">
        <v>16255932</v>
      </c>
      <c r="Z30" s="227" t="s">
        <v>273</v>
      </c>
      <c r="AA30" s="144">
        <v>76033</v>
      </c>
      <c r="AB30" s="145">
        <v>16651227</v>
      </c>
      <c r="AC30" s="227" t="s">
        <v>273</v>
      </c>
      <c r="AD30" s="144">
        <v>76033</v>
      </c>
      <c r="AE30" s="145">
        <v>16651227</v>
      </c>
      <c r="AF30" s="227" t="s">
        <v>273</v>
      </c>
      <c r="AG30" s="144"/>
      <c r="AH30" s="145">
        <v>0</v>
      </c>
      <c r="AI30" s="227" t="s">
        <v>274</v>
      </c>
      <c r="AJ30" s="144">
        <v>76033</v>
      </c>
      <c r="AK30" s="145">
        <v>16651227</v>
      </c>
      <c r="AL30" s="227" t="s">
        <v>273</v>
      </c>
      <c r="AM30" s="144">
        <v>76033</v>
      </c>
      <c r="AN30" s="145">
        <v>16651227</v>
      </c>
      <c r="AO30" s="227" t="s">
        <v>273</v>
      </c>
      <c r="AP30" s="144">
        <v>72003</v>
      </c>
      <c r="AQ30" s="145">
        <v>15768657</v>
      </c>
      <c r="AR30" s="227" t="s">
        <v>273</v>
      </c>
      <c r="AS30" s="144">
        <v>75000</v>
      </c>
      <c r="AT30" s="145">
        <v>16425000</v>
      </c>
      <c r="AU30" s="227" t="s">
        <v>273</v>
      </c>
      <c r="AV30" s="144">
        <v>72512</v>
      </c>
      <c r="AW30" s="145">
        <v>15880128</v>
      </c>
      <c r="AX30" s="227" t="s">
        <v>273</v>
      </c>
      <c r="AY30" s="144"/>
      <c r="AZ30" s="145">
        <v>0</v>
      </c>
      <c r="BA30" s="227" t="s">
        <v>274</v>
      </c>
      <c r="BB30" s="144">
        <v>73200</v>
      </c>
      <c r="BC30" s="145">
        <v>16030800</v>
      </c>
      <c r="BD30" s="227" t="s">
        <v>273</v>
      </c>
      <c r="BE30" s="144"/>
      <c r="BF30" s="145">
        <v>0</v>
      </c>
      <c r="BG30" s="227" t="s">
        <v>274</v>
      </c>
      <c r="BH30" s="144">
        <v>76033</v>
      </c>
      <c r="BI30" s="145">
        <v>16651227</v>
      </c>
      <c r="BJ30" s="227" t="s">
        <v>273</v>
      </c>
      <c r="BK30" s="144"/>
      <c r="BL30" s="145">
        <v>0</v>
      </c>
      <c r="BM30" s="227" t="s">
        <v>274</v>
      </c>
      <c r="BN30" s="144"/>
      <c r="BO30" s="145">
        <v>0</v>
      </c>
      <c r="BP30" s="227" t="s">
        <v>274</v>
      </c>
      <c r="BQ30" s="144"/>
      <c r="BR30" s="145">
        <v>0</v>
      </c>
      <c r="BS30" s="227" t="s">
        <v>274</v>
      </c>
      <c r="BT30" s="144">
        <v>74025</v>
      </c>
      <c r="BU30" s="145">
        <v>16211475</v>
      </c>
      <c r="BV30" s="227" t="s">
        <v>273</v>
      </c>
      <c r="BW30" s="144">
        <v>76033</v>
      </c>
      <c r="BX30" s="145">
        <v>16651227</v>
      </c>
      <c r="BY30" s="227" t="s">
        <v>273</v>
      </c>
      <c r="BZ30" s="144">
        <v>63202</v>
      </c>
      <c r="CA30" s="145">
        <v>13841238</v>
      </c>
      <c r="CB30" s="227" t="s">
        <v>273</v>
      </c>
      <c r="CC30" s="144"/>
      <c r="CD30" s="145">
        <v>0</v>
      </c>
      <c r="CE30" s="227" t="s">
        <v>274</v>
      </c>
      <c r="CF30" s="144">
        <v>69950</v>
      </c>
      <c r="CG30" s="145">
        <v>15319050</v>
      </c>
      <c r="CH30" s="227" t="s">
        <v>273</v>
      </c>
      <c r="CI30" s="144">
        <v>76033</v>
      </c>
      <c r="CJ30" s="145">
        <v>16651227</v>
      </c>
      <c r="CK30" s="227" t="s">
        <v>273</v>
      </c>
      <c r="CL30" s="144">
        <v>75273</v>
      </c>
      <c r="CM30" s="145">
        <v>16484787</v>
      </c>
      <c r="CN30" s="227" t="s">
        <v>273</v>
      </c>
      <c r="CO30" s="144"/>
      <c r="CP30" s="145">
        <v>0</v>
      </c>
      <c r="CQ30" s="227" t="s">
        <v>274</v>
      </c>
      <c r="CR30" s="144">
        <v>76033</v>
      </c>
      <c r="CS30" s="145">
        <v>16651227</v>
      </c>
      <c r="CT30" s="227" t="s">
        <v>273</v>
      </c>
      <c r="CU30" s="144"/>
      <c r="CV30" s="145">
        <v>0</v>
      </c>
      <c r="CW30" s="227" t="s">
        <v>274</v>
      </c>
      <c r="CX30" s="144">
        <v>75000</v>
      </c>
      <c r="CY30" s="145">
        <v>16425000</v>
      </c>
      <c r="CZ30" s="227" t="s">
        <v>273</v>
      </c>
      <c r="DA30" s="144">
        <v>72459</v>
      </c>
      <c r="DB30" s="145">
        <v>15868521</v>
      </c>
      <c r="DC30" s="227" t="s">
        <v>273</v>
      </c>
      <c r="DD30" s="144">
        <v>76033</v>
      </c>
      <c r="DE30" s="145">
        <v>16651227</v>
      </c>
      <c r="DF30" s="227" t="s">
        <v>273</v>
      </c>
      <c r="DG30" s="144">
        <v>72500</v>
      </c>
      <c r="DH30" s="145">
        <v>15877500</v>
      </c>
      <c r="DI30" s="227" t="s">
        <v>273</v>
      </c>
      <c r="DJ30" s="144">
        <v>70000</v>
      </c>
      <c r="DK30" s="145">
        <v>15330000</v>
      </c>
      <c r="DL30" s="227" t="s">
        <v>273</v>
      </c>
      <c r="DM30" s="144"/>
      <c r="DN30" s="145">
        <v>0</v>
      </c>
      <c r="DO30" s="313" t="s">
        <v>274</v>
      </c>
    </row>
    <row r="31" spans="1:119" ht="30.6" customHeight="1" thickBot="1">
      <c r="A31" s="27"/>
      <c r="B31" s="138">
        <v>14</v>
      </c>
      <c r="C31" s="139" t="s">
        <v>124</v>
      </c>
      <c r="D31" s="140" t="s">
        <v>125</v>
      </c>
      <c r="E31" s="139" t="s">
        <v>97</v>
      </c>
      <c r="F31" s="141">
        <v>438</v>
      </c>
      <c r="G31" s="142">
        <v>78663</v>
      </c>
      <c r="H31" s="143">
        <v>34454394</v>
      </c>
      <c r="I31" s="144">
        <v>76688.56</v>
      </c>
      <c r="J31" s="145">
        <v>33589782</v>
      </c>
      <c r="K31" s="227" t="s">
        <v>273</v>
      </c>
      <c r="L31" s="144"/>
      <c r="M31" s="145">
        <v>0</v>
      </c>
      <c r="N31" s="227" t="s">
        <v>274</v>
      </c>
      <c r="O31" s="144">
        <v>75045</v>
      </c>
      <c r="P31" s="145">
        <v>32869710</v>
      </c>
      <c r="Q31" s="227" t="s">
        <v>273</v>
      </c>
      <c r="R31" s="144">
        <v>76482</v>
      </c>
      <c r="S31" s="145">
        <v>33499116</v>
      </c>
      <c r="T31" s="227" t="s">
        <v>273</v>
      </c>
      <c r="U31" s="144"/>
      <c r="V31" s="145">
        <v>0</v>
      </c>
      <c r="W31" s="227" t="s">
        <v>274</v>
      </c>
      <c r="X31" s="144">
        <v>73681</v>
      </c>
      <c r="Y31" s="145">
        <v>32272278</v>
      </c>
      <c r="Z31" s="227" t="s">
        <v>273</v>
      </c>
      <c r="AA31" s="144">
        <v>78663</v>
      </c>
      <c r="AB31" s="145">
        <v>34454394</v>
      </c>
      <c r="AC31" s="227" t="s">
        <v>273</v>
      </c>
      <c r="AD31" s="144">
        <v>78663</v>
      </c>
      <c r="AE31" s="145">
        <v>34454394</v>
      </c>
      <c r="AF31" s="227" t="s">
        <v>273</v>
      </c>
      <c r="AG31" s="144"/>
      <c r="AH31" s="145">
        <v>0</v>
      </c>
      <c r="AI31" s="227" t="s">
        <v>274</v>
      </c>
      <c r="AJ31" s="144">
        <v>78663</v>
      </c>
      <c r="AK31" s="145">
        <v>34454394</v>
      </c>
      <c r="AL31" s="227" t="s">
        <v>273</v>
      </c>
      <c r="AM31" s="144">
        <v>78663</v>
      </c>
      <c r="AN31" s="145">
        <v>34454394</v>
      </c>
      <c r="AO31" s="227" t="s">
        <v>273</v>
      </c>
      <c r="AP31" s="144">
        <v>74494</v>
      </c>
      <c r="AQ31" s="145">
        <v>32628372</v>
      </c>
      <c r="AR31" s="227" t="s">
        <v>273</v>
      </c>
      <c r="AS31" s="144">
        <v>78600</v>
      </c>
      <c r="AT31" s="145">
        <v>34426800</v>
      </c>
      <c r="AU31" s="227" t="s">
        <v>273</v>
      </c>
      <c r="AV31" s="144">
        <v>75020</v>
      </c>
      <c r="AW31" s="145">
        <v>32858760</v>
      </c>
      <c r="AX31" s="227" t="s">
        <v>273</v>
      </c>
      <c r="AY31" s="144"/>
      <c r="AZ31" s="145">
        <v>0</v>
      </c>
      <c r="BA31" s="227" t="s">
        <v>274</v>
      </c>
      <c r="BB31" s="144">
        <v>74350</v>
      </c>
      <c r="BC31" s="145">
        <v>32565300</v>
      </c>
      <c r="BD31" s="227" t="s">
        <v>273</v>
      </c>
      <c r="BE31" s="144"/>
      <c r="BF31" s="145">
        <v>0</v>
      </c>
      <c r="BG31" s="227" t="s">
        <v>274</v>
      </c>
      <c r="BH31" s="144">
        <v>78663</v>
      </c>
      <c r="BI31" s="145">
        <v>34454394</v>
      </c>
      <c r="BJ31" s="227" t="s">
        <v>273</v>
      </c>
      <c r="BK31" s="144"/>
      <c r="BL31" s="145">
        <v>0</v>
      </c>
      <c r="BM31" s="227" t="s">
        <v>274</v>
      </c>
      <c r="BN31" s="144"/>
      <c r="BO31" s="145">
        <v>0</v>
      </c>
      <c r="BP31" s="227" t="s">
        <v>274</v>
      </c>
      <c r="BQ31" s="144"/>
      <c r="BR31" s="145">
        <v>0</v>
      </c>
      <c r="BS31" s="227" t="s">
        <v>274</v>
      </c>
      <c r="BT31" s="144">
        <v>76585</v>
      </c>
      <c r="BU31" s="145">
        <v>33544230</v>
      </c>
      <c r="BV31" s="227" t="s">
        <v>273</v>
      </c>
      <c r="BW31" s="144">
        <v>78663</v>
      </c>
      <c r="BX31" s="145">
        <v>34454394</v>
      </c>
      <c r="BY31" s="227" t="s">
        <v>273</v>
      </c>
      <c r="BZ31" s="144">
        <v>65388</v>
      </c>
      <c r="CA31" s="145">
        <v>28639944</v>
      </c>
      <c r="CB31" s="227" t="s">
        <v>273</v>
      </c>
      <c r="CC31" s="144"/>
      <c r="CD31" s="145">
        <v>0</v>
      </c>
      <c r="CE31" s="227" t="s">
        <v>274</v>
      </c>
      <c r="CF31" s="144">
        <v>72370</v>
      </c>
      <c r="CG31" s="145">
        <v>31698060</v>
      </c>
      <c r="CH31" s="227" t="s">
        <v>273</v>
      </c>
      <c r="CI31" s="144">
        <v>78663</v>
      </c>
      <c r="CJ31" s="145">
        <v>34454394</v>
      </c>
      <c r="CK31" s="227" t="s">
        <v>273</v>
      </c>
      <c r="CL31" s="144">
        <v>77876</v>
      </c>
      <c r="CM31" s="145">
        <v>34109688</v>
      </c>
      <c r="CN31" s="227" t="s">
        <v>273</v>
      </c>
      <c r="CO31" s="144"/>
      <c r="CP31" s="145">
        <v>0</v>
      </c>
      <c r="CQ31" s="227" t="s">
        <v>274</v>
      </c>
      <c r="CR31" s="144">
        <v>78663</v>
      </c>
      <c r="CS31" s="145">
        <v>34454394</v>
      </c>
      <c r="CT31" s="227" t="s">
        <v>273</v>
      </c>
      <c r="CU31" s="144"/>
      <c r="CV31" s="145">
        <v>0</v>
      </c>
      <c r="CW31" s="227" t="s">
        <v>274</v>
      </c>
      <c r="CX31" s="144">
        <v>75477</v>
      </c>
      <c r="CY31" s="145">
        <v>33058926</v>
      </c>
      <c r="CZ31" s="227" t="s">
        <v>273</v>
      </c>
      <c r="DA31" s="144">
        <v>74966</v>
      </c>
      <c r="DB31" s="145">
        <v>32835108</v>
      </c>
      <c r="DC31" s="227" t="s">
        <v>273</v>
      </c>
      <c r="DD31" s="144">
        <v>78663</v>
      </c>
      <c r="DE31" s="145">
        <v>34454394</v>
      </c>
      <c r="DF31" s="227" t="s">
        <v>273</v>
      </c>
      <c r="DG31" s="144">
        <v>75000</v>
      </c>
      <c r="DH31" s="145">
        <v>32850000</v>
      </c>
      <c r="DI31" s="227" t="s">
        <v>273</v>
      </c>
      <c r="DJ31" s="144">
        <v>70000</v>
      </c>
      <c r="DK31" s="145">
        <v>30660000</v>
      </c>
      <c r="DL31" s="227" t="s">
        <v>273</v>
      </c>
      <c r="DM31" s="144"/>
      <c r="DN31" s="145">
        <v>0</v>
      </c>
      <c r="DO31" s="313" t="s">
        <v>274</v>
      </c>
    </row>
    <row r="32" spans="1:119" ht="22.5" customHeight="1">
      <c r="A32" s="27"/>
      <c r="B32" s="217" t="s">
        <v>126</v>
      </c>
      <c r="C32" s="218"/>
      <c r="D32" s="218"/>
      <c r="E32" s="218"/>
      <c r="F32" s="219"/>
      <c r="G32" s="218"/>
      <c r="H32" s="220">
        <v>2636358085</v>
      </c>
      <c r="I32" s="221"/>
      <c r="J32" s="222">
        <v>2570163609</v>
      </c>
      <c r="K32" s="226"/>
      <c r="L32" s="221"/>
      <c r="M32" s="222">
        <v>0</v>
      </c>
      <c r="N32" s="226"/>
      <c r="O32" s="221"/>
      <c r="P32" s="222">
        <v>2515086629</v>
      </c>
      <c r="Q32" s="226"/>
      <c r="R32" s="221"/>
      <c r="S32" s="222">
        <v>2563239732</v>
      </c>
      <c r="T32" s="226"/>
      <c r="U32" s="221"/>
      <c r="V32" s="222">
        <v>0</v>
      </c>
      <c r="W32" s="226"/>
      <c r="X32" s="221"/>
      <c r="Y32" s="222">
        <v>2607915939</v>
      </c>
      <c r="Z32" s="226"/>
      <c r="AA32" s="221"/>
      <c r="AB32" s="222">
        <v>2636358085</v>
      </c>
      <c r="AC32" s="226"/>
      <c r="AD32" s="221"/>
      <c r="AE32" s="222">
        <v>2538640735</v>
      </c>
      <c r="AF32" s="226"/>
      <c r="AG32" s="221"/>
      <c r="AH32" s="222">
        <v>0</v>
      </c>
      <c r="AI32" s="226"/>
      <c r="AJ32" s="221"/>
      <c r="AK32" s="222">
        <v>2471831317</v>
      </c>
      <c r="AL32" s="226"/>
      <c r="AM32" s="221"/>
      <c r="AN32" s="222">
        <v>2636358085</v>
      </c>
      <c r="AO32" s="226"/>
      <c r="AP32" s="221"/>
      <c r="AQ32" s="222">
        <v>2496651337</v>
      </c>
      <c r="AR32" s="226"/>
      <c r="AS32" s="221"/>
      <c r="AT32" s="222">
        <v>2629594600</v>
      </c>
      <c r="AU32" s="226"/>
      <c r="AV32" s="221"/>
      <c r="AW32" s="222">
        <v>2514322166</v>
      </c>
      <c r="AX32" s="226"/>
      <c r="AY32" s="221"/>
      <c r="AZ32" s="222">
        <v>0</v>
      </c>
      <c r="BA32" s="226"/>
      <c r="BB32" s="221"/>
      <c r="BC32" s="222">
        <v>2548728204</v>
      </c>
      <c r="BD32" s="226"/>
      <c r="BE32" s="221"/>
      <c r="BF32" s="222">
        <v>0</v>
      </c>
      <c r="BG32" s="226"/>
      <c r="BH32" s="221"/>
      <c r="BI32" s="222">
        <v>2636358085</v>
      </c>
      <c r="BJ32" s="226"/>
      <c r="BK32" s="221"/>
      <c r="BL32" s="222">
        <v>0</v>
      </c>
      <c r="BM32" s="226"/>
      <c r="BN32" s="221"/>
      <c r="BO32" s="222">
        <v>0</v>
      </c>
      <c r="BP32" s="226"/>
      <c r="BQ32" s="221"/>
      <c r="BR32" s="222">
        <v>0</v>
      </c>
      <c r="BS32" s="226"/>
      <c r="BT32" s="221"/>
      <c r="BU32" s="222">
        <v>2566745696</v>
      </c>
      <c r="BV32" s="226"/>
      <c r="BW32" s="221"/>
      <c r="BX32" s="222">
        <v>2636358085</v>
      </c>
      <c r="BY32" s="226"/>
      <c r="BZ32" s="221"/>
      <c r="CA32" s="222">
        <v>2191477062</v>
      </c>
      <c r="CB32" s="226"/>
      <c r="CC32" s="221"/>
      <c r="CD32" s="222">
        <v>0</v>
      </c>
      <c r="CE32" s="226"/>
      <c r="CF32" s="221"/>
      <c r="CG32" s="222">
        <v>2425471752</v>
      </c>
      <c r="CH32" s="226"/>
      <c r="CI32" s="221"/>
      <c r="CJ32" s="222">
        <v>2636358085</v>
      </c>
      <c r="CK32" s="226"/>
      <c r="CL32" s="221"/>
      <c r="CM32" s="222">
        <v>2609988037</v>
      </c>
      <c r="CN32" s="226"/>
      <c r="CO32" s="221"/>
      <c r="CP32" s="222">
        <v>0</v>
      </c>
      <c r="CQ32" s="226"/>
      <c r="CR32" s="221"/>
      <c r="CS32" s="222">
        <v>2561738085</v>
      </c>
      <c r="CT32" s="226"/>
      <c r="CU32" s="221"/>
      <c r="CV32" s="222">
        <v>0</v>
      </c>
      <c r="CW32" s="226"/>
      <c r="CX32" s="221"/>
      <c r="CY32" s="222">
        <v>2529591903</v>
      </c>
      <c r="CZ32" s="226"/>
      <c r="DA32" s="221"/>
      <c r="DB32" s="222">
        <v>2512440004</v>
      </c>
      <c r="DC32" s="226"/>
      <c r="DD32" s="221"/>
      <c r="DE32" s="222">
        <v>2636358085</v>
      </c>
      <c r="DF32" s="226"/>
      <c r="DG32" s="221"/>
      <c r="DH32" s="222">
        <v>2557459600</v>
      </c>
      <c r="DI32" s="226"/>
      <c r="DJ32" s="221"/>
      <c r="DK32" s="222">
        <v>2395862026</v>
      </c>
      <c r="DL32" s="226"/>
      <c r="DM32" s="221"/>
      <c r="DN32" s="222">
        <v>0</v>
      </c>
      <c r="DO32" s="312"/>
    </row>
    <row r="33" spans="1:119" ht="30.6" customHeight="1">
      <c r="A33" s="27"/>
      <c r="B33" s="138">
        <v>15</v>
      </c>
      <c r="C33" s="139" t="s">
        <v>127</v>
      </c>
      <c r="D33" s="140" t="s">
        <v>128</v>
      </c>
      <c r="E33" s="139" t="s">
        <v>97</v>
      </c>
      <c r="F33" s="141">
        <v>1600</v>
      </c>
      <c r="G33" s="142">
        <v>32575</v>
      </c>
      <c r="H33" s="143">
        <v>52120000</v>
      </c>
      <c r="I33" s="144">
        <v>31757.37</v>
      </c>
      <c r="J33" s="145">
        <v>50811200</v>
      </c>
      <c r="K33" s="227" t="s">
        <v>273</v>
      </c>
      <c r="L33" s="144"/>
      <c r="M33" s="145">
        <v>0</v>
      </c>
      <c r="N33" s="227" t="s">
        <v>274</v>
      </c>
      <c r="O33" s="144">
        <v>31077</v>
      </c>
      <c r="P33" s="145">
        <v>49723200</v>
      </c>
      <c r="Q33" s="227" t="s">
        <v>273</v>
      </c>
      <c r="R33" s="144">
        <v>31672</v>
      </c>
      <c r="S33" s="145">
        <v>50675200</v>
      </c>
      <c r="T33" s="227" t="s">
        <v>273</v>
      </c>
      <c r="U33" s="144"/>
      <c r="V33" s="145">
        <v>0</v>
      </c>
      <c r="W33" s="227" t="s">
        <v>274</v>
      </c>
      <c r="X33" s="144">
        <v>29933</v>
      </c>
      <c r="Y33" s="145">
        <v>47892800</v>
      </c>
      <c r="Z33" s="227" t="s">
        <v>273</v>
      </c>
      <c r="AA33" s="144">
        <v>32575</v>
      </c>
      <c r="AB33" s="145">
        <v>52120000</v>
      </c>
      <c r="AC33" s="227" t="s">
        <v>273</v>
      </c>
      <c r="AD33" s="144">
        <v>32575</v>
      </c>
      <c r="AE33" s="145">
        <v>52120000</v>
      </c>
      <c r="AF33" s="227" t="s">
        <v>273</v>
      </c>
      <c r="AG33" s="144"/>
      <c r="AH33" s="145">
        <v>0</v>
      </c>
      <c r="AI33" s="227" t="s">
        <v>274</v>
      </c>
      <c r="AJ33" s="144">
        <v>32575</v>
      </c>
      <c r="AK33" s="145">
        <v>52120000</v>
      </c>
      <c r="AL33" s="227" t="s">
        <v>273</v>
      </c>
      <c r="AM33" s="144">
        <v>32575</v>
      </c>
      <c r="AN33" s="145">
        <v>52120000</v>
      </c>
      <c r="AO33" s="227" t="s">
        <v>273</v>
      </c>
      <c r="AP33" s="144">
        <v>30849</v>
      </c>
      <c r="AQ33" s="145">
        <v>49358400</v>
      </c>
      <c r="AR33" s="227" t="s">
        <v>273</v>
      </c>
      <c r="AS33" s="144">
        <v>32500</v>
      </c>
      <c r="AT33" s="145">
        <v>52000000</v>
      </c>
      <c r="AU33" s="227" t="s">
        <v>273</v>
      </c>
      <c r="AV33" s="144">
        <v>31067</v>
      </c>
      <c r="AW33" s="145">
        <v>49707200</v>
      </c>
      <c r="AX33" s="227" t="s">
        <v>273</v>
      </c>
      <c r="AY33" s="144"/>
      <c r="AZ33" s="145">
        <v>0</v>
      </c>
      <c r="BA33" s="227" t="s">
        <v>274</v>
      </c>
      <c r="BB33" s="144">
        <v>30800</v>
      </c>
      <c r="BC33" s="145">
        <v>49280000</v>
      </c>
      <c r="BD33" s="227" t="s">
        <v>273</v>
      </c>
      <c r="BE33" s="144"/>
      <c r="BF33" s="145">
        <v>0</v>
      </c>
      <c r="BG33" s="227" t="s">
        <v>274</v>
      </c>
      <c r="BH33" s="144">
        <v>32575</v>
      </c>
      <c r="BI33" s="145">
        <v>52120000</v>
      </c>
      <c r="BJ33" s="227" t="s">
        <v>273</v>
      </c>
      <c r="BK33" s="144"/>
      <c r="BL33" s="145">
        <v>0</v>
      </c>
      <c r="BM33" s="227" t="s">
        <v>274</v>
      </c>
      <c r="BN33" s="144"/>
      <c r="BO33" s="145">
        <v>0</v>
      </c>
      <c r="BP33" s="227" t="s">
        <v>274</v>
      </c>
      <c r="BQ33" s="144"/>
      <c r="BR33" s="145">
        <v>0</v>
      </c>
      <c r="BS33" s="227" t="s">
        <v>274</v>
      </c>
      <c r="BT33" s="144">
        <v>31715</v>
      </c>
      <c r="BU33" s="145">
        <v>50744000</v>
      </c>
      <c r="BV33" s="227" t="s">
        <v>273</v>
      </c>
      <c r="BW33" s="144">
        <v>32575</v>
      </c>
      <c r="BX33" s="145">
        <v>52120000</v>
      </c>
      <c r="BY33" s="227" t="s">
        <v>273</v>
      </c>
      <c r="BZ33" s="144">
        <v>27078</v>
      </c>
      <c r="CA33" s="145">
        <v>43324800</v>
      </c>
      <c r="CB33" s="227" t="s">
        <v>273</v>
      </c>
      <c r="CC33" s="144"/>
      <c r="CD33" s="145">
        <v>0</v>
      </c>
      <c r="CE33" s="227" t="s">
        <v>274</v>
      </c>
      <c r="CF33" s="144">
        <v>29969</v>
      </c>
      <c r="CG33" s="145">
        <v>47950400</v>
      </c>
      <c r="CH33" s="227" t="s">
        <v>273</v>
      </c>
      <c r="CI33" s="144">
        <v>32575</v>
      </c>
      <c r="CJ33" s="145">
        <v>52120000</v>
      </c>
      <c r="CK33" s="227" t="s">
        <v>273</v>
      </c>
      <c r="CL33" s="144">
        <v>32249</v>
      </c>
      <c r="CM33" s="145">
        <v>51598400</v>
      </c>
      <c r="CN33" s="227" t="s">
        <v>273</v>
      </c>
      <c r="CO33" s="144"/>
      <c r="CP33" s="145">
        <v>0</v>
      </c>
      <c r="CQ33" s="227" t="s">
        <v>274</v>
      </c>
      <c r="CR33" s="144">
        <v>32575</v>
      </c>
      <c r="CS33" s="145">
        <v>52120000</v>
      </c>
      <c r="CT33" s="227" t="s">
        <v>273</v>
      </c>
      <c r="CU33" s="144"/>
      <c r="CV33" s="145">
        <v>0</v>
      </c>
      <c r="CW33" s="227" t="s">
        <v>274</v>
      </c>
      <c r="CX33" s="144">
        <v>31256</v>
      </c>
      <c r="CY33" s="145">
        <v>50009600</v>
      </c>
      <c r="CZ33" s="227" t="s">
        <v>273</v>
      </c>
      <c r="DA33" s="144">
        <v>31044</v>
      </c>
      <c r="DB33" s="145">
        <v>49670400</v>
      </c>
      <c r="DC33" s="227" t="s">
        <v>273</v>
      </c>
      <c r="DD33" s="144">
        <v>32575</v>
      </c>
      <c r="DE33" s="145">
        <v>52120000</v>
      </c>
      <c r="DF33" s="227" t="s">
        <v>273</v>
      </c>
      <c r="DG33" s="144">
        <v>31250</v>
      </c>
      <c r="DH33" s="145">
        <v>50000000</v>
      </c>
      <c r="DI33" s="227" t="s">
        <v>273</v>
      </c>
      <c r="DJ33" s="144">
        <v>32575</v>
      </c>
      <c r="DK33" s="145">
        <v>52120000</v>
      </c>
      <c r="DL33" s="227" t="s">
        <v>273</v>
      </c>
      <c r="DM33" s="144"/>
      <c r="DN33" s="145">
        <v>0</v>
      </c>
      <c r="DO33" s="313" t="s">
        <v>274</v>
      </c>
    </row>
    <row r="34" spans="1:119" ht="30.6" customHeight="1">
      <c r="A34" s="27"/>
      <c r="B34" s="138">
        <v>16</v>
      </c>
      <c r="C34" s="139" t="s">
        <v>129</v>
      </c>
      <c r="D34" s="140" t="s">
        <v>130</v>
      </c>
      <c r="E34" s="139" t="s">
        <v>97</v>
      </c>
      <c r="F34" s="141">
        <v>690</v>
      </c>
      <c r="G34" s="142">
        <v>79208</v>
      </c>
      <c r="H34" s="143">
        <v>54653520</v>
      </c>
      <c r="I34" s="144">
        <v>77219.88</v>
      </c>
      <c r="J34" s="145">
        <v>53281800</v>
      </c>
      <c r="K34" s="227" t="s">
        <v>273</v>
      </c>
      <c r="L34" s="144"/>
      <c r="M34" s="145">
        <v>0</v>
      </c>
      <c r="N34" s="227" t="s">
        <v>274</v>
      </c>
      <c r="O34" s="144">
        <v>75564</v>
      </c>
      <c r="P34" s="145">
        <v>52139160</v>
      </c>
      <c r="Q34" s="227" t="s">
        <v>273</v>
      </c>
      <c r="R34" s="144">
        <v>77012</v>
      </c>
      <c r="S34" s="145">
        <v>53138280</v>
      </c>
      <c r="T34" s="227" t="s">
        <v>273</v>
      </c>
      <c r="U34" s="144"/>
      <c r="V34" s="145">
        <v>0</v>
      </c>
      <c r="W34" s="227" t="s">
        <v>274</v>
      </c>
      <c r="X34" s="144">
        <v>78126</v>
      </c>
      <c r="Y34" s="145">
        <v>53906940</v>
      </c>
      <c r="Z34" s="227" t="s">
        <v>273</v>
      </c>
      <c r="AA34" s="144">
        <v>79208</v>
      </c>
      <c r="AB34" s="145">
        <v>54653520</v>
      </c>
      <c r="AC34" s="227" t="s">
        <v>273</v>
      </c>
      <c r="AD34" s="144">
        <v>79208</v>
      </c>
      <c r="AE34" s="145">
        <v>54653520</v>
      </c>
      <c r="AF34" s="227" t="s">
        <v>273</v>
      </c>
      <c r="AG34" s="144"/>
      <c r="AH34" s="145">
        <v>0</v>
      </c>
      <c r="AI34" s="227" t="s">
        <v>274</v>
      </c>
      <c r="AJ34" s="144">
        <v>79208</v>
      </c>
      <c r="AK34" s="145">
        <v>54653520</v>
      </c>
      <c r="AL34" s="227" t="s">
        <v>273</v>
      </c>
      <c r="AM34" s="144">
        <v>79208</v>
      </c>
      <c r="AN34" s="145">
        <v>54653520</v>
      </c>
      <c r="AO34" s="227" t="s">
        <v>273</v>
      </c>
      <c r="AP34" s="144">
        <v>75010</v>
      </c>
      <c r="AQ34" s="145">
        <v>51756900</v>
      </c>
      <c r="AR34" s="227" t="s">
        <v>273</v>
      </c>
      <c r="AS34" s="144">
        <v>79200</v>
      </c>
      <c r="AT34" s="145">
        <v>54648000</v>
      </c>
      <c r="AU34" s="227" t="s">
        <v>273</v>
      </c>
      <c r="AV34" s="144">
        <v>75540</v>
      </c>
      <c r="AW34" s="145">
        <v>52122600</v>
      </c>
      <c r="AX34" s="227" t="s">
        <v>273</v>
      </c>
      <c r="AY34" s="144"/>
      <c r="AZ34" s="145">
        <v>0</v>
      </c>
      <c r="BA34" s="227" t="s">
        <v>274</v>
      </c>
      <c r="BB34" s="144">
        <v>74900</v>
      </c>
      <c r="BC34" s="145">
        <v>51681000</v>
      </c>
      <c r="BD34" s="227" t="s">
        <v>273</v>
      </c>
      <c r="BE34" s="144"/>
      <c r="BF34" s="145">
        <v>0</v>
      </c>
      <c r="BG34" s="227" t="s">
        <v>274</v>
      </c>
      <c r="BH34" s="144">
        <v>79208</v>
      </c>
      <c r="BI34" s="145">
        <v>54653520</v>
      </c>
      <c r="BJ34" s="227" t="s">
        <v>273</v>
      </c>
      <c r="BK34" s="144"/>
      <c r="BL34" s="145">
        <v>0</v>
      </c>
      <c r="BM34" s="227" t="s">
        <v>274</v>
      </c>
      <c r="BN34" s="144"/>
      <c r="BO34" s="145">
        <v>0</v>
      </c>
      <c r="BP34" s="227" t="s">
        <v>274</v>
      </c>
      <c r="BQ34" s="144"/>
      <c r="BR34" s="145">
        <v>0</v>
      </c>
      <c r="BS34" s="227" t="s">
        <v>274</v>
      </c>
      <c r="BT34" s="144">
        <v>77116</v>
      </c>
      <c r="BU34" s="145">
        <v>53210040</v>
      </c>
      <c r="BV34" s="227" t="s">
        <v>273</v>
      </c>
      <c r="BW34" s="144">
        <v>79208</v>
      </c>
      <c r="BX34" s="145">
        <v>54653520</v>
      </c>
      <c r="BY34" s="227" t="s">
        <v>273</v>
      </c>
      <c r="BZ34" s="144">
        <v>65841</v>
      </c>
      <c r="CA34" s="145">
        <v>45430290</v>
      </c>
      <c r="CB34" s="227" t="s">
        <v>273</v>
      </c>
      <c r="CC34" s="144"/>
      <c r="CD34" s="145">
        <v>0</v>
      </c>
      <c r="CE34" s="227" t="s">
        <v>274</v>
      </c>
      <c r="CF34" s="144">
        <v>72871</v>
      </c>
      <c r="CG34" s="145">
        <v>50280990</v>
      </c>
      <c r="CH34" s="227" t="s">
        <v>273</v>
      </c>
      <c r="CI34" s="144">
        <v>79208</v>
      </c>
      <c r="CJ34" s="145">
        <v>54653520</v>
      </c>
      <c r="CK34" s="227" t="s">
        <v>273</v>
      </c>
      <c r="CL34" s="144">
        <v>78416</v>
      </c>
      <c r="CM34" s="145">
        <v>54107040</v>
      </c>
      <c r="CN34" s="227" t="s">
        <v>273</v>
      </c>
      <c r="CO34" s="144"/>
      <c r="CP34" s="145">
        <v>0</v>
      </c>
      <c r="CQ34" s="227" t="s">
        <v>274</v>
      </c>
      <c r="CR34" s="144">
        <v>79208</v>
      </c>
      <c r="CS34" s="145">
        <v>54653520</v>
      </c>
      <c r="CT34" s="227" t="s">
        <v>273</v>
      </c>
      <c r="CU34" s="144"/>
      <c r="CV34" s="145">
        <v>0</v>
      </c>
      <c r="CW34" s="227" t="s">
        <v>274</v>
      </c>
      <c r="CX34" s="144">
        <v>76000</v>
      </c>
      <c r="CY34" s="145">
        <v>52440000</v>
      </c>
      <c r="CZ34" s="227" t="s">
        <v>273</v>
      </c>
      <c r="DA34" s="144">
        <v>75485</v>
      </c>
      <c r="DB34" s="145">
        <v>52084650</v>
      </c>
      <c r="DC34" s="227" t="s">
        <v>273</v>
      </c>
      <c r="DD34" s="144">
        <v>79208</v>
      </c>
      <c r="DE34" s="145">
        <v>54653520</v>
      </c>
      <c r="DF34" s="227" t="s">
        <v>273</v>
      </c>
      <c r="DG34" s="144">
        <v>76500</v>
      </c>
      <c r="DH34" s="145">
        <v>52785000</v>
      </c>
      <c r="DI34" s="227" t="s">
        <v>273</v>
      </c>
      <c r="DJ34" s="144">
        <v>79208</v>
      </c>
      <c r="DK34" s="145">
        <v>54653520</v>
      </c>
      <c r="DL34" s="227" t="s">
        <v>273</v>
      </c>
      <c r="DM34" s="144"/>
      <c r="DN34" s="145">
        <v>0</v>
      </c>
      <c r="DO34" s="313" t="s">
        <v>274</v>
      </c>
    </row>
    <row r="35" spans="1:119" ht="30.6" customHeight="1">
      <c r="A35" s="27"/>
      <c r="B35" s="138">
        <v>17</v>
      </c>
      <c r="C35" s="139" t="s">
        <v>131</v>
      </c>
      <c r="D35" s="140" t="s">
        <v>132</v>
      </c>
      <c r="E35" s="139" t="s">
        <v>97</v>
      </c>
      <c r="F35" s="141">
        <v>1066</v>
      </c>
      <c r="G35" s="142">
        <v>857327</v>
      </c>
      <c r="H35" s="143">
        <v>913910582</v>
      </c>
      <c r="I35" s="144">
        <v>835808.09</v>
      </c>
      <c r="J35" s="145">
        <v>890971328</v>
      </c>
      <c r="K35" s="227" t="s">
        <v>273</v>
      </c>
      <c r="L35" s="144"/>
      <c r="M35" s="145">
        <v>0</v>
      </c>
      <c r="N35" s="227" t="s">
        <v>274</v>
      </c>
      <c r="O35" s="144">
        <v>817890</v>
      </c>
      <c r="P35" s="145">
        <v>871870740</v>
      </c>
      <c r="Q35" s="227" t="s">
        <v>273</v>
      </c>
      <c r="R35" s="144">
        <v>833561</v>
      </c>
      <c r="S35" s="145">
        <v>888576026</v>
      </c>
      <c r="T35" s="227" t="s">
        <v>273</v>
      </c>
      <c r="U35" s="144"/>
      <c r="V35" s="145">
        <v>0</v>
      </c>
      <c r="W35" s="227" t="s">
        <v>274</v>
      </c>
      <c r="X35" s="144">
        <v>856059</v>
      </c>
      <c r="Y35" s="145">
        <v>912558894</v>
      </c>
      <c r="Z35" s="227" t="s">
        <v>273</v>
      </c>
      <c r="AA35" s="144">
        <v>857327</v>
      </c>
      <c r="AB35" s="145">
        <v>913910582</v>
      </c>
      <c r="AC35" s="227" t="s">
        <v>273</v>
      </c>
      <c r="AD35" s="144">
        <v>800000</v>
      </c>
      <c r="AE35" s="145">
        <v>852800000</v>
      </c>
      <c r="AF35" s="227" t="s">
        <v>273</v>
      </c>
      <c r="AG35" s="144"/>
      <c r="AH35" s="145">
        <v>0</v>
      </c>
      <c r="AI35" s="227" t="s">
        <v>274</v>
      </c>
      <c r="AJ35" s="144">
        <v>857327</v>
      </c>
      <c r="AK35" s="145">
        <v>913910582</v>
      </c>
      <c r="AL35" s="227" t="s">
        <v>273</v>
      </c>
      <c r="AM35" s="144">
        <v>857327</v>
      </c>
      <c r="AN35" s="145">
        <v>913910582</v>
      </c>
      <c r="AO35" s="227" t="s">
        <v>273</v>
      </c>
      <c r="AP35" s="144">
        <v>811889</v>
      </c>
      <c r="AQ35" s="145">
        <v>865473674</v>
      </c>
      <c r="AR35" s="227" t="s">
        <v>273</v>
      </c>
      <c r="AS35" s="144">
        <v>857000</v>
      </c>
      <c r="AT35" s="145">
        <v>913562000</v>
      </c>
      <c r="AU35" s="227" t="s">
        <v>273</v>
      </c>
      <c r="AV35" s="144">
        <v>817628</v>
      </c>
      <c r="AW35" s="145">
        <v>871591448</v>
      </c>
      <c r="AX35" s="227" t="s">
        <v>273</v>
      </c>
      <c r="AY35" s="144"/>
      <c r="AZ35" s="145">
        <v>0</v>
      </c>
      <c r="BA35" s="227" t="s">
        <v>274</v>
      </c>
      <c r="BB35" s="144">
        <v>825400</v>
      </c>
      <c r="BC35" s="145">
        <v>879876400</v>
      </c>
      <c r="BD35" s="227" t="s">
        <v>273</v>
      </c>
      <c r="BE35" s="144"/>
      <c r="BF35" s="145">
        <v>0</v>
      </c>
      <c r="BG35" s="227" t="s">
        <v>274</v>
      </c>
      <c r="BH35" s="144">
        <v>857327</v>
      </c>
      <c r="BI35" s="145">
        <v>913910582</v>
      </c>
      <c r="BJ35" s="227" t="s">
        <v>273</v>
      </c>
      <c r="BK35" s="144"/>
      <c r="BL35" s="145">
        <v>0</v>
      </c>
      <c r="BM35" s="227" t="s">
        <v>274</v>
      </c>
      <c r="BN35" s="144"/>
      <c r="BO35" s="145">
        <v>0</v>
      </c>
      <c r="BP35" s="227" t="s">
        <v>274</v>
      </c>
      <c r="BQ35" s="144"/>
      <c r="BR35" s="145">
        <v>0</v>
      </c>
      <c r="BS35" s="227" t="s">
        <v>274</v>
      </c>
      <c r="BT35" s="144">
        <v>834684</v>
      </c>
      <c r="BU35" s="145">
        <v>889773144</v>
      </c>
      <c r="BV35" s="227" t="s">
        <v>273</v>
      </c>
      <c r="BW35" s="144">
        <v>857327</v>
      </c>
      <c r="BX35" s="145">
        <v>913910582</v>
      </c>
      <c r="BY35" s="227" t="s">
        <v>273</v>
      </c>
      <c r="BZ35" s="144">
        <v>712643</v>
      </c>
      <c r="CA35" s="145">
        <v>759677438</v>
      </c>
      <c r="CB35" s="227" t="s">
        <v>273</v>
      </c>
      <c r="CC35" s="144"/>
      <c r="CD35" s="145">
        <v>0</v>
      </c>
      <c r="CE35" s="227" t="s">
        <v>274</v>
      </c>
      <c r="CF35" s="144">
        <v>788741</v>
      </c>
      <c r="CG35" s="145">
        <v>840797906</v>
      </c>
      <c r="CH35" s="227" t="s">
        <v>273</v>
      </c>
      <c r="CI35" s="144">
        <v>857327</v>
      </c>
      <c r="CJ35" s="145">
        <v>913910582</v>
      </c>
      <c r="CK35" s="227" t="s">
        <v>273</v>
      </c>
      <c r="CL35" s="144">
        <v>848754</v>
      </c>
      <c r="CM35" s="145">
        <v>904771764</v>
      </c>
      <c r="CN35" s="227" t="s">
        <v>273</v>
      </c>
      <c r="CO35" s="144"/>
      <c r="CP35" s="145">
        <v>0</v>
      </c>
      <c r="CQ35" s="227" t="s">
        <v>274</v>
      </c>
      <c r="CR35" s="144">
        <v>787327</v>
      </c>
      <c r="CS35" s="145">
        <v>839290582</v>
      </c>
      <c r="CT35" s="227" t="s">
        <v>273</v>
      </c>
      <c r="CU35" s="144"/>
      <c r="CV35" s="145">
        <v>0</v>
      </c>
      <c r="CW35" s="227" t="s">
        <v>274</v>
      </c>
      <c r="CX35" s="144">
        <v>822605</v>
      </c>
      <c r="CY35" s="145">
        <v>876896930</v>
      </c>
      <c r="CZ35" s="227" t="s">
        <v>273</v>
      </c>
      <c r="DA35" s="144">
        <v>817033</v>
      </c>
      <c r="DB35" s="145">
        <v>870957178</v>
      </c>
      <c r="DC35" s="227" t="s">
        <v>273</v>
      </c>
      <c r="DD35" s="144">
        <v>857327</v>
      </c>
      <c r="DE35" s="145">
        <v>913910582</v>
      </c>
      <c r="DF35" s="227" t="s">
        <v>273</v>
      </c>
      <c r="DG35" s="144">
        <v>835000</v>
      </c>
      <c r="DH35" s="145">
        <v>890110000</v>
      </c>
      <c r="DI35" s="227" t="s">
        <v>273</v>
      </c>
      <c r="DJ35" s="144">
        <v>750000</v>
      </c>
      <c r="DK35" s="145">
        <v>799500000</v>
      </c>
      <c r="DL35" s="227" t="s">
        <v>273</v>
      </c>
      <c r="DM35" s="144"/>
      <c r="DN35" s="145">
        <v>0</v>
      </c>
      <c r="DO35" s="313" t="s">
        <v>274</v>
      </c>
    </row>
    <row r="36" spans="1:119" ht="30.6" customHeight="1">
      <c r="A36" s="27"/>
      <c r="B36" s="138">
        <v>18</v>
      </c>
      <c r="C36" s="139" t="s">
        <v>133</v>
      </c>
      <c r="D36" s="140" t="s">
        <v>134</v>
      </c>
      <c r="E36" s="139" t="s">
        <v>97</v>
      </c>
      <c r="F36" s="141">
        <v>40</v>
      </c>
      <c r="G36" s="142">
        <v>623655</v>
      </c>
      <c r="H36" s="143">
        <v>24946200</v>
      </c>
      <c r="I36" s="144">
        <v>608001.26</v>
      </c>
      <c r="J36" s="145">
        <v>24320040</v>
      </c>
      <c r="K36" s="227" t="s">
        <v>273</v>
      </c>
      <c r="L36" s="144"/>
      <c r="M36" s="145">
        <v>0</v>
      </c>
      <c r="N36" s="227" t="s">
        <v>274</v>
      </c>
      <c r="O36" s="144">
        <v>594967</v>
      </c>
      <c r="P36" s="145">
        <v>23798680</v>
      </c>
      <c r="Q36" s="227" t="s">
        <v>273</v>
      </c>
      <c r="R36" s="144">
        <v>606367</v>
      </c>
      <c r="S36" s="145">
        <v>24254680</v>
      </c>
      <c r="T36" s="227" t="s">
        <v>273</v>
      </c>
      <c r="U36" s="144"/>
      <c r="V36" s="145">
        <v>0</v>
      </c>
      <c r="W36" s="227" t="s">
        <v>274</v>
      </c>
      <c r="X36" s="144">
        <v>608979</v>
      </c>
      <c r="Y36" s="145">
        <v>24359160</v>
      </c>
      <c r="Z36" s="227" t="s">
        <v>273</v>
      </c>
      <c r="AA36" s="144">
        <v>623655</v>
      </c>
      <c r="AB36" s="145">
        <v>24946200</v>
      </c>
      <c r="AC36" s="227" t="s">
        <v>273</v>
      </c>
      <c r="AD36" s="144">
        <v>623655</v>
      </c>
      <c r="AE36" s="145">
        <v>24946200</v>
      </c>
      <c r="AF36" s="227" t="s">
        <v>273</v>
      </c>
      <c r="AG36" s="144"/>
      <c r="AH36" s="145">
        <v>0</v>
      </c>
      <c r="AI36" s="227" t="s">
        <v>274</v>
      </c>
      <c r="AJ36" s="144">
        <v>623655</v>
      </c>
      <c r="AK36" s="145">
        <v>24946200</v>
      </c>
      <c r="AL36" s="227" t="s">
        <v>273</v>
      </c>
      <c r="AM36" s="144">
        <v>623655</v>
      </c>
      <c r="AN36" s="145">
        <v>24946200</v>
      </c>
      <c r="AO36" s="227" t="s">
        <v>273</v>
      </c>
      <c r="AP36" s="144">
        <v>590601</v>
      </c>
      <c r="AQ36" s="145">
        <v>23624040</v>
      </c>
      <c r="AR36" s="227" t="s">
        <v>273</v>
      </c>
      <c r="AS36" s="144">
        <v>623200</v>
      </c>
      <c r="AT36" s="145">
        <v>24928000</v>
      </c>
      <c r="AU36" s="227" t="s">
        <v>273</v>
      </c>
      <c r="AV36" s="144">
        <v>594776</v>
      </c>
      <c r="AW36" s="145">
        <v>23791040</v>
      </c>
      <c r="AX36" s="227" t="s">
        <v>273</v>
      </c>
      <c r="AY36" s="144"/>
      <c r="AZ36" s="145">
        <v>0</v>
      </c>
      <c r="BA36" s="227" t="s">
        <v>274</v>
      </c>
      <c r="BB36" s="144">
        <v>600400</v>
      </c>
      <c r="BC36" s="145">
        <v>24016000</v>
      </c>
      <c r="BD36" s="227" t="s">
        <v>273</v>
      </c>
      <c r="BE36" s="144"/>
      <c r="BF36" s="145">
        <v>0</v>
      </c>
      <c r="BG36" s="227" t="s">
        <v>274</v>
      </c>
      <c r="BH36" s="144">
        <v>623655</v>
      </c>
      <c r="BI36" s="145">
        <v>24946200</v>
      </c>
      <c r="BJ36" s="227" t="s">
        <v>273</v>
      </c>
      <c r="BK36" s="144"/>
      <c r="BL36" s="145">
        <v>0</v>
      </c>
      <c r="BM36" s="227" t="s">
        <v>274</v>
      </c>
      <c r="BN36" s="144"/>
      <c r="BO36" s="145">
        <v>0</v>
      </c>
      <c r="BP36" s="227" t="s">
        <v>274</v>
      </c>
      <c r="BQ36" s="144"/>
      <c r="BR36" s="145">
        <v>0</v>
      </c>
      <c r="BS36" s="227" t="s">
        <v>274</v>
      </c>
      <c r="BT36" s="144">
        <v>607184</v>
      </c>
      <c r="BU36" s="145">
        <v>24287360</v>
      </c>
      <c r="BV36" s="227" t="s">
        <v>273</v>
      </c>
      <c r="BW36" s="144">
        <v>623655</v>
      </c>
      <c r="BX36" s="145">
        <v>24946200</v>
      </c>
      <c r="BY36" s="227" t="s">
        <v>273</v>
      </c>
      <c r="BZ36" s="144">
        <v>518406</v>
      </c>
      <c r="CA36" s="145">
        <v>20736240</v>
      </c>
      <c r="CB36" s="227" t="s">
        <v>273</v>
      </c>
      <c r="CC36" s="144"/>
      <c r="CD36" s="145">
        <v>0</v>
      </c>
      <c r="CE36" s="227" t="s">
        <v>274</v>
      </c>
      <c r="CF36" s="144">
        <v>573763</v>
      </c>
      <c r="CG36" s="145">
        <v>22950520</v>
      </c>
      <c r="CH36" s="227" t="s">
        <v>273</v>
      </c>
      <c r="CI36" s="144">
        <v>623655</v>
      </c>
      <c r="CJ36" s="145">
        <v>24946200</v>
      </c>
      <c r="CK36" s="227" t="s">
        <v>273</v>
      </c>
      <c r="CL36" s="144">
        <v>617418</v>
      </c>
      <c r="CM36" s="145">
        <v>24696720</v>
      </c>
      <c r="CN36" s="227" t="s">
        <v>273</v>
      </c>
      <c r="CO36" s="144"/>
      <c r="CP36" s="145">
        <v>0</v>
      </c>
      <c r="CQ36" s="227" t="s">
        <v>274</v>
      </c>
      <c r="CR36" s="144">
        <v>623655</v>
      </c>
      <c r="CS36" s="145">
        <v>24946200</v>
      </c>
      <c r="CT36" s="227" t="s">
        <v>273</v>
      </c>
      <c r="CU36" s="144"/>
      <c r="CV36" s="145">
        <v>0</v>
      </c>
      <c r="CW36" s="227" t="s">
        <v>274</v>
      </c>
      <c r="CX36" s="144">
        <v>598397</v>
      </c>
      <c r="CY36" s="145">
        <v>23935880</v>
      </c>
      <c r="CZ36" s="227" t="s">
        <v>273</v>
      </c>
      <c r="DA36" s="144">
        <v>594343</v>
      </c>
      <c r="DB36" s="145">
        <v>23773720</v>
      </c>
      <c r="DC36" s="227" t="s">
        <v>273</v>
      </c>
      <c r="DD36" s="144">
        <v>623655</v>
      </c>
      <c r="DE36" s="145">
        <v>24946200</v>
      </c>
      <c r="DF36" s="227" t="s">
        <v>273</v>
      </c>
      <c r="DG36" s="144">
        <v>605000</v>
      </c>
      <c r="DH36" s="145">
        <v>24200000</v>
      </c>
      <c r="DI36" s="227" t="s">
        <v>273</v>
      </c>
      <c r="DJ36" s="144">
        <v>550000</v>
      </c>
      <c r="DK36" s="145">
        <v>22000000</v>
      </c>
      <c r="DL36" s="227" t="s">
        <v>273</v>
      </c>
      <c r="DM36" s="144"/>
      <c r="DN36" s="145">
        <v>0</v>
      </c>
      <c r="DO36" s="313" t="s">
        <v>274</v>
      </c>
    </row>
    <row r="37" spans="1:119" ht="30.6" customHeight="1">
      <c r="A37" s="27"/>
      <c r="B37" s="138">
        <v>19</v>
      </c>
      <c r="C37" s="139" t="s">
        <v>135</v>
      </c>
      <c r="D37" s="140" t="s">
        <v>136</v>
      </c>
      <c r="E37" s="139" t="s">
        <v>137</v>
      </c>
      <c r="F37" s="141">
        <v>85280</v>
      </c>
      <c r="G37" s="142">
        <v>4891</v>
      </c>
      <c r="H37" s="143">
        <v>417104480</v>
      </c>
      <c r="I37" s="144">
        <v>4768.24</v>
      </c>
      <c r="J37" s="145">
        <v>406615040</v>
      </c>
      <c r="K37" s="227" t="s">
        <v>273</v>
      </c>
      <c r="L37" s="144"/>
      <c r="M37" s="145">
        <v>0</v>
      </c>
      <c r="N37" s="227" t="s">
        <v>274</v>
      </c>
      <c r="O37" s="144">
        <v>4666</v>
      </c>
      <c r="P37" s="145">
        <v>397916480</v>
      </c>
      <c r="Q37" s="227" t="s">
        <v>273</v>
      </c>
      <c r="R37" s="144">
        <v>4755</v>
      </c>
      <c r="S37" s="145">
        <v>405506400</v>
      </c>
      <c r="T37" s="227" t="s">
        <v>273</v>
      </c>
      <c r="U37" s="144"/>
      <c r="V37" s="145">
        <v>0</v>
      </c>
      <c r="W37" s="227" t="s">
        <v>274</v>
      </c>
      <c r="X37" s="144">
        <v>4889</v>
      </c>
      <c r="Y37" s="145">
        <v>416933920</v>
      </c>
      <c r="Z37" s="227" t="s">
        <v>273</v>
      </c>
      <c r="AA37" s="144">
        <v>4891</v>
      </c>
      <c r="AB37" s="145">
        <v>417104480</v>
      </c>
      <c r="AC37" s="227" t="s">
        <v>273</v>
      </c>
      <c r="AD37" s="144">
        <v>4891</v>
      </c>
      <c r="AE37" s="145">
        <v>417104480</v>
      </c>
      <c r="AF37" s="227" t="s">
        <v>273</v>
      </c>
      <c r="AG37" s="144"/>
      <c r="AH37" s="145">
        <v>0</v>
      </c>
      <c r="AI37" s="227" t="s">
        <v>274</v>
      </c>
      <c r="AJ37" s="144">
        <v>4891</v>
      </c>
      <c r="AK37" s="145">
        <v>417104480</v>
      </c>
      <c r="AL37" s="227" t="s">
        <v>273</v>
      </c>
      <c r="AM37" s="144">
        <v>4891</v>
      </c>
      <c r="AN37" s="145">
        <v>417104480</v>
      </c>
      <c r="AO37" s="227" t="s">
        <v>273</v>
      </c>
      <c r="AP37" s="144">
        <v>4632</v>
      </c>
      <c r="AQ37" s="145">
        <v>395016960</v>
      </c>
      <c r="AR37" s="227" t="s">
        <v>273</v>
      </c>
      <c r="AS37" s="144">
        <v>4890</v>
      </c>
      <c r="AT37" s="145">
        <v>417019200</v>
      </c>
      <c r="AU37" s="227" t="s">
        <v>273</v>
      </c>
      <c r="AV37" s="144">
        <v>4665</v>
      </c>
      <c r="AW37" s="145">
        <v>397831200</v>
      </c>
      <c r="AX37" s="227" t="s">
        <v>273</v>
      </c>
      <c r="AY37" s="144"/>
      <c r="AZ37" s="145">
        <v>0</v>
      </c>
      <c r="BA37" s="227" t="s">
        <v>274</v>
      </c>
      <c r="BB37" s="144">
        <v>4891</v>
      </c>
      <c r="BC37" s="145">
        <v>417104480</v>
      </c>
      <c r="BD37" s="227" t="s">
        <v>273</v>
      </c>
      <c r="BE37" s="144"/>
      <c r="BF37" s="145">
        <v>0</v>
      </c>
      <c r="BG37" s="227" t="s">
        <v>274</v>
      </c>
      <c r="BH37" s="144">
        <v>4891</v>
      </c>
      <c r="BI37" s="145">
        <v>417104480</v>
      </c>
      <c r="BJ37" s="227" t="s">
        <v>273</v>
      </c>
      <c r="BK37" s="144"/>
      <c r="BL37" s="145">
        <v>0</v>
      </c>
      <c r="BM37" s="227" t="s">
        <v>274</v>
      </c>
      <c r="BN37" s="144"/>
      <c r="BO37" s="145">
        <v>0</v>
      </c>
      <c r="BP37" s="227" t="s">
        <v>274</v>
      </c>
      <c r="BQ37" s="144"/>
      <c r="BR37" s="145">
        <v>0</v>
      </c>
      <c r="BS37" s="227" t="s">
        <v>274</v>
      </c>
      <c r="BT37" s="144">
        <v>4762</v>
      </c>
      <c r="BU37" s="145">
        <v>406103360</v>
      </c>
      <c r="BV37" s="227" t="s">
        <v>273</v>
      </c>
      <c r="BW37" s="144">
        <v>4891</v>
      </c>
      <c r="BX37" s="145">
        <v>417104480</v>
      </c>
      <c r="BY37" s="227" t="s">
        <v>273</v>
      </c>
      <c r="BZ37" s="144">
        <v>4066</v>
      </c>
      <c r="CA37" s="145">
        <v>346748480</v>
      </c>
      <c r="CB37" s="227" t="s">
        <v>273</v>
      </c>
      <c r="CC37" s="144"/>
      <c r="CD37" s="145">
        <v>0</v>
      </c>
      <c r="CE37" s="227" t="s">
        <v>274</v>
      </c>
      <c r="CF37" s="144">
        <v>4500</v>
      </c>
      <c r="CG37" s="145">
        <v>383760000</v>
      </c>
      <c r="CH37" s="227" t="s">
        <v>273</v>
      </c>
      <c r="CI37" s="144">
        <v>4891</v>
      </c>
      <c r="CJ37" s="145">
        <v>417104480</v>
      </c>
      <c r="CK37" s="227" t="s">
        <v>273</v>
      </c>
      <c r="CL37" s="144">
        <v>4842</v>
      </c>
      <c r="CM37" s="145">
        <v>412925760</v>
      </c>
      <c r="CN37" s="227" t="s">
        <v>273</v>
      </c>
      <c r="CO37" s="144"/>
      <c r="CP37" s="145">
        <v>0</v>
      </c>
      <c r="CQ37" s="227" t="s">
        <v>274</v>
      </c>
      <c r="CR37" s="144">
        <v>4891</v>
      </c>
      <c r="CS37" s="145">
        <v>417104480</v>
      </c>
      <c r="CT37" s="227" t="s">
        <v>273</v>
      </c>
      <c r="CU37" s="144"/>
      <c r="CV37" s="145">
        <v>0</v>
      </c>
      <c r="CW37" s="227" t="s">
        <v>274</v>
      </c>
      <c r="CX37" s="144">
        <v>4693</v>
      </c>
      <c r="CY37" s="145">
        <v>400219040</v>
      </c>
      <c r="CZ37" s="227" t="s">
        <v>273</v>
      </c>
      <c r="DA37" s="144">
        <v>4661</v>
      </c>
      <c r="DB37" s="145">
        <v>397490080</v>
      </c>
      <c r="DC37" s="227" t="s">
        <v>273</v>
      </c>
      <c r="DD37" s="144">
        <v>4891</v>
      </c>
      <c r="DE37" s="145">
        <v>417104480</v>
      </c>
      <c r="DF37" s="227" t="s">
        <v>273</v>
      </c>
      <c r="DG37" s="144">
        <v>4750</v>
      </c>
      <c r="DH37" s="145">
        <v>405080000</v>
      </c>
      <c r="DI37" s="227" t="s">
        <v>273</v>
      </c>
      <c r="DJ37" s="144">
        <v>4500</v>
      </c>
      <c r="DK37" s="145">
        <v>383760000</v>
      </c>
      <c r="DL37" s="227" t="s">
        <v>273</v>
      </c>
      <c r="DM37" s="144"/>
      <c r="DN37" s="145">
        <v>0</v>
      </c>
      <c r="DO37" s="313" t="s">
        <v>274</v>
      </c>
    </row>
    <row r="38" spans="1:119" ht="30.6" customHeight="1">
      <c r="A38" s="27"/>
      <c r="B38" s="138">
        <v>20</v>
      </c>
      <c r="C38" s="139" t="s">
        <v>138</v>
      </c>
      <c r="D38" s="140" t="s">
        <v>139</v>
      </c>
      <c r="E38" s="139" t="s">
        <v>100</v>
      </c>
      <c r="F38" s="141">
        <v>492</v>
      </c>
      <c r="G38" s="142">
        <v>623835</v>
      </c>
      <c r="H38" s="143">
        <v>306926820</v>
      </c>
      <c r="I38" s="144">
        <v>608176.74</v>
      </c>
      <c r="J38" s="145">
        <v>299223084</v>
      </c>
      <c r="K38" s="227" t="s">
        <v>273</v>
      </c>
      <c r="L38" s="144"/>
      <c r="M38" s="145">
        <v>0</v>
      </c>
      <c r="N38" s="227" t="s">
        <v>274</v>
      </c>
      <c r="O38" s="144">
        <v>595139</v>
      </c>
      <c r="P38" s="145">
        <v>292808388</v>
      </c>
      <c r="Q38" s="227" t="s">
        <v>273</v>
      </c>
      <c r="R38" s="144">
        <v>606542</v>
      </c>
      <c r="S38" s="145">
        <v>298418664</v>
      </c>
      <c r="T38" s="227" t="s">
        <v>273</v>
      </c>
      <c r="U38" s="144"/>
      <c r="V38" s="145">
        <v>0</v>
      </c>
      <c r="W38" s="227" t="s">
        <v>274</v>
      </c>
      <c r="X38" s="144">
        <v>623579</v>
      </c>
      <c r="Y38" s="145">
        <v>306800868</v>
      </c>
      <c r="Z38" s="227" t="s">
        <v>273</v>
      </c>
      <c r="AA38" s="144">
        <v>623835</v>
      </c>
      <c r="AB38" s="145">
        <v>306926820</v>
      </c>
      <c r="AC38" s="227" t="s">
        <v>273</v>
      </c>
      <c r="AD38" s="144">
        <v>623835</v>
      </c>
      <c r="AE38" s="145">
        <v>306926820</v>
      </c>
      <c r="AF38" s="227" t="s">
        <v>273</v>
      </c>
      <c r="AG38" s="144"/>
      <c r="AH38" s="145">
        <v>0</v>
      </c>
      <c r="AI38" s="227" t="s">
        <v>274</v>
      </c>
      <c r="AJ38" s="144">
        <v>623835</v>
      </c>
      <c r="AK38" s="145">
        <v>306926820</v>
      </c>
      <c r="AL38" s="227" t="s">
        <v>273</v>
      </c>
      <c r="AM38" s="144">
        <v>623835</v>
      </c>
      <c r="AN38" s="145">
        <v>306926820</v>
      </c>
      <c r="AO38" s="227" t="s">
        <v>273</v>
      </c>
      <c r="AP38" s="144">
        <v>590772</v>
      </c>
      <c r="AQ38" s="145">
        <v>290659824</v>
      </c>
      <c r="AR38" s="227" t="s">
        <v>273</v>
      </c>
      <c r="AS38" s="144">
        <v>612000</v>
      </c>
      <c r="AT38" s="145">
        <v>301104000</v>
      </c>
      <c r="AU38" s="227" t="s">
        <v>273</v>
      </c>
      <c r="AV38" s="144">
        <v>594948</v>
      </c>
      <c r="AW38" s="145">
        <v>292714416</v>
      </c>
      <c r="AX38" s="227" t="s">
        <v>273</v>
      </c>
      <c r="AY38" s="144"/>
      <c r="AZ38" s="145">
        <v>0</v>
      </c>
      <c r="BA38" s="227" t="s">
        <v>274</v>
      </c>
      <c r="BB38" s="144">
        <v>623835</v>
      </c>
      <c r="BC38" s="145">
        <v>306926820</v>
      </c>
      <c r="BD38" s="227" t="s">
        <v>273</v>
      </c>
      <c r="BE38" s="144"/>
      <c r="BF38" s="145">
        <v>0</v>
      </c>
      <c r="BG38" s="227" t="s">
        <v>274</v>
      </c>
      <c r="BH38" s="144">
        <v>623835</v>
      </c>
      <c r="BI38" s="145">
        <v>306926820</v>
      </c>
      <c r="BJ38" s="227" t="s">
        <v>273</v>
      </c>
      <c r="BK38" s="144"/>
      <c r="BL38" s="145">
        <v>0</v>
      </c>
      <c r="BM38" s="227" t="s">
        <v>274</v>
      </c>
      <c r="BN38" s="144"/>
      <c r="BO38" s="145">
        <v>0</v>
      </c>
      <c r="BP38" s="227" t="s">
        <v>274</v>
      </c>
      <c r="BQ38" s="144"/>
      <c r="BR38" s="145">
        <v>0</v>
      </c>
      <c r="BS38" s="227" t="s">
        <v>274</v>
      </c>
      <c r="BT38" s="144">
        <v>607359</v>
      </c>
      <c r="BU38" s="145">
        <v>298820628</v>
      </c>
      <c r="BV38" s="227" t="s">
        <v>273</v>
      </c>
      <c r="BW38" s="144">
        <v>623835</v>
      </c>
      <c r="BX38" s="145">
        <v>306926820</v>
      </c>
      <c r="BY38" s="227" t="s">
        <v>273</v>
      </c>
      <c r="BZ38" s="144">
        <v>518556</v>
      </c>
      <c r="CA38" s="145">
        <v>255129552</v>
      </c>
      <c r="CB38" s="227" t="s">
        <v>273</v>
      </c>
      <c r="CC38" s="144"/>
      <c r="CD38" s="145">
        <v>0</v>
      </c>
      <c r="CE38" s="227" t="s">
        <v>274</v>
      </c>
      <c r="CF38" s="144">
        <v>573928</v>
      </c>
      <c r="CG38" s="145">
        <v>282372576</v>
      </c>
      <c r="CH38" s="227" t="s">
        <v>273</v>
      </c>
      <c r="CI38" s="144">
        <v>623835</v>
      </c>
      <c r="CJ38" s="145">
        <v>306926820</v>
      </c>
      <c r="CK38" s="227" t="s">
        <v>273</v>
      </c>
      <c r="CL38" s="144">
        <v>617597</v>
      </c>
      <c r="CM38" s="145">
        <v>303857724</v>
      </c>
      <c r="CN38" s="227" t="s">
        <v>273</v>
      </c>
      <c r="CO38" s="144"/>
      <c r="CP38" s="145">
        <v>0</v>
      </c>
      <c r="CQ38" s="227" t="s">
        <v>274</v>
      </c>
      <c r="CR38" s="144">
        <v>623835</v>
      </c>
      <c r="CS38" s="145">
        <v>306926820</v>
      </c>
      <c r="CT38" s="227" t="s">
        <v>273</v>
      </c>
      <c r="CU38" s="144"/>
      <c r="CV38" s="145">
        <v>0</v>
      </c>
      <c r="CW38" s="227" t="s">
        <v>274</v>
      </c>
      <c r="CX38" s="144">
        <v>598570</v>
      </c>
      <c r="CY38" s="145">
        <v>294496440</v>
      </c>
      <c r="CZ38" s="227" t="s">
        <v>273</v>
      </c>
      <c r="DA38" s="144">
        <v>594515</v>
      </c>
      <c r="DB38" s="145">
        <v>292501380</v>
      </c>
      <c r="DC38" s="227" t="s">
        <v>273</v>
      </c>
      <c r="DD38" s="144">
        <v>623835</v>
      </c>
      <c r="DE38" s="145">
        <v>306926820</v>
      </c>
      <c r="DF38" s="227" t="s">
        <v>273</v>
      </c>
      <c r="DG38" s="144">
        <v>592900</v>
      </c>
      <c r="DH38" s="145">
        <v>291706800</v>
      </c>
      <c r="DI38" s="227" t="s">
        <v>273</v>
      </c>
      <c r="DJ38" s="144">
        <v>600000</v>
      </c>
      <c r="DK38" s="145">
        <v>295200000</v>
      </c>
      <c r="DL38" s="227" t="s">
        <v>273</v>
      </c>
      <c r="DM38" s="144"/>
      <c r="DN38" s="145">
        <v>0</v>
      </c>
      <c r="DO38" s="313" t="s">
        <v>274</v>
      </c>
    </row>
    <row r="39" spans="1:119" ht="30.6" customHeight="1">
      <c r="A39" s="27"/>
      <c r="B39" s="138">
        <v>21</v>
      </c>
      <c r="C39" s="139" t="s">
        <v>140</v>
      </c>
      <c r="D39" s="140" t="s">
        <v>141</v>
      </c>
      <c r="E39" s="139" t="s">
        <v>100</v>
      </c>
      <c r="F39" s="141">
        <v>74</v>
      </c>
      <c r="G39" s="142">
        <v>37919</v>
      </c>
      <c r="H39" s="143">
        <v>2806006</v>
      </c>
      <c r="I39" s="144">
        <v>36967.230000000003</v>
      </c>
      <c r="J39" s="145">
        <v>2735558</v>
      </c>
      <c r="K39" s="227" t="s">
        <v>273</v>
      </c>
      <c r="L39" s="144"/>
      <c r="M39" s="145">
        <v>0</v>
      </c>
      <c r="N39" s="227" t="s">
        <v>274</v>
      </c>
      <c r="O39" s="144">
        <v>36175</v>
      </c>
      <c r="P39" s="145">
        <v>2676950</v>
      </c>
      <c r="Q39" s="227" t="s">
        <v>273</v>
      </c>
      <c r="R39" s="144">
        <v>36867</v>
      </c>
      <c r="S39" s="145">
        <v>2728158</v>
      </c>
      <c r="T39" s="227" t="s">
        <v>273</v>
      </c>
      <c r="U39" s="144"/>
      <c r="V39" s="145">
        <v>0</v>
      </c>
      <c r="W39" s="227" t="s">
        <v>274</v>
      </c>
      <c r="X39" s="144">
        <v>37816</v>
      </c>
      <c r="Y39" s="145">
        <v>2798384</v>
      </c>
      <c r="Z39" s="227" t="s">
        <v>273</v>
      </c>
      <c r="AA39" s="144">
        <v>37919</v>
      </c>
      <c r="AB39" s="145">
        <v>2806006</v>
      </c>
      <c r="AC39" s="227" t="s">
        <v>273</v>
      </c>
      <c r="AD39" s="144">
        <v>37919</v>
      </c>
      <c r="AE39" s="145">
        <v>2806006</v>
      </c>
      <c r="AF39" s="227" t="s">
        <v>273</v>
      </c>
      <c r="AG39" s="144"/>
      <c r="AH39" s="145">
        <v>0</v>
      </c>
      <c r="AI39" s="227" t="s">
        <v>274</v>
      </c>
      <c r="AJ39" s="144">
        <v>37919</v>
      </c>
      <c r="AK39" s="145">
        <v>2806006</v>
      </c>
      <c r="AL39" s="227" t="s">
        <v>273</v>
      </c>
      <c r="AM39" s="144">
        <v>37919</v>
      </c>
      <c r="AN39" s="145">
        <v>2806006</v>
      </c>
      <c r="AO39" s="227" t="s">
        <v>273</v>
      </c>
      <c r="AP39" s="144">
        <v>35909</v>
      </c>
      <c r="AQ39" s="145">
        <v>2657266</v>
      </c>
      <c r="AR39" s="227" t="s">
        <v>273</v>
      </c>
      <c r="AS39" s="144">
        <v>37900</v>
      </c>
      <c r="AT39" s="145">
        <v>2804600</v>
      </c>
      <c r="AU39" s="227" t="s">
        <v>273</v>
      </c>
      <c r="AV39" s="144">
        <v>36163</v>
      </c>
      <c r="AW39" s="145">
        <v>2676062</v>
      </c>
      <c r="AX39" s="227" t="s">
        <v>273</v>
      </c>
      <c r="AY39" s="144"/>
      <c r="AZ39" s="145">
        <v>0</v>
      </c>
      <c r="BA39" s="227" t="s">
        <v>274</v>
      </c>
      <c r="BB39" s="144">
        <v>37919</v>
      </c>
      <c r="BC39" s="145">
        <v>2806006</v>
      </c>
      <c r="BD39" s="227" t="s">
        <v>273</v>
      </c>
      <c r="BE39" s="144"/>
      <c r="BF39" s="145">
        <v>0</v>
      </c>
      <c r="BG39" s="227" t="s">
        <v>274</v>
      </c>
      <c r="BH39" s="144">
        <v>37919</v>
      </c>
      <c r="BI39" s="145">
        <v>2806006</v>
      </c>
      <c r="BJ39" s="227" t="s">
        <v>273</v>
      </c>
      <c r="BK39" s="144"/>
      <c r="BL39" s="145">
        <v>0</v>
      </c>
      <c r="BM39" s="227" t="s">
        <v>274</v>
      </c>
      <c r="BN39" s="144"/>
      <c r="BO39" s="145">
        <v>0</v>
      </c>
      <c r="BP39" s="227" t="s">
        <v>274</v>
      </c>
      <c r="BQ39" s="144"/>
      <c r="BR39" s="145">
        <v>0</v>
      </c>
      <c r="BS39" s="227" t="s">
        <v>274</v>
      </c>
      <c r="BT39" s="144">
        <v>36918</v>
      </c>
      <c r="BU39" s="145">
        <v>2731932</v>
      </c>
      <c r="BV39" s="227" t="s">
        <v>273</v>
      </c>
      <c r="BW39" s="144">
        <v>37919</v>
      </c>
      <c r="BX39" s="145">
        <v>2806006</v>
      </c>
      <c r="BY39" s="227" t="s">
        <v>273</v>
      </c>
      <c r="BZ39" s="144">
        <v>31520</v>
      </c>
      <c r="CA39" s="145">
        <v>2332480</v>
      </c>
      <c r="CB39" s="227" t="s">
        <v>273</v>
      </c>
      <c r="CC39" s="144"/>
      <c r="CD39" s="145">
        <v>0</v>
      </c>
      <c r="CE39" s="227" t="s">
        <v>274</v>
      </c>
      <c r="CF39" s="144">
        <v>34885</v>
      </c>
      <c r="CG39" s="145">
        <v>2581490</v>
      </c>
      <c r="CH39" s="227" t="s">
        <v>273</v>
      </c>
      <c r="CI39" s="144">
        <v>37919</v>
      </c>
      <c r="CJ39" s="145">
        <v>2806006</v>
      </c>
      <c r="CK39" s="227" t="s">
        <v>273</v>
      </c>
      <c r="CL39" s="144">
        <v>37540</v>
      </c>
      <c r="CM39" s="145">
        <v>2777960</v>
      </c>
      <c r="CN39" s="227" t="s">
        <v>273</v>
      </c>
      <c r="CO39" s="144"/>
      <c r="CP39" s="145">
        <v>0</v>
      </c>
      <c r="CQ39" s="227" t="s">
        <v>274</v>
      </c>
      <c r="CR39" s="144">
        <v>37919</v>
      </c>
      <c r="CS39" s="145">
        <v>2806006</v>
      </c>
      <c r="CT39" s="227" t="s">
        <v>273</v>
      </c>
      <c r="CU39" s="144"/>
      <c r="CV39" s="145">
        <v>0</v>
      </c>
      <c r="CW39" s="227" t="s">
        <v>274</v>
      </c>
      <c r="CX39" s="144">
        <v>36383</v>
      </c>
      <c r="CY39" s="145">
        <v>2692342</v>
      </c>
      <c r="CZ39" s="227" t="s">
        <v>273</v>
      </c>
      <c r="DA39" s="144">
        <v>36137</v>
      </c>
      <c r="DB39" s="145">
        <v>2674138</v>
      </c>
      <c r="DC39" s="227" t="s">
        <v>273</v>
      </c>
      <c r="DD39" s="144">
        <v>37919</v>
      </c>
      <c r="DE39" s="145">
        <v>2806006</v>
      </c>
      <c r="DF39" s="227" t="s">
        <v>273</v>
      </c>
      <c r="DG39" s="144">
        <v>36200</v>
      </c>
      <c r="DH39" s="145">
        <v>2678800</v>
      </c>
      <c r="DI39" s="227" t="s">
        <v>273</v>
      </c>
      <c r="DJ39" s="144">
        <v>37919</v>
      </c>
      <c r="DK39" s="145">
        <v>2806006</v>
      </c>
      <c r="DL39" s="227" t="s">
        <v>273</v>
      </c>
      <c r="DM39" s="144"/>
      <c r="DN39" s="145">
        <v>0</v>
      </c>
      <c r="DO39" s="313" t="s">
        <v>274</v>
      </c>
    </row>
    <row r="40" spans="1:119" ht="30.6" customHeight="1">
      <c r="A40" s="27"/>
      <c r="B40" s="138">
        <v>22</v>
      </c>
      <c r="C40" s="139" t="s">
        <v>142</v>
      </c>
      <c r="D40" s="140" t="s">
        <v>143</v>
      </c>
      <c r="E40" s="139" t="s">
        <v>97</v>
      </c>
      <c r="F40" s="141">
        <v>984</v>
      </c>
      <c r="G40" s="142">
        <v>717202</v>
      </c>
      <c r="H40" s="143">
        <v>705726768</v>
      </c>
      <c r="I40" s="144">
        <v>699200.23</v>
      </c>
      <c r="J40" s="145">
        <v>688012800</v>
      </c>
      <c r="K40" s="227" t="s">
        <v>273</v>
      </c>
      <c r="L40" s="144"/>
      <c r="M40" s="145">
        <v>0</v>
      </c>
      <c r="N40" s="227" t="s">
        <v>274</v>
      </c>
      <c r="O40" s="144">
        <v>684211</v>
      </c>
      <c r="P40" s="145">
        <v>673263624</v>
      </c>
      <c r="Q40" s="227" t="s">
        <v>273</v>
      </c>
      <c r="R40" s="144">
        <v>697321</v>
      </c>
      <c r="S40" s="145">
        <v>686163864</v>
      </c>
      <c r="T40" s="227" t="s">
        <v>273</v>
      </c>
      <c r="U40" s="144"/>
      <c r="V40" s="145">
        <v>0</v>
      </c>
      <c r="W40" s="227" t="s">
        <v>274</v>
      </c>
      <c r="X40" s="144">
        <v>701792</v>
      </c>
      <c r="Y40" s="145">
        <v>690563328</v>
      </c>
      <c r="Z40" s="227" t="s">
        <v>273</v>
      </c>
      <c r="AA40" s="144">
        <v>717202</v>
      </c>
      <c r="AB40" s="145">
        <v>705726768</v>
      </c>
      <c r="AC40" s="227" t="s">
        <v>273</v>
      </c>
      <c r="AD40" s="144">
        <v>680000</v>
      </c>
      <c r="AE40" s="145">
        <v>669120000</v>
      </c>
      <c r="AF40" s="227" t="s">
        <v>273</v>
      </c>
      <c r="AG40" s="144"/>
      <c r="AH40" s="145">
        <v>0</v>
      </c>
      <c r="AI40" s="227" t="s">
        <v>274</v>
      </c>
      <c r="AJ40" s="144">
        <v>550000</v>
      </c>
      <c r="AK40" s="145">
        <v>541200000</v>
      </c>
      <c r="AL40" s="227" t="s">
        <v>273</v>
      </c>
      <c r="AM40" s="144">
        <v>717202</v>
      </c>
      <c r="AN40" s="145">
        <v>705726768</v>
      </c>
      <c r="AO40" s="227" t="s">
        <v>273</v>
      </c>
      <c r="AP40" s="144">
        <v>679190</v>
      </c>
      <c r="AQ40" s="145">
        <v>668322960</v>
      </c>
      <c r="AR40" s="227" t="s">
        <v>273</v>
      </c>
      <c r="AS40" s="144">
        <v>717000</v>
      </c>
      <c r="AT40" s="145">
        <v>705528000</v>
      </c>
      <c r="AU40" s="227" t="s">
        <v>273</v>
      </c>
      <c r="AV40" s="144">
        <v>683992</v>
      </c>
      <c r="AW40" s="145">
        <v>673048128</v>
      </c>
      <c r="AX40" s="227" t="s">
        <v>273</v>
      </c>
      <c r="AY40" s="144"/>
      <c r="AZ40" s="145">
        <v>0</v>
      </c>
      <c r="BA40" s="227" t="s">
        <v>274</v>
      </c>
      <c r="BB40" s="144">
        <v>678300</v>
      </c>
      <c r="BC40" s="145">
        <v>667447200</v>
      </c>
      <c r="BD40" s="227" t="s">
        <v>273</v>
      </c>
      <c r="BE40" s="144"/>
      <c r="BF40" s="145">
        <v>0</v>
      </c>
      <c r="BG40" s="227" t="s">
        <v>274</v>
      </c>
      <c r="BH40" s="144">
        <v>717202</v>
      </c>
      <c r="BI40" s="145">
        <v>705726768</v>
      </c>
      <c r="BJ40" s="227" t="s">
        <v>273</v>
      </c>
      <c r="BK40" s="144"/>
      <c r="BL40" s="145">
        <v>0</v>
      </c>
      <c r="BM40" s="227" t="s">
        <v>274</v>
      </c>
      <c r="BN40" s="144"/>
      <c r="BO40" s="145">
        <v>0</v>
      </c>
      <c r="BP40" s="227" t="s">
        <v>274</v>
      </c>
      <c r="BQ40" s="144"/>
      <c r="BR40" s="145">
        <v>0</v>
      </c>
      <c r="BS40" s="227" t="s">
        <v>274</v>
      </c>
      <c r="BT40" s="144">
        <v>698260</v>
      </c>
      <c r="BU40" s="145">
        <v>687087840</v>
      </c>
      <c r="BV40" s="227" t="s">
        <v>273</v>
      </c>
      <c r="BW40" s="144">
        <v>717202</v>
      </c>
      <c r="BX40" s="145">
        <v>705726768</v>
      </c>
      <c r="BY40" s="227" t="s">
        <v>273</v>
      </c>
      <c r="BZ40" s="144">
        <v>596166</v>
      </c>
      <c r="CA40" s="145">
        <v>586627344</v>
      </c>
      <c r="CB40" s="227" t="s">
        <v>273</v>
      </c>
      <c r="CC40" s="144"/>
      <c r="CD40" s="145">
        <v>0</v>
      </c>
      <c r="CE40" s="227" t="s">
        <v>274</v>
      </c>
      <c r="CF40" s="144">
        <v>659826</v>
      </c>
      <c r="CG40" s="145">
        <v>649268784</v>
      </c>
      <c r="CH40" s="227" t="s">
        <v>273</v>
      </c>
      <c r="CI40" s="144">
        <v>717202</v>
      </c>
      <c r="CJ40" s="145">
        <v>705726768</v>
      </c>
      <c r="CK40" s="227" t="s">
        <v>273</v>
      </c>
      <c r="CL40" s="144">
        <v>710030</v>
      </c>
      <c r="CM40" s="145">
        <v>698669520</v>
      </c>
      <c r="CN40" s="227" t="s">
        <v>273</v>
      </c>
      <c r="CO40" s="144"/>
      <c r="CP40" s="145">
        <v>0</v>
      </c>
      <c r="CQ40" s="227" t="s">
        <v>274</v>
      </c>
      <c r="CR40" s="144">
        <v>717202</v>
      </c>
      <c r="CS40" s="145">
        <v>705726768</v>
      </c>
      <c r="CT40" s="227" t="s">
        <v>273</v>
      </c>
      <c r="CU40" s="144"/>
      <c r="CV40" s="145">
        <v>0</v>
      </c>
      <c r="CW40" s="227" t="s">
        <v>274</v>
      </c>
      <c r="CX40" s="144">
        <v>688155</v>
      </c>
      <c r="CY40" s="145">
        <v>677144520</v>
      </c>
      <c r="CZ40" s="227" t="s">
        <v>273</v>
      </c>
      <c r="DA40" s="144">
        <v>683494</v>
      </c>
      <c r="DB40" s="145">
        <v>672558096</v>
      </c>
      <c r="DC40" s="227" t="s">
        <v>273</v>
      </c>
      <c r="DD40" s="144">
        <v>717202</v>
      </c>
      <c r="DE40" s="145">
        <v>705726768</v>
      </c>
      <c r="DF40" s="227" t="s">
        <v>273</v>
      </c>
      <c r="DG40" s="144">
        <v>700000</v>
      </c>
      <c r="DH40" s="145">
        <v>688800000</v>
      </c>
      <c r="DI40" s="227" t="s">
        <v>273</v>
      </c>
      <c r="DJ40" s="144">
        <v>650000</v>
      </c>
      <c r="DK40" s="145">
        <v>639600000</v>
      </c>
      <c r="DL40" s="227" t="s">
        <v>273</v>
      </c>
      <c r="DM40" s="144"/>
      <c r="DN40" s="145">
        <v>0</v>
      </c>
      <c r="DO40" s="313" t="s">
        <v>274</v>
      </c>
    </row>
    <row r="41" spans="1:119" ht="30.6" customHeight="1">
      <c r="A41" s="27"/>
      <c r="B41" s="138">
        <v>23</v>
      </c>
      <c r="C41" s="139" t="s">
        <v>144</v>
      </c>
      <c r="D41" s="140" t="s">
        <v>145</v>
      </c>
      <c r="E41" s="139" t="s">
        <v>117</v>
      </c>
      <c r="F41" s="141">
        <v>3565</v>
      </c>
      <c r="G41" s="142">
        <v>8833</v>
      </c>
      <c r="H41" s="143">
        <v>31489645</v>
      </c>
      <c r="I41" s="144">
        <v>8611.2900000000009</v>
      </c>
      <c r="J41" s="145">
        <v>30698215</v>
      </c>
      <c r="K41" s="227" t="s">
        <v>273</v>
      </c>
      <c r="L41" s="144"/>
      <c r="M41" s="145">
        <v>0</v>
      </c>
      <c r="N41" s="227" t="s">
        <v>274</v>
      </c>
      <c r="O41" s="144">
        <v>8427</v>
      </c>
      <c r="P41" s="145">
        <v>30042255</v>
      </c>
      <c r="Q41" s="227" t="s">
        <v>273</v>
      </c>
      <c r="R41" s="144">
        <v>8588</v>
      </c>
      <c r="S41" s="145">
        <v>30616220</v>
      </c>
      <c r="T41" s="227" t="s">
        <v>273</v>
      </c>
      <c r="U41" s="144"/>
      <c r="V41" s="145">
        <v>0</v>
      </c>
      <c r="W41" s="227" t="s">
        <v>274</v>
      </c>
      <c r="X41" s="144">
        <v>8833</v>
      </c>
      <c r="Y41" s="145">
        <v>31489645</v>
      </c>
      <c r="Z41" s="227" t="s">
        <v>273</v>
      </c>
      <c r="AA41" s="144">
        <v>8833</v>
      </c>
      <c r="AB41" s="145">
        <v>31489645</v>
      </c>
      <c r="AC41" s="227" t="s">
        <v>273</v>
      </c>
      <c r="AD41" s="144">
        <v>8833</v>
      </c>
      <c r="AE41" s="145">
        <v>31489645</v>
      </c>
      <c r="AF41" s="227" t="s">
        <v>273</v>
      </c>
      <c r="AG41" s="144"/>
      <c r="AH41" s="145">
        <v>0</v>
      </c>
      <c r="AI41" s="227" t="s">
        <v>274</v>
      </c>
      <c r="AJ41" s="144">
        <v>8833</v>
      </c>
      <c r="AK41" s="145">
        <v>31489645</v>
      </c>
      <c r="AL41" s="227" t="s">
        <v>273</v>
      </c>
      <c r="AM41" s="144">
        <v>8833</v>
      </c>
      <c r="AN41" s="145">
        <v>31489645</v>
      </c>
      <c r="AO41" s="227" t="s">
        <v>273</v>
      </c>
      <c r="AP41" s="144">
        <v>8365</v>
      </c>
      <c r="AQ41" s="145">
        <v>29821225</v>
      </c>
      <c r="AR41" s="227" t="s">
        <v>273</v>
      </c>
      <c r="AS41" s="144">
        <v>8800</v>
      </c>
      <c r="AT41" s="145">
        <v>31372000</v>
      </c>
      <c r="AU41" s="227" t="s">
        <v>273</v>
      </c>
      <c r="AV41" s="144">
        <v>8424</v>
      </c>
      <c r="AW41" s="145">
        <v>30031560</v>
      </c>
      <c r="AX41" s="227" t="s">
        <v>273</v>
      </c>
      <c r="AY41" s="144"/>
      <c r="AZ41" s="145">
        <v>0</v>
      </c>
      <c r="BA41" s="227" t="s">
        <v>274</v>
      </c>
      <c r="BB41" s="144">
        <v>8354</v>
      </c>
      <c r="BC41" s="145">
        <v>29782010</v>
      </c>
      <c r="BD41" s="227" t="s">
        <v>273</v>
      </c>
      <c r="BE41" s="144"/>
      <c r="BF41" s="145">
        <v>0</v>
      </c>
      <c r="BG41" s="227" t="s">
        <v>274</v>
      </c>
      <c r="BH41" s="144">
        <v>8833</v>
      </c>
      <c r="BI41" s="145">
        <v>31489645</v>
      </c>
      <c r="BJ41" s="227" t="s">
        <v>273</v>
      </c>
      <c r="BK41" s="144"/>
      <c r="BL41" s="145">
        <v>0</v>
      </c>
      <c r="BM41" s="227" t="s">
        <v>274</v>
      </c>
      <c r="BN41" s="144"/>
      <c r="BO41" s="145">
        <v>0</v>
      </c>
      <c r="BP41" s="227" t="s">
        <v>274</v>
      </c>
      <c r="BQ41" s="144"/>
      <c r="BR41" s="145">
        <v>0</v>
      </c>
      <c r="BS41" s="227" t="s">
        <v>274</v>
      </c>
      <c r="BT41" s="144">
        <v>8600</v>
      </c>
      <c r="BU41" s="145">
        <v>30659000</v>
      </c>
      <c r="BV41" s="227" t="s">
        <v>273</v>
      </c>
      <c r="BW41" s="144">
        <v>8833</v>
      </c>
      <c r="BX41" s="145">
        <v>31489645</v>
      </c>
      <c r="BY41" s="227" t="s">
        <v>273</v>
      </c>
      <c r="BZ41" s="144">
        <v>7342</v>
      </c>
      <c r="CA41" s="145">
        <v>26174230</v>
      </c>
      <c r="CB41" s="227" t="s">
        <v>273</v>
      </c>
      <c r="CC41" s="144"/>
      <c r="CD41" s="145">
        <v>0</v>
      </c>
      <c r="CE41" s="227" t="s">
        <v>274</v>
      </c>
      <c r="CF41" s="144">
        <v>8126</v>
      </c>
      <c r="CG41" s="145">
        <v>28969190</v>
      </c>
      <c r="CH41" s="227" t="s">
        <v>273</v>
      </c>
      <c r="CI41" s="144">
        <v>8833</v>
      </c>
      <c r="CJ41" s="145">
        <v>31489645</v>
      </c>
      <c r="CK41" s="227" t="s">
        <v>273</v>
      </c>
      <c r="CL41" s="144">
        <v>8745</v>
      </c>
      <c r="CM41" s="145">
        <v>31175925</v>
      </c>
      <c r="CN41" s="227" t="s">
        <v>273</v>
      </c>
      <c r="CO41" s="144"/>
      <c r="CP41" s="145">
        <v>0</v>
      </c>
      <c r="CQ41" s="227" t="s">
        <v>274</v>
      </c>
      <c r="CR41" s="144">
        <v>8833</v>
      </c>
      <c r="CS41" s="145">
        <v>31489645</v>
      </c>
      <c r="CT41" s="227" t="s">
        <v>273</v>
      </c>
      <c r="CU41" s="144"/>
      <c r="CV41" s="145">
        <v>0</v>
      </c>
      <c r="CW41" s="227" t="s">
        <v>274</v>
      </c>
      <c r="CX41" s="144">
        <v>8475</v>
      </c>
      <c r="CY41" s="145">
        <v>30213375</v>
      </c>
      <c r="CZ41" s="227" t="s">
        <v>273</v>
      </c>
      <c r="DA41" s="144">
        <v>8418</v>
      </c>
      <c r="DB41" s="145">
        <v>30010170</v>
      </c>
      <c r="DC41" s="227" t="s">
        <v>273</v>
      </c>
      <c r="DD41" s="144">
        <v>8833</v>
      </c>
      <c r="DE41" s="145">
        <v>31489645</v>
      </c>
      <c r="DF41" s="227" t="s">
        <v>273</v>
      </c>
      <c r="DG41" s="144">
        <v>8600</v>
      </c>
      <c r="DH41" s="145">
        <v>30659000</v>
      </c>
      <c r="DI41" s="227" t="s">
        <v>273</v>
      </c>
      <c r="DJ41" s="144">
        <v>8500</v>
      </c>
      <c r="DK41" s="145">
        <v>30302500</v>
      </c>
      <c r="DL41" s="227" t="s">
        <v>273</v>
      </c>
      <c r="DM41" s="144"/>
      <c r="DN41" s="145">
        <v>0</v>
      </c>
      <c r="DO41" s="313" t="s">
        <v>274</v>
      </c>
    </row>
    <row r="42" spans="1:119" ht="30.6" customHeight="1" thickBot="1">
      <c r="A42" s="27"/>
      <c r="B42" s="138">
        <v>24</v>
      </c>
      <c r="C42" s="139" t="s">
        <v>146</v>
      </c>
      <c r="D42" s="140" t="s">
        <v>147</v>
      </c>
      <c r="E42" s="139" t="s">
        <v>97</v>
      </c>
      <c r="F42" s="141">
        <v>552</v>
      </c>
      <c r="G42" s="142">
        <v>229482</v>
      </c>
      <c r="H42" s="143">
        <v>126674064</v>
      </c>
      <c r="I42" s="144">
        <v>223722</v>
      </c>
      <c r="J42" s="145">
        <v>123494544</v>
      </c>
      <c r="K42" s="227" t="s">
        <v>273</v>
      </c>
      <c r="L42" s="144"/>
      <c r="M42" s="145">
        <v>0</v>
      </c>
      <c r="N42" s="227" t="s">
        <v>274</v>
      </c>
      <c r="O42" s="144">
        <v>218926</v>
      </c>
      <c r="P42" s="145">
        <v>120847152</v>
      </c>
      <c r="Q42" s="227" t="s">
        <v>273</v>
      </c>
      <c r="R42" s="144">
        <v>223120</v>
      </c>
      <c r="S42" s="145">
        <v>123162240</v>
      </c>
      <c r="T42" s="227" t="s">
        <v>273</v>
      </c>
      <c r="U42" s="144"/>
      <c r="V42" s="145">
        <v>0</v>
      </c>
      <c r="W42" s="227" t="s">
        <v>274</v>
      </c>
      <c r="X42" s="144">
        <v>218500</v>
      </c>
      <c r="Y42" s="145">
        <v>120612000</v>
      </c>
      <c r="Z42" s="227" t="s">
        <v>273</v>
      </c>
      <c r="AA42" s="144">
        <v>229482</v>
      </c>
      <c r="AB42" s="145">
        <v>126674064</v>
      </c>
      <c r="AC42" s="227" t="s">
        <v>273</v>
      </c>
      <c r="AD42" s="144">
        <v>229482</v>
      </c>
      <c r="AE42" s="145">
        <v>126674064</v>
      </c>
      <c r="AF42" s="227" t="s">
        <v>273</v>
      </c>
      <c r="AG42" s="144"/>
      <c r="AH42" s="145">
        <v>0</v>
      </c>
      <c r="AI42" s="227" t="s">
        <v>274</v>
      </c>
      <c r="AJ42" s="144">
        <v>229482</v>
      </c>
      <c r="AK42" s="145">
        <v>126674064</v>
      </c>
      <c r="AL42" s="227" t="s">
        <v>273</v>
      </c>
      <c r="AM42" s="144">
        <v>229482</v>
      </c>
      <c r="AN42" s="145">
        <v>126674064</v>
      </c>
      <c r="AO42" s="227" t="s">
        <v>273</v>
      </c>
      <c r="AP42" s="144">
        <v>217319</v>
      </c>
      <c r="AQ42" s="145">
        <v>119960088</v>
      </c>
      <c r="AR42" s="227" t="s">
        <v>273</v>
      </c>
      <c r="AS42" s="144">
        <v>229400</v>
      </c>
      <c r="AT42" s="145">
        <v>126628800</v>
      </c>
      <c r="AU42" s="227" t="s">
        <v>273</v>
      </c>
      <c r="AV42" s="144">
        <v>218856</v>
      </c>
      <c r="AW42" s="145">
        <v>120808512</v>
      </c>
      <c r="AX42" s="227" t="s">
        <v>273</v>
      </c>
      <c r="AY42" s="144"/>
      <c r="AZ42" s="145">
        <v>0</v>
      </c>
      <c r="BA42" s="227" t="s">
        <v>274</v>
      </c>
      <c r="BB42" s="144">
        <v>217044</v>
      </c>
      <c r="BC42" s="145">
        <v>119808288</v>
      </c>
      <c r="BD42" s="227" t="s">
        <v>273</v>
      </c>
      <c r="BE42" s="144"/>
      <c r="BF42" s="145">
        <v>0</v>
      </c>
      <c r="BG42" s="227" t="s">
        <v>274</v>
      </c>
      <c r="BH42" s="144">
        <v>229482</v>
      </c>
      <c r="BI42" s="145">
        <v>126674064</v>
      </c>
      <c r="BJ42" s="227" t="s">
        <v>273</v>
      </c>
      <c r="BK42" s="144"/>
      <c r="BL42" s="145">
        <v>0</v>
      </c>
      <c r="BM42" s="227" t="s">
        <v>274</v>
      </c>
      <c r="BN42" s="144"/>
      <c r="BO42" s="145">
        <v>0</v>
      </c>
      <c r="BP42" s="227" t="s">
        <v>274</v>
      </c>
      <c r="BQ42" s="144"/>
      <c r="BR42" s="145">
        <v>0</v>
      </c>
      <c r="BS42" s="227" t="s">
        <v>274</v>
      </c>
      <c r="BT42" s="144">
        <v>223421</v>
      </c>
      <c r="BU42" s="145">
        <v>123328392</v>
      </c>
      <c r="BV42" s="227" t="s">
        <v>273</v>
      </c>
      <c r="BW42" s="144">
        <v>229482</v>
      </c>
      <c r="BX42" s="145">
        <v>126674064</v>
      </c>
      <c r="BY42" s="227" t="s">
        <v>273</v>
      </c>
      <c r="BZ42" s="144">
        <v>190754</v>
      </c>
      <c r="CA42" s="145">
        <v>105296208</v>
      </c>
      <c r="CB42" s="227" t="s">
        <v>273</v>
      </c>
      <c r="CC42" s="144"/>
      <c r="CD42" s="145">
        <v>0</v>
      </c>
      <c r="CE42" s="227" t="s">
        <v>274</v>
      </c>
      <c r="CF42" s="144">
        <v>211123</v>
      </c>
      <c r="CG42" s="145">
        <v>116539896</v>
      </c>
      <c r="CH42" s="227" t="s">
        <v>273</v>
      </c>
      <c r="CI42" s="144">
        <v>229482</v>
      </c>
      <c r="CJ42" s="145">
        <v>126674064</v>
      </c>
      <c r="CK42" s="227" t="s">
        <v>273</v>
      </c>
      <c r="CL42" s="144">
        <v>227187</v>
      </c>
      <c r="CM42" s="145">
        <v>125407224</v>
      </c>
      <c r="CN42" s="227" t="s">
        <v>273</v>
      </c>
      <c r="CO42" s="144"/>
      <c r="CP42" s="145">
        <v>0</v>
      </c>
      <c r="CQ42" s="227" t="s">
        <v>274</v>
      </c>
      <c r="CR42" s="144">
        <v>229482</v>
      </c>
      <c r="CS42" s="145">
        <v>126674064</v>
      </c>
      <c r="CT42" s="227" t="s">
        <v>273</v>
      </c>
      <c r="CU42" s="144"/>
      <c r="CV42" s="145">
        <v>0</v>
      </c>
      <c r="CW42" s="227" t="s">
        <v>274</v>
      </c>
      <c r="CX42" s="144">
        <v>220188</v>
      </c>
      <c r="CY42" s="145">
        <v>121543776</v>
      </c>
      <c r="CZ42" s="227" t="s">
        <v>273</v>
      </c>
      <c r="DA42" s="144">
        <v>218696</v>
      </c>
      <c r="DB42" s="145">
        <v>120720192</v>
      </c>
      <c r="DC42" s="227" t="s">
        <v>273</v>
      </c>
      <c r="DD42" s="144">
        <v>229482</v>
      </c>
      <c r="DE42" s="145">
        <v>126674064</v>
      </c>
      <c r="DF42" s="227" t="s">
        <v>273</v>
      </c>
      <c r="DG42" s="144">
        <v>220000</v>
      </c>
      <c r="DH42" s="145">
        <v>121440000</v>
      </c>
      <c r="DI42" s="227" t="s">
        <v>273</v>
      </c>
      <c r="DJ42" s="144">
        <v>210000</v>
      </c>
      <c r="DK42" s="145">
        <v>115920000</v>
      </c>
      <c r="DL42" s="227" t="s">
        <v>273</v>
      </c>
      <c r="DM42" s="144"/>
      <c r="DN42" s="145">
        <v>0</v>
      </c>
      <c r="DO42" s="313" t="s">
        <v>274</v>
      </c>
    </row>
    <row r="43" spans="1:119" ht="22.5" customHeight="1">
      <c r="A43" s="27"/>
      <c r="B43" s="217" t="s">
        <v>148</v>
      </c>
      <c r="C43" s="218"/>
      <c r="D43" s="218"/>
      <c r="E43" s="218"/>
      <c r="F43" s="219"/>
      <c r="G43" s="218"/>
      <c r="H43" s="220">
        <v>276292060</v>
      </c>
      <c r="I43" s="221"/>
      <c r="J43" s="222">
        <v>269366900</v>
      </c>
      <c r="K43" s="226"/>
      <c r="L43" s="221"/>
      <c r="M43" s="222">
        <v>0</v>
      </c>
      <c r="N43" s="226"/>
      <c r="O43" s="221"/>
      <c r="P43" s="222">
        <v>263571250</v>
      </c>
      <c r="Q43" s="226"/>
      <c r="R43" s="221"/>
      <c r="S43" s="222">
        <v>268606740</v>
      </c>
      <c r="T43" s="226"/>
      <c r="U43" s="221"/>
      <c r="V43" s="222">
        <v>0</v>
      </c>
      <c r="W43" s="226"/>
      <c r="X43" s="221"/>
      <c r="Y43" s="222">
        <v>275794160</v>
      </c>
      <c r="Z43" s="226"/>
      <c r="AA43" s="221"/>
      <c r="AB43" s="222">
        <v>276292060</v>
      </c>
      <c r="AC43" s="226"/>
      <c r="AD43" s="221"/>
      <c r="AE43" s="222">
        <v>263387860</v>
      </c>
      <c r="AF43" s="226"/>
      <c r="AG43" s="221"/>
      <c r="AH43" s="222">
        <v>0</v>
      </c>
      <c r="AI43" s="226"/>
      <c r="AJ43" s="221"/>
      <c r="AK43" s="222">
        <v>276292060</v>
      </c>
      <c r="AL43" s="226"/>
      <c r="AM43" s="221"/>
      <c r="AN43" s="222">
        <v>276292060</v>
      </c>
      <c r="AO43" s="226"/>
      <c r="AP43" s="221"/>
      <c r="AQ43" s="222">
        <v>261643480</v>
      </c>
      <c r="AR43" s="226"/>
      <c r="AS43" s="221"/>
      <c r="AT43" s="222">
        <v>275196000</v>
      </c>
      <c r="AU43" s="226"/>
      <c r="AV43" s="221"/>
      <c r="AW43" s="222">
        <v>263947690</v>
      </c>
      <c r="AX43" s="226"/>
      <c r="AY43" s="221"/>
      <c r="AZ43" s="222">
        <v>0</v>
      </c>
      <c r="BA43" s="226"/>
      <c r="BB43" s="221"/>
      <c r="BC43" s="222">
        <v>276292060</v>
      </c>
      <c r="BD43" s="226"/>
      <c r="BE43" s="221"/>
      <c r="BF43" s="222">
        <v>0</v>
      </c>
      <c r="BG43" s="226"/>
      <c r="BH43" s="221"/>
      <c r="BI43" s="222">
        <v>276292060</v>
      </c>
      <c r="BJ43" s="226"/>
      <c r="BK43" s="221"/>
      <c r="BL43" s="222">
        <v>0</v>
      </c>
      <c r="BM43" s="226"/>
      <c r="BN43" s="221"/>
      <c r="BO43" s="222">
        <v>0</v>
      </c>
      <c r="BP43" s="226"/>
      <c r="BQ43" s="221"/>
      <c r="BR43" s="222">
        <v>0</v>
      </c>
      <c r="BS43" s="226"/>
      <c r="BT43" s="221"/>
      <c r="BU43" s="222">
        <v>268986490</v>
      </c>
      <c r="BV43" s="226"/>
      <c r="BW43" s="221"/>
      <c r="BX43" s="222">
        <v>276292060</v>
      </c>
      <c r="BY43" s="226"/>
      <c r="BZ43" s="221"/>
      <c r="CA43" s="222">
        <v>229662690</v>
      </c>
      <c r="CB43" s="226"/>
      <c r="CC43" s="221"/>
      <c r="CD43" s="222">
        <v>0</v>
      </c>
      <c r="CE43" s="226"/>
      <c r="CF43" s="221"/>
      <c r="CG43" s="222">
        <v>254179370</v>
      </c>
      <c r="CH43" s="226"/>
      <c r="CI43" s="221"/>
      <c r="CJ43" s="222">
        <v>276292060</v>
      </c>
      <c r="CK43" s="226"/>
      <c r="CL43" s="221"/>
      <c r="CM43" s="222">
        <v>273523550</v>
      </c>
      <c r="CN43" s="226"/>
      <c r="CO43" s="221"/>
      <c r="CP43" s="222">
        <v>0</v>
      </c>
      <c r="CQ43" s="226"/>
      <c r="CR43" s="221"/>
      <c r="CS43" s="222">
        <v>276292060</v>
      </c>
      <c r="CT43" s="226"/>
      <c r="CU43" s="221"/>
      <c r="CV43" s="222">
        <v>0</v>
      </c>
      <c r="CW43" s="226"/>
      <c r="CX43" s="221"/>
      <c r="CY43" s="222">
        <v>265112670</v>
      </c>
      <c r="CZ43" s="226"/>
      <c r="DA43" s="221"/>
      <c r="DB43" s="222">
        <v>263290990</v>
      </c>
      <c r="DC43" s="226"/>
      <c r="DD43" s="221"/>
      <c r="DE43" s="222">
        <v>276292060</v>
      </c>
      <c r="DF43" s="226"/>
      <c r="DG43" s="221"/>
      <c r="DH43" s="222">
        <v>264801600</v>
      </c>
      <c r="DI43" s="226"/>
      <c r="DJ43" s="221"/>
      <c r="DK43" s="222">
        <v>267041770</v>
      </c>
      <c r="DL43" s="226"/>
      <c r="DM43" s="221"/>
      <c r="DN43" s="222">
        <v>0</v>
      </c>
      <c r="DO43" s="312"/>
    </row>
    <row r="44" spans="1:119" ht="40.5" customHeight="1">
      <c r="A44" s="27"/>
      <c r="B44" s="138">
        <v>25</v>
      </c>
      <c r="C44" s="139" t="s">
        <v>149</v>
      </c>
      <c r="D44" s="140" t="s">
        <v>150</v>
      </c>
      <c r="E44" s="139" t="s">
        <v>100</v>
      </c>
      <c r="F44" s="141">
        <v>33950</v>
      </c>
      <c r="G44" s="142">
        <v>1884</v>
      </c>
      <c r="H44" s="143">
        <v>63961800</v>
      </c>
      <c r="I44" s="144">
        <v>1836.71</v>
      </c>
      <c r="J44" s="145">
        <v>62366150</v>
      </c>
      <c r="K44" s="227" t="s">
        <v>273</v>
      </c>
      <c r="L44" s="144"/>
      <c r="M44" s="145">
        <v>0</v>
      </c>
      <c r="N44" s="227" t="s">
        <v>274</v>
      </c>
      <c r="O44" s="144">
        <v>1797</v>
      </c>
      <c r="P44" s="145">
        <v>61008150</v>
      </c>
      <c r="Q44" s="227" t="s">
        <v>273</v>
      </c>
      <c r="R44" s="144">
        <v>1831</v>
      </c>
      <c r="S44" s="145">
        <v>62162450</v>
      </c>
      <c r="T44" s="227" t="s">
        <v>273</v>
      </c>
      <c r="U44" s="144"/>
      <c r="V44" s="145">
        <v>0</v>
      </c>
      <c r="W44" s="227" t="s">
        <v>274</v>
      </c>
      <c r="X44" s="144">
        <v>1879</v>
      </c>
      <c r="Y44" s="145">
        <v>63792050</v>
      </c>
      <c r="Z44" s="227" t="s">
        <v>273</v>
      </c>
      <c r="AA44" s="144">
        <v>1884</v>
      </c>
      <c r="AB44" s="145">
        <v>63961800</v>
      </c>
      <c r="AC44" s="227" t="s">
        <v>273</v>
      </c>
      <c r="AD44" s="144">
        <v>1884</v>
      </c>
      <c r="AE44" s="145">
        <v>63961800</v>
      </c>
      <c r="AF44" s="227" t="s">
        <v>273</v>
      </c>
      <c r="AG44" s="144"/>
      <c r="AH44" s="145">
        <v>0</v>
      </c>
      <c r="AI44" s="227" t="s">
        <v>274</v>
      </c>
      <c r="AJ44" s="144">
        <v>1884</v>
      </c>
      <c r="AK44" s="145">
        <v>63961800</v>
      </c>
      <c r="AL44" s="227" t="s">
        <v>273</v>
      </c>
      <c r="AM44" s="144">
        <v>1884</v>
      </c>
      <c r="AN44" s="145">
        <v>63961800</v>
      </c>
      <c r="AO44" s="227" t="s">
        <v>273</v>
      </c>
      <c r="AP44" s="144">
        <v>1784</v>
      </c>
      <c r="AQ44" s="145">
        <v>60566800</v>
      </c>
      <c r="AR44" s="227" t="s">
        <v>273</v>
      </c>
      <c r="AS44" s="144">
        <v>1880</v>
      </c>
      <c r="AT44" s="145">
        <v>63826000</v>
      </c>
      <c r="AU44" s="227" t="s">
        <v>273</v>
      </c>
      <c r="AV44" s="144">
        <v>1810</v>
      </c>
      <c r="AW44" s="145">
        <v>61449500</v>
      </c>
      <c r="AX44" s="227" t="s">
        <v>273</v>
      </c>
      <c r="AY44" s="144"/>
      <c r="AZ44" s="145">
        <v>0</v>
      </c>
      <c r="BA44" s="227" t="s">
        <v>274</v>
      </c>
      <c r="BB44" s="144">
        <v>1884</v>
      </c>
      <c r="BC44" s="145">
        <v>63961800</v>
      </c>
      <c r="BD44" s="227" t="s">
        <v>273</v>
      </c>
      <c r="BE44" s="144"/>
      <c r="BF44" s="145">
        <v>0</v>
      </c>
      <c r="BG44" s="227" t="s">
        <v>274</v>
      </c>
      <c r="BH44" s="144">
        <v>1884</v>
      </c>
      <c r="BI44" s="145">
        <v>63961800</v>
      </c>
      <c r="BJ44" s="227" t="s">
        <v>273</v>
      </c>
      <c r="BK44" s="144"/>
      <c r="BL44" s="145">
        <v>0</v>
      </c>
      <c r="BM44" s="227" t="s">
        <v>274</v>
      </c>
      <c r="BN44" s="144"/>
      <c r="BO44" s="145">
        <v>0</v>
      </c>
      <c r="BP44" s="227" t="s">
        <v>274</v>
      </c>
      <c r="BQ44" s="144"/>
      <c r="BR44" s="145">
        <v>0</v>
      </c>
      <c r="BS44" s="227" t="s">
        <v>274</v>
      </c>
      <c r="BT44" s="144">
        <v>1834</v>
      </c>
      <c r="BU44" s="145">
        <v>62264300</v>
      </c>
      <c r="BV44" s="227" t="s">
        <v>273</v>
      </c>
      <c r="BW44" s="144">
        <v>1884</v>
      </c>
      <c r="BX44" s="145">
        <v>63961800</v>
      </c>
      <c r="BY44" s="227" t="s">
        <v>273</v>
      </c>
      <c r="BZ44" s="144">
        <v>1566</v>
      </c>
      <c r="CA44" s="145">
        <v>53165700</v>
      </c>
      <c r="CB44" s="227" t="s">
        <v>273</v>
      </c>
      <c r="CC44" s="144"/>
      <c r="CD44" s="145">
        <v>0</v>
      </c>
      <c r="CE44" s="227" t="s">
        <v>274</v>
      </c>
      <c r="CF44" s="144">
        <v>1733</v>
      </c>
      <c r="CG44" s="145">
        <v>58835350</v>
      </c>
      <c r="CH44" s="227" t="s">
        <v>273</v>
      </c>
      <c r="CI44" s="144">
        <v>1884</v>
      </c>
      <c r="CJ44" s="145">
        <v>63961800</v>
      </c>
      <c r="CK44" s="227" t="s">
        <v>273</v>
      </c>
      <c r="CL44" s="144">
        <v>1865</v>
      </c>
      <c r="CM44" s="145">
        <v>63316750</v>
      </c>
      <c r="CN44" s="227" t="s">
        <v>273</v>
      </c>
      <c r="CO44" s="144"/>
      <c r="CP44" s="145">
        <v>0</v>
      </c>
      <c r="CQ44" s="227" t="s">
        <v>274</v>
      </c>
      <c r="CR44" s="144">
        <v>1884</v>
      </c>
      <c r="CS44" s="145">
        <v>63961800</v>
      </c>
      <c r="CT44" s="227" t="s">
        <v>273</v>
      </c>
      <c r="CU44" s="144"/>
      <c r="CV44" s="145">
        <v>0</v>
      </c>
      <c r="CW44" s="227" t="s">
        <v>274</v>
      </c>
      <c r="CX44" s="144">
        <v>1808</v>
      </c>
      <c r="CY44" s="145">
        <v>61381600</v>
      </c>
      <c r="CZ44" s="227" t="s">
        <v>273</v>
      </c>
      <c r="DA44" s="144">
        <v>1795</v>
      </c>
      <c r="DB44" s="145">
        <v>60940250</v>
      </c>
      <c r="DC44" s="227" t="s">
        <v>273</v>
      </c>
      <c r="DD44" s="144">
        <v>1884</v>
      </c>
      <c r="DE44" s="145">
        <v>63961800</v>
      </c>
      <c r="DF44" s="227" t="s">
        <v>273</v>
      </c>
      <c r="DG44" s="144">
        <v>1808</v>
      </c>
      <c r="DH44" s="145">
        <v>61381600</v>
      </c>
      <c r="DI44" s="227" t="s">
        <v>273</v>
      </c>
      <c r="DJ44" s="144">
        <v>1650</v>
      </c>
      <c r="DK44" s="145">
        <v>56017500</v>
      </c>
      <c r="DL44" s="227" t="s">
        <v>273</v>
      </c>
      <c r="DM44" s="144"/>
      <c r="DN44" s="145">
        <v>0</v>
      </c>
      <c r="DO44" s="313" t="s">
        <v>274</v>
      </c>
    </row>
    <row r="45" spans="1:119" ht="40.5" customHeight="1">
      <c r="A45" s="27"/>
      <c r="B45" s="138">
        <v>26</v>
      </c>
      <c r="C45" s="139" t="s">
        <v>151</v>
      </c>
      <c r="D45" s="140" t="s">
        <v>152</v>
      </c>
      <c r="E45" s="139" t="s">
        <v>153</v>
      </c>
      <c r="F45" s="141">
        <v>200</v>
      </c>
      <c r="G45" s="142">
        <v>8328</v>
      </c>
      <c r="H45" s="143">
        <v>1665600</v>
      </c>
      <c r="I45" s="144">
        <v>8118.97</v>
      </c>
      <c r="J45" s="145">
        <v>1623800</v>
      </c>
      <c r="K45" s="227" t="s">
        <v>273</v>
      </c>
      <c r="L45" s="144"/>
      <c r="M45" s="145">
        <v>0</v>
      </c>
      <c r="N45" s="227" t="s">
        <v>274</v>
      </c>
      <c r="O45" s="144">
        <v>7945</v>
      </c>
      <c r="P45" s="145">
        <v>1589000</v>
      </c>
      <c r="Q45" s="227" t="s">
        <v>273</v>
      </c>
      <c r="R45" s="144">
        <v>8097</v>
      </c>
      <c r="S45" s="145">
        <v>1619400</v>
      </c>
      <c r="T45" s="227" t="s">
        <v>273</v>
      </c>
      <c r="U45" s="144"/>
      <c r="V45" s="145">
        <v>0</v>
      </c>
      <c r="W45" s="227" t="s">
        <v>274</v>
      </c>
      <c r="X45" s="144">
        <v>8297</v>
      </c>
      <c r="Y45" s="145">
        <v>1659400</v>
      </c>
      <c r="Z45" s="227" t="s">
        <v>273</v>
      </c>
      <c r="AA45" s="144">
        <v>8328</v>
      </c>
      <c r="AB45" s="145">
        <v>1665600</v>
      </c>
      <c r="AC45" s="227" t="s">
        <v>273</v>
      </c>
      <c r="AD45" s="144">
        <v>8328</v>
      </c>
      <c r="AE45" s="145">
        <v>1665600</v>
      </c>
      <c r="AF45" s="227" t="s">
        <v>273</v>
      </c>
      <c r="AG45" s="144"/>
      <c r="AH45" s="145">
        <v>0</v>
      </c>
      <c r="AI45" s="227" t="s">
        <v>274</v>
      </c>
      <c r="AJ45" s="144">
        <v>8328</v>
      </c>
      <c r="AK45" s="145">
        <v>1665600</v>
      </c>
      <c r="AL45" s="227" t="s">
        <v>273</v>
      </c>
      <c r="AM45" s="144">
        <v>8328</v>
      </c>
      <c r="AN45" s="145">
        <v>1665600</v>
      </c>
      <c r="AO45" s="227" t="s">
        <v>273</v>
      </c>
      <c r="AP45" s="144">
        <v>7887</v>
      </c>
      <c r="AQ45" s="145">
        <v>1577400</v>
      </c>
      <c r="AR45" s="227" t="s">
        <v>273</v>
      </c>
      <c r="AS45" s="144">
        <v>8300</v>
      </c>
      <c r="AT45" s="145">
        <v>1660000</v>
      </c>
      <c r="AU45" s="227" t="s">
        <v>273</v>
      </c>
      <c r="AV45" s="144">
        <v>7942</v>
      </c>
      <c r="AW45" s="145">
        <v>1588400</v>
      </c>
      <c r="AX45" s="227" t="s">
        <v>273</v>
      </c>
      <c r="AY45" s="144"/>
      <c r="AZ45" s="145">
        <v>0</v>
      </c>
      <c r="BA45" s="227" t="s">
        <v>274</v>
      </c>
      <c r="BB45" s="144">
        <v>8328</v>
      </c>
      <c r="BC45" s="145">
        <v>1665600</v>
      </c>
      <c r="BD45" s="227" t="s">
        <v>273</v>
      </c>
      <c r="BE45" s="144"/>
      <c r="BF45" s="145">
        <v>0</v>
      </c>
      <c r="BG45" s="227" t="s">
        <v>274</v>
      </c>
      <c r="BH45" s="144">
        <v>8328</v>
      </c>
      <c r="BI45" s="145">
        <v>1665600</v>
      </c>
      <c r="BJ45" s="227" t="s">
        <v>273</v>
      </c>
      <c r="BK45" s="144"/>
      <c r="BL45" s="145">
        <v>0</v>
      </c>
      <c r="BM45" s="227" t="s">
        <v>274</v>
      </c>
      <c r="BN45" s="144"/>
      <c r="BO45" s="145">
        <v>0</v>
      </c>
      <c r="BP45" s="227" t="s">
        <v>274</v>
      </c>
      <c r="BQ45" s="144"/>
      <c r="BR45" s="145">
        <v>0</v>
      </c>
      <c r="BS45" s="227" t="s">
        <v>274</v>
      </c>
      <c r="BT45" s="144">
        <v>8108</v>
      </c>
      <c r="BU45" s="145">
        <v>1621600</v>
      </c>
      <c r="BV45" s="227" t="s">
        <v>273</v>
      </c>
      <c r="BW45" s="144">
        <v>8328</v>
      </c>
      <c r="BX45" s="145">
        <v>1665600</v>
      </c>
      <c r="BY45" s="227" t="s">
        <v>273</v>
      </c>
      <c r="BZ45" s="144">
        <v>6923</v>
      </c>
      <c r="CA45" s="145">
        <v>1384600</v>
      </c>
      <c r="CB45" s="227" t="s">
        <v>273</v>
      </c>
      <c r="CC45" s="144"/>
      <c r="CD45" s="145">
        <v>0</v>
      </c>
      <c r="CE45" s="227" t="s">
        <v>274</v>
      </c>
      <c r="CF45" s="144">
        <v>7662</v>
      </c>
      <c r="CG45" s="145">
        <v>1532400</v>
      </c>
      <c r="CH45" s="227" t="s">
        <v>273</v>
      </c>
      <c r="CI45" s="144">
        <v>8328</v>
      </c>
      <c r="CJ45" s="145">
        <v>1665600</v>
      </c>
      <c r="CK45" s="227" t="s">
        <v>273</v>
      </c>
      <c r="CL45" s="144">
        <v>8245</v>
      </c>
      <c r="CM45" s="145">
        <v>1649000</v>
      </c>
      <c r="CN45" s="227" t="s">
        <v>273</v>
      </c>
      <c r="CO45" s="144"/>
      <c r="CP45" s="145">
        <v>0</v>
      </c>
      <c r="CQ45" s="227" t="s">
        <v>274</v>
      </c>
      <c r="CR45" s="144">
        <v>8328</v>
      </c>
      <c r="CS45" s="145">
        <v>1665600</v>
      </c>
      <c r="CT45" s="227" t="s">
        <v>273</v>
      </c>
      <c r="CU45" s="144"/>
      <c r="CV45" s="145">
        <v>0</v>
      </c>
      <c r="CW45" s="227" t="s">
        <v>274</v>
      </c>
      <c r="CX45" s="144">
        <v>7991</v>
      </c>
      <c r="CY45" s="145">
        <v>1598200</v>
      </c>
      <c r="CZ45" s="227" t="s">
        <v>273</v>
      </c>
      <c r="DA45" s="144">
        <v>7937</v>
      </c>
      <c r="DB45" s="145">
        <v>1587400</v>
      </c>
      <c r="DC45" s="227" t="s">
        <v>273</v>
      </c>
      <c r="DD45" s="144">
        <v>8328</v>
      </c>
      <c r="DE45" s="145">
        <v>1665600</v>
      </c>
      <c r="DF45" s="227" t="s">
        <v>273</v>
      </c>
      <c r="DG45" s="144">
        <v>7990</v>
      </c>
      <c r="DH45" s="145">
        <v>1598000</v>
      </c>
      <c r="DI45" s="227" t="s">
        <v>273</v>
      </c>
      <c r="DJ45" s="144">
        <v>8328</v>
      </c>
      <c r="DK45" s="145">
        <v>1665600</v>
      </c>
      <c r="DL45" s="227" t="s">
        <v>273</v>
      </c>
      <c r="DM45" s="144"/>
      <c r="DN45" s="145">
        <v>0</v>
      </c>
      <c r="DO45" s="313" t="s">
        <v>274</v>
      </c>
    </row>
    <row r="46" spans="1:119" ht="40.5" customHeight="1">
      <c r="A46" s="27"/>
      <c r="B46" s="138">
        <v>27</v>
      </c>
      <c r="C46" s="139" t="s">
        <v>154</v>
      </c>
      <c r="D46" s="140" t="s">
        <v>155</v>
      </c>
      <c r="E46" s="139" t="s">
        <v>153</v>
      </c>
      <c r="F46" s="141">
        <v>10</v>
      </c>
      <c r="G46" s="142">
        <v>400196</v>
      </c>
      <c r="H46" s="143">
        <v>4001960</v>
      </c>
      <c r="I46" s="144">
        <v>390151.08</v>
      </c>
      <c r="J46" s="145">
        <v>3901510</v>
      </c>
      <c r="K46" s="227" t="s">
        <v>273</v>
      </c>
      <c r="L46" s="144"/>
      <c r="M46" s="145">
        <v>0</v>
      </c>
      <c r="N46" s="227" t="s">
        <v>274</v>
      </c>
      <c r="O46" s="144">
        <v>381787</v>
      </c>
      <c r="P46" s="145">
        <v>3817870</v>
      </c>
      <c r="Q46" s="227" t="s">
        <v>273</v>
      </c>
      <c r="R46" s="144">
        <v>389102</v>
      </c>
      <c r="S46" s="145">
        <v>3891020</v>
      </c>
      <c r="T46" s="227" t="s">
        <v>273</v>
      </c>
      <c r="U46" s="144"/>
      <c r="V46" s="145">
        <v>0</v>
      </c>
      <c r="W46" s="227" t="s">
        <v>274</v>
      </c>
      <c r="X46" s="144">
        <v>398756</v>
      </c>
      <c r="Y46" s="145">
        <v>3987560</v>
      </c>
      <c r="Z46" s="227" t="s">
        <v>273</v>
      </c>
      <c r="AA46" s="144">
        <v>400196</v>
      </c>
      <c r="AB46" s="145">
        <v>4001960</v>
      </c>
      <c r="AC46" s="227" t="s">
        <v>273</v>
      </c>
      <c r="AD46" s="144">
        <v>400196</v>
      </c>
      <c r="AE46" s="145">
        <v>4001960</v>
      </c>
      <c r="AF46" s="227" t="s">
        <v>273</v>
      </c>
      <c r="AG46" s="144"/>
      <c r="AH46" s="145">
        <v>0</v>
      </c>
      <c r="AI46" s="227" t="s">
        <v>274</v>
      </c>
      <c r="AJ46" s="144">
        <v>400196</v>
      </c>
      <c r="AK46" s="145">
        <v>4001960</v>
      </c>
      <c r="AL46" s="227" t="s">
        <v>273</v>
      </c>
      <c r="AM46" s="144">
        <v>400196</v>
      </c>
      <c r="AN46" s="145">
        <v>4001960</v>
      </c>
      <c r="AO46" s="227" t="s">
        <v>273</v>
      </c>
      <c r="AP46" s="144">
        <v>378986</v>
      </c>
      <c r="AQ46" s="145">
        <v>3789860</v>
      </c>
      <c r="AR46" s="227" t="s">
        <v>273</v>
      </c>
      <c r="AS46" s="144">
        <v>400000</v>
      </c>
      <c r="AT46" s="145">
        <v>4000000</v>
      </c>
      <c r="AU46" s="227" t="s">
        <v>273</v>
      </c>
      <c r="AV46" s="144">
        <v>381665</v>
      </c>
      <c r="AW46" s="145">
        <v>3816650</v>
      </c>
      <c r="AX46" s="227" t="s">
        <v>273</v>
      </c>
      <c r="AY46" s="144"/>
      <c r="AZ46" s="145">
        <v>0</v>
      </c>
      <c r="BA46" s="227" t="s">
        <v>274</v>
      </c>
      <c r="BB46" s="144">
        <v>400196</v>
      </c>
      <c r="BC46" s="145">
        <v>4001960</v>
      </c>
      <c r="BD46" s="227" t="s">
        <v>273</v>
      </c>
      <c r="BE46" s="144"/>
      <c r="BF46" s="145">
        <v>0</v>
      </c>
      <c r="BG46" s="227" t="s">
        <v>274</v>
      </c>
      <c r="BH46" s="144">
        <v>400196</v>
      </c>
      <c r="BI46" s="145">
        <v>4001960</v>
      </c>
      <c r="BJ46" s="227" t="s">
        <v>273</v>
      </c>
      <c r="BK46" s="144"/>
      <c r="BL46" s="145">
        <v>0</v>
      </c>
      <c r="BM46" s="227" t="s">
        <v>274</v>
      </c>
      <c r="BN46" s="144"/>
      <c r="BO46" s="145">
        <v>0</v>
      </c>
      <c r="BP46" s="227" t="s">
        <v>274</v>
      </c>
      <c r="BQ46" s="144"/>
      <c r="BR46" s="145">
        <v>0</v>
      </c>
      <c r="BS46" s="227" t="s">
        <v>274</v>
      </c>
      <c r="BT46" s="144">
        <v>389626</v>
      </c>
      <c r="BU46" s="145">
        <v>3896260</v>
      </c>
      <c r="BV46" s="227" t="s">
        <v>273</v>
      </c>
      <c r="BW46" s="144">
        <v>400196</v>
      </c>
      <c r="BX46" s="145">
        <v>4001960</v>
      </c>
      <c r="BY46" s="227" t="s">
        <v>273</v>
      </c>
      <c r="BZ46" s="144">
        <v>332658</v>
      </c>
      <c r="CA46" s="145">
        <v>3326580</v>
      </c>
      <c r="CB46" s="227" t="s">
        <v>273</v>
      </c>
      <c r="CC46" s="144"/>
      <c r="CD46" s="145">
        <v>0</v>
      </c>
      <c r="CE46" s="227" t="s">
        <v>274</v>
      </c>
      <c r="CF46" s="144">
        <v>368180</v>
      </c>
      <c r="CG46" s="145">
        <v>3681800</v>
      </c>
      <c r="CH46" s="227" t="s">
        <v>273</v>
      </c>
      <c r="CI46" s="144">
        <v>400196</v>
      </c>
      <c r="CJ46" s="145">
        <v>4001960</v>
      </c>
      <c r="CK46" s="227" t="s">
        <v>273</v>
      </c>
      <c r="CL46" s="144">
        <v>396194</v>
      </c>
      <c r="CM46" s="145">
        <v>3961940</v>
      </c>
      <c r="CN46" s="227" t="s">
        <v>273</v>
      </c>
      <c r="CO46" s="144"/>
      <c r="CP46" s="145">
        <v>0</v>
      </c>
      <c r="CQ46" s="227" t="s">
        <v>274</v>
      </c>
      <c r="CR46" s="144">
        <v>400196</v>
      </c>
      <c r="CS46" s="145">
        <v>4001960</v>
      </c>
      <c r="CT46" s="227" t="s">
        <v>273</v>
      </c>
      <c r="CU46" s="144"/>
      <c r="CV46" s="145">
        <v>0</v>
      </c>
      <c r="CW46" s="227" t="s">
        <v>274</v>
      </c>
      <c r="CX46" s="144">
        <v>383988</v>
      </c>
      <c r="CY46" s="145">
        <v>3839880</v>
      </c>
      <c r="CZ46" s="227" t="s">
        <v>273</v>
      </c>
      <c r="DA46" s="144">
        <v>381387</v>
      </c>
      <c r="DB46" s="145">
        <v>3813870</v>
      </c>
      <c r="DC46" s="227" t="s">
        <v>273</v>
      </c>
      <c r="DD46" s="144">
        <v>400196</v>
      </c>
      <c r="DE46" s="145">
        <v>4001960</v>
      </c>
      <c r="DF46" s="227" t="s">
        <v>273</v>
      </c>
      <c r="DG46" s="144">
        <v>384100</v>
      </c>
      <c r="DH46" s="145">
        <v>3841000</v>
      </c>
      <c r="DI46" s="227" t="s">
        <v>273</v>
      </c>
      <c r="DJ46" s="144">
        <v>393977</v>
      </c>
      <c r="DK46" s="145">
        <v>3939770</v>
      </c>
      <c r="DL46" s="227" t="s">
        <v>273</v>
      </c>
      <c r="DM46" s="144"/>
      <c r="DN46" s="145">
        <v>0</v>
      </c>
      <c r="DO46" s="313" t="s">
        <v>274</v>
      </c>
    </row>
    <row r="47" spans="1:119" ht="40.5" customHeight="1">
      <c r="A47" s="27"/>
      <c r="B47" s="138">
        <v>28</v>
      </c>
      <c r="C47" s="139" t="s">
        <v>156</v>
      </c>
      <c r="D47" s="140" t="s">
        <v>157</v>
      </c>
      <c r="E47" s="139" t="s">
        <v>153</v>
      </c>
      <c r="F47" s="141">
        <v>200</v>
      </c>
      <c r="G47" s="142">
        <v>509256</v>
      </c>
      <c r="H47" s="143">
        <v>101851200</v>
      </c>
      <c r="I47" s="144">
        <v>496473.67</v>
      </c>
      <c r="J47" s="145">
        <v>99294800</v>
      </c>
      <c r="K47" s="227" t="s">
        <v>273</v>
      </c>
      <c r="L47" s="144"/>
      <c r="M47" s="145">
        <v>0</v>
      </c>
      <c r="N47" s="227" t="s">
        <v>274</v>
      </c>
      <c r="O47" s="144">
        <v>485830</v>
      </c>
      <c r="P47" s="145">
        <v>97166000</v>
      </c>
      <c r="Q47" s="227" t="s">
        <v>273</v>
      </c>
      <c r="R47" s="144">
        <v>495139</v>
      </c>
      <c r="S47" s="145">
        <v>99027800</v>
      </c>
      <c r="T47" s="227" t="s">
        <v>273</v>
      </c>
      <c r="U47" s="144"/>
      <c r="V47" s="145">
        <v>0</v>
      </c>
      <c r="W47" s="227" t="s">
        <v>274</v>
      </c>
      <c r="X47" s="144">
        <v>507815</v>
      </c>
      <c r="Y47" s="145">
        <v>101563000</v>
      </c>
      <c r="Z47" s="227" t="s">
        <v>273</v>
      </c>
      <c r="AA47" s="144">
        <v>509256</v>
      </c>
      <c r="AB47" s="145">
        <v>101851200</v>
      </c>
      <c r="AC47" s="227" t="s">
        <v>273</v>
      </c>
      <c r="AD47" s="144">
        <v>509256</v>
      </c>
      <c r="AE47" s="145">
        <v>101851200</v>
      </c>
      <c r="AF47" s="227" t="s">
        <v>273</v>
      </c>
      <c r="AG47" s="144"/>
      <c r="AH47" s="145">
        <v>0</v>
      </c>
      <c r="AI47" s="227" t="s">
        <v>274</v>
      </c>
      <c r="AJ47" s="144">
        <v>509256</v>
      </c>
      <c r="AK47" s="145">
        <v>101851200</v>
      </c>
      <c r="AL47" s="227" t="s">
        <v>273</v>
      </c>
      <c r="AM47" s="144">
        <v>509256</v>
      </c>
      <c r="AN47" s="145">
        <v>101851200</v>
      </c>
      <c r="AO47" s="227" t="s">
        <v>273</v>
      </c>
      <c r="AP47" s="144">
        <v>482265</v>
      </c>
      <c r="AQ47" s="145">
        <v>96453000</v>
      </c>
      <c r="AR47" s="227" t="s">
        <v>273</v>
      </c>
      <c r="AS47" s="144">
        <v>505000</v>
      </c>
      <c r="AT47" s="145">
        <v>101000000</v>
      </c>
      <c r="AU47" s="227" t="s">
        <v>273</v>
      </c>
      <c r="AV47" s="144">
        <v>485675</v>
      </c>
      <c r="AW47" s="145">
        <v>97135000</v>
      </c>
      <c r="AX47" s="227" t="s">
        <v>273</v>
      </c>
      <c r="AY47" s="144"/>
      <c r="AZ47" s="145">
        <v>0</v>
      </c>
      <c r="BA47" s="227" t="s">
        <v>274</v>
      </c>
      <c r="BB47" s="144">
        <v>509256</v>
      </c>
      <c r="BC47" s="145">
        <v>101851200</v>
      </c>
      <c r="BD47" s="227" t="s">
        <v>273</v>
      </c>
      <c r="BE47" s="144"/>
      <c r="BF47" s="145">
        <v>0</v>
      </c>
      <c r="BG47" s="227" t="s">
        <v>274</v>
      </c>
      <c r="BH47" s="144">
        <v>509256</v>
      </c>
      <c r="BI47" s="145">
        <v>101851200</v>
      </c>
      <c r="BJ47" s="227" t="s">
        <v>273</v>
      </c>
      <c r="BK47" s="144"/>
      <c r="BL47" s="145">
        <v>0</v>
      </c>
      <c r="BM47" s="227" t="s">
        <v>274</v>
      </c>
      <c r="BN47" s="144"/>
      <c r="BO47" s="145">
        <v>0</v>
      </c>
      <c r="BP47" s="227" t="s">
        <v>274</v>
      </c>
      <c r="BQ47" s="144"/>
      <c r="BR47" s="145">
        <v>0</v>
      </c>
      <c r="BS47" s="227" t="s">
        <v>274</v>
      </c>
      <c r="BT47" s="144">
        <v>495806</v>
      </c>
      <c r="BU47" s="145">
        <v>99161200</v>
      </c>
      <c r="BV47" s="227" t="s">
        <v>273</v>
      </c>
      <c r="BW47" s="144">
        <v>509256</v>
      </c>
      <c r="BX47" s="145">
        <v>101851200</v>
      </c>
      <c r="BY47" s="227" t="s">
        <v>273</v>
      </c>
      <c r="BZ47" s="144">
        <v>423313</v>
      </c>
      <c r="CA47" s="145">
        <v>84662600</v>
      </c>
      <c r="CB47" s="227" t="s">
        <v>273</v>
      </c>
      <c r="CC47" s="144"/>
      <c r="CD47" s="145">
        <v>0</v>
      </c>
      <c r="CE47" s="227" t="s">
        <v>274</v>
      </c>
      <c r="CF47" s="144">
        <v>468516</v>
      </c>
      <c r="CG47" s="145">
        <v>93703200</v>
      </c>
      <c r="CH47" s="227" t="s">
        <v>273</v>
      </c>
      <c r="CI47" s="144">
        <v>509256</v>
      </c>
      <c r="CJ47" s="145">
        <v>101851200</v>
      </c>
      <c r="CK47" s="227" t="s">
        <v>273</v>
      </c>
      <c r="CL47" s="144">
        <v>504163</v>
      </c>
      <c r="CM47" s="145">
        <v>100832600</v>
      </c>
      <c r="CN47" s="227" t="s">
        <v>273</v>
      </c>
      <c r="CO47" s="144"/>
      <c r="CP47" s="145">
        <v>0</v>
      </c>
      <c r="CQ47" s="227" t="s">
        <v>274</v>
      </c>
      <c r="CR47" s="144">
        <v>509256</v>
      </c>
      <c r="CS47" s="145">
        <v>101851200</v>
      </c>
      <c r="CT47" s="227" t="s">
        <v>273</v>
      </c>
      <c r="CU47" s="144"/>
      <c r="CV47" s="145">
        <v>0</v>
      </c>
      <c r="CW47" s="227" t="s">
        <v>274</v>
      </c>
      <c r="CX47" s="144">
        <v>488631</v>
      </c>
      <c r="CY47" s="145">
        <v>97726200</v>
      </c>
      <c r="CZ47" s="227" t="s">
        <v>273</v>
      </c>
      <c r="DA47" s="144">
        <v>485321</v>
      </c>
      <c r="DB47" s="145">
        <v>97064200</v>
      </c>
      <c r="DC47" s="227" t="s">
        <v>273</v>
      </c>
      <c r="DD47" s="144">
        <v>509256</v>
      </c>
      <c r="DE47" s="145">
        <v>101851200</v>
      </c>
      <c r="DF47" s="227" t="s">
        <v>273</v>
      </c>
      <c r="DG47" s="144">
        <v>488000</v>
      </c>
      <c r="DH47" s="145">
        <v>97600000</v>
      </c>
      <c r="DI47" s="227" t="s">
        <v>273</v>
      </c>
      <c r="DJ47" s="144">
        <v>503037</v>
      </c>
      <c r="DK47" s="145">
        <v>100607400</v>
      </c>
      <c r="DL47" s="227" t="s">
        <v>273</v>
      </c>
      <c r="DM47" s="144"/>
      <c r="DN47" s="145">
        <v>0</v>
      </c>
      <c r="DO47" s="313" t="s">
        <v>274</v>
      </c>
    </row>
    <row r="48" spans="1:119" ht="40.5" customHeight="1">
      <c r="A48" s="27"/>
      <c r="B48" s="138">
        <v>29</v>
      </c>
      <c r="C48" s="139" t="s">
        <v>158</v>
      </c>
      <c r="D48" s="140" t="s">
        <v>159</v>
      </c>
      <c r="E48" s="139" t="s">
        <v>100</v>
      </c>
      <c r="F48" s="141">
        <v>450</v>
      </c>
      <c r="G48" s="142">
        <v>228676</v>
      </c>
      <c r="H48" s="143">
        <v>102904200</v>
      </c>
      <c r="I48" s="144">
        <v>222936.23</v>
      </c>
      <c r="J48" s="145">
        <v>100321200</v>
      </c>
      <c r="K48" s="227" t="s">
        <v>273</v>
      </c>
      <c r="L48" s="144"/>
      <c r="M48" s="145">
        <v>0</v>
      </c>
      <c r="N48" s="227" t="s">
        <v>274</v>
      </c>
      <c r="O48" s="144">
        <v>218157</v>
      </c>
      <c r="P48" s="145">
        <v>98170650</v>
      </c>
      <c r="Q48" s="227" t="s">
        <v>273</v>
      </c>
      <c r="R48" s="144">
        <v>222337</v>
      </c>
      <c r="S48" s="145">
        <v>100051650</v>
      </c>
      <c r="T48" s="227" t="s">
        <v>273</v>
      </c>
      <c r="U48" s="144"/>
      <c r="V48" s="145">
        <v>0</v>
      </c>
      <c r="W48" s="227" t="s">
        <v>274</v>
      </c>
      <c r="X48" s="144">
        <v>228633</v>
      </c>
      <c r="Y48" s="145">
        <v>102884850</v>
      </c>
      <c r="Z48" s="227" t="s">
        <v>273</v>
      </c>
      <c r="AA48" s="144">
        <v>228676</v>
      </c>
      <c r="AB48" s="145">
        <v>102904200</v>
      </c>
      <c r="AC48" s="227" t="s">
        <v>273</v>
      </c>
      <c r="AD48" s="144">
        <v>200000</v>
      </c>
      <c r="AE48" s="145">
        <v>90000000</v>
      </c>
      <c r="AF48" s="227" t="s">
        <v>273</v>
      </c>
      <c r="AG48" s="144"/>
      <c r="AH48" s="145">
        <v>0</v>
      </c>
      <c r="AI48" s="227" t="s">
        <v>274</v>
      </c>
      <c r="AJ48" s="144">
        <v>228676</v>
      </c>
      <c r="AK48" s="145">
        <v>102904200</v>
      </c>
      <c r="AL48" s="227" t="s">
        <v>273</v>
      </c>
      <c r="AM48" s="144">
        <v>228676</v>
      </c>
      <c r="AN48" s="145">
        <v>102904200</v>
      </c>
      <c r="AO48" s="227" t="s">
        <v>273</v>
      </c>
      <c r="AP48" s="144">
        <v>216556</v>
      </c>
      <c r="AQ48" s="145">
        <v>97450200</v>
      </c>
      <c r="AR48" s="227" t="s">
        <v>273</v>
      </c>
      <c r="AS48" s="144">
        <v>228500</v>
      </c>
      <c r="AT48" s="145">
        <v>102825000</v>
      </c>
      <c r="AU48" s="227" t="s">
        <v>273</v>
      </c>
      <c r="AV48" s="144">
        <v>218087</v>
      </c>
      <c r="AW48" s="145">
        <v>98139150</v>
      </c>
      <c r="AX48" s="227" t="s">
        <v>273</v>
      </c>
      <c r="AY48" s="144"/>
      <c r="AZ48" s="145">
        <v>0</v>
      </c>
      <c r="BA48" s="227" t="s">
        <v>274</v>
      </c>
      <c r="BB48" s="144">
        <v>228676</v>
      </c>
      <c r="BC48" s="145">
        <v>102904200</v>
      </c>
      <c r="BD48" s="227" t="s">
        <v>273</v>
      </c>
      <c r="BE48" s="144"/>
      <c r="BF48" s="145">
        <v>0</v>
      </c>
      <c r="BG48" s="227" t="s">
        <v>274</v>
      </c>
      <c r="BH48" s="144">
        <v>228676</v>
      </c>
      <c r="BI48" s="145">
        <v>102904200</v>
      </c>
      <c r="BJ48" s="227" t="s">
        <v>273</v>
      </c>
      <c r="BK48" s="144"/>
      <c r="BL48" s="145">
        <v>0</v>
      </c>
      <c r="BM48" s="227" t="s">
        <v>274</v>
      </c>
      <c r="BN48" s="144"/>
      <c r="BO48" s="145">
        <v>0</v>
      </c>
      <c r="BP48" s="227" t="s">
        <v>274</v>
      </c>
      <c r="BQ48" s="144"/>
      <c r="BR48" s="145">
        <v>0</v>
      </c>
      <c r="BS48" s="227" t="s">
        <v>274</v>
      </c>
      <c r="BT48" s="144">
        <v>222636</v>
      </c>
      <c r="BU48" s="145">
        <v>100186200</v>
      </c>
      <c r="BV48" s="227" t="s">
        <v>273</v>
      </c>
      <c r="BW48" s="144">
        <v>228676</v>
      </c>
      <c r="BX48" s="145">
        <v>102904200</v>
      </c>
      <c r="BY48" s="227" t="s">
        <v>273</v>
      </c>
      <c r="BZ48" s="144">
        <v>190084</v>
      </c>
      <c r="CA48" s="145">
        <v>85537800</v>
      </c>
      <c r="CB48" s="227" t="s">
        <v>273</v>
      </c>
      <c r="CC48" s="144"/>
      <c r="CD48" s="145">
        <v>0</v>
      </c>
      <c r="CE48" s="227" t="s">
        <v>274</v>
      </c>
      <c r="CF48" s="144">
        <v>210382</v>
      </c>
      <c r="CG48" s="145">
        <v>94671900</v>
      </c>
      <c r="CH48" s="227" t="s">
        <v>273</v>
      </c>
      <c r="CI48" s="144">
        <v>228676</v>
      </c>
      <c r="CJ48" s="145">
        <v>102904200</v>
      </c>
      <c r="CK48" s="227" t="s">
        <v>273</v>
      </c>
      <c r="CL48" s="144">
        <v>226389</v>
      </c>
      <c r="CM48" s="145">
        <v>101875050</v>
      </c>
      <c r="CN48" s="227" t="s">
        <v>273</v>
      </c>
      <c r="CO48" s="144"/>
      <c r="CP48" s="145">
        <v>0</v>
      </c>
      <c r="CQ48" s="227" t="s">
        <v>274</v>
      </c>
      <c r="CR48" s="144">
        <v>228676</v>
      </c>
      <c r="CS48" s="145">
        <v>102904200</v>
      </c>
      <c r="CT48" s="227" t="s">
        <v>273</v>
      </c>
      <c r="CU48" s="144"/>
      <c r="CV48" s="145">
        <v>0</v>
      </c>
      <c r="CW48" s="227" t="s">
        <v>274</v>
      </c>
      <c r="CX48" s="144">
        <v>219415</v>
      </c>
      <c r="CY48" s="145">
        <v>98736750</v>
      </c>
      <c r="CZ48" s="227" t="s">
        <v>273</v>
      </c>
      <c r="DA48" s="144">
        <v>217928</v>
      </c>
      <c r="DB48" s="145">
        <v>98067600</v>
      </c>
      <c r="DC48" s="227" t="s">
        <v>273</v>
      </c>
      <c r="DD48" s="144">
        <v>228676</v>
      </c>
      <c r="DE48" s="145">
        <v>102904200</v>
      </c>
      <c r="DF48" s="227" t="s">
        <v>273</v>
      </c>
      <c r="DG48" s="144">
        <v>219000</v>
      </c>
      <c r="DH48" s="145">
        <v>98550000</v>
      </c>
      <c r="DI48" s="227" t="s">
        <v>273</v>
      </c>
      <c r="DJ48" s="144">
        <v>228676</v>
      </c>
      <c r="DK48" s="145">
        <v>102904200</v>
      </c>
      <c r="DL48" s="227" t="s">
        <v>273</v>
      </c>
      <c r="DM48" s="144"/>
      <c r="DN48" s="145">
        <v>0</v>
      </c>
      <c r="DO48" s="313" t="s">
        <v>274</v>
      </c>
    </row>
    <row r="49" spans="1:119" ht="40.5" customHeight="1">
      <c r="A49" s="27"/>
      <c r="B49" s="138">
        <v>30</v>
      </c>
      <c r="C49" s="139" t="s">
        <v>160</v>
      </c>
      <c r="D49" s="140" t="s">
        <v>161</v>
      </c>
      <c r="E49" s="139" t="s">
        <v>153</v>
      </c>
      <c r="F49" s="141">
        <v>10</v>
      </c>
      <c r="G49" s="142">
        <v>102870</v>
      </c>
      <c r="H49" s="143">
        <v>1028700</v>
      </c>
      <c r="I49" s="144">
        <v>100287.96</v>
      </c>
      <c r="J49" s="145">
        <v>1002880</v>
      </c>
      <c r="K49" s="227" t="s">
        <v>273</v>
      </c>
      <c r="L49" s="144"/>
      <c r="M49" s="145">
        <v>0</v>
      </c>
      <c r="N49" s="227" t="s">
        <v>274</v>
      </c>
      <c r="O49" s="144">
        <v>98138</v>
      </c>
      <c r="P49" s="145">
        <v>981380</v>
      </c>
      <c r="Q49" s="227" t="s">
        <v>273</v>
      </c>
      <c r="R49" s="144">
        <v>100018</v>
      </c>
      <c r="S49" s="145">
        <v>1000180</v>
      </c>
      <c r="T49" s="227" t="s">
        <v>273</v>
      </c>
      <c r="U49" s="144"/>
      <c r="V49" s="145">
        <v>0</v>
      </c>
      <c r="W49" s="227" t="s">
        <v>274</v>
      </c>
      <c r="X49" s="144">
        <v>102870</v>
      </c>
      <c r="Y49" s="145">
        <v>1028700</v>
      </c>
      <c r="Z49" s="227" t="s">
        <v>273</v>
      </c>
      <c r="AA49" s="144">
        <v>102870</v>
      </c>
      <c r="AB49" s="145">
        <v>1028700</v>
      </c>
      <c r="AC49" s="227" t="s">
        <v>273</v>
      </c>
      <c r="AD49" s="144">
        <v>102870</v>
      </c>
      <c r="AE49" s="145">
        <v>1028700</v>
      </c>
      <c r="AF49" s="227" t="s">
        <v>273</v>
      </c>
      <c r="AG49" s="144"/>
      <c r="AH49" s="145">
        <v>0</v>
      </c>
      <c r="AI49" s="227" t="s">
        <v>274</v>
      </c>
      <c r="AJ49" s="144">
        <v>102870</v>
      </c>
      <c r="AK49" s="145">
        <v>1028700</v>
      </c>
      <c r="AL49" s="227" t="s">
        <v>273</v>
      </c>
      <c r="AM49" s="144">
        <v>102870</v>
      </c>
      <c r="AN49" s="145">
        <v>1028700</v>
      </c>
      <c r="AO49" s="227" t="s">
        <v>273</v>
      </c>
      <c r="AP49" s="144">
        <v>97418</v>
      </c>
      <c r="AQ49" s="145">
        <v>974180</v>
      </c>
      <c r="AR49" s="227" t="s">
        <v>273</v>
      </c>
      <c r="AS49" s="144">
        <v>102500</v>
      </c>
      <c r="AT49" s="145">
        <v>1025000</v>
      </c>
      <c r="AU49" s="227" t="s">
        <v>273</v>
      </c>
      <c r="AV49" s="144">
        <v>98107</v>
      </c>
      <c r="AW49" s="145">
        <v>981070</v>
      </c>
      <c r="AX49" s="227" t="s">
        <v>273</v>
      </c>
      <c r="AY49" s="144"/>
      <c r="AZ49" s="145">
        <v>0</v>
      </c>
      <c r="BA49" s="227" t="s">
        <v>274</v>
      </c>
      <c r="BB49" s="144">
        <v>102870</v>
      </c>
      <c r="BC49" s="145">
        <v>1028700</v>
      </c>
      <c r="BD49" s="227" t="s">
        <v>273</v>
      </c>
      <c r="BE49" s="144"/>
      <c r="BF49" s="145">
        <v>0</v>
      </c>
      <c r="BG49" s="227" t="s">
        <v>274</v>
      </c>
      <c r="BH49" s="144">
        <v>102870</v>
      </c>
      <c r="BI49" s="145">
        <v>1028700</v>
      </c>
      <c r="BJ49" s="227" t="s">
        <v>273</v>
      </c>
      <c r="BK49" s="144"/>
      <c r="BL49" s="145">
        <v>0</v>
      </c>
      <c r="BM49" s="227" t="s">
        <v>274</v>
      </c>
      <c r="BN49" s="144"/>
      <c r="BO49" s="145">
        <v>0</v>
      </c>
      <c r="BP49" s="227" t="s">
        <v>274</v>
      </c>
      <c r="BQ49" s="144"/>
      <c r="BR49" s="145">
        <v>0</v>
      </c>
      <c r="BS49" s="227" t="s">
        <v>274</v>
      </c>
      <c r="BT49" s="144">
        <v>100153</v>
      </c>
      <c r="BU49" s="145">
        <v>1001530</v>
      </c>
      <c r="BV49" s="227" t="s">
        <v>273</v>
      </c>
      <c r="BW49" s="144">
        <v>102870</v>
      </c>
      <c r="BX49" s="145">
        <v>1028700</v>
      </c>
      <c r="BY49" s="227" t="s">
        <v>273</v>
      </c>
      <c r="BZ49" s="144">
        <v>85509</v>
      </c>
      <c r="CA49" s="145">
        <v>855090</v>
      </c>
      <c r="CB49" s="227" t="s">
        <v>273</v>
      </c>
      <c r="CC49" s="144"/>
      <c r="CD49" s="145">
        <v>0</v>
      </c>
      <c r="CE49" s="227" t="s">
        <v>274</v>
      </c>
      <c r="CF49" s="144">
        <v>94640</v>
      </c>
      <c r="CG49" s="145">
        <v>946400</v>
      </c>
      <c r="CH49" s="227" t="s">
        <v>273</v>
      </c>
      <c r="CI49" s="144">
        <v>102870</v>
      </c>
      <c r="CJ49" s="145">
        <v>1028700</v>
      </c>
      <c r="CK49" s="227" t="s">
        <v>273</v>
      </c>
      <c r="CL49" s="144">
        <v>101841</v>
      </c>
      <c r="CM49" s="145">
        <v>1018410</v>
      </c>
      <c r="CN49" s="227" t="s">
        <v>273</v>
      </c>
      <c r="CO49" s="144"/>
      <c r="CP49" s="145">
        <v>0</v>
      </c>
      <c r="CQ49" s="227" t="s">
        <v>274</v>
      </c>
      <c r="CR49" s="144">
        <v>102870</v>
      </c>
      <c r="CS49" s="145">
        <v>1028700</v>
      </c>
      <c r="CT49" s="227" t="s">
        <v>273</v>
      </c>
      <c r="CU49" s="144"/>
      <c r="CV49" s="145">
        <v>0</v>
      </c>
      <c r="CW49" s="227" t="s">
        <v>274</v>
      </c>
      <c r="CX49" s="144">
        <v>98704</v>
      </c>
      <c r="CY49" s="145">
        <v>987040</v>
      </c>
      <c r="CZ49" s="227" t="s">
        <v>273</v>
      </c>
      <c r="DA49" s="144">
        <v>98035</v>
      </c>
      <c r="DB49" s="145">
        <v>980350</v>
      </c>
      <c r="DC49" s="227" t="s">
        <v>273</v>
      </c>
      <c r="DD49" s="144">
        <v>102870</v>
      </c>
      <c r="DE49" s="145">
        <v>1028700</v>
      </c>
      <c r="DF49" s="227" t="s">
        <v>273</v>
      </c>
      <c r="DG49" s="144">
        <v>98700</v>
      </c>
      <c r="DH49" s="145">
        <v>987000</v>
      </c>
      <c r="DI49" s="227" t="s">
        <v>273</v>
      </c>
      <c r="DJ49" s="144">
        <v>102870</v>
      </c>
      <c r="DK49" s="145">
        <v>1028700</v>
      </c>
      <c r="DL49" s="227" t="s">
        <v>273</v>
      </c>
      <c r="DM49" s="144"/>
      <c r="DN49" s="145">
        <v>0</v>
      </c>
      <c r="DO49" s="313" t="s">
        <v>274</v>
      </c>
    </row>
    <row r="50" spans="1:119" ht="40.5" customHeight="1" thickBot="1">
      <c r="A50" s="27"/>
      <c r="B50" s="138">
        <v>31</v>
      </c>
      <c r="C50" s="139" t="s">
        <v>162</v>
      </c>
      <c r="D50" s="140" t="s">
        <v>163</v>
      </c>
      <c r="E50" s="139" t="s">
        <v>153</v>
      </c>
      <c r="F50" s="141">
        <v>40</v>
      </c>
      <c r="G50" s="142">
        <v>21965</v>
      </c>
      <c r="H50" s="143">
        <v>878600</v>
      </c>
      <c r="I50" s="144">
        <v>21413.68</v>
      </c>
      <c r="J50" s="145">
        <v>856560</v>
      </c>
      <c r="K50" s="227" t="s">
        <v>273</v>
      </c>
      <c r="L50" s="144"/>
      <c r="M50" s="145">
        <v>0</v>
      </c>
      <c r="N50" s="227" t="s">
        <v>274</v>
      </c>
      <c r="O50" s="144">
        <v>20955</v>
      </c>
      <c r="P50" s="145">
        <v>838200</v>
      </c>
      <c r="Q50" s="227" t="s">
        <v>273</v>
      </c>
      <c r="R50" s="144">
        <v>21356</v>
      </c>
      <c r="S50" s="145">
        <v>854240</v>
      </c>
      <c r="T50" s="227" t="s">
        <v>273</v>
      </c>
      <c r="U50" s="144"/>
      <c r="V50" s="145">
        <v>0</v>
      </c>
      <c r="W50" s="227" t="s">
        <v>274</v>
      </c>
      <c r="X50" s="144">
        <v>21965</v>
      </c>
      <c r="Y50" s="145">
        <v>878600</v>
      </c>
      <c r="Z50" s="227" t="s">
        <v>273</v>
      </c>
      <c r="AA50" s="144">
        <v>21965</v>
      </c>
      <c r="AB50" s="145">
        <v>878600</v>
      </c>
      <c r="AC50" s="227" t="s">
        <v>273</v>
      </c>
      <c r="AD50" s="144">
        <v>21965</v>
      </c>
      <c r="AE50" s="145">
        <v>878600</v>
      </c>
      <c r="AF50" s="227" t="s">
        <v>273</v>
      </c>
      <c r="AG50" s="144"/>
      <c r="AH50" s="145">
        <v>0</v>
      </c>
      <c r="AI50" s="227" t="s">
        <v>274</v>
      </c>
      <c r="AJ50" s="144">
        <v>21965</v>
      </c>
      <c r="AK50" s="145">
        <v>878600</v>
      </c>
      <c r="AL50" s="227" t="s">
        <v>273</v>
      </c>
      <c r="AM50" s="144">
        <v>21965</v>
      </c>
      <c r="AN50" s="145">
        <v>878600</v>
      </c>
      <c r="AO50" s="227" t="s">
        <v>273</v>
      </c>
      <c r="AP50" s="144">
        <v>20801</v>
      </c>
      <c r="AQ50" s="145">
        <v>832040</v>
      </c>
      <c r="AR50" s="227" t="s">
        <v>273</v>
      </c>
      <c r="AS50" s="144">
        <v>21500</v>
      </c>
      <c r="AT50" s="145">
        <v>860000</v>
      </c>
      <c r="AU50" s="227" t="s">
        <v>273</v>
      </c>
      <c r="AV50" s="144">
        <v>20948</v>
      </c>
      <c r="AW50" s="145">
        <v>837920</v>
      </c>
      <c r="AX50" s="227" t="s">
        <v>273</v>
      </c>
      <c r="AY50" s="144"/>
      <c r="AZ50" s="145">
        <v>0</v>
      </c>
      <c r="BA50" s="227" t="s">
        <v>274</v>
      </c>
      <c r="BB50" s="144">
        <v>21965</v>
      </c>
      <c r="BC50" s="145">
        <v>878600</v>
      </c>
      <c r="BD50" s="227" t="s">
        <v>273</v>
      </c>
      <c r="BE50" s="144"/>
      <c r="BF50" s="145">
        <v>0</v>
      </c>
      <c r="BG50" s="227" t="s">
        <v>274</v>
      </c>
      <c r="BH50" s="144">
        <v>21965</v>
      </c>
      <c r="BI50" s="145">
        <v>878600</v>
      </c>
      <c r="BJ50" s="227" t="s">
        <v>273</v>
      </c>
      <c r="BK50" s="144"/>
      <c r="BL50" s="145">
        <v>0</v>
      </c>
      <c r="BM50" s="227" t="s">
        <v>274</v>
      </c>
      <c r="BN50" s="144"/>
      <c r="BO50" s="145">
        <v>0</v>
      </c>
      <c r="BP50" s="227" t="s">
        <v>274</v>
      </c>
      <c r="BQ50" s="144"/>
      <c r="BR50" s="145">
        <v>0</v>
      </c>
      <c r="BS50" s="227" t="s">
        <v>274</v>
      </c>
      <c r="BT50" s="144">
        <v>21385</v>
      </c>
      <c r="BU50" s="145">
        <v>855400</v>
      </c>
      <c r="BV50" s="227" t="s">
        <v>273</v>
      </c>
      <c r="BW50" s="144">
        <v>21965</v>
      </c>
      <c r="BX50" s="145">
        <v>878600</v>
      </c>
      <c r="BY50" s="227" t="s">
        <v>273</v>
      </c>
      <c r="BZ50" s="144">
        <v>18258</v>
      </c>
      <c r="CA50" s="145">
        <v>730320</v>
      </c>
      <c r="CB50" s="227" t="s">
        <v>273</v>
      </c>
      <c r="CC50" s="144"/>
      <c r="CD50" s="145">
        <v>0</v>
      </c>
      <c r="CE50" s="227" t="s">
        <v>274</v>
      </c>
      <c r="CF50" s="144">
        <v>20208</v>
      </c>
      <c r="CG50" s="145">
        <v>808320</v>
      </c>
      <c r="CH50" s="227" t="s">
        <v>273</v>
      </c>
      <c r="CI50" s="144">
        <v>21965</v>
      </c>
      <c r="CJ50" s="145">
        <v>878600</v>
      </c>
      <c r="CK50" s="227" t="s">
        <v>273</v>
      </c>
      <c r="CL50" s="144">
        <v>21745</v>
      </c>
      <c r="CM50" s="145">
        <v>869800</v>
      </c>
      <c r="CN50" s="227" t="s">
        <v>273</v>
      </c>
      <c r="CO50" s="144"/>
      <c r="CP50" s="145">
        <v>0</v>
      </c>
      <c r="CQ50" s="227" t="s">
        <v>274</v>
      </c>
      <c r="CR50" s="144">
        <v>21965</v>
      </c>
      <c r="CS50" s="145">
        <v>878600</v>
      </c>
      <c r="CT50" s="227" t="s">
        <v>273</v>
      </c>
      <c r="CU50" s="144"/>
      <c r="CV50" s="145">
        <v>0</v>
      </c>
      <c r="CW50" s="227" t="s">
        <v>274</v>
      </c>
      <c r="CX50" s="144">
        <v>21075</v>
      </c>
      <c r="CY50" s="145">
        <v>843000</v>
      </c>
      <c r="CZ50" s="227" t="s">
        <v>273</v>
      </c>
      <c r="DA50" s="144">
        <v>20933</v>
      </c>
      <c r="DB50" s="145">
        <v>837320</v>
      </c>
      <c r="DC50" s="227" t="s">
        <v>273</v>
      </c>
      <c r="DD50" s="144">
        <v>21965</v>
      </c>
      <c r="DE50" s="145">
        <v>878600</v>
      </c>
      <c r="DF50" s="227" t="s">
        <v>273</v>
      </c>
      <c r="DG50" s="144">
        <v>21100</v>
      </c>
      <c r="DH50" s="145">
        <v>844000</v>
      </c>
      <c r="DI50" s="227" t="s">
        <v>273</v>
      </c>
      <c r="DJ50" s="144">
        <v>21965</v>
      </c>
      <c r="DK50" s="145">
        <v>878600</v>
      </c>
      <c r="DL50" s="227" t="s">
        <v>273</v>
      </c>
      <c r="DM50" s="144"/>
      <c r="DN50" s="145">
        <v>0</v>
      </c>
      <c r="DO50" s="313" t="s">
        <v>274</v>
      </c>
    </row>
    <row r="51" spans="1:119" ht="22.5" customHeight="1">
      <c r="A51" s="27"/>
      <c r="B51" s="217" t="s">
        <v>164</v>
      </c>
      <c r="C51" s="218"/>
      <c r="D51" s="218"/>
      <c r="E51" s="218"/>
      <c r="F51" s="219"/>
      <c r="G51" s="218"/>
      <c r="H51" s="220">
        <v>177569400</v>
      </c>
      <c r="I51" s="221"/>
      <c r="J51" s="222">
        <v>173113200</v>
      </c>
      <c r="K51" s="226"/>
      <c r="L51" s="221"/>
      <c r="M51" s="222">
        <v>0</v>
      </c>
      <c r="N51" s="226"/>
      <c r="O51" s="221"/>
      <c r="P51" s="222">
        <v>169400400</v>
      </c>
      <c r="Q51" s="226"/>
      <c r="R51" s="221"/>
      <c r="S51" s="222">
        <v>172643400</v>
      </c>
      <c r="T51" s="226"/>
      <c r="U51" s="221"/>
      <c r="V51" s="222">
        <v>0</v>
      </c>
      <c r="W51" s="226"/>
      <c r="X51" s="221"/>
      <c r="Y51" s="222">
        <v>177569400</v>
      </c>
      <c r="Z51" s="226"/>
      <c r="AA51" s="221"/>
      <c r="AB51" s="222">
        <v>177569400</v>
      </c>
      <c r="AC51" s="226"/>
      <c r="AD51" s="221"/>
      <c r="AE51" s="222">
        <v>177569400</v>
      </c>
      <c r="AF51" s="226"/>
      <c r="AG51" s="221"/>
      <c r="AH51" s="222">
        <v>0</v>
      </c>
      <c r="AI51" s="226"/>
      <c r="AJ51" s="221"/>
      <c r="AK51" s="222">
        <v>177569400</v>
      </c>
      <c r="AL51" s="226"/>
      <c r="AM51" s="221"/>
      <c r="AN51" s="222">
        <v>177569400</v>
      </c>
      <c r="AO51" s="226"/>
      <c r="AP51" s="221"/>
      <c r="AQ51" s="222">
        <v>168156600</v>
      </c>
      <c r="AR51" s="226"/>
      <c r="AS51" s="221"/>
      <c r="AT51" s="222">
        <v>166860000</v>
      </c>
      <c r="AU51" s="226"/>
      <c r="AV51" s="221"/>
      <c r="AW51" s="222">
        <v>169345200</v>
      </c>
      <c r="AX51" s="226"/>
      <c r="AY51" s="221"/>
      <c r="AZ51" s="222">
        <v>0</v>
      </c>
      <c r="BA51" s="226"/>
      <c r="BB51" s="221"/>
      <c r="BC51" s="222">
        <v>177060000</v>
      </c>
      <c r="BD51" s="226"/>
      <c r="BE51" s="221"/>
      <c r="BF51" s="222">
        <v>0</v>
      </c>
      <c r="BG51" s="226"/>
      <c r="BH51" s="221"/>
      <c r="BI51" s="222">
        <v>177569400</v>
      </c>
      <c r="BJ51" s="226"/>
      <c r="BK51" s="221"/>
      <c r="BL51" s="222">
        <v>0</v>
      </c>
      <c r="BM51" s="226"/>
      <c r="BN51" s="221"/>
      <c r="BO51" s="222">
        <v>0</v>
      </c>
      <c r="BP51" s="226"/>
      <c r="BQ51" s="221"/>
      <c r="BR51" s="222">
        <v>0</v>
      </c>
      <c r="BS51" s="226"/>
      <c r="BT51" s="221"/>
      <c r="BU51" s="222">
        <v>172880400</v>
      </c>
      <c r="BV51" s="226"/>
      <c r="BW51" s="221"/>
      <c r="BX51" s="222">
        <v>177569400</v>
      </c>
      <c r="BY51" s="226"/>
      <c r="BZ51" s="221"/>
      <c r="CA51" s="222">
        <v>147605400</v>
      </c>
      <c r="CB51" s="226"/>
      <c r="CC51" s="221"/>
      <c r="CD51" s="222">
        <v>0</v>
      </c>
      <c r="CE51" s="226"/>
      <c r="CF51" s="221"/>
      <c r="CG51" s="222">
        <v>163361400</v>
      </c>
      <c r="CH51" s="226"/>
      <c r="CI51" s="221"/>
      <c r="CJ51" s="222">
        <v>177569400</v>
      </c>
      <c r="CK51" s="226"/>
      <c r="CL51" s="221"/>
      <c r="CM51" s="222">
        <v>175791600</v>
      </c>
      <c r="CN51" s="226"/>
      <c r="CO51" s="221"/>
      <c r="CP51" s="222">
        <v>0</v>
      </c>
      <c r="CQ51" s="226"/>
      <c r="CR51" s="221"/>
      <c r="CS51" s="222">
        <v>177569400</v>
      </c>
      <c r="CT51" s="226"/>
      <c r="CU51" s="221"/>
      <c r="CV51" s="222">
        <v>0</v>
      </c>
      <c r="CW51" s="226"/>
      <c r="CX51" s="221"/>
      <c r="CY51" s="222">
        <v>170379600</v>
      </c>
      <c r="CZ51" s="226"/>
      <c r="DA51" s="221"/>
      <c r="DB51" s="222">
        <v>169225800</v>
      </c>
      <c r="DC51" s="226"/>
      <c r="DD51" s="221"/>
      <c r="DE51" s="222">
        <v>177569400</v>
      </c>
      <c r="DF51" s="226"/>
      <c r="DG51" s="221"/>
      <c r="DH51" s="222">
        <v>169500000</v>
      </c>
      <c r="DI51" s="226"/>
      <c r="DJ51" s="221"/>
      <c r="DK51" s="222">
        <v>177569400</v>
      </c>
      <c r="DL51" s="226"/>
      <c r="DM51" s="221"/>
      <c r="DN51" s="222">
        <v>0</v>
      </c>
      <c r="DO51" s="312"/>
    </row>
    <row r="52" spans="1:119" ht="50.45" customHeight="1">
      <c r="A52" s="27"/>
      <c r="B52" s="138">
        <v>32</v>
      </c>
      <c r="C52" s="139" t="s">
        <v>165</v>
      </c>
      <c r="D52" s="140" t="s">
        <v>166</v>
      </c>
      <c r="E52" s="139" t="s">
        <v>100</v>
      </c>
      <c r="F52" s="141">
        <v>3000</v>
      </c>
      <c r="G52" s="142">
        <v>33469</v>
      </c>
      <c r="H52" s="143">
        <v>100407000</v>
      </c>
      <c r="I52" s="144">
        <v>32628.93</v>
      </c>
      <c r="J52" s="145">
        <v>97887000</v>
      </c>
      <c r="K52" s="227" t="s">
        <v>273</v>
      </c>
      <c r="L52" s="144"/>
      <c r="M52" s="145">
        <v>0</v>
      </c>
      <c r="N52" s="227" t="s">
        <v>274</v>
      </c>
      <c r="O52" s="144">
        <v>31929</v>
      </c>
      <c r="P52" s="145">
        <v>95787000</v>
      </c>
      <c r="Q52" s="227" t="s">
        <v>273</v>
      </c>
      <c r="R52" s="144">
        <v>32541</v>
      </c>
      <c r="S52" s="145">
        <v>97623000</v>
      </c>
      <c r="T52" s="227" t="s">
        <v>273</v>
      </c>
      <c r="U52" s="144"/>
      <c r="V52" s="145">
        <v>0</v>
      </c>
      <c r="W52" s="227" t="s">
        <v>274</v>
      </c>
      <c r="X52" s="144">
        <v>33469</v>
      </c>
      <c r="Y52" s="145">
        <v>100407000</v>
      </c>
      <c r="Z52" s="227" t="s">
        <v>273</v>
      </c>
      <c r="AA52" s="144">
        <v>33469</v>
      </c>
      <c r="AB52" s="145">
        <v>100407000</v>
      </c>
      <c r="AC52" s="227" t="s">
        <v>273</v>
      </c>
      <c r="AD52" s="144">
        <v>33469</v>
      </c>
      <c r="AE52" s="145">
        <v>100407000</v>
      </c>
      <c r="AF52" s="227" t="s">
        <v>273</v>
      </c>
      <c r="AG52" s="144"/>
      <c r="AH52" s="145">
        <v>0</v>
      </c>
      <c r="AI52" s="227" t="s">
        <v>274</v>
      </c>
      <c r="AJ52" s="144">
        <v>33469</v>
      </c>
      <c r="AK52" s="145">
        <v>100407000</v>
      </c>
      <c r="AL52" s="227" t="s">
        <v>273</v>
      </c>
      <c r="AM52" s="144">
        <v>33469</v>
      </c>
      <c r="AN52" s="145">
        <v>100407000</v>
      </c>
      <c r="AO52" s="227" t="s">
        <v>273</v>
      </c>
      <c r="AP52" s="144">
        <v>31695</v>
      </c>
      <c r="AQ52" s="145">
        <v>95085000</v>
      </c>
      <c r="AR52" s="227" t="s">
        <v>273</v>
      </c>
      <c r="AS52" s="144">
        <v>30000</v>
      </c>
      <c r="AT52" s="145">
        <v>90000000</v>
      </c>
      <c r="AU52" s="227" t="s">
        <v>273</v>
      </c>
      <c r="AV52" s="144">
        <v>31919</v>
      </c>
      <c r="AW52" s="145">
        <v>95757000</v>
      </c>
      <c r="AX52" s="227" t="s">
        <v>273</v>
      </c>
      <c r="AY52" s="144"/>
      <c r="AZ52" s="145">
        <v>0</v>
      </c>
      <c r="BA52" s="227" t="s">
        <v>274</v>
      </c>
      <c r="BB52" s="144">
        <v>33400</v>
      </c>
      <c r="BC52" s="145">
        <v>100200000</v>
      </c>
      <c r="BD52" s="227" t="s">
        <v>273</v>
      </c>
      <c r="BE52" s="144"/>
      <c r="BF52" s="145">
        <v>0</v>
      </c>
      <c r="BG52" s="227" t="s">
        <v>274</v>
      </c>
      <c r="BH52" s="144">
        <v>33469</v>
      </c>
      <c r="BI52" s="145">
        <v>100407000</v>
      </c>
      <c r="BJ52" s="227" t="s">
        <v>273</v>
      </c>
      <c r="BK52" s="144"/>
      <c r="BL52" s="145">
        <v>0</v>
      </c>
      <c r="BM52" s="227" t="s">
        <v>274</v>
      </c>
      <c r="BN52" s="144"/>
      <c r="BO52" s="145">
        <v>0</v>
      </c>
      <c r="BP52" s="227" t="s">
        <v>274</v>
      </c>
      <c r="BQ52" s="144"/>
      <c r="BR52" s="145">
        <v>0</v>
      </c>
      <c r="BS52" s="227" t="s">
        <v>274</v>
      </c>
      <c r="BT52" s="144">
        <v>32585</v>
      </c>
      <c r="BU52" s="145">
        <v>97755000</v>
      </c>
      <c r="BV52" s="227" t="s">
        <v>273</v>
      </c>
      <c r="BW52" s="144">
        <v>33469</v>
      </c>
      <c r="BX52" s="145">
        <v>100407000</v>
      </c>
      <c r="BY52" s="227" t="s">
        <v>273</v>
      </c>
      <c r="BZ52" s="144">
        <v>27821</v>
      </c>
      <c r="CA52" s="145">
        <v>83463000</v>
      </c>
      <c r="CB52" s="227" t="s">
        <v>273</v>
      </c>
      <c r="CC52" s="144"/>
      <c r="CD52" s="145">
        <v>0</v>
      </c>
      <c r="CE52" s="227" t="s">
        <v>274</v>
      </c>
      <c r="CF52" s="144">
        <v>30791</v>
      </c>
      <c r="CG52" s="145">
        <v>92373000</v>
      </c>
      <c r="CH52" s="227" t="s">
        <v>273</v>
      </c>
      <c r="CI52" s="144">
        <v>33469</v>
      </c>
      <c r="CJ52" s="145">
        <v>100407000</v>
      </c>
      <c r="CK52" s="227" t="s">
        <v>273</v>
      </c>
      <c r="CL52" s="144">
        <v>33134</v>
      </c>
      <c r="CM52" s="145">
        <v>99402000</v>
      </c>
      <c r="CN52" s="227" t="s">
        <v>273</v>
      </c>
      <c r="CO52" s="144"/>
      <c r="CP52" s="145">
        <v>0</v>
      </c>
      <c r="CQ52" s="227" t="s">
        <v>274</v>
      </c>
      <c r="CR52" s="144">
        <v>33469</v>
      </c>
      <c r="CS52" s="145">
        <v>100407000</v>
      </c>
      <c r="CT52" s="227" t="s">
        <v>273</v>
      </c>
      <c r="CU52" s="144"/>
      <c r="CV52" s="145">
        <v>0</v>
      </c>
      <c r="CW52" s="227" t="s">
        <v>274</v>
      </c>
      <c r="CX52" s="144">
        <v>32114</v>
      </c>
      <c r="CY52" s="145">
        <v>96342000</v>
      </c>
      <c r="CZ52" s="227" t="s">
        <v>273</v>
      </c>
      <c r="DA52" s="144">
        <v>31896</v>
      </c>
      <c r="DB52" s="145">
        <v>95688000</v>
      </c>
      <c r="DC52" s="227" t="s">
        <v>273</v>
      </c>
      <c r="DD52" s="144">
        <v>33469</v>
      </c>
      <c r="DE52" s="145">
        <v>100407000</v>
      </c>
      <c r="DF52" s="227" t="s">
        <v>273</v>
      </c>
      <c r="DG52" s="144">
        <v>32000</v>
      </c>
      <c r="DH52" s="145">
        <v>96000000</v>
      </c>
      <c r="DI52" s="227" t="s">
        <v>273</v>
      </c>
      <c r="DJ52" s="144">
        <v>33469</v>
      </c>
      <c r="DK52" s="145">
        <v>100407000</v>
      </c>
      <c r="DL52" s="227" t="s">
        <v>273</v>
      </c>
      <c r="DM52" s="144"/>
      <c r="DN52" s="145">
        <v>0</v>
      </c>
      <c r="DO52" s="313" t="s">
        <v>274</v>
      </c>
    </row>
    <row r="53" spans="1:119" ht="50.45" customHeight="1" thickBot="1">
      <c r="A53" s="27"/>
      <c r="B53" s="138">
        <v>33</v>
      </c>
      <c r="C53" s="139" t="s">
        <v>167</v>
      </c>
      <c r="D53" s="140" t="s">
        <v>168</v>
      </c>
      <c r="E53" s="139" t="s">
        <v>117</v>
      </c>
      <c r="F53" s="141">
        <v>4200</v>
      </c>
      <c r="G53" s="142">
        <v>18372</v>
      </c>
      <c r="H53" s="143">
        <v>77162400</v>
      </c>
      <c r="I53" s="144">
        <v>17910.86</v>
      </c>
      <c r="J53" s="145">
        <v>75226200</v>
      </c>
      <c r="K53" s="227" t="s">
        <v>273</v>
      </c>
      <c r="L53" s="144"/>
      <c r="M53" s="145">
        <v>0</v>
      </c>
      <c r="N53" s="227" t="s">
        <v>274</v>
      </c>
      <c r="O53" s="144">
        <v>17527</v>
      </c>
      <c r="P53" s="145">
        <v>73613400</v>
      </c>
      <c r="Q53" s="227" t="s">
        <v>273</v>
      </c>
      <c r="R53" s="144">
        <v>17862</v>
      </c>
      <c r="S53" s="145">
        <v>75020400</v>
      </c>
      <c r="T53" s="227" t="s">
        <v>273</v>
      </c>
      <c r="U53" s="144"/>
      <c r="V53" s="145">
        <v>0</v>
      </c>
      <c r="W53" s="227" t="s">
        <v>274</v>
      </c>
      <c r="X53" s="144">
        <v>18372</v>
      </c>
      <c r="Y53" s="145">
        <v>77162400</v>
      </c>
      <c r="Z53" s="227" t="s">
        <v>273</v>
      </c>
      <c r="AA53" s="144">
        <v>18372</v>
      </c>
      <c r="AB53" s="145">
        <v>77162400</v>
      </c>
      <c r="AC53" s="227" t="s">
        <v>273</v>
      </c>
      <c r="AD53" s="144">
        <v>18372</v>
      </c>
      <c r="AE53" s="145">
        <v>77162400</v>
      </c>
      <c r="AF53" s="227" t="s">
        <v>273</v>
      </c>
      <c r="AG53" s="144"/>
      <c r="AH53" s="145">
        <v>0</v>
      </c>
      <c r="AI53" s="227" t="s">
        <v>274</v>
      </c>
      <c r="AJ53" s="144">
        <v>18372</v>
      </c>
      <c r="AK53" s="145">
        <v>77162400</v>
      </c>
      <c r="AL53" s="227" t="s">
        <v>273</v>
      </c>
      <c r="AM53" s="144">
        <v>18372</v>
      </c>
      <c r="AN53" s="145">
        <v>77162400</v>
      </c>
      <c r="AO53" s="227" t="s">
        <v>273</v>
      </c>
      <c r="AP53" s="144">
        <v>17398</v>
      </c>
      <c r="AQ53" s="145">
        <v>73071600</v>
      </c>
      <c r="AR53" s="227" t="s">
        <v>273</v>
      </c>
      <c r="AS53" s="144">
        <v>18300</v>
      </c>
      <c r="AT53" s="145">
        <v>76860000</v>
      </c>
      <c r="AU53" s="227" t="s">
        <v>273</v>
      </c>
      <c r="AV53" s="144">
        <v>17521</v>
      </c>
      <c r="AW53" s="145">
        <v>73588200</v>
      </c>
      <c r="AX53" s="227" t="s">
        <v>273</v>
      </c>
      <c r="AY53" s="144"/>
      <c r="AZ53" s="145">
        <v>0</v>
      </c>
      <c r="BA53" s="227" t="s">
        <v>274</v>
      </c>
      <c r="BB53" s="144">
        <v>18300</v>
      </c>
      <c r="BC53" s="145">
        <v>76860000</v>
      </c>
      <c r="BD53" s="227" t="s">
        <v>273</v>
      </c>
      <c r="BE53" s="144"/>
      <c r="BF53" s="145">
        <v>0</v>
      </c>
      <c r="BG53" s="227" t="s">
        <v>274</v>
      </c>
      <c r="BH53" s="144">
        <v>18372</v>
      </c>
      <c r="BI53" s="145">
        <v>77162400</v>
      </c>
      <c r="BJ53" s="227" t="s">
        <v>273</v>
      </c>
      <c r="BK53" s="144"/>
      <c r="BL53" s="145">
        <v>0</v>
      </c>
      <c r="BM53" s="227" t="s">
        <v>274</v>
      </c>
      <c r="BN53" s="144"/>
      <c r="BO53" s="145">
        <v>0</v>
      </c>
      <c r="BP53" s="227" t="s">
        <v>274</v>
      </c>
      <c r="BQ53" s="144"/>
      <c r="BR53" s="145">
        <v>0</v>
      </c>
      <c r="BS53" s="227" t="s">
        <v>274</v>
      </c>
      <c r="BT53" s="144">
        <v>17887</v>
      </c>
      <c r="BU53" s="145">
        <v>75125400</v>
      </c>
      <c r="BV53" s="227" t="s">
        <v>273</v>
      </c>
      <c r="BW53" s="144">
        <v>18372</v>
      </c>
      <c r="BX53" s="145">
        <v>77162400</v>
      </c>
      <c r="BY53" s="227" t="s">
        <v>273</v>
      </c>
      <c r="BZ53" s="144">
        <v>15272</v>
      </c>
      <c r="CA53" s="145">
        <v>64142400</v>
      </c>
      <c r="CB53" s="227" t="s">
        <v>273</v>
      </c>
      <c r="CC53" s="144"/>
      <c r="CD53" s="145">
        <v>0</v>
      </c>
      <c r="CE53" s="227" t="s">
        <v>274</v>
      </c>
      <c r="CF53" s="144">
        <v>16902</v>
      </c>
      <c r="CG53" s="145">
        <v>70988400</v>
      </c>
      <c r="CH53" s="227" t="s">
        <v>273</v>
      </c>
      <c r="CI53" s="144">
        <v>18372</v>
      </c>
      <c r="CJ53" s="145">
        <v>77162400</v>
      </c>
      <c r="CK53" s="227" t="s">
        <v>273</v>
      </c>
      <c r="CL53" s="144">
        <v>18188</v>
      </c>
      <c r="CM53" s="145">
        <v>76389600</v>
      </c>
      <c r="CN53" s="227" t="s">
        <v>273</v>
      </c>
      <c r="CO53" s="144"/>
      <c r="CP53" s="145">
        <v>0</v>
      </c>
      <c r="CQ53" s="227" t="s">
        <v>274</v>
      </c>
      <c r="CR53" s="144">
        <v>18372</v>
      </c>
      <c r="CS53" s="145">
        <v>77162400</v>
      </c>
      <c r="CT53" s="227" t="s">
        <v>273</v>
      </c>
      <c r="CU53" s="144"/>
      <c r="CV53" s="145">
        <v>0</v>
      </c>
      <c r="CW53" s="227" t="s">
        <v>274</v>
      </c>
      <c r="CX53" s="144">
        <v>17628</v>
      </c>
      <c r="CY53" s="145">
        <v>74037600</v>
      </c>
      <c r="CZ53" s="227" t="s">
        <v>273</v>
      </c>
      <c r="DA53" s="144">
        <v>17509</v>
      </c>
      <c r="DB53" s="145">
        <v>73537800</v>
      </c>
      <c r="DC53" s="227" t="s">
        <v>273</v>
      </c>
      <c r="DD53" s="144">
        <v>18372</v>
      </c>
      <c r="DE53" s="145">
        <v>77162400</v>
      </c>
      <c r="DF53" s="227" t="s">
        <v>273</v>
      </c>
      <c r="DG53" s="144">
        <v>17500</v>
      </c>
      <c r="DH53" s="145">
        <v>73500000</v>
      </c>
      <c r="DI53" s="227" t="s">
        <v>273</v>
      </c>
      <c r="DJ53" s="144">
        <v>18372</v>
      </c>
      <c r="DK53" s="145">
        <v>77162400</v>
      </c>
      <c r="DL53" s="227" t="s">
        <v>273</v>
      </c>
      <c r="DM53" s="144"/>
      <c r="DN53" s="145">
        <v>0</v>
      </c>
      <c r="DO53" s="313" t="s">
        <v>274</v>
      </c>
    </row>
    <row r="54" spans="1:119" ht="22.5" customHeight="1">
      <c r="A54" s="27"/>
      <c r="B54" s="217" t="s">
        <v>169</v>
      </c>
      <c r="C54" s="218"/>
      <c r="D54" s="218"/>
      <c r="E54" s="218"/>
      <c r="F54" s="219"/>
      <c r="G54" s="218"/>
      <c r="H54" s="220">
        <v>8319000000</v>
      </c>
      <c r="I54" s="221"/>
      <c r="J54" s="222">
        <v>8113680000</v>
      </c>
      <c r="K54" s="226"/>
      <c r="L54" s="221"/>
      <c r="M54" s="222">
        <v>0</v>
      </c>
      <c r="N54" s="226"/>
      <c r="O54" s="221"/>
      <c r="P54" s="222">
        <v>7936680000</v>
      </c>
      <c r="Q54" s="226"/>
      <c r="R54" s="221"/>
      <c r="S54" s="222">
        <v>8085360000</v>
      </c>
      <c r="T54" s="226"/>
      <c r="U54" s="221"/>
      <c r="V54" s="222">
        <v>0</v>
      </c>
      <c r="W54" s="226"/>
      <c r="X54" s="221"/>
      <c r="Y54" s="222">
        <v>7731360000</v>
      </c>
      <c r="Z54" s="226"/>
      <c r="AA54" s="221"/>
      <c r="AB54" s="222">
        <v>6938400000</v>
      </c>
      <c r="AC54" s="226"/>
      <c r="AD54" s="221"/>
      <c r="AE54" s="222">
        <v>8142000000</v>
      </c>
      <c r="AF54" s="226"/>
      <c r="AG54" s="221"/>
      <c r="AH54" s="222">
        <v>0</v>
      </c>
      <c r="AI54" s="226"/>
      <c r="AJ54" s="221"/>
      <c r="AK54" s="222">
        <v>7646400000</v>
      </c>
      <c r="AL54" s="226"/>
      <c r="AM54" s="221"/>
      <c r="AN54" s="222">
        <v>8319000000</v>
      </c>
      <c r="AO54" s="226"/>
      <c r="AP54" s="221"/>
      <c r="AQ54" s="222">
        <v>8113680000</v>
      </c>
      <c r="AR54" s="226"/>
      <c r="AS54" s="221"/>
      <c r="AT54" s="222">
        <v>8000400000</v>
      </c>
      <c r="AU54" s="226"/>
      <c r="AV54" s="221"/>
      <c r="AW54" s="222">
        <v>7936680000</v>
      </c>
      <c r="AX54" s="226"/>
      <c r="AY54" s="221"/>
      <c r="AZ54" s="222">
        <v>0</v>
      </c>
      <c r="BA54" s="226"/>
      <c r="BB54" s="221"/>
      <c r="BC54" s="222">
        <v>8099520000</v>
      </c>
      <c r="BD54" s="226"/>
      <c r="BE54" s="221"/>
      <c r="BF54" s="222">
        <v>0</v>
      </c>
      <c r="BG54" s="226"/>
      <c r="BH54" s="221"/>
      <c r="BI54" s="222">
        <v>7257000000</v>
      </c>
      <c r="BJ54" s="226"/>
      <c r="BK54" s="221"/>
      <c r="BL54" s="222">
        <v>0</v>
      </c>
      <c r="BM54" s="226"/>
      <c r="BN54" s="221"/>
      <c r="BO54" s="222">
        <v>0</v>
      </c>
      <c r="BP54" s="226"/>
      <c r="BQ54" s="221"/>
      <c r="BR54" s="222">
        <v>0</v>
      </c>
      <c r="BS54" s="226"/>
      <c r="BT54" s="221"/>
      <c r="BU54" s="222">
        <v>8099520000</v>
      </c>
      <c r="BV54" s="226"/>
      <c r="BW54" s="221"/>
      <c r="BX54" s="222">
        <v>7313640000</v>
      </c>
      <c r="BY54" s="226"/>
      <c r="BZ54" s="221"/>
      <c r="CA54" s="222">
        <v>8319000000</v>
      </c>
      <c r="CB54" s="226"/>
      <c r="CC54" s="221"/>
      <c r="CD54" s="222">
        <v>0</v>
      </c>
      <c r="CE54" s="226"/>
      <c r="CF54" s="221"/>
      <c r="CG54" s="222">
        <v>7653480000</v>
      </c>
      <c r="CH54" s="226"/>
      <c r="CI54" s="221"/>
      <c r="CJ54" s="222">
        <v>8319000000</v>
      </c>
      <c r="CK54" s="226"/>
      <c r="CL54" s="221"/>
      <c r="CM54" s="222">
        <v>7788000000</v>
      </c>
      <c r="CN54" s="226"/>
      <c r="CO54" s="221"/>
      <c r="CP54" s="222">
        <v>0</v>
      </c>
      <c r="CQ54" s="226"/>
      <c r="CR54" s="221"/>
      <c r="CS54" s="222">
        <v>6938400000</v>
      </c>
      <c r="CT54" s="226"/>
      <c r="CU54" s="221"/>
      <c r="CV54" s="222">
        <v>0</v>
      </c>
      <c r="CW54" s="226"/>
      <c r="CX54" s="221"/>
      <c r="CY54" s="222">
        <v>7979160000</v>
      </c>
      <c r="CZ54" s="226"/>
      <c r="DA54" s="221"/>
      <c r="DB54" s="222">
        <v>7929600000</v>
      </c>
      <c r="DC54" s="226"/>
      <c r="DD54" s="221"/>
      <c r="DE54" s="222">
        <v>7483560000</v>
      </c>
      <c r="DF54" s="226"/>
      <c r="DG54" s="221"/>
      <c r="DH54" s="222">
        <v>7965000000</v>
      </c>
      <c r="DI54" s="226"/>
      <c r="DJ54" s="221"/>
      <c r="DK54" s="222">
        <v>7788000000</v>
      </c>
      <c r="DL54" s="226"/>
      <c r="DM54" s="221"/>
      <c r="DN54" s="222">
        <v>0</v>
      </c>
      <c r="DO54" s="312"/>
    </row>
    <row r="55" spans="1:119" ht="30.6" customHeight="1" thickBot="1">
      <c r="A55" s="27"/>
      <c r="B55" s="138">
        <v>33</v>
      </c>
      <c r="C55" s="139" t="s">
        <v>170</v>
      </c>
      <c r="D55" s="140" t="s">
        <v>171</v>
      </c>
      <c r="E55" s="139" t="s">
        <v>172</v>
      </c>
      <c r="F55" s="141">
        <v>7080000</v>
      </c>
      <c r="G55" s="142">
        <v>1175</v>
      </c>
      <c r="H55" s="143">
        <v>8319000000</v>
      </c>
      <c r="I55" s="144">
        <v>1145.51</v>
      </c>
      <c r="J55" s="145">
        <v>8113680000</v>
      </c>
      <c r="K55" s="227" t="s">
        <v>273</v>
      </c>
      <c r="L55" s="144"/>
      <c r="M55" s="145">
        <v>0</v>
      </c>
      <c r="N55" s="227" t="s">
        <v>274</v>
      </c>
      <c r="O55" s="144">
        <v>1121</v>
      </c>
      <c r="P55" s="145">
        <v>7936680000</v>
      </c>
      <c r="Q55" s="227" t="s">
        <v>273</v>
      </c>
      <c r="R55" s="144">
        <v>1142</v>
      </c>
      <c r="S55" s="145">
        <v>8085360000</v>
      </c>
      <c r="T55" s="227" t="s">
        <v>273</v>
      </c>
      <c r="U55" s="144"/>
      <c r="V55" s="145">
        <v>0</v>
      </c>
      <c r="W55" s="227" t="s">
        <v>274</v>
      </c>
      <c r="X55" s="144">
        <v>1092</v>
      </c>
      <c r="Y55" s="145">
        <v>7731360000</v>
      </c>
      <c r="Z55" s="227" t="s">
        <v>273</v>
      </c>
      <c r="AA55" s="144">
        <v>980</v>
      </c>
      <c r="AB55" s="145">
        <v>6938400000</v>
      </c>
      <c r="AC55" s="227" t="s">
        <v>273</v>
      </c>
      <c r="AD55" s="144">
        <v>1150</v>
      </c>
      <c r="AE55" s="145">
        <v>8142000000</v>
      </c>
      <c r="AF55" s="227" t="s">
        <v>273</v>
      </c>
      <c r="AG55" s="144"/>
      <c r="AH55" s="145">
        <v>0</v>
      </c>
      <c r="AI55" s="227" t="s">
        <v>274</v>
      </c>
      <c r="AJ55" s="144">
        <v>1080</v>
      </c>
      <c r="AK55" s="145">
        <v>7646400000</v>
      </c>
      <c r="AL55" s="227" t="s">
        <v>273</v>
      </c>
      <c r="AM55" s="144">
        <v>1175</v>
      </c>
      <c r="AN55" s="145">
        <v>8319000000</v>
      </c>
      <c r="AO55" s="227" t="s">
        <v>273</v>
      </c>
      <c r="AP55" s="144">
        <v>1146</v>
      </c>
      <c r="AQ55" s="145">
        <v>8113680000</v>
      </c>
      <c r="AR55" s="227" t="s">
        <v>273</v>
      </c>
      <c r="AS55" s="144">
        <v>1130</v>
      </c>
      <c r="AT55" s="145">
        <v>8000400000</v>
      </c>
      <c r="AU55" s="227" t="s">
        <v>273</v>
      </c>
      <c r="AV55" s="144">
        <v>1121</v>
      </c>
      <c r="AW55" s="145">
        <v>7936680000</v>
      </c>
      <c r="AX55" s="227" t="s">
        <v>273</v>
      </c>
      <c r="AY55" s="144"/>
      <c r="AZ55" s="145">
        <v>0</v>
      </c>
      <c r="BA55" s="227" t="s">
        <v>274</v>
      </c>
      <c r="BB55" s="144">
        <v>1144</v>
      </c>
      <c r="BC55" s="145">
        <v>8099520000</v>
      </c>
      <c r="BD55" s="227" t="s">
        <v>273</v>
      </c>
      <c r="BE55" s="144"/>
      <c r="BF55" s="145">
        <v>0</v>
      </c>
      <c r="BG55" s="227" t="s">
        <v>274</v>
      </c>
      <c r="BH55" s="144">
        <v>1025</v>
      </c>
      <c r="BI55" s="145">
        <v>7257000000</v>
      </c>
      <c r="BJ55" s="227" t="s">
        <v>273</v>
      </c>
      <c r="BK55" s="144"/>
      <c r="BL55" s="145">
        <v>0</v>
      </c>
      <c r="BM55" s="227" t="s">
        <v>274</v>
      </c>
      <c r="BN55" s="144"/>
      <c r="BO55" s="145">
        <v>0</v>
      </c>
      <c r="BP55" s="227" t="s">
        <v>274</v>
      </c>
      <c r="BQ55" s="144"/>
      <c r="BR55" s="145">
        <v>0</v>
      </c>
      <c r="BS55" s="227" t="s">
        <v>274</v>
      </c>
      <c r="BT55" s="144">
        <v>1144</v>
      </c>
      <c r="BU55" s="145">
        <v>8099520000</v>
      </c>
      <c r="BV55" s="227" t="s">
        <v>273</v>
      </c>
      <c r="BW55" s="144">
        <v>1033</v>
      </c>
      <c r="BX55" s="145">
        <v>7313640000</v>
      </c>
      <c r="BY55" s="227" t="s">
        <v>273</v>
      </c>
      <c r="BZ55" s="144">
        <v>1175</v>
      </c>
      <c r="CA55" s="145">
        <v>8319000000</v>
      </c>
      <c r="CB55" s="227" t="s">
        <v>273</v>
      </c>
      <c r="CC55" s="144"/>
      <c r="CD55" s="145">
        <v>0</v>
      </c>
      <c r="CE55" s="227" t="s">
        <v>274</v>
      </c>
      <c r="CF55" s="144">
        <v>1081</v>
      </c>
      <c r="CG55" s="145">
        <v>7653480000</v>
      </c>
      <c r="CH55" s="227" t="s">
        <v>273</v>
      </c>
      <c r="CI55" s="144">
        <v>1175</v>
      </c>
      <c r="CJ55" s="145">
        <v>8319000000</v>
      </c>
      <c r="CK55" s="227" t="s">
        <v>273</v>
      </c>
      <c r="CL55" s="144">
        <v>1100</v>
      </c>
      <c r="CM55" s="145">
        <v>7788000000</v>
      </c>
      <c r="CN55" s="227" t="s">
        <v>273</v>
      </c>
      <c r="CO55" s="144"/>
      <c r="CP55" s="145">
        <v>0</v>
      </c>
      <c r="CQ55" s="227" t="s">
        <v>274</v>
      </c>
      <c r="CR55" s="144">
        <v>980</v>
      </c>
      <c r="CS55" s="145">
        <v>6938400000</v>
      </c>
      <c r="CT55" s="227" t="s">
        <v>273</v>
      </c>
      <c r="CU55" s="144"/>
      <c r="CV55" s="145">
        <v>0</v>
      </c>
      <c r="CW55" s="227" t="s">
        <v>274</v>
      </c>
      <c r="CX55" s="144">
        <v>1127</v>
      </c>
      <c r="CY55" s="145">
        <v>7979160000</v>
      </c>
      <c r="CZ55" s="227" t="s">
        <v>273</v>
      </c>
      <c r="DA55" s="144">
        <v>1120</v>
      </c>
      <c r="DB55" s="145">
        <v>7929600000</v>
      </c>
      <c r="DC55" s="227" t="s">
        <v>273</v>
      </c>
      <c r="DD55" s="144">
        <v>1057</v>
      </c>
      <c r="DE55" s="145">
        <v>7483560000</v>
      </c>
      <c r="DF55" s="227" t="s">
        <v>273</v>
      </c>
      <c r="DG55" s="144">
        <v>1125</v>
      </c>
      <c r="DH55" s="145">
        <v>7965000000</v>
      </c>
      <c r="DI55" s="227" t="s">
        <v>273</v>
      </c>
      <c r="DJ55" s="144">
        <v>1100</v>
      </c>
      <c r="DK55" s="145">
        <v>7788000000</v>
      </c>
      <c r="DL55" s="227" t="s">
        <v>273</v>
      </c>
      <c r="DM55" s="144"/>
      <c r="DN55" s="145">
        <v>0</v>
      </c>
      <c r="DO55" s="313" t="s">
        <v>274</v>
      </c>
    </row>
    <row r="56" spans="1:119" ht="30.6" customHeight="1">
      <c r="A56" s="27"/>
      <c r="B56" s="173"/>
      <c r="C56" s="174"/>
      <c r="D56" s="175"/>
      <c r="E56" s="174"/>
      <c r="F56" s="176"/>
      <c r="G56" s="177" t="s">
        <v>173</v>
      </c>
      <c r="H56" s="178">
        <v>31129023222</v>
      </c>
      <c r="I56" s="146"/>
      <c r="J56" s="178">
        <v>30351092602</v>
      </c>
      <c r="K56" s="228"/>
      <c r="L56" s="146"/>
      <c r="M56" s="178">
        <v>0</v>
      </c>
      <c r="N56" s="228"/>
      <c r="O56" s="146"/>
      <c r="P56" s="178">
        <v>29697434952</v>
      </c>
      <c r="Q56" s="228"/>
      <c r="R56" s="146"/>
      <c r="S56" s="178">
        <v>30262735877</v>
      </c>
      <c r="T56" s="228"/>
      <c r="U56" s="146"/>
      <c r="V56" s="178">
        <v>0</v>
      </c>
      <c r="W56" s="228"/>
      <c r="X56" s="146"/>
      <c r="Y56" s="178">
        <v>29755762919</v>
      </c>
      <c r="Z56" s="228"/>
      <c r="AA56" s="146"/>
      <c r="AB56" s="178">
        <v>29748423222</v>
      </c>
      <c r="AC56" s="228"/>
      <c r="AD56" s="146"/>
      <c r="AE56" s="178">
        <v>30128061168</v>
      </c>
      <c r="AF56" s="228"/>
      <c r="AG56" s="146"/>
      <c r="AH56" s="178">
        <v>0</v>
      </c>
      <c r="AI56" s="228"/>
      <c r="AJ56" s="146"/>
      <c r="AK56" s="178">
        <v>30291896454</v>
      </c>
      <c r="AL56" s="228"/>
      <c r="AM56" s="146"/>
      <c r="AN56" s="178">
        <v>30137125638</v>
      </c>
      <c r="AO56" s="228"/>
      <c r="AP56" s="146"/>
      <c r="AQ56" s="178">
        <v>30208704352</v>
      </c>
      <c r="AR56" s="228"/>
      <c r="AS56" s="146"/>
      <c r="AT56" s="178">
        <v>30587011200</v>
      </c>
      <c r="AU56" s="228"/>
      <c r="AV56" s="146"/>
      <c r="AW56" s="178">
        <v>29690935804</v>
      </c>
      <c r="AX56" s="228"/>
      <c r="AY56" s="146"/>
      <c r="AZ56" s="178">
        <v>0</v>
      </c>
      <c r="BA56" s="228"/>
      <c r="BB56" s="146"/>
      <c r="BC56" s="178">
        <v>30008939040</v>
      </c>
      <c r="BD56" s="228"/>
      <c r="BE56" s="146"/>
      <c r="BF56" s="178">
        <v>0</v>
      </c>
      <c r="BG56" s="228"/>
      <c r="BH56" s="146"/>
      <c r="BI56" s="178">
        <v>28640714426</v>
      </c>
      <c r="BJ56" s="228"/>
      <c r="BK56" s="146"/>
      <c r="BL56" s="178">
        <v>0</v>
      </c>
      <c r="BM56" s="228"/>
      <c r="BN56" s="146"/>
      <c r="BO56" s="178">
        <v>0</v>
      </c>
      <c r="BP56" s="228"/>
      <c r="BQ56" s="146"/>
      <c r="BR56" s="178">
        <v>0</v>
      </c>
      <c r="BS56" s="228"/>
      <c r="BT56" s="146"/>
      <c r="BU56" s="178">
        <v>30307064193</v>
      </c>
      <c r="BV56" s="228"/>
      <c r="BW56" s="146"/>
      <c r="BX56" s="178">
        <v>30123663222</v>
      </c>
      <c r="BY56" s="228"/>
      <c r="BZ56" s="146"/>
      <c r="CA56" s="178">
        <v>29930409764</v>
      </c>
      <c r="CB56" s="228"/>
      <c r="CC56" s="146"/>
      <c r="CD56" s="178">
        <v>0</v>
      </c>
      <c r="CE56" s="228"/>
      <c r="CF56" s="146"/>
      <c r="CG56" s="178">
        <v>28781491332</v>
      </c>
      <c r="CH56" s="228"/>
      <c r="CI56" s="146"/>
      <c r="CJ56" s="178">
        <v>30419008042</v>
      </c>
      <c r="CK56" s="228"/>
      <c r="CL56" s="146"/>
      <c r="CM56" s="178">
        <v>29911438962</v>
      </c>
      <c r="CN56" s="228"/>
      <c r="CO56" s="146"/>
      <c r="CP56" s="178">
        <v>0</v>
      </c>
      <c r="CQ56" s="228"/>
      <c r="CR56" s="146"/>
      <c r="CS56" s="178">
        <v>28400077678</v>
      </c>
      <c r="CT56" s="228"/>
      <c r="CU56" s="146"/>
      <c r="CV56" s="178">
        <v>0</v>
      </c>
      <c r="CW56" s="228"/>
      <c r="CX56" s="146"/>
      <c r="CY56" s="178">
        <v>30144338259</v>
      </c>
      <c r="CZ56" s="228"/>
      <c r="DA56" s="146"/>
      <c r="DB56" s="178">
        <v>29667700493</v>
      </c>
      <c r="DC56" s="228"/>
      <c r="DD56" s="146"/>
      <c r="DE56" s="178">
        <v>28968427142</v>
      </c>
      <c r="DF56" s="228"/>
      <c r="DG56" s="146"/>
      <c r="DH56" s="178">
        <v>30048668280</v>
      </c>
      <c r="DI56" s="228"/>
      <c r="DJ56" s="146"/>
      <c r="DK56" s="178">
        <v>28626761016</v>
      </c>
      <c r="DL56" s="228"/>
      <c r="DM56" s="146"/>
      <c r="DN56" s="178">
        <v>0</v>
      </c>
      <c r="DO56" s="314"/>
    </row>
    <row r="57" spans="1:119" ht="30.6" customHeight="1">
      <c r="A57" s="27"/>
      <c r="B57" s="138">
        <v>33</v>
      </c>
      <c r="C57" s="427" t="s">
        <v>174</v>
      </c>
      <c r="D57" s="427"/>
      <c r="E57" s="427"/>
      <c r="F57" s="427"/>
      <c r="G57" s="428"/>
      <c r="H57" s="224">
        <v>1957026957.0000019</v>
      </c>
      <c r="I57" s="294" t="s">
        <v>175</v>
      </c>
      <c r="J57" s="298">
        <v>1957026957</v>
      </c>
      <c r="K57" s="296" t="s">
        <v>273</v>
      </c>
      <c r="L57" s="294" t="s">
        <v>175</v>
      </c>
      <c r="M57" s="298"/>
      <c r="N57" s="296" t="s">
        <v>274</v>
      </c>
      <c r="O57" s="294" t="s">
        <v>175</v>
      </c>
      <c r="P57" s="298">
        <v>1957026957</v>
      </c>
      <c r="Q57" s="296" t="s">
        <v>273</v>
      </c>
      <c r="R57" s="294" t="s">
        <v>175</v>
      </c>
      <c r="S57" s="298">
        <v>1957026957</v>
      </c>
      <c r="T57" s="296" t="s">
        <v>273</v>
      </c>
      <c r="U57" s="294" t="s">
        <v>175</v>
      </c>
      <c r="V57" s="298"/>
      <c r="W57" s="296" t="s">
        <v>274</v>
      </c>
      <c r="X57" s="294" t="s">
        <v>175</v>
      </c>
      <c r="Y57" s="298">
        <v>1957026957</v>
      </c>
      <c r="Z57" s="296" t="s">
        <v>273</v>
      </c>
      <c r="AA57" s="294" t="s">
        <v>175</v>
      </c>
      <c r="AB57" s="298">
        <v>1957026957</v>
      </c>
      <c r="AC57" s="296" t="s">
        <v>273</v>
      </c>
      <c r="AD57" s="294" t="s">
        <v>175</v>
      </c>
      <c r="AE57" s="298">
        <v>1957026957</v>
      </c>
      <c r="AF57" s="296" t="s">
        <v>273</v>
      </c>
      <c r="AG57" s="294" t="s">
        <v>175</v>
      </c>
      <c r="AH57" s="298"/>
      <c r="AI57" s="296" t="s">
        <v>274</v>
      </c>
      <c r="AJ57" s="294" t="s">
        <v>175</v>
      </c>
      <c r="AK57" s="298">
        <v>1957026957</v>
      </c>
      <c r="AL57" s="296" t="s">
        <v>273</v>
      </c>
      <c r="AM57" s="294" t="s">
        <v>175</v>
      </c>
      <c r="AN57" s="298">
        <v>1957026957</v>
      </c>
      <c r="AO57" s="296" t="s">
        <v>273</v>
      </c>
      <c r="AP57" s="294" t="s">
        <v>175</v>
      </c>
      <c r="AQ57" s="298">
        <v>1957026957</v>
      </c>
      <c r="AR57" s="296" t="s">
        <v>273</v>
      </c>
      <c r="AS57" s="294" t="s">
        <v>175</v>
      </c>
      <c r="AT57" s="298">
        <v>1957026957</v>
      </c>
      <c r="AU57" s="296" t="s">
        <v>273</v>
      </c>
      <c r="AV57" s="294" t="s">
        <v>175</v>
      </c>
      <c r="AW57" s="298">
        <v>1957026957</v>
      </c>
      <c r="AX57" s="296" t="s">
        <v>273</v>
      </c>
      <c r="AY57" s="294" t="s">
        <v>175</v>
      </c>
      <c r="AZ57" s="298"/>
      <c r="BA57" s="296" t="s">
        <v>274</v>
      </c>
      <c r="BB57" s="294" t="s">
        <v>175</v>
      </c>
      <c r="BC57" s="298">
        <v>1957026957</v>
      </c>
      <c r="BD57" s="296" t="s">
        <v>273</v>
      </c>
      <c r="BE57" s="294" t="s">
        <v>175</v>
      </c>
      <c r="BF57" s="298"/>
      <c r="BG57" s="296" t="s">
        <v>274</v>
      </c>
      <c r="BH57" s="294" t="s">
        <v>175</v>
      </c>
      <c r="BI57" s="298">
        <v>1957026957</v>
      </c>
      <c r="BJ57" s="296" t="s">
        <v>273</v>
      </c>
      <c r="BK57" s="294" t="s">
        <v>175</v>
      </c>
      <c r="BL57" s="298"/>
      <c r="BM57" s="296" t="s">
        <v>274</v>
      </c>
      <c r="BN57" s="294" t="s">
        <v>175</v>
      </c>
      <c r="BO57" s="298"/>
      <c r="BP57" s="296" t="s">
        <v>274</v>
      </c>
      <c r="BQ57" s="294" t="s">
        <v>175</v>
      </c>
      <c r="BR57" s="298"/>
      <c r="BS57" s="296" t="s">
        <v>274</v>
      </c>
      <c r="BT57" s="294" t="s">
        <v>175</v>
      </c>
      <c r="BU57" s="298">
        <v>1957026957</v>
      </c>
      <c r="BV57" s="296" t="s">
        <v>273</v>
      </c>
      <c r="BW57" s="294" t="s">
        <v>175</v>
      </c>
      <c r="BX57" s="298">
        <v>1957026957</v>
      </c>
      <c r="BY57" s="296" t="s">
        <v>273</v>
      </c>
      <c r="BZ57" s="294" t="s">
        <v>175</v>
      </c>
      <c r="CA57" s="298">
        <v>1957026957</v>
      </c>
      <c r="CB57" s="296" t="s">
        <v>273</v>
      </c>
      <c r="CC57" s="294" t="s">
        <v>175</v>
      </c>
      <c r="CD57" s="298"/>
      <c r="CE57" s="296" t="s">
        <v>274</v>
      </c>
      <c r="CF57" s="294" t="s">
        <v>175</v>
      </c>
      <c r="CG57" s="298">
        <v>1957026957</v>
      </c>
      <c r="CH57" s="296" t="s">
        <v>273</v>
      </c>
      <c r="CI57" s="294" t="s">
        <v>175</v>
      </c>
      <c r="CJ57" s="298">
        <v>1957026957</v>
      </c>
      <c r="CK57" s="296" t="s">
        <v>273</v>
      </c>
      <c r="CL57" s="294" t="s">
        <v>175</v>
      </c>
      <c r="CM57" s="298">
        <v>1957026957</v>
      </c>
      <c r="CN57" s="296" t="s">
        <v>273</v>
      </c>
      <c r="CO57" s="294" t="s">
        <v>175</v>
      </c>
      <c r="CP57" s="298"/>
      <c r="CQ57" s="296" t="s">
        <v>274</v>
      </c>
      <c r="CR57" s="294" t="s">
        <v>175</v>
      </c>
      <c r="CS57" s="298">
        <v>1957026957</v>
      </c>
      <c r="CT57" s="296" t="s">
        <v>273</v>
      </c>
      <c r="CU57" s="294" t="s">
        <v>175</v>
      </c>
      <c r="CV57" s="298"/>
      <c r="CW57" s="296" t="s">
        <v>274</v>
      </c>
      <c r="CX57" s="294" t="s">
        <v>175</v>
      </c>
      <c r="CY57" s="298">
        <v>1957026957</v>
      </c>
      <c r="CZ57" s="296" t="s">
        <v>273</v>
      </c>
      <c r="DA57" s="294" t="s">
        <v>175</v>
      </c>
      <c r="DB57" s="298">
        <v>1957026957</v>
      </c>
      <c r="DC57" s="296" t="s">
        <v>273</v>
      </c>
      <c r="DD57" s="294" t="s">
        <v>175</v>
      </c>
      <c r="DE57" s="298">
        <v>1957026957</v>
      </c>
      <c r="DF57" s="296" t="s">
        <v>273</v>
      </c>
      <c r="DG57" s="294" t="s">
        <v>175</v>
      </c>
      <c r="DH57" s="298">
        <v>1957026957</v>
      </c>
      <c r="DI57" s="296" t="s">
        <v>273</v>
      </c>
      <c r="DJ57" s="294" t="s">
        <v>175</v>
      </c>
      <c r="DK57" s="298">
        <v>1957026957</v>
      </c>
      <c r="DL57" s="296" t="s">
        <v>273</v>
      </c>
      <c r="DM57" s="294" t="s">
        <v>175</v>
      </c>
      <c r="DN57" s="298"/>
      <c r="DO57" s="315" t="s">
        <v>274</v>
      </c>
    </row>
    <row r="58" spans="1:119" ht="30.6" customHeight="1" thickBot="1">
      <c r="A58" s="27"/>
      <c r="B58" s="138">
        <v>34</v>
      </c>
      <c r="C58" s="429" t="s">
        <v>176</v>
      </c>
      <c r="D58" s="429"/>
      <c r="E58" s="429"/>
      <c r="F58" s="429"/>
      <c r="G58" s="430"/>
      <c r="H58" s="224">
        <v>162747520</v>
      </c>
      <c r="I58" s="294" t="s">
        <v>175</v>
      </c>
      <c r="J58" s="298">
        <v>162747520</v>
      </c>
      <c r="K58" s="296" t="s">
        <v>273</v>
      </c>
      <c r="L58" s="294" t="s">
        <v>175</v>
      </c>
      <c r="M58" s="298"/>
      <c r="N58" s="296" t="s">
        <v>274</v>
      </c>
      <c r="O58" s="294" t="s">
        <v>175</v>
      </c>
      <c r="P58" s="298">
        <v>162747520</v>
      </c>
      <c r="Q58" s="296" t="s">
        <v>273</v>
      </c>
      <c r="R58" s="294" t="s">
        <v>175</v>
      </c>
      <c r="S58" s="298">
        <v>162747520</v>
      </c>
      <c r="T58" s="296" t="s">
        <v>273</v>
      </c>
      <c r="U58" s="294" t="s">
        <v>175</v>
      </c>
      <c r="V58" s="298"/>
      <c r="W58" s="296" t="s">
        <v>274</v>
      </c>
      <c r="X58" s="294" t="s">
        <v>175</v>
      </c>
      <c r="Y58" s="298">
        <v>162747520</v>
      </c>
      <c r="Z58" s="296" t="s">
        <v>273</v>
      </c>
      <c r="AA58" s="294" t="s">
        <v>175</v>
      </c>
      <c r="AB58" s="298">
        <v>162747520</v>
      </c>
      <c r="AC58" s="296" t="s">
        <v>273</v>
      </c>
      <c r="AD58" s="294" t="s">
        <v>175</v>
      </c>
      <c r="AE58" s="298">
        <v>162747520</v>
      </c>
      <c r="AF58" s="296" t="s">
        <v>273</v>
      </c>
      <c r="AG58" s="294" t="s">
        <v>175</v>
      </c>
      <c r="AH58" s="298"/>
      <c r="AI58" s="296" t="s">
        <v>274</v>
      </c>
      <c r="AJ58" s="294" t="s">
        <v>175</v>
      </c>
      <c r="AK58" s="298">
        <v>162747520</v>
      </c>
      <c r="AL58" s="296" t="s">
        <v>273</v>
      </c>
      <c r="AM58" s="294" t="s">
        <v>175</v>
      </c>
      <c r="AN58" s="298">
        <v>162747520</v>
      </c>
      <c r="AO58" s="296" t="s">
        <v>273</v>
      </c>
      <c r="AP58" s="294" t="s">
        <v>175</v>
      </c>
      <c r="AQ58" s="298">
        <v>162747520</v>
      </c>
      <c r="AR58" s="296" t="s">
        <v>273</v>
      </c>
      <c r="AS58" s="294" t="s">
        <v>175</v>
      </c>
      <c r="AT58" s="298">
        <v>162747520</v>
      </c>
      <c r="AU58" s="296" t="s">
        <v>273</v>
      </c>
      <c r="AV58" s="294" t="s">
        <v>175</v>
      </c>
      <c r="AW58" s="298">
        <v>162747520</v>
      </c>
      <c r="AX58" s="296" t="s">
        <v>273</v>
      </c>
      <c r="AY58" s="294" t="s">
        <v>175</v>
      </c>
      <c r="AZ58" s="298"/>
      <c r="BA58" s="296" t="s">
        <v>274</v>
      </c>
      <c r="BB58" s="294" t="s">
        <v>175</v>
      </c>
      <c r="BC58" s="298">
        <v>162747520</v>
      </c>
      <c r="BD58" s="296" t="s">
        <v>273</v>
      </c>
      <c r="BE58" s="294" t="s">
        <v>175</v>
      </c>
      <c r="BF58" s="298"/>
      <c r="BG58" s="296" t="s">
        <v>274</v>
      </c>
      <c r="BH58" s="294" t="s">
        <v>175</v>
      </c>
      <c r="BI58" s="298">
        <v>162747520</v>
      </c>
      <c r="BJ58" s="296" t="s">
        <v>273</v>
      </c>
      <c r="BK58" s="294" t="s">
        <v>175</v>
      </c>
      <c r="BL58" s="298"/>
      <c r="BM58" s="296" t="s">
        <v>274</v>
      </c>
      <c r="BN58" s="294" t="s">
        <v>175</v>
      </c>
      <c r="BO58" s="298"/>
      <c r="BP58" s="296" t="s">
        <v>274</v>
      </c>
      <c r="BQ58" s="294" t="s">
        <v>175</v>
      </c>
      <c r="BR58" s="298"/>
      <c r="BS58" s="296" t="s">
        <v>274</v>
      </c>
      <c r="BT58" s="294" t="s">
        <v>175</v>
      </c>
      <c r="BU58" s="298">
        <v>162747520</v>
      </c>
      <c r="BV58" s="296" t="s">
        <v>273</v>
      </c>
      <c r="BW58" s="294" t="s">
        <v>175</v>
      </c>
      <c r="BX58" s="298">
        <v>162747520</v>
      </c>
      <c r="BY58" s="296" t="s">
        <v>273</v>
      </c>
      <c r="BZ58" s="294" t="s">
        <v>175</v>
      </c>
      <c r="CA58" s="298">
        <v>162747520</v>
      </c>
      <c r="CB58" s="296" t="s">
        <v>273</v>
      </c>
      <c r="CC58" s="294" t="s">
        <v>175</v>
      </c>
      <c r="CD58" s="298"/>
      <c r="CE58" s="296" t="s">
        <v>274</v>
      </c>
      <c r="CF58" s="294" t="s">
        <v>175</v>
      </c>
      <c r="CG58" s="298">
        <v>162747520</v>
      </c>
      <c r="CH58" s="296" t="s">
        <v>273</v>
      </c>
      <c r="CI58" s="294" t="s">
        <v>175</v>
      </c>
      <c r="CJ58" s="298">
        <v>162747520</v>
      </c>
      <c r="CK58" s="296" t="s">
        <v>273</v>
      </c>
      <c r="CL58" s="294" t="s">
        <v>175</v>
      </c>
      <c r="CM58" s="298">
        <v>162747520</v>
      </c>
      <c r="CN58" s="296" t="s">
        <v>273</v>
      </c>
      <c r="CO58" s="294" t="s">
        <v>175</v>
      </c>
      <c r="CP58" s="298"/>
      <c r="CQ58" s="296" t="s">
        <v>274</v>
      </c>
      <c r="CR58" s="294" t="s">
        <v>175</v>
      </c>
      <c r="CS58" s="298">
        <v>162747520</v>
      </c>
      <c r="CT58" s="296" t="s">
        <v>273</v>
      </c>
      <c r="CU58" s="294" t="s">
        <v>175</v>
      </c>
      <c r="CV58" s="298"/>
      <c r="CW58" s="296" t="s">
        <v>274</v>
      </c>
      <c r="CX58" s="294" t="s">
        <v>175</v>
      </c>
      <c r="CY58" s="298">
        <v>162747520</v>
      </c>
      <c r="CZ58" s="296" t="s">
        <v>273</v>
      </c>
      <c r="DA58" s="294" t="s">
        <v>175</v>
      </c>
      <c r="DB58" s="298">
        <v>162747520</v>
      </c>
      <c r="DC58" s="296" t="s">
        <v>273</v>
      </c>
      <c r="DD58" s="294" t="s">
        <v>175</v>
      </c>
      <c r="DE58" s="298">
        <v>162747520</v>
      </c>
      <c r="DF58" s="296" t="s">
        <v>273</v>
      </c>
      <c r="DG58" s="294" t="s">
        <v>175</v>
      </c>
      <c r="DH58" s="298">
        <v>162747520</v>
      </c>
      <c r="DI58" s="296" t="s">
        <v>273</v>
      </c>
      <c r="DJ58" s="294" t="s">
        <v>175</v>
      </c>
      <c r="DK58" s="298">
        <v>162747520</v>
      </c>
      <c r="DL58" s="296" t="s">
        <v>273</v>
      </c>
      <c r="DM58" s="294" t="s">
        <v>175</v>
      </c>
      <c r="DN58" s="298"/>
      <c r="DO58" s="315" t="s">
        <v>274</v>
      </c>
    </row>
    <row r="59" spans="1:119" ht="30.6" customHeight="1">
      <c r="A59" s="27"/>
      <c r="B59" s="173"/>
      <c r="C59" s="174"/>
      <c r="D59" s="175"/>
      <c r="E59" s="174"/>
      <c r="F59" s="176"/>
      <c r="G59" s="177" t="s">
        <v>177</v>
      </c>
      <c r="H59" s="178">
        <v>33248797699</v>
      </c>
      <c r="I59" s="146"/>
      <c r="J59" s="297">
        <v>32470867079</v>
      </c>
      <c r="K59" s="228"/>
      <c r="L59" s="146"/>
      <c r="M59" s="297">
        <v>0</v>
      </c>
      <c r="N59" s="228"/>
      <c r="O59" s="146"/>
      <c r="P59" s="297">
        <v>31817209429</v>
      </c>
      <c r="Q59" s="228"/>
      <c r="R59" s="146"/>
      <c r="S59" s="297">
        <v>32382510354</v>
      </c>
      <c r="T59" s="228"/>
      <c r="U59" s="146"/>
      <c r="V59" s="297">
        <v>0</v>
      </c>
      <c r="W59" s="228"/>
      <c r="X59" s="146"/>
      <c r="Y59" s="297">
        <v>31875537396</v>
      </c>
      <c r="Z59" s="228"/>
      <c r="AA59" s="146"/>
      <c r="AB59" s="297">
        <v>31868197699</v>
      </c>
      <c r="AC59" s="228"/>
      <c r="AD59" s="146"/>
      <c r="AE59" s="297">
        <v>32247835645</v>
      </c>
      <c r="AF59" s="228"/>
      <c r="AG59" s="146"/>
      <c r="AH59" s="297">
        <v>0</v>
      </c>
      <c r="AI59" s="228"/>
      <c r="AJ59" s="146"/>
      <c r="AK59" s="297">
        <v>32411670931</v>
      </c>
      <c r="AL59" s="228"/>
      <c r="AM59" s="146"/>
      <c r="AN59" s="297">
        <v>32256900115</v>
      </c>
      <c r="AO59" s="228"/>
      <c r="AP59" s="146"/>
      <c r="AQ59" s="297">
        <v>32328478829</v>
      </c>
      <c r="AR59" s="228"/>
      <c r="AS59" s="146"/>
      <c r="AT59" s="297">
        <v>32706785677</v>
      </c>
      <c r="AU59" s="228"/>
      <c r="AV59" s="146"/>
      <c r="AW59" s="297">
        <v>31810710281</v>
      </c>
      <c r="AX59" s="228"/>
      <c r="AY59" s="146"/>
      <c r="AZ59" s="297">
        <v>0</v>
      </c>
      <c r="BA59" s="228"/>
      <c r="BB59" s="146"/>
      <c r="BC59" s="297">
        <v>32128713517</v>
      </c>
      <c r="BD59" s="228"/>
      <c r="BE59" s="146"/>
      <c r="BF59" s="297">
        <v>0</v>
      </c>
      <c r="BG59" s="228"/>
      <c r="BH59" s="146"/>
      <c r="BI59" s="297">
        <v>30760488903</v>
      </c>
      <c r="BJ59" s="228"/>
      <c r="BK59" s="146"/>
      <c r="BL59" s="297">
        <v>0</v>
      </c>
      <c r="BM59" s="228"/>
      <c r="BN59" s="146"/>
      <c r="BO59" s="297">
        <v>0</v>
      </c>
      <c r="BP59" s="228"/>
      <c r="BQ59" s="146"/>
      <c r="BR59" s="297">
        <v>0</v>
      </c>
      <c r="BS59" s="228"/>
      <c r="BT59" s="146"/>
      <c r="BU59" s="297">
        <v>32426838670</v>
      </c>
      <c r="BV59" s="228"/>
      <c r="BW59" s="146"/>
      <c r="BX59" s="297">
        <v>32243437699</v>
      </c>
      <c r="BY59" s="228"/>
      <c r="BZ59" s="146"/>
      <c r="CA59" s="297">
        <v>32050184241</v>
      </c>
      <c r="CB59" s="228"/>
      <c r="CC59" s="146"/>
      <c r="CD59" s="297">
        <v>0</v>
      </c>
      <c r="CE59" s="228"/>
      <c r="CF59" s="146"/>
      <c r="CG59" s="297">
        <v>30901265809</v>
      </c>
      <c r="CH59" s="228"/>
      <c r="CI59" s="146"/>
      <c r="CJ59" s="297">
        <v>32538782519</v>
      </c>
      <c r="CK59" s="228"/>
      <c r="CL59" s="146"/>
      <c r="CM59" s="297">
        <v>32031213439</v>
      </c>
      <c r="CN59" s="228"/>
      <c r="CO59" s="146"/>
      <c r="CP59" s="297">
        <v>0</v>
      </c>
      <c r="CQ59" s="228"/>
      <c r="CR59" s="146"/>
      <c r="CS59" s="297">
        <v>30519852155</v>
      </c>
      <c r="CT59" s="228"/>
      <c r="CU59" s="146"/>
      <c r="CV59" s="297">
        <v>0</v>
      </c>
      <c r="CW59" s="228"/>
      <c r="CX59" s="146"/>
      <c r="CY59" s="297">
        <v>32264112736</v>
      </c>
      <c r="CZ59" s="228"/>
      <c r="DA59" s="146"/>
      <c r="DB59" s="297">
        <v>31787474970</v>
      </c>
      <c r="DC59" s="228"/>
      <c r="DD59" s="146"/>
      <c r="DE59" s="297">
        <v>31088201619</v>
      </c>
      <c r="DF59" s="228"/>
      <c r="DG59" s="146"/>
      <c r="DH59" s="297">
        <v>32168442757</v>
      </c>
      <c r="DI59" s="228"/>
      <c r="DJ59" s="146"/>
      <c r="DK59" s="297">
        <v>30746535493</v>
      </c>
      <c r="DL59" s="228"/>
      <c r="DM59" s="146"/>
      <c r="DN59" s="297">
        <v>0</v>
      </c>
      <c r="DO59" s="314"/>
    </row>
    <row r="60" spans="1:119" s="28" customFormat="1" ht="32.25" customHeight="1">
      <c r="A60" s="27"/>
      <c r="B60" s="180"/>
      <c r="C60" s="181"/>
      <c r="D60" s="182"/>
      <c r="E60" s="181"/>
      <c r="F60" s="183"/>
      <c r="G60" s="183" t="s">
        <v>178</v>
      </c>
      <c r="H60" s="184">
        <v>0.2</v>
      </c>
      <c r="I60" s="149"/>
      <c r="J60" s="299">
        <v>0.2</v>
      </c>
      <c r="K60" s="229"/>
      <c r="L60" s="149"/>
      <c r="M60" s="299"/>
      <c r="N60" s="229"/>
      <c r="O60" s="149"/>
      <c r="P60" s="299">
        <v>0.2</v>
      </c>
      <c r="Q60" s="229"/>
      <c r="R60" s="149"/>
      <c r="S60" s="299">
        <v>0.2</v>
      </c>
      <c r="T60" s="229"/>
      <c r="U60" s="149"/>
      <c r="V60" s="299"/>
      <c r="W60" s="229"/>
      <c r="X60" s="149"/>
      <c r="Y60" s="299">
        <v>0.2</v>
      </c>
      <c r="Z60" s="229"/>
      <c r="AA60" s="149"/>
      <c r="AB60" s="299">
        <v>0.2</v>
      </c>
      <c r="AC60" s="229"/>
      <c r="AD60" s="149"/>
      <c r="AE60" s="299">
        <v>0.2</v>
      </c>
      <c r="AF60" s="229"/>
      <c r="AG60" s="149"/>
      <c r="AH60" s="299"/>
      <c r="AI60" s="229"/>
      <c r="AJ60" s="149"/>
      <c r="AK60" s="299">
        <v>0.25</v>
      </c>
      <c r="AL60" s="229"/>
      <c r="AM60" s="149"/>
      <c r="AN60" s="299">
        <v>0.24</v>
      </c>
      <c r="AO60" s="229"/>
      <c r="AP60" s="149"/>
      <c r="AQ60" s="299">
        <v>0.2</v>
      </c>
      <c r="AR60" s="229"/>
      <c r="AS60" s="149"/>
      <c r="AT60" s="299">
        <v>0.24</v>
      </c>
      <c r="AU60" s="229"/>
      <c r="AV60" s="149"/>
      <c r="AW60" s="299">
        <v>0.2</v>
      </c>
      <c r="AX60" s="229"/>
      <c r="AY60" s="149"/>
      <c r="AZ60" s="299"/>
      <c r="BA60" s="229"/>
      <c r="BB60" s="149"/>
      <c r="BC60" s="299">
        <v>0.2</v>
      </c>
      <c r="BD60" s="229"/>
      <c r="BE60" s="149"/>
      <c r="BF60" s="299"/>
      <c r="BG60" s="229"/>
      <c r="BH60" s="149"/>
      <c r="BI60" s="299">
        <v>0.2</v>
      </c>
      <c r="BJ60" s="229"/>
      <c r="BK60" s="149"/>
      <c r="BL60" s="299"/>
      <c r="BM60" s="229"/>
      <c r="BN60" s="149"/>
      <c r="BO60" s="299"/>
      <c r="BP60" s="229"/>
      <c r="BQ60" s="149"/>
      <c r="BR60" s="299"/>
      <c r="BS60" s="229"/>
      <c r="BT60" s="149"/>
      <c r="BU60" s="299">
        <v>0.2</v>
      </c>
      <c r="BV60" s="229"/>
      <c r="BW60" s="149"/>
      <c r="BX60" s="299">
        <v>0.2</v>
      </c>
      <c r="BY60" s="229"/>
      <c r="BZ60" s="149"/>
      <c r="CA60" s="299">
        <v>0.2</v>
      </c>
      <c r="CB60" s="229"/>
      <c r="CC60" s="149"/>
      <c r="CD60" s="299"/>
      <c r="CE60" s="229"/>
      <c r="CF60" s="149"/>
      <c r="CG60" s="299">
        <v>0.2</v>
      </c>
      <c r="CH60" s="229"/>
      <c r="CI60" s="149"/>
      <c r="CJ60" s="299">
        <v>0.2</v>
      </c>
      <c r="CK60" s="229"/>
      <c r="CL60" s="149"/>
      <c r="CM60" s="299">
        <v>0.2</v>
      </c>
      <c r="CN60" s="229"/>
      <c r="CO60" s="149"/>
      <c r="CP60" s="299"/>
      <c r="CQ60" s="229"/>
      <c r="CR60" s="149"/>
      <c r="CS60" s="299">
        <v>0.2</v>
      </c>
      <c r="CT60" s="229"/>
      <c r="CU60" s="149"/>
      <c r="CV60" s="299"/>
      <c r="CW60" s="229"/>
      <c r="CX60" s="149"/>
      <c r="CY60" s="299">
        <v>0.2</v>
      </c>
      <c r="CZ60" s="229"/>
      <c r="DA60" s="149"/>
      <c r="DB60" s="299">
        <v>0.2</v>
      </c>
      <c r="DC60" s="229"/>
      <c r="DD60" s="149"/>
      <c r="DE60" s="299">
        <v>0.2</v>
      </c>
      <c r="DF60" s="229"/>
      <c r="DG60" s="149"/>
      <c r="DH60" s="299">
        <v>0.2</v>
      </c>
      <c r="DI60" s="229"/>
      <c r="DJ60" s="149"/>
      <c r="DK60" s="299">
        <v>0.2</v>
      </c>
      <c r="DL60" s="229"/>
      <c r="DM60" s="149"/>
      <c r="DN60" s="299"/>
      <c r="DO60" s="316"/>
    </row>
    <row r="61" spans="1:119" s="28" customFormat="1" ht="32.25" customHeight="1">
      <c r="A61" s="27"/>
      <c r="B61" s="180"/>
      <c r="C61" s="181"/>
      <c r="D61" s="182"/>
      <c r="E61" s="181"/>
      <c r="F61" s="183"/>
      <c r="G61" s="183" t="s">
        <v>179</v>
      </c>
      <c r="H61" s="184">
        <v>0.05</v>
      </c>
      <c r="I61" s="295"/>
      <c r="J61" s="300">
        <v>0.05</v>
      </c>
      <c r="K61" s="296"/>
      <c r="L61" s="295"/>
      <c r="M61" s="300"/>
      <c r="N61" s="296"/>
      <c r="O61" s="295"/>
      <c r="P61" s="300">
        <v>0.05</v>
      </c>
      <c r="Q61" s="296"/>
      <c r="R61" s="295"/>
      <c r="S61" s="300">
        <v>0.05</v>
      </c>
      <c r="T61" s="296"/>
      <c r="U61" s="295"/>
      <c r="V61" s="300"/>
      <c r="W61" s="296"/>
      <c r="X61" s="295"/>
      <c r="Y61" s="300">
        <v>0.05</v>
      </c>
      <c r="Z61" s="296"/>
      <c r="AA61" s="295"/>
      <c r="AB61" s="300">
        <v>0.05</v>
      </c>
      <c r="AC61" s="296"/>
      <c r="AD61" s="295"/>
      <c r="AE61" s="300">
        <v>0.05</v>
      </c>
      <c r="AF61" s="296"/>
      <c r="AG61" s="295"/>
      <c r="AH61" s="300"/>
      <c r="AI61" s="296"/>
      <c r="AJ61" s="295"/>
      <c r="AK61" s="300">
        <v>0.02</v>
      </c>
      <c r="AL61" s="296"/>
      <c r="AM61" s="295"/>
      <c r="AN61" s="300">
        <v>0.01</v>
      </c>
      <c r="AO61" s="296"/>
      <c r="AP61" s="295"/>
      <c r="AQ61" s="300">
        <v>0.05</v>
      </c>
      <c r="AR61" s="296"/>
      <c r="AS61" s="295"/>
      <c r="AT61" s="300">
        <v>0.01</v>
      </c>
      <c r="AU61" s="296"/>
      <c r="AV61" s="295"/>
      <c r="AW61" s="300">
        <v>0.05</v>
      </c>
      <c r="AX61" s="296"/>
      <c r="AY61" s="295"/>
      <c r="AZ61" s="300"/>
      <c r="BA61" s="296"/>
      <c r="BB61" s="295"/>
      <c r="BC61" s="300">
        <v>0.05</v>
      </c>
      <c r="BD61" s="296"/>
      <c r="BE61" s="295"/>
      <c r="BF61" s="300"/>
      <c r="BG61" s="296"/>
      <c r="BH61" s="295"/>
      <c r="BI61" s="300">
        <v>0.05</v>
      </c>
      <c r="BJ61" s="296"/>
      <c r="BK61" s="295"/>
      <c r="BL61" s="300"/>
      <c r="BM61" s="296"/>
      <c r="BN61" s="295"/>
      <c r="BO61" s="300"/>
      <c r="BP61" s="296"/>
      <c r="BQ61" s="295"/>
      <c r="BR61" s="300"/>
      <c r="BS61" s="296"/>
      <c r="BT61" s="295"/>
      <c r="BU61" s="300">
        <v>0.05</v>
      </c>
      <c r="BV61" s="296"/>
      <c r="BW61" s="295"/>
      <c r="BX61" s="300">
        <v>0.05</v>
      </c>
      <c r="BY61" s="296"/>
      <c r="BZ61" s="295"/>
      <c r="CA61" s="300">
        <v>0.05</v>
      </c>
      <c r="CB61" s="296"/>
      <c r="CC61" s="295"/>
      <c r="CD61" s="300"/>
      <c r="CE61" s="296"/>
      <c r="CF61" s="295"/>
      <c r="CG61" s="300">
        <v>0.05</v>
      </c>
      <c r="CH61" s="296"/>
      <c r="CI61" s="295"/>
      <c r="CJ61" s="300">
        <v>0.05</v>
      </c>
      <c r="CK61" s="296"/>
      <c r="CL61" s="295"/>
      <c r="CM61" s="300">
        <v>0.05</v>
      </c>
      <c r="CN61" s="296"/>
      <c r="CO61" s="295"/>
      <c r="CP61" s="300"/>
      <c r="CQ61" s="296"/>
      <c r="CR61" s="295"/>
      <c r="CS61" s="300">
        <v>0.05</v>
      </c>
      <c r="CT61" s="296"/>
      <c r="CU61" s="295"/>
      <c r="CV61" s="300"/>
      <c r="CW61" s="296"/>
      <c r="CX61" s="295"/>
      <c r="CY61" s="300">
        <v>0.05</v>
      </c>
      <c r="CZ61" s="296"/>
      <c r="DA61" s="295"/>
      <c r="DB61" s="300">
        <v>0.05</v>
      </c>
      <c r="DC61" s="296"/>
      <c r="DD61" s="295"/>
      <c r="DE61" s="300">
        <v>0.05</v>
      </c>
      <c r="DF61" s="296"/>
      <c r="DG61" s="295"/>
      <c r="DH61" s="300">
        <v>0.05</v>
      </c>
      <c r="DI61" s="296"/>
      <c r="DJ61" s="295"/>
      <c r="DK61" s="300">
        <v>0.05</v>
      </c>
      <c r="DL61" s="296"/>
      <c r="DM61" s="295"/>
      <c r="DN61" s="300"/>
      <c r="DO61" s="315"/>
    </row>
    <row r="62" spans="1:119" s="28" customFormat="1" ht="32.25" customHeight="1">
      <c r="A62" s="27"/>
      <c r="B62" s="180"/>
      <c r="C62" s="181"/>
      <c r="D62" s="182"/>
      <c r="E62" s="181"/>
      <c r="F62" s="183"/>
      <c r="G62" s="183" t="s">
        <v>180</v>
      </c>
      <c r="H62" s="184">
        <v>0.05</v>
      </c>
      <c r="I62" s="150"/>
      <c r="J62" s="300">
        <v>0.05</v>
      </c>
      <c r="K62" s="230"/>
      <c r="L62" s="150"/>
      <c r="M62" s="300"/>
      <c r="N62" s="230"/>
      <c r="O62" s="150"/>
      <c r="P62" s="300">
        <v>0.05</v>
      </c>
      <c r="Q62" s="230"/>
      <c r="R62" s="150"/>
      <c r="S62" s="300">
        <v>0.05</v>
      </c>
      <c r="T62" s="230"/>
      <c r="U62" s="150"/>
      <c r="V62" s="300"/>
      <c r="W62" s="230"/>
      <c r="X62" s="150"/>
      <c r="Y62" s="300">
        <v>0.05</v>
      </c>
      <c r="Z62" s="230"/>
      <c r="AA62" s="150"/>
      <c r="AB62" s="300">
        <v>0.05</v>
      </c>
      <c r="AC62" s="230"/>
      <c r="AD62" s="150"/>
      <c r="AE62" s="300">
        <v>0.05</v>
      </c>
      <c r="AF62" s="230"/>
      <c r="AG62" s="150"/>
      <c r="AH62" s="300"/>
      <c r="AI62" s="230"/>
      <c r="AJ62" s="150"/>
      <c r="AK62" s="300">
        <v>0.03</v>
      </c>
      <c r="AL62" s="230"/>
      <c r="AM62" s="150"/>
      <c r="AN62" s="300">
        <v>0.05</v>
      </c>
      <c r="AO62" s="230"/>
      <c r="AP62" s="150"/>
      <c r="AQ62" s="300">
        <v>0.05</v>
      </c>
      <c r="AR62" s="230"/>
      <c r="AS62" s="150"/>
      <c r="AT62" s="300">
        <v>0.05</v>
      </c>
      <c r="AU62" s="230"/>
      <c r="AV62" s="150"/>
      <c r="AW62" s="300">
        <v>0.05</v>
      </c>
      <c r="AX62" s="230"/>
      <c r="AY62" s="150"/>
      <c r="AZ62" s="300"/>
      <c r="BA62" s="230"/>
      <c r="BB62" s="150"/>
      <c r="BC62" s="300">
        <v>0.05</v>
      </c>
      <c r="BD62" s="230"/>
      <c r="BE62" s="150"/>
      <c r="BF62" s="300"/>
      <c r="BG62" s="230"/>
      <c r="BH62" s="150"/>
      <c r="BI62" s="300">
        <v>0.05</v>
      </c>
      <c r="BJ62" s="230"/>
      <c r="BK62" s="150"/>
      <c r="BL62" s="300"/>
      <c r="BM62" s="230"/>
      <c r="BN62" s="150"/>
      <c r="BO62" s="300"/>
      <c r="BP62" s="230"/>
      <c r="BQ62" s="150"/>
      <c r="BR62" s="300"/>
      <c r="BS62" s="230"/>
      <c r="BT62" s="150"/>
      <c r="BU62" s="300">
        <v>0.05</v>
      </c>
      <c r="BV62" s="230"/>
      <c r="BW62" s="150"/>
      <c r="BX62" s="300">
        <v>0.05</v>
      </c>
      <c r="BY62" s="230"/>
      <c r="BZ62" s="150"/>
      <c r="CA62" s="300">
        <v>0.05</v>
      </c>
      <c r="CB62" s="230"/>
      <c r="CC62" s="150"/>
      <c r="CD62" s="300"/>
      <c r="CE62" s="230"/>
      <c r="CF62" s="150"/>
      <c r="CG62" s="300">
        <v>0.05</v>
      </c>
      <c r="CH62" s="230"/>
      <c r="CI62" s="150"/>
      <c r="CJ62" s="300">
        <v>0.05</v>
      </c>
      <c r="CK62" s="230"/>
      <c r="CL62" s="150"/>
      <c r="CM62" s="300">
        <v>0.05</v>
      </c>
      <c r="CN62" s="230"/>
      <c r="CO62" s="150"/>
      <c r="CP62" s="300"/>
      <c r="CQ62" s="230"/>
      <c r="CR62" s="150"/>
      <c r="CS62" s="300">
        <v>0.05</v>
      </c>
      <c r="CT62" s="230"/>
      <c r="CU62" s="150"/>
      <c r="CV62" s="300"/>
      <c r="CW62" s="230"/>
      <c r="CX62" s="150"/>
      <c r="CY62" s="300">
        <v>0.05</v>
      </c>
      <c r="CZ62" s="230"/>
      <c r="DA62" s="150"/>
      <c r="DB62" s="300">
        <v>0.05</v>
      </c>
      <c r="DC62" s="230"/>
      <c r="DD62" s="150"/>
      <c r="DE62" s="300">
        <v>0.05</v>
      </c>
      <c r="DF62" s="230"/>
      <c r="DG62" s="150"/>
      <c r="DH62" s="300">
        <v>0.05</v>
      </c>
      <c r="DI62" s="230"/>
      <c r="DJ62" s="150"/>
      <c r="DK62" s="300">
        <v>0.05</v>
      </c>
      <c r="DL62" s="230"/>
      <c r="DM62" s="150"/>
      <c r="DN62" s="300"/>
      <c r="DO62" s="317"/>
    </row>
    <row r="63" spans="1:119" s="28" customFormat="1" ht="32.25" customHeight="1">
      <c r="A63" s="27"/>
      <c r="B63" s="180"/>
      <c r="C63" s="181"/>
      <c r="D63" s="182"/>
      <c r="E63" s="181"/>
      <c r="F63" s="183"/>
      <c r="G63" s="183" t="s">
        <v>181</v>
      </c>
      <c r="H63" s="184">
        <v>0.3</v>
      </c>
      <c r="I63" s="151"/>
      <c r="J63" s="301">
        <v>0.3</v>
      </c>
      <c r="K63" s="296" t="s">
        <v>273</v>
      </c>
      <c r="L63" s="151"/>
      <c r="M63" s="301">
        <v>0</v>
      </c>
      <c r="N63" s="296" t="s">
        <v>274</v>
      </c>
      <c r="O63" s="151"/>
      <c r="P63" s="301">
        <v>0.3</v>
      </c>
      <c r="Q63" s="296" t="s">
        <v>273</v>
      </c>
      <c r="R63" s="151"/>
      <c r="S63" s="301">
        <v>0.3</v>
      </c>
      <c r="T63" s="296" t="s">
        <v>273</v>
      </c>
      <c r="U63" s="151"/>
      <c r="V63" s="301">
        <v>0</v>
      </c>
      <c r="W63" s="296" t="s">
        <v>274</v>
      </c>
      <c r="X63" s="151"/>
      <c r="Y63" s="301">
        <v>0.3</v>
      </c>
      <c r="Z63" s="296" t="s">
        <v>273</v>
      </c>
      <c r="AA63" s="151"/>
      <c r="AB63" s="301">
        <v>0.3</v>
      </c>
      <c r="AC63" s="296" t="s">
        <v>273</v>
      </c>
      <c r="AD63" s="151"/>
      <c r="AE63" s="301">
        <v>0.3</v>
      </c>
      <c r="AF63" s="296" t="s">
        <v>273</v>
      </c>
      <c r="AG63" s="151"/>
      <c r="AH63" s="301">
        <v>0</v>
      </c>
      <c r="AI63" s="296" t="s">
        <v>274</v>
      </c>
      <c r="AJ63" s="151"/>
      <c r="AK63" s="301">
        <v>0.30000000000000004</v>
      </c>
      <c r="AL63" s="296" t="s">
        <v>273</v>
      </c>
      <c r="AM63" s="151"/>
      <c r="AN63" s="301">
        <v>0.3</v>
      </c>
      <c r="AO63" s="296" t="s">
        <v>273</v>
      </c>
      <c r="AP63" s="151"/>
      <c r="AQ63" s="301">
        <v>0.3</v>
      </c>
      <c r="AR63" s="296" t="s">
        <v>273</v>
      </c>
      <c r="AS63" s="151"/>
      <c r="AT63" s="301">
        <v>0.3</v>
      </c>
      <c r="AU63" s="296" t="s">
        <v>273</v>
      </c>
      <c r="AV63" s="151"/>
      <c r="AW63" s="301">
        <v>0.3</v>
      </c>
      <c r="AX63" s="296" t="s">
        <v>273</v>
      </c>
      <c r="AY63" s="151"/>
      <c r="AZ63" s="301">
        <v>0</v>
      </c>
      <c r="BA63" s="296" t="s">
        <v>274</v>
      </c>
      <c r="BB63" s="151"/>
      <c r="BC63" s="301">
        <v>0.3</v>
      </c>
      <c r="BD63" s="296" t="s">
        <v>273</v>
      </c>
      <c r="BE63" s="151"/>
      <c r="BF63" s="301">
        <v>0</v>
      </c>
      <c r="BG63" s="296" t="s">
        <v>274</v>
      </c>
      <c r="BH63" s="151"/>
      <c r="BI63" s="301">
        <v>0.3</v>
      </c>
      <c r="BJ63" s="296" t="s">
        <v>273</v>
      </c>
      <c r="BK63" s="151"/>
      <c r="BL63" s="301">
        <v>0</v>
      </c>
      <c r="BM63" s="296" t="s">
        <v>274</v>
      </c>
      <c r="BN63" s="151"/>
      <c r="BO63" s="301">
        <v>0</v>
      </c>
      <c r="BP63" s="296" t="s">
        <v>274</v>
      </c>
      <c r="BQ63" s="151"/>
      <c r="BR63" s="301">
        <v>0</v>
      </c>
      <c r="BS63" s="296" t="s">
        <v>274</v>
      </c>
      <c r="BT63" s="151"/>
      <c r="BU63" s="301">
        <v>0.3</v>
      </c>
      <c r="BV63" s="296" t="s">
        <v>273</v>
      </c>
      <c r="BW63" s="151"/>
      <c r="BX63" s="301">
        <v>0.3</v>
      </c>
      <c r="BY63" s="296" t="s">
        <v>273</v>
      </c>
      <c r="BZ63" s="151"/>
      <c r="CA63" s="301">
        <v>0.3</v>
      </c>
      <c r="CB63" s="296" t="s">
        <v>273</v>
      </c>
      <c r="CC63" s="151"/>
      <c r="CD63" s="301">
        <v>0</v>
      </c>
      <c r="CE63" s="296" t="s">
        <v>274</v>
      </c>
      <c r="CF63" s="151"/>
      <c r="CG63" s="301">
        <v>0.3</v>
      </c>
      <c r="CH63" s="296" t="s">
        <v>273</v>
      </c>
      <c r="CI63" s="151"/>
      <c r="CJ63" s="301">
        <v>0.3</v>
      </c>
      <c r="CK63" s="296" t="s">
        <v>273</v>
      </c>
      <c r="CL63" s="151"/>
      <c r="CM63" s="301">
        <v>0.3</v>
      </c>
      <c r="CN63" s="296" t="s">
        <v>273</v>
      </c>
      <c r="CO63" s="151"/>
      <c r="CP63" s="301">
        <v>0</v>
      </c>
      <c r="CQ63" s="296" t="s">
        <v>274</v>
      </c>
      <c r="CR63" s="151"/>
      <c r="CS63" s="301">
        <v>0.3</v>
      </c>
      <c r="CT63" s="296" t="s">
        <v>273</v>
      </c>
      <c r="CU63" s="151"/>
      <c r="CV63" s="301">
        <v>0</v>
      </c>
      <c r="CW63" s="296" t="s">
        <v>274</v>
      </c>
      <c r="CX63" s="151"/>
      <c r="CY63" s="301">
        <v>0.3</v>
      </c>
      <c r="CZ63" s="296" t="s">
        <v>273</v>
      </c>
      <c r="DA63" s="151"/>
      <c r="DB63" s="301">
        <v>0.3</v>
      </c>
      <c r="DC63" s="296" t="s">
        <v>273</v>
      </c>
      <c r="DD63" s="151"/>
      <c r="DE63" s="301">
        <v>0.3</v>
      </c>
      <c r="DF63" s="296" t="s">
        <v>273</v>
      </c>
      <c r="DG63" s="151"/>
      <c r="DH63" s="301">
        <v>0.3</v>
      </c>
      <c r="DI63" s="296" t="s">
        <v>273</v>
      </c>
      <c r="DJ63" s="151"/>
      <c r="DK63" s="301">
        <v>0.3</v>
      </c>
      <c r="DL63" s="296" t="s">
        <v>273</v>
      </c>
      <c r="DM63" s="151"/>
      <c r="DN63" s="301">
        <v>0</v>
      </c>
      <c r="DO63" s="315" t="s">
        <v>274</v>
      </c>
    </row>
    <row r="64" spans="1:119" s="28" customFormat="1" ht="32.25" customHeight="1">
      <c r="A64" s="27"/>
      <c r="B64" s="180"/>
      <c r="C64" s="181"/>
      <c r="D64" s="182"/>
      <c r="E64" s="181"/>
      <c r="F64" s="183"/>
      <c r="G64" s="183" t="s">
        <v>182</v>
      </c>
      <c r="H64" s="179">
        <v>242971983</v>
      </c>
      <c r="I64" s="149"/>
      <c r="J64" s="302">
        <v>237287106</v>
      </c>
      <c r="K64" s="231"/>
      <c r="L64" s="149"/>
      <c r="M64" s="302">
        <v>0</v>
      </c>
      <c r="N64" s="231"/>
      <c r="O64" s="149"/>
      <c r="P64" s="302">
        <v>232510377</v>
      </c>
      <c r="Q64" s="231"/>
      <c r="R64" s="149"/>
      <c r="S64" s="302">
        <v>236641422</v>
      </c>
      <c r="T64" s="231"/>
      <c r="U64" s="149"/>
      <c r="V64" s="302">
        <v>0</v>
      </c>
      <c r="W64" s="231"/>
      <c r="X64" s="149"/>
      <c r="Y64" s="302">
        <v>232936619</v>
      </c>
      <c r="Z64" s="231"/>
      <c r="AA64" s="149"/>
      <c r="AB64" s="302">
        <v>232882983</v>
      </c>
      <c r="AC64" s="231"/>
      <c r="AD64" s="149"/>
      <c r="AE64" s="302">
        <v>235657260</v>
      </c>
      <c r="AF64" s="231"/>
      <c r="AG64" s="149"/>
      <c r="AH64" s="302">
        <v>0</v>
      </c>
      <c r="AI64" s="231"/>
      <c r="AJ64" s="149"/>
      <c r="AK64" s="302">
        <v>142112711</v>
      </c>
      <c r="AL64" s="231"/>
      <c r="AM64" s="149"/>
      <c r="AN64" s="302">
        <v>235723501</v>
      </c>
      <c r="AO64" s="231"/>
      <c r="AP64" s="149"/>
      <c r="AQ64" s="302">
        <v>236246576</v>
      </c>
      <c r="AR64" s="231"/>
      <c r="AS64" s="149"/>
      <c r="AT64" s="302">
        <v>239011126</v>
      </c>
      <c r="AU64" s="231"/>
      <c r="AV64" s="149"/>
      <c r="AW64" s="302">
        <v>232462883</v>
      </c>
      <c r="AX64" s="231"/>
      <c r="AY64" s="149"/>
      <c r="AZ64" s="302">
        <v>0</v>
      </c>
      <c r="BA64" s="231"/>
      <c r="BB64" s="149"/>
      <c r="BC64" s="302">
        <v>234786753</v>
      </c>
      <c r="BD64" s="231"/>
      <c r="BE64" s="149"/>
      <c r="BF64" s="302">
        <v>0</v>
      </c>
      <c r="BG64" s="231"/>
      <c r="BH64" s="149"/>
      <c r="BI64" s="302">
        <v>224788188</v>
      </c>
      <c r="BJ64" s="231"/>
      <c r="BK64" s="149"/>
      <c r="BL64" s="302">
        <v>0</v>
      </c>
      <c r="BM64" s="231"/>
      <c r="BN64" s="149"/>
      <c r="BO64" s="302">
        <v>0</v>
      </c>
      <c r="BP64" s="231"/>
      <c r="BQ64" s="149"/>
      <c r="BR64" s="302">
        <v>0</v>
      </c>
      <c r="BS64" s="231"/>
      <c r="BT64" s="149"/>
      <c r="BU64" s="302">
        <v>236965360</v>
      </c>
      <c r="BV64" s="231"/>
      <c r="BW64" s="149"/>
      <c r="BX64" s="302">
        <v>235625122</v>
      </c>
      <c r="BY64" s="231"/>
      <c r="BZ64" s="149"/>
      <c r="CA64" s="302">
        <v>234212885</v>
      </c>
      <c r="CB64" s="231"/>
      <c r="CC64" s="149"/>
      <c r="CD64" s="302">
        <v>0</v>
      </c>
      <c r="CE64" s="231"/>
      <c r="CF64" s="149"/>
      <c r="CG64" s="302">
        <v>225816942</v>
      </c>
      <c r="CH64" s="231"/>
      <c r="CI64" s="149"/>
      <c r="CJ64" s="302">
        <v>237783411</v>
      </c>
      <c r="CK64" s="231"/>
      <c r="CL64" s="149"/>
      <c r="CM64" s="302">
        <v>234074252</v>
      </c>
      <c r="CN64" s="231"/>
      <c r="CO64" s="149"/>
      <c r="CP64" s="302">
        <v>0</v>
      </c>
      <c r="CQ64" s="231"/>
      <c r="CR64" s="149"/>
      <c r="CS64" s="302">
        <v>223029689</v>
      </c>
      <c r="CT64" s="231"/>
      <c r="CU64" s="149"/>
      <c r="CV64" s="302">
        <v>0</v>
      </c>
      <c r="CW64" s="231"/>
      <c r="CX64" s="149"/>
      <c r="CY64" s="302">
        <v>235776208</v>
      </c>
      <c r="CZ64" s="231"/>
      <c r="DA64" s="149"/>
      <c r="DB64" s="302">
        <v>232293086</v>
      </c>
      <c r="DC64" s="231"/>
      <c r="DD64" s="149"/>
      <c r="DE64" s="302">
        <v>227183012</v>
      </c>
      <c r="DF64" s="231"/>
      <c r="DG64" s="149"/>
      <c r="DH64" s="302">
        <v>235077082</v>
      </c>
      <c r="DI64" s="231"/>
      <c r="DJ64" s="149"/>
      <c r="DK64" s="302">
        <v>224686221</v>
      </c>
      <c r="DL64" s="231"/>
      <c r="DM64" s="149"/>
      <c r="DN64" s="302">
        <v>0</v>
      </c>
      <c r="DO64" s="318"/>
    </row>
    <row r="65" spans="1:119" s="28" customFormat="1" ht="32.25" customHeight="1">
      <c r="A65" s="27"/>
      <c r="B65" s="180"/>
      <c r="C65" s="181"/>
      <c r="D65" s="182"/>
      <c r="E65" s="181"/>
      <c r="F65" s="183"/>
      <c r="G65" s="183" t="s">
        <v>183</v>
      </c>
      <c r="H65" s="179">
        <v>33491769682</v>
      </c>
      <c r="I65" s="149"/>
      <c r="J65" s="302">
        <v>32708154185</v>
      </c>
      <c r="K65" s="231"/>
      <c r="L65" s="149"/>
      <c r="M65" s="302">
        <v>0</v>
      </c>
      <c r="N65" s="231"/>
      <c r="O65" s="149"/>
      <c r="P65" s="302">
        <v>32049719806</v>
      </c>
      <c r="Q65" s="231"/>
      <c r="R65" s="149"/>
      <c r="S65" s="302">
        <v>32619151776</v>
      </c>
      <c r="T65" s="231"/>
      <c r="U65" s="149"/>
      <c r="V65" s="302">
        <v>0</v>
      </c>
      <c r="W65" s="231"/>
      <c r="X65" s="149"/>
      <c r="Y65" s="302">
        <v>32108474015</v>
      </c>
      <c r="Z65" s="231"/>
      <c r="AA65" s="149"/>
      <c r="AB65" s="302">
        <v>32101080682</v>
      </c>
      <c r="AC65" s="231"/>
      <c r="AD65" s="149"/>
      <c r="AE65" s="302">
        <v>32483492905</v>
      </c>
      <c r="AF65" s="231"/>
      <c r="AG65" s="149"/>
      <c r="AH65" s="302">
        <v>0</v>
      </c>
      <c r="AI65" s="231"/>
      <c r="AJ65" s="149"/>
      <c r="AK65" s="302">
        <v>32553783642</v>
      </c>
      <c r="AL65" s="231"/>
      <c r="AM65" s="149"/>
      <c r="AN65" s="302">
        <v>32492623616</v>
      </c>
      <c r="AO65" s="231"/>
      <c r="AP65" s="149"/>
      <c r="AQ65" s="302">
        <v>32564725405</v>
      </c>
      <c r="AR65" s="231"/>
      <c r="AS65" s="149"/>
      <c r="AT65" s="302">
        <v>32945796803</v>
      </c>
      <c r="AU65" s="231"/>
      <c r="AV65" s="149"/>
      <c r="AW65" s="302">
        <v>32043173164</v>
      </c>
      <c r="AX65" s="231"/>
      <c r="AY65" s="149"/>
      <c r="AZ65" s="302">
        <v>0</v>
      </c>
      <c r="BA65" s="231"/>
      <c r="BB65" s="149"/>
      <c r="BC65" s="302">
        <v>32363500270</v>
      </c>
      <c r="BD65" s="231"/>
      <c r="BE65" s="149"/>
      <c r="BF65" s="302">
        <v>0</v>
      </c>
      <c r="BG65" s="231"/>
      <c r="BH65" s="149"/>
      <c r="BI65" s="302">
        <v>30985277091</v>
      </c>
      <c r="BJ65" s="231"/>
      <c r="BK65" s="149"/>
      <c r="BL65" s="302">
        <v>0</v>
      </c>
      <c r="BM65" s="231"/>
      <c r="BN65" s="149"/>
      <c r="BO65" s="302">
        <v>0</v>
      </c>
      <c r="BP65" s="231"/>
      <c r="BQ65" s="149"/>
      <c r="BR65" s="302">
        <v>0</v>
      </c>
      <c r="BS65" s="231"/>
      <c r="BT65" s="149"/>
      <c r="BU65" s="302">
        <v>32663804030</v>
      </c>
      <c r="BV65" s="231"/>
      <c r="BW65" s="149"/>
      <c r="BX65" s="302">
        <v>32479062821</v>
      </c>
      <c r="BY65" s="231"/>
      <c r="BZ65" s="149"/>
      <c r="CA65" s="302">
        <v>32284397126</v>
      </c>
      <c r="CB65" s="231"/>
      <c r="CC65" s="149"/>
      <c r="CD65" s="302">
        <v>0</v>
      </c>
      <c r="CE65" s="231"/>
      <c r="CF65" s="149"/>
      <c r="CG65" s="302">
        <v>31127082751</v>
      </c>
      <c r="CH65" s="231"/>
      <c r="CI65" s="149"/>
      <c r="CJ65" s="302">
        <v>32776565930</v>
      </c>
      <c r="CK65" s="231"/>
      <c r="CL65" s="149"/>
      <c r="CM65" s="302">
        <v>32265287691</v>
      </c>
      <c r="CN65" s="231"/>
      <c r="CO65" s="149"/>
      <c r="CP65" s="302">
        <v>0</v>
      </c>
      <c r="CQ65" s="231"/>
      <c r="CR65" s="149"/>
      <c r="CS65" s="302">
        <v>30742881844</v>
      </c>
      <c r="CT65" s="231"/>
      <c r="CU65" s="149"/>
      <c r="CV65" s="302">
        <v>0</v>
      </c>
      <c r="CW65" s="231"/>
      <c r="CX65" s="149"/>
      <c r="CY65" s="302">
        <v>32499888944</v>
      </c>
      <c r="CZ65" s="231"/>
      <c r="DA65" s="149"/>
      <c r="DB65" s="302">
        <v>32019768056</v>
      </c>
      <c r="DC65" s="231"/>
      <c r="DD65" s="149"/>
      <c r="DE65" s="302">
        <v>31315384631</v>
      </c>
      <c r="DF65" s="231"/>
      <c r="DG65" s="149"/>
      <c r="DH65" s="302">
        <v>32403519839</v>
      </c>
      <c r="DI65" s="231"/>
      <c r="DJ65" s="149"/>
      <c r="DK65" s="302">
        <v>30971221714</v>
      </c>
      <c r="DL65" s="231"/>
      <c r="DM65" s="149"/>
      <c r="DN65" s="302">
        <v>0</v>
      </c>
      <c r="DO65" s="318"/>
    </row>
    <row r="66" spans="1:119" s="28" customFormat="1" ht="36.75" customHeight="1">
      <c r="A66" s="27"/>
      <c r="B66" s="147">
        <v>35</v>
      </c>
      <c r="C66" s="424" t="s">
        <v>184</v>
      </c>
      <c r="D66" s="423"/>
      <c r="E66" s="423"/>
      <c r="F66" s="423"/>
      <c r="G66" s="423"/>
      <c r="H66" s="148">
        <v>358000000</v>
      </c>
      <c r="I66" s="294" t="s">
        <v>175</v>
      </c>
      <c r="J66" s="298">
        <v>358000000</v>
      </c>
      <c r="K66" s="296" t="s">
        <v>273</v>
      </c>
      <c r="L66" s="294" t="s">
        <v>175</v>
      </c>
      <c r="M66" s="298"/>
      <c r="N66" s="296" t="s">
        <v>274</v>
      </c>
      <c r="O66" s="294" t="s">
        <v>175</v>
      </c>
      <c r="P66" s="298">
        <v>358000000</v>
      </c>
      <c r="Q66" s="296" t="s">
        <v>273</v>
      </c>
      <c r="R66" s="294" t="s">
        <v>175</v>
      </c>
      <c r="S66" s="298">
        <v>358000000</v>
      </c>
      <c r="T66" s="296" t="s">
        <v>273</v>
      </c>
      <c r="U66" s="294" t="s">
        <v>175</v>
      </c>
      <c r="V66" s="298"/>
      <c r="W66" s="296" t="s">
        <v>274</v>
      </c>
      <c r="X66" s="294" t="s">
        <v>175</v>
      </c>
      <c r="Y66" s="298">
        <v>358000000</v>
      </c>
      <c r="Z66" s="296" t="s">
        <v>273</v>
      </c>
      <c r="AA66" s="294" t="s">
        <v>175</v>
      </c>
      <c r="AB66" s="298">
        <v>358000000</v>
      </c>
      <c r="AC66" s="296" t="s">
        <v>273</v>
      </c>
      <c r="AD66" s="294" t="s">
        <v>175</v>
      </c>
      <c r="AE66" s="298">
        <v>358000000</v>
      </c>
      <c r="AF66" s="296" t="s">
        <v>273</v>
      </c>
      <c r="AG66" s="294" t="s">
        <v>175</v>
      </c>
      <c r="AH66" s="298"/>
      <c r="AI66" s="296" t="s">
        <v>274</v>
      </c>
      <c r="AJ66" s="294" t="s">
        <v>175</v>
      </c>
      <c r="AK66" s="298">
        <v>358000000</v>
      </c>
      <c r="AL66" s="296" t="s">
        <v>273</v>
      </c>
      <c r="AM66" s="294" t="s">
        <v>175</v>
      </c>
      <c r="AN66" s="298">
        <v>358000000</v>
      </c>
      <c r="AO66" s="296" t="s">
        <v>273</v>
      </c>
      <c r="AP66" s="294" t="s">
        <v>175</v>
      </c>
      <c r="AQ66" s="298">
        <v>358000000</v>
      </c>
      <c r="AR66" s="296" t="s">
        <v>273</v>
      </c>
      <c r="AS66" s="294" t="s">
        <v>175</v>
      </c>
      <c r="AT66" s="298">
        <v>358000000</v>
      </c>
      <c r="AU66" s="296" t="s">
        <v>273</v>
      </c>
      <c r="AV66" s="294" t="s">
        <v>175</v>
      </c>
      <c r="AW66" s="298">
        <v>358000000</v>
      </c>
      <c r="AX66" s="296" t="s">
        <v>273</v>
      </c>
      <c r="AY66" s="294" t="s">
        <v>175</v>
      </c>
      <c r="AZ66" s="298"/>
      <c r="BA66" s="296" t="s">
        <v>274</v>
      </c>
      <c r="BB66" s="294" t="s">
        <v>175</v>
      </c>
      <c r="BC66" s="298">
        <v>358000000</v>
      </c>
      <c r="BD66" s="296" t="s">
        <v>273</v>
      </c>
      <c r="BE66" s="294" t="s">
        <v>175</v>
      </c>
      <c r="BF66" s="298"/>
      <c r="BG66" s="296" t="s">
        <v>274</v>
      </c>
      <c r="BH66" s="294" t="s">
        <v>175</v>
      </c>
      <c r="BI66" s="298">
        <v>358000000</v>
      </c>
      <c r="BJ66" s="296" t="s">
        <v>273</v>
      </c>
      <c r="BK66" s="294" t="s">
        <v>175</v>
      </c>
      <c r="BL66" s="298"/>
      <c r="BM66" s="296" t="s">
        <v>274</v>
      </c>
      <c r="BN66" s="294" t="s">
        <v>175</v>
      </c>
      <c r="BO66" s="298"/>
      <c r="BP66" s="296" t="s">
        <v>274</v>
      </c>
      <c r="BQ66" s="294" t="s">
        <v>175</v>
      </c>
      <c r="BR66" s="298"/>
      <c r="BS66" s="296" t="s">
        <v>274</v>
      </c>
      <c r="BT66" s="294" t="s">
        <v>175</v>
      </c>
      <c r="BU66" s="298">
        <v>358000000</v>
      </c>
      <c r="BV66" s="296" t="s">
        <v>273</v>
      </c>
      <c r="BW66" s="294" t="s">
        <v>175</v>
      </c>
      <c r="BX66" s="298">
        <v>358000000</v>
      </c>
      <c r="BY66" s="296" t="s">
        <v>273</v>
      </c>
      <c r="BZ66" s="294" t="s">
        <v>175</v>
      </c>
      <c r="CA66" s="298">
        <v>358000000</v>
      </c>
      <c r="CB66" s="296" t="s">
        <v>273</v>
      </c>
      <c r="CC66" s="294" t="s">
        <v>175</v>
      </c>
      <c r="CD66" s="298"/>
      <c r="CE66" s="296" t="s">
        <v>274</v>
      </c>
      <c r="CF66" s="294" t="s">
        <v>175</v>
      </c>
      <c r="CG66" s="298">
        <v>358000000</v>
      </c>
      <c r="CH66" s="296" t="s">
        <v>273</v>
      </c>
      <c r="CI66" s="294" t="s">
        <v>175</v>
      </c>
      <c r="CJ66" s="298">
        <v>358000000</v>
      </c>
      <c r="CK66" s="296" t="s">
        <v>273</v>
      </c>
      <c r="CL66" s="294" t="s">
        <v>175</v>
      </c>
      <c r="CM66" s="298">
        <v>358000000</v>
      </c>
      <c r="CN66" s="296" t="s">
        <v>273</v>
      </c>
      <c r="CO66" s="294" t="s">
        <v>175</v>
      </c>
      <c r="CP66" s="298"/>
      <c r="CQ66" s="296" t="s">
        <v>274</v>
      </c>
      <c r="CR66" s="294" t="s">
        <v>175</v>
      </c>
      <c r="CS66" s="298">
        <v>358000000</v>
      </c>
      <c r="CT66" s="296" t="s">
        <v>273</v>
      </c>
      <c r="CU66" s="294" t="s">
        <v>175</v>
      </c>
      <c r="CV66" s="298"/>
      <c r="CW66" s="296" t="s">
        <v>274</v>
      </c>
      <c r="CX66" s="294" t="s">
        <v>175</v>
      </c>
      <c r="CY66" s="298">
        <v>358000000</v>
      </c>
      <c r="CZ66" s="296" t="s">
        <v>273</v>
      </c>
      <c r="DA66" s="294" t="s">
        <v>175</v>
      </c>
      <c r="DB66" s="298">
        <v>358000000</v>
      </c>
      <c r="DC66" s="296" t="s">
        <v>273</v>
      </c>
      <c r="DD66" s="294" t="s">
        <v>175</v>
      </c>
      <c r="DE66" s="298">
        <v>358000000</v>
      </c>
      <c r="DF66" s="296" t="s">
        <v>273</v>
      </c>
      <c r="DG66" s="294" t="s">
        <v>175</v>
      </c>
      <c r="DH66" s="298">
        <v>358000000</v>
      </c>
      <c r="DI66" s="296" t="s">
        <v>273</v>
      </c>
      <c r="DJ66" s="294" t="s">
        <v>175</v>
      </c>
      <c r="DK66" s="298">
        <v>358000000</v>
      </c>
      <c r="DL66" s="296" t="s">
        <v>273</v>
      </c>
      <c r="DM66" s="294" t="s">
        <v>175</v>
      </c>
      <c r="DN66" s="298"/>
      <c r="DO66" s="315" t="s">
        <v>274</v>
      </c>
    </row>
    <row r="67" spans="1:119" s="28" customFormat="1" ht="46.5" customHeight="1">
      <c r="A67" s="27"/>
      <c r="B67" s="147">
        <v>36</v>
      </c>
      <c r="C67" s="423" t="s">
        <v>185</v>
      </c>
      <c r="D67" s="423"/>
      <c r="E67" s="423"/>
      <c r="F67" s="423"/>
      <c r="G67" s="423"/>
      <c r="H67" s="148">
        <v>68020000</v>
      </c>
      <c r="I67" s="294" t="s">
        <v>175</v>
      </c>
      <c r="J67" s="298">
        <v>68020000</v>
      </c>
      <c r="K67" s="296" t="s">
        <v>273</v>
      </c>
      <c r="L67" s="294" t="s">
        <v>175</v>
      </c>
      <c r="M67" s="298"/>
      <c r="N67" s="296" t="s">
        <v>274</v>
      </c>
      <c r="O67" s="294" t="s">
        <v>175</v>
      </c>
      <c r="P67" s="298">
        <v>68020000</v>
      </c>
      <c r="Q67" s="296" t="s">
        <v>273</v>
      </c>
      <c r="R67" s="294" t="s">
        <v>175</v>
      </c>
      <c r="S67" s="298">
        <v>68020000</v>
      </c>
      <c r="T67" s="296" t="s">
        <v>273</v>
      </c>
      <c r="U67" s="294" t="s">
        <v>175</v>
      </c>
      <c r="V67" s="298"/>
      <c r="W67" s="296" t="s">
        <v>274</v>
      </c>
      <c r="X67" s="294" t="s">
        <v>175</v>
      </c>
      <c r="Y67" s="298">
        <v>68020000</v>
      </c>
      <c r="Z67" s="296" t="s">
        <v>273</v>
      </c>
      <c r="AA67" s="294" t="s">
        <v>175</v>
      </c>
      <c r="AB67" s="298">
        <v>68020000</v>
      </c>
      <c r="AC67" s="296" t="s">
        <v>273</v>
      </c>
      <c r="AD67" s="294" t="s">
        <v>175</v>
      </c>
      <c r="AE67" s="298">
        <v>68020000</v>
      </c>
      <c r="AF67" s="296" t="s">
        <v>273</v>
      </c>
      <c r="AG67" s="294" t="s">
        <v>175</v>
      </c>
      <c r="AH67" s="298"/>
      <c r="AI67" s="296" t="s">
        <v>274</v>
      </c>
      <c r="AJ67" s="294" t="s">
        <v>175</v>
      </c>
      <c r="AK67" s="298">
        <v>68020000</v>
      </c>
      <c r="AL67" s="296" t="s">
        <v>273</v>
      </c>
      <c r="AM67" s="294" t="s">
        <v>175</v>
      </c>
      <c r="AN67" s="298">
        <v>68020000</v>
      </c>
      <c r="AO67" s="296" t="s">
        <v>273</v>
      </c>
      <c r="AP67" s="294" t="s">
        <v>175</v>
      </c>
      <c r="AQ67" s="298">
        <v>68020000</v>
      </c>
      <c r="AR67" s="296" t="s">
        <v>273</v>
      </c>
      <c r="AS67" s="294" t="s">
        <v>175</v>
      </c>
      <c r="AT67" s="298">
        <v>68020000</v>
      </c>
      <c r="AU67" s="296" t="s">
        <v>273</v>
      </c>
      <c r="AV67" s="294" t="s">
        <v>175</v>
      </c>
      <c r="AW67" s="298">
        <v>68020000</v>
      </c>
      <c r="AX67" s="296" t="s">
        <v>273</v>
      </c>
      <c r="AY67" s="294" t="s">
        <v>175</v>
      </c>
      <c r="AZ67" s="298"/>
      <c r="BA67" s="296" t="s">
        <v>274</v>
      </c>
      <c r="BB67" s="294" t="s">
        <v>175</v>
      </c>
      <c r="BC67" s="298">
        <v>68020000</v>
      </c>
      <c r="BD67" s="296" t="s">
        <v>273</v>
      </c>
      <c r="BE67" s="294" t="s">
        <v>175</v>
      </c>
      <c r="BF67" s="298"/>
      <c r="BG67" s="296" t="s">
        <v>274</v>
      </c>
      <c r="BH67" s="294" t="s">
        <v>175</v>
      </c>
      <c r="BI67" s="298">
        <v>68020000</v>
      </c>
      <c r="BJ67" s="296" t="s">
        <v>273</v>
      </c>
      <c r="BK67" s="294" t="s">
        <v>175</v>
      </c>
      <c r="BL67" s="298"/>
      <c r="BM67" s="296" t="s">
        <v>274</v>
      </c>
      <c r="BN67" s="294" t="s">
        <v>175</v>
      </c>
      <c r="BO67" s="298"/>
      <c r="BP67" s="296" t="s">
        <v>274</v>
      </c>
      <c r="BQ67" s="294" t="s">
        <v>175</v>
      </c>
      <c r="BR67" s="298"/>
      <c r="BS67" s="296" t="s">
        <v>274</v>
      </c>
      <c r="BT67" s="294" t="s">
        <v>175</v>
      </c>
      <c r="BU67" s="298">
        <v>68020000</v>
      </c>
      <c r="BV67" s="296" t="s">
        <v>273</v>
      </c>
      <c r="BW67" s="294" t="s">
        <v>175</v>
      </c>
      <c r="BX67" s="298">
        <v>68020000</v>
      </c>
      <c r="BY67" s="296" t="s">
        <v>273</v>
      </c>
      <c r="BZ67" s="294" t="s">
        <v>175</v>
      </c>
      <c r="CA67" s="298">
        <v>68020000</v>
      </c>
      <c r="CB67" s="296" t="s">
        <v>273</v>
      </c>
      <c r="CC67" s="294" t="s">
        <v>175</v>
      </c>
      <c r="CD67" s="298"/>
      <c r="CE67" s="296" t="s">
        <v>274</v>
      </c>
      <c r="CF67" s="294" t="s">
        <v>175</v>
      </c>
      <c r="CG67" s="298">
        <v>68020000</v>
      </c>
      <c r="CH67" s="296" t="s">
        <v>273</v>
      </c>
      <c r="CI67" s="294" t="s">
        <v>175</v>
      </c>
      <c r="CJ67" s="298">
        <v>68020000</v>
      </c>
      <c r="CK67" s="296" t="s">
        <v>273</v>
      </c>
      <c r="CL67" s="294" t="s">
        <v>175</v>
      </c>
      <c r="CM67" s="298">
        <v>68020000</v>
      </c>
      <c r="CN67" s="296" t="s">
        <v>273</v>
      </c>
      <c r="CO67" s="294" t="s">
        <v>175</v>
      </c>
      <c r="CP67" s="298"/>
      <c r="CQ67" s="296" t="s">
        <v>274</v>
      </c>
      <c r="CR67" s="294" t="s">
        <v>175</v>
      </c>
      <c r="CS67" s="298">
        <v>68020000</v>
      </c>
      <c r="CT67" s="296" t="s">
        <v>273</v>
      </c>
      <c r="CU67" s="294" t="s">
        <v>175</v>
      </c>
      <c r="CV67" s="298"/>
      <c r="CW67" s="296" t="s">
        <v>274</v>
      </c>
      <c r="CX67" s="294" t="s">
        <v>175</v>
      </c>
      <c r="CY67" s="298">
        <v>68020000</v>
      </c>
      <c r="CZ67" s="296" t="s">
        <v>273</v>
      </c>
      <c r="DA67" s="294" t="s">
        <v>175</v>
      </c>
      <c r="DB67" s="298">
        <v>68020000</v>
      </c>
      <c r="DC67" s="296" t="s">
        <v>273</v>
      </c>
      <c r="DD67" s="294" t="s">
        <v>175</v>
      </c>
      <c r="DE67" s="298">
        <v>68020000</v>
      </c>
      <c r="DF67" s="296" t="s">
        <v>273</v>
      </c>
      <c r="DG67" s="294" t="s">
        <v>175</v>
      </c>
      <c r="DH67" s="298">
        <v>68020000</v>
      </c>
      <c r="DI67" s="296" t="s">
        <v>273</v>
      </c>
      <c r="DJ67" s="294" t="s">
        <v>175</v>
      </c>
      <c r="DK67" s="298">
        <v>68020000</v>
      </c>
      <c r="DL67" s="296" t="s">
        <v>273</v>
      </c>
      <c r="DM67" s="294" t="s">
        <v>175</v>
      </c>
      <c r="DN67" s="298"/>
      <c r="DO67" s="315" t="s">
        <v>274</v>
      </c>
    </row>
    <row r="68" spans="1:119" s="28" customFormat="1" ht="47.25" customHeight="1">
      <c r="A68" s="27"/>
      <c r="B68" s="307">
        <v>37</v>
      </c>
      <c r="C68" s="425" t="s">
        <v>186</v>
      </c>
      <c r="D68" s="425"/>
      <c r="E68" s="425"/>
      <c r="F68" s="425"/>
      <c r="G68" s="426"/>
      <c r="H68" s="179">
        <v>426020000</v>
      </c>
      <c r="I68" s="294" t="s">
        <v>175</v>
      </c>
      <c r="J68" s="308">
        <v>426020000</v>
      </c>
      <c r="K68" s="296" t="s">
        <v>273</v>
      </c>
      <c r="L68" s="294" t="s">
        <v>175</v>
      </c>
      <c r="M68" s="308">
        <v>0</v>
      </c>
      <c r="N68" s="296" t="s">
        <v>274</v>
      </c>
      <c r="O68" s="294" t="s">
        <v>175</v>
      </c>
      <c r="P68" s="308">
        <v>426020000</v>
      </c>
      <c r="Q68" s="296" t="s">
        <v>273</v>
      </c>
      <c r="R68" s="294" t="s">
        <v>175</v>
      </c>
      <c r="S68" s="308">
        <v>426020000</v>
      </c>
      <c r="T68" s="296" t="s">
        <v>273</v>
      </c>
      <c r="U68" s="294" t="s">
        <v>175</v>
      </c>
      <c r="V68" s="308">
        <v>0</v>
      </c>
      <c r="W68" s="296" t="s">
        <v>274</v>
      </c>
      <c r="X68" s="294" t="s">
        <v>175</v>
      </c>
      <c r="Y68" s="308">
        <v>426020000</v>
      </c>
      <c r="Z68" s="296" t="s">
        <v>273</v>
      </c>
      <c r="AA68" s="294" t="s">
        <v>175</v>
      </c>
      <c r="AB68" s="308">
        <v>426020000</v>
      </c>
      <c r="AC68" s="296" t="s">
        <v>273</v>
      </c>
      <c r="AD68" s="294" t="s">
        <v>175</v>
      </c>
      <c r="AE68" s="308">
        <v>426020000</v>
      </c>
      <c r="AF68" s="296" t="s">
        <v>273</v>
      </c>
      <c r="AG68" s="294" t="s">
        <v>175</v>
      </c>
      <c r="AH68" s="308">
        <v>0</v>
      </c>
      <c r="AI68" s="296" t="s">
        <v>274</v>
      </c>
      <c r="AJ68" s="294" t="s">
        <v>175</v>
      </c>
      <c r="AK68" s="308">
        <v>426020000</v>
      </c>
      <c r="AL68" s="296" t="s">
        <v>273</v>
      </c>
      <c r="AM68" s="294" t="s">
        <v>175</v>
      </c>
      <c r="AN68" s="308">
        <v>426020000</v>
      </c>
      <c r="AO68" s="296" t="s">
        <v>273</v>
      </c>
      <c r="AP68" s="294" t="s">
        <v>175</v>
      </c>
      <c r="AQ68" s="308">
        <v>426020000</v>
      </c>
      <c r="AR68" s="296" t="s">
        <v>273</v>
      </c>
      <c r="AS68" s="294" t="s">
        <v>175</v>
      </c>
      <c r="AT68" s="308">
        <v>426020000</v>
      </c>
      <c r="AU68" s="296" t="s">
        <v>273</v>
      </c>
      <c r="AV68" s="294" t="s">
        <v>175</v>
      </c>
      <c r="AW68" s="308">
        <v>426020000</v>
      </c>
      <c r="AX68" s="296" t="s">
        <v>273</v>
      </c>
      <c r="AY68" s="294" t="s">
        <v>175</v>
      </c>
      <c r="AZ68" s="308">
        <v>0</v>
      </c>
      <c r="BA68" s="296" t="s">
        <v>274</v>
      </c>
      <c r="BB68" s="294" t="s">
        <v>175</v>
      </c>
      <c r="BC68" s="308">
        <v>426020000</v>
      </c>
      <c r="BD68" s="296" t="s">
        <v>273</v>
      </c>
      <c r="BE68" s="294" t="s">
        <v>175</v>
      </c>
      <c r="BF68" s="308">
        <v>0</v>
      </c>
      <c r="BG68" s="296" t="s">
        <v>274</v>
      </c>
      <c r="BH68" s="294" t="s">
        <v>175</v>
      </c>
      <c r="BI68" s="308">
        <v>426020000</v>
      </c>
      <c r="BJ68" s="296" t="s">
        <v>273</v>
      </c>
      <c r="BK68" s="294" t="s">
        <v>175</v>
      </c>
      <c r="BL68" s="308">
        <v>0</v>
      </c>
      <c r="BM68" s="296" t="s">
        <v>274</v>
      </c>
      <c r="BN68" s="294" t="s">
        <v>175</v>
      </c>
      <c r="BO68" s="308">
        <v>0</v>
      </c>
      <c r="BP68" s="296" t="s">
        <v>274</v>
      </c>
      <c r="BQ68" s="294" t="s">
        <v>175</v>
      </c>
      <c r="BR68" s="308">
        <v>0</v>
      </c>
      <c r="BS68" s="296" t="s">
        <v>274</v>
      </c>
      <c r="BT68" s="294" t="s">
        <v>175</v>
      </c>
      <c r="BU68" s="308">
        <v>426020000</v>
      </c>
      <c r="BV68" s="296" t="s">
        <v>273</v>
      </c>
      <c r="BW68" s="294" t="s">
        <v>175</v>
      </c>
      <c r="BX68" s="308">
        <v>426020000</v>
      </c>
      <c r="BY68" s="296" t="s">
        <v>273</v>
      </c>
      <c r="BZ68" s="294" t="s">
        <v>175</v>
      </c>
      <c r="CA68" s="308">
        <v>426020000</v>
      </c>
      <c r="CB68" s="296" t="s">
        <v>273</v>
      </c>
      <c r="CC68" s="294" t="s">
        <v>175</v>
      </c>
      <c r="CD68" s="308">
        <v>0</v>
      </c>
      <c r="CE68" s="296" t="s">
        <v>274</v>
      </c>
      <c r="CF68" s="294" t="s">
        <v>175</v>
      </c>
      <c r="CG68" s="308">
        <v>426020000</v>
      </c>
      <c r="CH68" s="296" t="s">
        <v>273</v>
      </c>
      <c r="CI68" s="294" t="s">
        <v>175</v>
      </c>
      <c r="CJ68" s="308">
        <v>426020000</v>
      </c>
      <c r="CK68" s="296" t="s">
        <v>273</v>
      </c>
      <c r="CL68" s="294" t="s">
        <v>175</v>
      </c>
      <c r="CM68" s="308">
        <v>426020000</v>
      </c>
      <c r="CN68" s="296" t="s">
        <v>273</v>
      </c>
      <c r="CO68" s="294" t="s">
        <v>175</v>
      </c>
      <c r="CP68" s="308">
        <v>0</v>
      </c>
      <c r="CQ68" s="296" t="s">
        <v>274</v>
      </c>
      <c r="CR68" s="294" t="s">
        <v>175</v>
      </c>
      <c r="CS68" s="308">
        <v>426020000</v>
      </c>
      <c r="CT68" s="296" t="s">
        <v>273</v>
      </c>
      <c r="CU68" s="294" t="s">
        <v>175</v>
      </c>
      <c r="CV68" s="308">
        <v>0</v>
      </c>
      <c r="CW68" s="296" t="s">
        <v>274</v>
      </c>
      <c r="CX68" s="294" t="s">
        <v>175</v>
      </c>
      <c r="CY68" s="308">
        <v>426020000</v>
      </c>
      <c r="CZ68" s="296" t="s">
        <v>273</v>
      </c>
      <c r="DA68" s="294" t="s">
        <v>175</v>
      </c>
      <c r="DB68" s="308">
        <v>426020000</v>
      </c>
      <c r="DC68" s="296" t="s">
        <v>273</v>
      </c>
      <c r="DD68" s="294" t="s">
        <v>175</v>
      </c>
      <c r="DE68" s="308">
        <v>426020000</v>
      </c>
      <c r="DF68" s="296" t="s">
        <v>273</v>
      </c>
      <c r="DG68" s="294" t="s">
        <v>175</v>
      </c>
      <c r="DH68" s="308">
        <v>426020000</v>
      </c>
      <c r="DI68" s="296" t="s">
        <v>273</v>
      </c>
      <c r="DJ68" s="294" t="s">
        <v>175</v>
      </c>
      <c r="DK68" s="308">
        <v>426020000</v>
      </c>
      <c r="DL68" s="296" t="s">
        <v>273</v>
      </c>
      <c r="DM68" s="294" t="s">
        <v>175</v>
      </c>
      <c r="DN68" s="308">
        <v>0</v>
      </c>
      <c r="DO68" s="315" t="s">
        <v>274</v>
      </c>
    </row>
    <row r="69" spans="1:119" s="28" customFormat="1" ht="46.5" customHeight="1">
      <c r="A69" s="27"/>
      <c r="B69" s="147">
        <v>38</v>
      </c>
      <c r="C69" s="424" t="s">
        <v>187</v>
      </c>
      <c r="D69" s="423"/>
      <c r="E69" s="423"/>
      <c r="F69" s="423"/>
      <c r="G69" s="423"/>
      <c r="H69" s="148">
        <v>3007210318</v>
      </c>
      <c r="I69" s="294" t="s">
        <v>175</v>
      </c>
      <c r="J69" s="298">
        <v>3007210318</v>
      </c>
      <c r="K69" s="296" t="s">
        <v>273</v>
      </c>
      <c r="L69" s="294" t="s">
        <v>175</v>
      </c>
      <c r="M69" s="298"/>
      <c r="N69" s="296" t="s">
        <v>274</v>
      </c>
      <c r="O69" s="294" t="s">
        <v>175</v>
      </c>
      <c r="P69" s="298">
        <v>3007210318</v>
      </c>
      <c r="Q69" s="296" t="s">
        <v>273</v>
      </c>
      <c r="R69" s="294" t="s">
        <v>175</v>
      </c>
      <c r="S69" s="298">
        <v>3007210318</v>
      </c>
      <c r="T69" s="296" t="s">
        <v>273</v>
      </c>
      <c r="U69" s="294" t="s">
        <v>175</v>
      </c>
      <c r="V69" s="298"/>
      <c r="W69" s="296" t="s">
        <v>274</v>
      </c>
      <c r="X69" s="294" t="s">
        <v>175</v>
      </c>
      <c r="Y69" s="298">
        <v>3007210318</v>
      </c>
      <c r="Z69" s="296" t="s">
        <v>273</v>
      </c>
      <c r="AA69" s="294" t="s">
        <v>175</v>
      </c>
      <c r="AB69" s="298">
        <v>3007210318</v>
      </c>
      <c r="AC69" s="296" t="s">
        <v>273</v>
      </c>
      <c r="AD69" s="294" t="s">
        <v>175</v>
      </c>
      <c r="AE69" s="298">
        <v>3007210318</v>
      </c>
      <c r="AF69" s="296" t="s">
        <v>273</v>
      </c>
      <c r="AG69" s="294" t="s">
        <v>175</v>
      </c>
      <c r="AH69" s="298"/>
      <c r="AI69" s="296" t="s">
        <v>274</v>
      </c>
      <c r="AJ69" s="294" t="s">
        <v>175</v>
      </c>
      <c r="AK69" s="298">
        <v>3007210318</v>
      </c>
      <c r="AL69" s="296" t="s">
        <v>273</v>
      </c>
      <c r="AM69" s="294" t="s">
        <v>175</v>
      </c>
      <c r="AN69" s="298">
        <v>3007210318</v>
      </c>
      <c r="AO69" s="296" t="s">
        <v>273</v>
      </c>
      <c r="AP69" s="294" t="s">
        <v>175</v>
      </c>
      <c r="AQ69" s="298">
        <v>3007210318</v>
      </c>
      <c r="AR69" s="296" t="s">
        <v>273</v>
      </c>
      <c r="AS69" s="294" t="s">
        <v>175</v>
      </c>
      <c r="AT69" s="298">
        <v>3007210318</v>
      </c>
      <c r="AU69" s="296" t="s">
        <v>273</v>
      </c>
      <c r="AV69" s="294" t="s">
        <v>175</v>
      </c>
      <c r="AW69" s="298">
        <v>3007210318</v>
      </c>
      <c r="AX69" s="296" t="s">
        <v>273</v>
      </c>
      <c r="AY69" s="294" t="s">
        <v>175</v>
      </c>
      <c r="AZ69" s="298"/>
      <c r="BA69" s="296" t="s">
        <v>274</v>
      </c>
      <c r="BB69" s="294" t="s">
        <v>175</v>
      </c>
      <c r="BC69" s="298">
        <v>3007210318</v>
      </c>
      <c r="BD69" s="296" t="s">
        <v>273</v>
      </c>
      <c r="BE69" s="294" t="s">
        <v>175</v>
      </c>
      <c r="BF69" s="298"/>
      <c r="BG69" s="296" t="s">
        <v>274</v>
      </c>
      <c r="BH69" s="294" t="s">
        <v>175</v>
      </c>
      <c r="BI69" s="298">
        <v>3007210318</v>
      </c>
      <c r="BJ69" s="296" t="s">
        <v>273</v>
      </c>
      <c r="BK69" s="294" t="s">
        <v>175</v>
      </c>
      <c r="BL69" s="298"/>
      <c r="BM69" s="296" t="s">
        <v>274</v>
      </c>
      <c r="BN69" s="294" t="s">
        <v>175</v>
      </c>
      <c r="BO69" s="298"/>
      <c r="BP69" s="296" t="s">
        <v>274</v>
      </c>
      <c r="BQ69" s="294" t="s">
        <v>175</v>
      </c>
      <c r="BR69" s="298"/>
      <c r="BS69" s="296" t="s">
        <v>274</v>
      </c>
      <c r="BT69" s="294" t="s">
        <v>175</v>
      </c>
      <c r="BU69" s="298">
        <v>3007210318</v>
      </c>
      <c r="BV69" s="296" t="s">
        <v>273</v>
      </c>
      <c r="BW69" s="294" t="s">
        <v>175</v>
      </c>
      <c r="BX69" s="298">
        <v>3007210318</v>
      </c>
      <c r="BY69" s="296" t="s">
        <v>273</v>
      </c>
      <c r="BZ69" s="294" t="s">
        <v>175</v>
      </c>
      <c r="CA69" s="298">
        <v>3007210318</v>
      </c>
      <c r="CB69" s="296" t="s">
        <v>273</v>
      </c>
      <c r="CC69" s="294" t="s">
        <v>175</v>
      </c>
      <c r="CD69" s="298"/>
      <c r="CE69" s="296" t="s">
        <v>274</v>
      </c>
      <c r="CF69" s="294" t="s">
        <v>175</v>
      </c>
      <c r="CG69" s="298">
        <v>3007210318</v>
      </c>
      <c r="CH69" s="296" t="s">
        <v>273</v>
      </c>
      <c r="CI69" s="294" t="s">
        <v>175</v>
      </c>
      <c r="CJ69" s="298">
        <v>3007210318</v>
      </c>
      <c r="CK69" s="296" t="s">
        <v>273</v>
      </c>
      <c r="CL69" s="294" t="s">
        <v>175</v>
      </c>
      <c r="CM69" s="298">
        <v>3007210318</v>
      </c>
      <c r="CN69" s="296" t="s">
        <v>273</v>
      </c>
      <c r="CO69" s="294" t="s">
        <v>175</v>
      </c>
      <c r="CP69" s="298"/>
      <c r="CQ69" s="296" t="s">
        <v>274</v>
      </c>
      <c r="CR69" s="294" t="s">
        <v>175</v>
      </c>
      <c r="CS69" s="298">
        <v>3007210318</v>
      </c>
      <c r="CT69" s="296" t="s">
        <v>273</v>
      </c>
      <c r="CU69" s="294" t="s">
        <v>175</v>
      </c>
      <c r="CV69" s="298"/>
      <c r="CW69" s="296" t="s">
        <v>274</v>
      </c>
      <c r="CX69" s="294" t="s">
        <v>175</v>
      </c>
      <c r="CY69" s="298">
        <v>3007210318</v>
      </c>
      <c r="CZ69" s="296" t="s">
        <v>273</v>
      </c>
      <c r="DA69" s="294" t="s">
        <v>175</v>
      </c>
      <c r="DB69" s="298">
        <v>3007210318</v>
      </c>
      <c r="DC69" s="296" t="s">
        <v>273</v>
      </c>
      <c r="DD69" s="294" t="s">
        <v>175</v>
      </c>
      <c r="DE69" s="298">
        <v>3007210318</v>
      </c>
      <c r="DF69" s="296" t="s">
        <v>273</v>
      </c>
      <c r="DG69" s="294" t="s">
        <v>175</v>
      </c>
      <c r="DH69" s="298">
        <v>3007210318</v>
      </c>
      <c r="DI69" s="296" t="s">
        <v>273</v>
      </c>
      <c r="DJ69" s="294" t="s">
        <v>175</v>
      </c>
      <c r="DK69" s="298">
        <v>3007210318</v>
      </c>
      <c r="DL69" s="296" t="s">
        <v>273</v>
      </c>
      <c r="DM69" s="294" t="s">
        <v>175</v>
      </c>
      <c r="DN69" s="298"/>
      <c r="DO69" s="315" t="s">
        <v>274</v>
      </c>
    </row>
    <row r="70" spans="1:119" s="28" customFormat="1" ht="32.25" customHeight="1">
      <c r="A70" s="27"/>
      <c r="B70" s="180"/>
      <c r="C70" s="181"/>
      <c r="D70" s="182"/>
      <c r="E70" s="181"/>
      <c r="F70" s="183"/>
      <c r="G70" s="183" t="s">
        <v>188</v>
      </c>
      <c r="H70" s="179">
        <v>225000000</v>
      </c>
      <c r="I70" s="294" t="s">
        <v>175</v>
      </c>
      <c r="J70" s="298">
        <v>225000000</v>
      </c>
      <c r="K70" s="296" t="s">
        <v>273</v>
      </c>
      <c r="L70" s="294" t="s">
        <v>175</v>
      </c>
      <c r="M70" s="298"/>
      <c r="N70" s="296" t="s">
        <v>274</v>
      </c>
      <c r="O70" s="294" t="s">
        <v>175</v>
      </c>
      <c r="P70" s="298">
        <v>225000000</v>
      </c>
      <c r="Q70" s="296" t="s">
        <v>273</v>
      </c>
      <c r="R70" s="294" t="s">
        <v>175</v>
      </c>
      <c r="S70" s="298">
        <v>225000000</v>
      </c>
      <c r="T70" s="296" t="s">
        <v>273</v>
      </c>
      <c r="U70" s="294" t="s">
        <v>175</v>
      </c>
      <c r="V70" s="298"/>
      <c r="W70" s="296" t="s">
        <v>274</v>
      </c>
      <c r="X70" s="294" t="s">
        <v>175</v>
      </c>
      <c r="Y70" s="298">
        <v>225000000</v>
      </c>
      <c r="Z70" s="296" t="s">
        <v>273</v>
      </c>
      <c r="AA70" s="294" t="s">
        <v>175</v>
      </c>
      <c r="AB70" s="298">
        <v>225000000</v>
      </c>
      <c r="AC70" s="296" t="s">
        <v>273</v>
      </c>
      <c r="AD70" s="294" t="s">
        <v>175</v>
      </c>
      <c r="AE70" s="298">
        <v>225000000</v>
      </c>
      <c r="AF70" s="296" t="s">
        <v>273</v>
      </c>
      <c r="AG70" s="294" t="s">
        <v>175</v>
      </c>
      <c r="AH70" s="298"/>
      <c r="AI70" s="296" t="s">
        <v>274</v>
      </c>
      <c r="AJ70" s="294" t="s">
        <v>175</v>
      </c>
      <c r="AK70" s="298">
        <v>225000000</v>
      </c>
      <c r="AL70" s="296" t="s">
        <v>273</v>
      </c>
      <c r="AM70" s="294" t="s">
        <v>175</v>
      </c>
      <c r="AN70" s="298">
        <v>225000000</v>
      </c>
      <c r="AO70" s="296" t="s">
        <v>273</v>
      </c>
      <c r="AP70" s="294" t="s">
        <v>175</v>
      </c>
      <c r="AQ70" s="298">
        <v>225000000</v>
      </c>
      <c r="AR70" s="296" t="s">
        <v>273</v>
      </c>
      <c r="AS70" s="294" t="s">
        <v>175</v>
      </c>
      <c r="AT70" s="298">
        <v>225000000</v>
      </c>
      <c r="AU70" s="296" t="s">
        <v>273</v>
      </c>
      <c r="AV70" s="294" t="s">
        <v>175</v>
      </c>
      <c r="AW70" s="298">
        <v>225000000</v>
      </c>
      <c r="AX70" s="296" t="s">
        <v>273</v>
      </c>
      <c r="AY70" s="294" t="s">
        <v>175</v>
      </c>
      <c r="AZ70" s="298"/>
      <c r="BA70" s="296" t="s">
        <v>274</v>
      </c>
      <c r="BB70" s="294" t="s">
        <v>175</v>
      </c>
      <c r="BC70" s="298">
        <v>225000000</v>
      </c>
      <c r="BD70" s="296" t="s">
        <v>273</v>
      </c>
      <c r="BE70" s="294" t="s">
        <v>175</v>
      </c>
      <c r="BF70" s="298"/>
      <c r="BG70" s="296" t="s">
        <v>274</v>
      </c>
      <c r="BH70" s="294" t="s">
        <v>175</v>
      </c>
      <c r="BI70" s="298">
        <v>225000000</v>
      </c>
      <c r="BJ70" s="296" t="s">
        <v>273</v>
      </c>
      <c r="BK70" s="294" t="s">
        <v>175</v>
      </c>
      <c r="BL70" s="298"/>
      <c r="BM70" s="296" t="s">
        <v>274</v>
      </c>
      <c r="BN70" s="294" t="s">
        <v>175</v>
      </c>
      <c r="BO70" s="298"/>
      <c r="BP70" s="296" t="s">
        <v>274</v>
      </c>
      <c r="BQ70" s="294" t="s">
        <v>175</v>
      </c>
      <c r="BR70" s="298"/>
      <c r="BS70" s="296" t="s">
        <v>274</v>
      </c>
      <c r="BT70" s="294" t="s">
        <v>175</v>
      </c>
      <c r="BU70" s="298">
        <v>225000000</v>
      </c>
      <c r="BV70" s="296" t="s">
        <v>273</v>
      </c>
      <c r="BW70" s="294" t="s">
        <v>175</v>
      </c>
      <c r="BX70" s="298">
        <v>225000000</v>
      </c>
      <c r="BY70" s="296" t="s">
        <v>273</v>
      </c>
      <c r="BZ70" s="294" t="s">
        <v>175</v>
      </c>
      <c r="CA70" s="298">
        <v>225000000</v>
      </c>
      <c r="CB70" s="296" t="s">
        <v>273</v>
      </c>
      <c r="CC70" s="294" t="s">
        <v>175</v>
      </c>
      <c r="CD70" s="298"/>
      <c r="CE70" s="296" t="s">
        <v>274</v>
      </c>
      <c r="CF70" s="294" t="s">
        <v>175</v>
      </c>
      <c r="CG70" s="298">
        <v>225000000</v>
      </c>
      <c r="CH70" s="296" t="s">
        <v>273</v>
      </c>
      <c r="CI70" s="294" t="s">
        <v>175</v>
      </c>
      <c r="CJ70" s="298">
        <v>225000000</v>
      </c>
      <c r="CK70" s="296" t="s">
        <v>273</v>
      </c>
      <c r="CL70" s="294" t="s">
        <v>175</v>
      </c>
      <c r="CM70" s="298">
        <v>225000000</v>
      </c>
      <c r="CN70" s="296" t="s">
        <v>273</v>
      </c>
      <c r="CO70" s="294" t="s">
        <v>175</v>
      </c>
      <c r="CP70" s="298"/>
      <c r="CQ70" s="296" t="s">
        <v>274</v>
      </c>
      <c r="CR70" s="294" t="s">
        <v>175</v>
      </c>
      <c r="CS70" s="298">
        <v>225000000</v>
      </c>
      <c r="CT70" s="296" t="s">
        <v>273</v>
      </c>
      <c r="CU70" s="294" t="s">
        <v>175</v>
      </c>
      <c r="CV70" s="298"/>
      <c r="CW70" s="296" t="s">
        <v>274</v>
      </c>
      <c r="CX70" s="294" t="s">
        <v>175</v>
      </c>
      <c r="CY70" s="298">
        <v>225000000</v>
      </c>
      <c r="CZ70" s="296" t="s">
        <v>273</v>
      </c>
      <c r="DA70" s="294" t="s">
        <v>175</v>
      </c>
      <c r="DB70" s="298">
        <v>225000000</v>
      </c>
      <c r="DC70" s="296" t="s">
        <v>273</v>
      </c>
      <c r="DD70" s="294" t="s">
        <v>175</v>
      </c>
      <c r="DE70" s="298">
        <v>225000000</v>
      </c>
      <c r="DF70" s="296" t="s">
        <v>273</v>
      </c>
      <c r="DG70" s="294" t="s">
        <v>175</v>
      </c>
      <c r="DH70" s="298">
        <v>225000000</v>
      </c>
      <c r="DI70" s="296" t="s">
        <v>273</v>
      </c>
      <c r="DJ70" s="294" t="s">
        <v>175</v>
      </c>
      <c r="DK70" s="298">
        <v>225000000</v>
      </c>
      <c r="DL70" s="296" t="s">
        <v>273</v>
      </c>
      <c r="DM70" s="294" t="s">
        <v>175</v>
      </c>
      <c r="DN70" s="298"/>
      <c r="DO70" s="315" t="s">
        <v>274</v>
      </c>
    </row>
    <row r="71" spans="1:119" s="116" customFormat="1" ht="32.25" customHeight="1" thickBot="1">
      <c r="A71" s="115"/>
      <c r="B71" s="185"/>
      <c r="C71" s="186"/>
      <c r="D71" s="187"/>
      <c r="E71" s="186"/>
      <c r="F71" s="188"/>
      <c r="G71" s="188" t="s">
        <v>189</v>
      </c>
      <c r="H71" s="189">
        <v>37150000000</v>
      </c>
      <c r="I71" s="152"/>
      <c r="J71" s="303">
        <v>36366384503</v>
      </c>
      <c r="K71" s="232"/>
      <c r="L71" s="152"/>
      <c r="M71" s="303">
        <v>0</v>
      </c>
      <c r="N71" s="232"/>
      <c r="O71" s="152"/>
      <c r="P71" s="303">
        <v>35707950124</v>
      </c>
      <c r="Q71" s="232"/>
      <c r="R71" s="152"/>
      <c r="S71" s="303">
        <v>36277382094</v>
      </c>
      <c r="T71" s="232"/>
      <c r="U71" s="152"/>
      <c r="V71" s="303">
        <v>0</v>
      </c>
      <c r="W71" s="232"/>
      <c r="X71" s="152"/>
      <c r="Y71" s="303">
        <v>35766704333</v>
      </c>
      <c r="Z71" s="232"/>
      <c r="AA71" s="152"/>
      <c r="AB71" s="303">
        <v>35759311000</v>
      </c>
      <c r="AC71" s="232"/>
      <c r="AD71" s="152"/>
      <c r="AE71" s="303">
        <v>36141723223</v>
      </c>
      <c r="AF71" s="232"/>
      <c r="AG71" s="152"/>
      <c r="AH71" s="303">
        <v>0</v>
      </c>
      <c r="AI71" s="232"/>
      <c r="AJ71" s="152"/>
      <c r="AK71" s="303">
        <v>36212013960</v>
      </c>
      <c r="AL71" s="232"/>
      <c r="AM71" s="152"/>
      <c r="AN71" s="303">
        <v>36150853934</v>
      </c>
      <c r="AO71" s="232"/>
      <c r="AP71" s="152"/>
      <c r="AQ71" s="303">
        <v>36222955723</v>
      </c>
      <c r="AR71" s="232"/>
      <c r="AS71" s="152"/>
      <c r="AT71" s="303">
        <v>36604027121</v>
      </c>
      <c r="AU71" s="232"/>
      <c r="AV71" s="152"/>
      <c r="AW71" s="303">
        <v>35701403482</v>
      </c>
      <c r="AX71" s="232"/>
      <c r="AY71" s="152"/>
      <c r="AZ71" s="303">
        <v>0</v>
      </c>
      <c r="BA71" s="232"/>
      <c r="BB71" s="152"/>
      <c r="BC71" s="303">
        <v>36021730588</v>
      </c>
      <c r="BD71" s="232"/>
      <c r="BE71" s="152"/>
      <c r="BF71" s="303">
        <v>0</v>
      </c>
      <c r="BG71" s="232"/>
      <c r="BH71" s="152"/>
      <c r="BI71" s="303">
        <v>34643507409</v>
      </c>
      <c r="BJ71" s="232"/>
      <c r="BK71" s="152"/>
      <c r="BL71" s="303">
        <v>0</v>
      </c>
      <c r="BM71" s="232"/>
      <c r="BN71" s="152"/>
      <c r="BO71" s="303">
        <v>0</v>
      </c>
      <c r="BP71" s="232"/>
      <c r="BQ71" s="152"/>
      <c r="BR71" s="303">
        <v>0</v>
      </c>
      <c r="BS71" s="232"/>
      <c r="BT71" s="152"/>
      <c r="BU71" s="303">
        <v>36322034348</v>
      </c>
      <c r="BV71" s="232"/>
      <c r="BW71" s="152"/>
      <c r="BX71" s="303">
        <v>36137293139</v>
      </c>
      <c r="BY71" s="232"/>
      <c r="BZ71" s="152"/>
      <c r="CA71" s="303">
        <v>35942627444</v>
      </c>
      <c r="CB71" s="232"/>
      <c r="CC71" s="152"/>
      <c r="CD71" s="303">
        <v>0</v>
      </c>
      <c r="CE71" s="232"/>
      <c r="CF71" s="152"/>
      <c r="CG71" s="303">
        <v>34785313069</v>
      </c>
      <c r="CH71" s="232"/>
      <c r="CI71" s="152"/>
      <c r="CJ71" s="303">
        <v>36434796248</v>
      </c>
      <c r="CK71" s="232"/>
      <c r="CL71" s="152"/>
      <c r="CM71" s="303">
        <v>35923518009</v>
      </c>
      <c r="CN71" s="232"/>
      <c r="CO71" s="152"/>
      <c r="CP71" s="303">
        <v>0</v>
      </c>
      <c r="CQ71" s="232"/>
      <c r="CR71" s="152"/>
      <c r="CS71" s="303">
        <v>34401112162</v>
      </c>
      <c r="CT71" s="232"/>
      <c r="CU71" s="152"/>
      <c r="CV71" s="303">
        <v>0</v>
      </c>
      <c r="CW71" s="232"/>
      <c r="CX71" s="152"/>
      <c r="CY71" s="303">
        <v>36158119262</v>
      </c>
      <c r="CZ71" s="232"/>
      <c r="DA71" s="152"/>
      <c r="DB71" s="303">
        <v>35677998374</v>
      </c>
      <c r="DC71" s="232"/>
      <c r="DD71" s="152"/>
      <c r="DE71" s="303">
        <v>34973614949</v>
      </c>
      <c r="DF71" s="232"/>
      <c r="DG71" s="152"/>
      <c r="DH71" s="303">
        <v>36061750157</v>
      </c>
      <c r="DI71" s="232"/>
      <c r="DJ71" s="152"/>
      <c r="DK71" s="303">
        <v>34629452032</v>
      </c>
      <c r="DL71" s="232"/>
      <c r="DM71" s="152"/>
      <c r="DN71" s="303">
        <v>0</v>
      </c>
      <c r="DO71" s="319"/>
    </row>
    <row r="72" spans="1:119" s="28" customFormat="1" ht="32.25" customHeight="1" thickBot="1">
      <c r="A72" s="27"/>
      <c r="B72" s="414" t="s">
        <v>190</v>
      </c>
      <c r="C72" s="415"/>
      <c r="D72" s="415"/>
      <c r="E72" s="415"/>
      <c r="F72" s="415"/>
      <c r="G72" s="415"/>
      <c r="H72" s="416"/>
      <c r="I72" s="149"/>
      <c r="J72" s="304">
        <v>36362951736</v>
      </c>
      <c r="K72" s="231"/>
      <c r="L72" s="149"/>
      <c r="M72" s="304"/>
      <c r="N72" s="231"/>
      <c r="O72" s="149"/>
      <c r="P72" s="304">
        <v>35707950124</v>
      </c>
      <c r="Q72" s="231"/>
      <c r="R72" s="149"/>
      <c r="S72" s="304">
        <v>36277382094</v>
      </c>
      <c r="T72" s="231"/>
      <c r="U72" s="149"/>
      <c r="V72" s="304"/>
      <c r="W72" s="231"/>
      <c r="X72" s="149"/>
      <c r="Y72" s="304">
        <v>35766704333</v>
      </c>
      <c r="Z72" s="231"/>
      <c r="AA72" s="149"/>
      <c r="AB72" s="304">
        <v>35759311000</v>
      </c>
      <c r="AC72" s="231"/>
      <c r="AD72" s="149"/>
      <c r="AE72" s="304">
        <v>36141723223</v>
      </c>
      <c r="AF72" s="231"/>
      <c r="AG72" s="149"/>
      <c r="AH72" s="304"/>
      <c r="AI72" s="231"/>
      <c r="AJ72" s="149"/>
      <c r="AK72" s="304">
        <v>36212013960</v>
      </c>
      <c r="AL72" s="231"/>
      <c r="AM72" s="149"/>
      <c r="AN72" s="304">
        <v>36150853934</v>
      </c>
      <c r="AO72" s="231"/>
      <c r="AP72" s="149"/>
      <c r="AQ72" s="304">
        <v>36222955723</v>
      </c>
      <c r="AR72" s="231"/>
      <c r="AS72" s="149"/>
      <c r="AT72" s="304">
        <v>36604027121</v>
      </c>
      <c r="AU72" s="231"/>
      <c r="AV72" s="149"/>
      <c r="AW72" s="304">
        <v>35701403482</v>
      </c>
      <c r="AX72" s="231"/>
      <c r="AY72" s="149"/>
      <c r="AZ72" s="304"/>
      <c r="BA72" s="231"/>
      <c r="BB72" s="149"/>
      <c r="BC72" s="304">
        <v>36021730588</v>
      </c>
      <c r="BD72" s="231"/>
      <c r="BE72" s="149"/>
      <c r="BF72" s="304"/>
      <c r="BG72" s="231"/>
      <c r="BH72" s="149"/>
      <c r="BI72" s="304">
        <v>34643507409</v>
      </c>
      <c r="BJ72" s="231"/>
      <c r="BK72" s="149"/>
      <c r="BL72" s="304"/>
      <c r="BM72" s="231"/>
      <c r="BN72" s="149"/>
      <c r="BO72" s="304"/>
      <c r="BP72" s="231"/>
      <c r="BQ72" s="149"/>
      <c r="BR72" s="304"/>
      <c r="BS72" s="231"/>
      <c r="BT72" s="149"/>
      <c r="BU72" s="304">
        <v>36322034348</v>
      </c>
      <c r="BV72" s="231"/>
      <c r="BW72" s="149"/>
      <c r="BX72" s="304">
        <v>36137293139</v>
      </c>
      <c r="BY72" s="231"/>
      <c r="BZ72" s="149"/>
      <c r="CA72" s="304">
        <v>35942627444</v>
      </c>
      <c r="CB72" s="231"/>
      <c r="CC72" s="149"/>
      <c r="CD72" s="304"/>
      <c r="CE72" s="231"/>
      <c r="CF72" s="149"/>
      <c r="CG72" s="304">
        <v>34785313069</v>
      </c>
      <c r="CH72" s="231"/>
      <c r="CI72" s="149"/>
      <c r="CJ72" s="304">
        <v>36434796248</v>
      </c>
      <c r="CK72" s="231"/>
      <c r="CL72" s="149"/>
      <c r="CM72" s="304">
        <v>35923518009</v>
      </c>
      <c r="CN72" s="231"/>
      <c r="CO72" s="149"/>
      <c r="CP72" s="304"/>
      <c r="CQ72" s="231"/>
      <c r="CR72" s="149"/>
      <c r="CS72" s="304">
        <v>34401112162</v>
      </c>
      <c r="CT72" s="231"/>
      <c r="CU72" s="149"/>
      <c r="CV72" s="304"/>
      <c r="CW72" s="231"/>
      <c r="CX72" s="149"/>
      <c r="CY72" s="304">
        <v>36158119262</v>
      </c>
      <c r="CZ72" s="231"/>
      <c r="DA72" s="149"/>
      <c r="DB72" s="304">
        <v>35677998374</v>
      </c>
      <c r="DC72" s="231"/>
      <c r="DD72" s="149"/>
      <c r="DE72" s="304">
        <v>34973614949</v>
      </c>
      <c r="DF72" s="231"/>
      <c r="DG72" s="149"/>
      <c r="DH72" s="304">
        <v>36061750157</v>
      </c>
      <c r="DI72" s="231"/>
      <c r="DJ72" s="149"/>
      <c r="DK72" s="304">
        <v>34629452032</v>
      </c>
      <c r="DL72" s="231"/>
      <c r="DM72" s="149"/>
      <c r="DN72" s="304"/>
      <c r="DO72" s="320"/>
    </row>
    <row r="73" spans="1:119" s="28" customFormat="1" ht="32.25" customHeight="1" thickBot="1">
      <c r="A73" s="27"/>
      <c r="B73" s="417" t="s">
        <v>191</v>
      </c>
      <c r="C73" s="418"/>
      <c r="D73" s="418"/>
      <c r="E73" s="418"/>
      <c r="F73" s="418"/>
      <c r="G73" s="418"/>
      <c r="H73" s="419"/>
      <c r="I73" s="149"/>
      <c r="J73" s="305">
        <v>9.4402869847298732E-5</v>
      </c>
      <c r="K73" s="231"/>
      <c r="L73" s="149"/>
      <c r="M73" s="305">
        <v>0</v>
      </c>
      <c r="N73" s="231"/>
      <c r="O73" s="149"/>
      <c r="P73" s="305">
        <v>0</v>
      </c>
      <c r="Q73" s="231"/>
      <c r="R73" s="149"/>
      <c r="S73" s="305">
        <v>0</v>
      </c>
      <c r="T73" s="231"/>
      <c r="U73" s="149"/>
      <c r="V73" s="305">
        <v>0</v>
      </c>
      <c r="W73" s="231"/>
      <c r="X73" s="149"/>
      <c r="Y73" s="305">
        <v>0</v>
      </c>
      <c r="Z73" s="231"/>
      <c r="AA73" s="149"/>
      <c r="AB73" s="305">
        <v>0</v>
      </c>
      <c r="AC73" s="231"/>
      <c r="AD73" s="149"/>
      <c r="AE73" s="305">
        <v>0</v>
      </c>
      <c r="AF73" s="231"/>
      <c r="AG73" s="149"/>
      <c r="AH73" s="305">
        <v>0</v>
      </c>
      <c r="AI73" s="231"/>
      <c r="AJ73" s="149"/>
      <c r="AK73" s="305">
        <v>0</v>
      </c>
      <c r="AL73" s="231"/>
      <c r="AM73" s="149"/>
      <c r="AN73" s="305">
        <v>0</v>
      </c>
      <c r="AO73" s="231"/>
      <c r="AP73" s="149"/>
      <c r="AQ73" s="305">
        <v>0</v>
      </c>
      <c r="AR73" s="231"/>
      <c r="AS73" s="149"/>
      <c r="AT73" s="305">
        <v>0</v>
      </c>
      <c r="AU73" s="231"/>
      <c r="AV73" s="149"/>
      <c r="AW73" s="305">
        <v>0</v>
      </c>
      <c r="AX73" s="231"/>
      <c r="AY73" s="149"/>
      <c r="AZ73" s="305">
        <v>0</v>
      </c>
      <c r="BA73" s="231"/>
      <c r="BB73" s="149"/>
      <c r="BC73" s="305">
        <v>0</v>
      </c>
      <c r="BD73" s="231"/>
      <c r="BE73" s="149"/>
      <c r="BF73" s="305">
        <v>0</v>
      </c>
      <c r="BG73" s="231"/>
      <c r="BH73" s="149"/>
      <c r="BI73" s="305">
        <v>0</v>
      </c>
      <c r="BJ73" s="231"/>
      <c r="BK73" s="149"/>
      <c r="BL73" s="305">
        <v>0</v>
      </c>
      <c r="BM73" s="231"/>
      <c r="BN73" s="149"/>
      <c r="BO73" s="305">
        <v>0</v>
      </c>
      <c r="BP73" s="231"/>
      <c r="BQ73" s="149"/>
      <c r="BR73" s="305">
        <v>0</v>
      </c>
      <c r="BS73" s="231"/>
      <c r="BT73" s="149"/>
      <c r="BU73" s="305">
        <v>0</v>
      </c>
      <c r="BV73" s="231"/>
      <c r="BW73" s="149"/>
      <c r="BX73" s="305">
        <v>0</v>
      </c>
      <c r="BY73" s="231"/>
      <c r="BZ73" s="149"/>
      <c r="CA73" s="305">
        <v>0</v>
      </c>
      <c r="CB73" s="231"/>
      <c r="CC73" s="149"/>
      <c r="CD73" s="305">
        <v>0</v>
      </c>
      <c r="CE73" s="231"/>
      <c r="CF73" s="149"/>
      <c r="CG73" s="305">
        <v>0</v>
      </c>
      <c r="CH73" s="231"/>
      <c r="CI73" s="149"/>
      <c r="CJ73" s="305">
        <v>0</v>
      </c>
      <c r="CK73" s="231"/>
      <c r="CL73" s="149"/>
      <c r="CM73" s="305">
        <v>0</v>
      </c>
      <c r="CN73" s="231"/>
      <c r="CO73" s="149"/>
      <c r="CP73" s="305">
        <v>0</v>
      </c>
      <c r="CQ73" s="231"/>
      <c r="CR73" s="149"/>
      <c r="CS73" s="305">
        <v>0</v>
      </c>
      <c r="CT73" s="231"/>
      <c r="CU73" s="149"/>
      <c r="CV73" s="305">
        <v>0</v>
      </c>
      <c r="CW73" s="231"/>
      <c r="CX73" s="149"/>
      <c r="CY73" s="305">
        <v>0</v>
      </c>
      <c r="CZ73" s="231"/>
      <c r="DA73" s="149"/>
      <c r="DB73" s="305">
        <v>0</v>
      </c>
      <c r="DC73" s="231"/>
      <c r="DD73" s="149"/>
      <c r="DE73" s="305">
        <v>0</v>
      </c>
      <c r="DF73" s="231"/>
      <c r="DG73" s="149"/>
      <c r="DH73" s="305">
        <v>0</v>
      </c>
      <c r="DI73" s="231"/>
      <c r="DJ73" s="149"/>
      <c r="DK73" s="305">
        <v>0</v>
      </c>
      <c r="DL73" s="231"/>
      <c r="DM73" s="149"/>
      <c r="DN73" s="305">
        <v>0</v>
      </c>
      <c r="DO73" s="320"/>
    </row>
    <row r="74" spans="1:119" s="28" customFormat="1" ht="32.25" customHeight="1" thickBot="1">
      <c r="A74" s="27"/>
      <c r="B74" s="153" t="s">
        <v>2</v>
      </c>
      <c r="C74" s="154"/>
      <c r="D74" s="155"/>
      <c r="E74" s="95"/>
      <c r="F74" s="156"/>
      <c r="G74" s="156"/>
      <c r="H74" s="223">
        <v>37150000000</v>
      </c>
      <c r="I74" s="233"/>
      <c r="J74" s="234">
        <v>36366384503</v>
      </c>
      <c r="K74" s="235" t="s">
        <v>273</v>
      </c>
      <c r="L74" s="233"/>
      <c r="M74" s="234" t="s">
        <v>38</v>
      </c>
      <c r="N74" s="235" t="s">
        <v>274</v>
      </c>
      <c r="O74" s="233"/>
      <c r="P74" s="234">
        <v>35707950124</v>
      </c>
      <c r="Q74" s="235" t="s">
        <v>273</v>
      </c>
      <c r="R74" s="233"/>
      <c r="S74" s="234">
        <v>36277382094</v>
      </c>
      <c r="T74" s="235" t="s">
        <v>273</v>
      </c>
      <c r="U74" s="233"/>
      <c r="V74" s="234" t="s">
        <v>38</v>
      </c>
      <c r="W74" s="235" t="s">
        <v>274</v>
      </c>
      <c r="X74" s="233"/>
      <c r="Y74" s="234">
        <v>35766704333</v>
      </c>
      <c r="Z74" s="235" t="s">
        <v>273</v>
      </c>
      <c r="AA74" s="233"/>
      <c r="AB74" s="234">
        <v>35759311000</v>
      </c>
      <c r="AC74" s="235" t="s">
        <v>273</v>
      </c>
      <c r="AD74" s="233"/>
      <c r="AE74" s="234">
        <v>36141723223</v>
      </c>
      <c r="AF74" s="235" t="s">
        <v>273</v>
      </c>
      <c r="AG74" s="233"/>
      <c r="AH74" s="234" t="s">
        <v>46</v>
      </c>
      <c r="AI74" s="235" t="s">
        <v>274</v>
      </c>
      <c r="AJ74" s="233"/>
      <c r="AK74" s="234">
        <v>36212013960</v>
      </c>
      <c r="AL74" s="235" t="s">
        <v>273</v>
      </c>
      <c r="AM74" s="233"/>
      <c r="AN74" s="234">
        <v>36150853934</v>
      </c>
      <c r="AO74" s="235" t="s">
        <v>273</v>
      </c>
      <c r="AP74" s="233"/>
      <c r="AQ74" s="234">
        <v>36222955723</v>
      </c>
      <c r="AR74" s="235" t="s">
        <v>273</v>
      </c>
      <c r="AS74" s="233"/>
      <c r="AT74" s="234">
        <v>36604027121</v>
      </c>
      <c r="AU74" s="235" t="s">
        <v>273</v>
      </c>
      <c r="AV74" s="233"/>
      <c r="AW74" s="234">
        <v>35701403482</v>
      </c>
      <c r="AX74" s="235" t="s">
        <v>273</v>
      </c>
      <c r="AY74" s="233"/>
      <c r="AZ74" s="234" t="s">
        <v>38</v>
      </c>
      <c r="BA74" s="235" t="s">
        <v>274</v>
      </c>
      <c r="BB74" s="233"/>
      <c r="BC74" s="234">
        <v>36021730588</v>
      </c>
      <c r="BD74" s="235" t="s">
        <v>273</v>
      </c>
      <c r="BE74" s="233"/>
      <c r="BF74" s="234" t="s">
        <v>38</v>
      </c>
      <c r="BG74" s="235" t="s">
        <v>274</v>
      </c>
      <c r="BH74" s="233"/>
      <c r="BI74" s="234">
        <v>34643507409</v>
      </c>
      <c r="BJ74" s="235" t="s">
        <v>273</v>
      </c>
      <c r="BK74" s="233"/>
      <c r="BL74" s="234" t="s">
        <v>46</v>
      </c>
      <c r="BM74" s="235" t="s">
        <v>274</v>
      </c>
      <c r="BN74" s="233"/>
      <c r="BO74" s="234" t="s">
        <v>38</v>
      </c>
      <c r="BP74" s="235" t="s">
        <v>274</v>
      </c>
      <c r="BQ74" s="233"/>
      <c r="BR74" s="234" t="s">
        <v>46</v>
      </c>
      <c r="BS74" s="235" t="s">
        <v>274</v>
      </c>
      <c r="BT74" s="233"/>
      <c r="BU74" s="234">
        <v>36322034348</v>
      </c>
      <c r="BV74" s="235" t="s">
        <v>273</v>
      </c>
      <c r="BW74" s="233"/>
      <c r="BX74" s="234">
        <v>36137293139</v>
      </c>
      <c r="BY74" s="235" t="s">
        <v>273</v>
      </c>
      <c r="BZ74" s="233"/>
      <c r="CA74" s="234">
        <v>35942627444</v>
      </c>
      <c r="CB74" s="235" t="s">
        <v>273</v>
      </c>
      <c r="CC74" s="233"/>
      <c r="CD74" s="234" t="s">
        <v>38</v>
      </c>
      <c r="CE74" s="235" t="s">
        <v>274</v>
      </c>
      <c r="CF74" s="233"/>
      <c r="CG74" s="234">
        <v>34785313069</v>
      </c>
      <c r="CH74" s="235" t="s">
        <v>273</v>
      </c>
      <c r="CI74" s="233"/>
      <c r="CJ74" s="234">
        <v>36434796248</v>
      </c>
      <c r="CK74" s="235" t="s">
        <v>273</v>
      </c>
      <c r="CL74" s="233"/>
      <c r="CM74" s="234">
        <v>35923518009</v>
      </c>
      <c r="CN74" s="235" t="s">
        <v>273</v>
      </c>
      <c r="CO74" s="233"/>
      <c r="CP74" s="234" t="s">
        <v>38</v>
      </c>
      <c r="CQ74" s="235" t="s">
        <v>274</v>
      </c>
      <c r="CR74" s="233"/>
      <c r="CS74" s="234">
        <v>34401112162</v>
      </c>
      <c r="CT74" s="235" t="s">
        <v>273</v>
      </c>
      <c r="CU74" s="233"/>
      <c r="CV74" s="234" t="s">
        <v>38</v>
      </c>
      <c r="CW74" s="235" t="s">
        <v>274</v>
      </c>
      <c r="CX74" s="233"/>
      <c r="CY74" s="234">
        <v>36158119262</v>
      </c>
      <c r="CZ74" s="235" t="s">
        <v>273</v>
      </c>
      <c r="DA74" s="233"/>
      <c r="DB74" s="234">
        <v>35677998374</v>
      </c>
      <c r="DC74" s="235" t="s">
        <v>273</v>
      </c>
      <c r="DD74" s="233"/>
      <c r="DE74" s="234">
        <v>34973614949</v>
      </c>
      <c r="DF74" s="235" t="s">
        <v>273</v>
      </c>
      <c r="DG74" s="233"/>
      <c r="DH74" s="234">
        <v>36061750157</v>
      </c>
      <c r="DI74" s="235" t="s">
        <v>273</v>
      </c>
      <c r="DJ74" s="233"/>
      <c r="DK74" s="234">
        <v>34629452032</v>
      </c>
      <c r="DL74" s="235" t="s">
        <v>273</v>
      </c>
      <c r="DM74" s="233"/>
      <c r="DN74" s="234" t="s">
        <v>38</v>
      </c>
      <c r="DO74" s="321" t="s">
        <v>274</v>
      </c>
    </row>
    <row r="75" spans="1:119" s="3" customFormat="1" ht="36.75" customHeight="1" thickTop="1" thickBot="1">
      <c r="A75" s="13"/>
      <c r="B75" s="7"/>
      <c r="C75" s="7"/>
      <c r="D75" s="14"/>
      <c r="E75" s="14"/>
      <c r="F75" s="14"/>
      <c r="G75" s="17"/>
      <c r="H75" s="17"/>
      <c r="I75" s="390">
        <v>1</v>
      </c>
      <c r="J75" s="391"/>
      <c r="K75" s="391"/>
      <c r="L75" s="390">
        <v>2</v>
      </c>
      <c r="M75" s="391"/>
      <c r="N75" s="391"/>
      <c r="O75" s="390">
        <v>5</v>
      </c>
      <c r="P75" s="391"/>
      <c r="Q75" s="391"/>
      <c r="R75" s="390">
        <v>6</v>
      </c>
      <c r="S75" s="391"/>
      <c r="T75" s="391"/>
      <c r="U75" s="390">
        <v>7</v>
      </c>
      <c r="V75" s="391"/>
      <c r="W75" s="391"/>
      <c r="X75" s="390">
        <v>8</v>
      </c>
      <c r="Y75" s="391"/>
      <c r="Z75" s="391"/>
      <c r="AA75" s="390">
        <v>10</v>
      </c>
      <c r="AB75" s="391"/>
      <c r="AC75" s="391"/>
      <c r="AD75" s="390">
        <v>11</v>
      </c>
      <c r="AE75" s="391"/>
      <c r="AF75" s="391"/>
      <c r="AG75" s="390">
        <v>13</v>
      </c>
      <c r="AH75" s="391"/>
      <c r="AI75" s="391"/>
      <c r="AJ75" s="390">
        <v>17</v>
      </c>
      <c r="AK75" s="391"/>
      <c r="AL75" s="391"/>
      <c r="AM75" s="390">
        <v>20</v>
      </c>
      <c r="AN75" s="391"/>
      <c r="AO75" s="391"/>
      <c r="AP75" s="390">
        <v>23</v>
      </c>
      <c r="AQ75" s="391"/>
      <c r="AR75" s="391"/>
      <c r="AS75" s="390">
        <v>24</v>
      </c>
      <c r="AT75" s="391"/>
      <c r="AU75" s="391"/>
      <c r="AV75" s="390">
        <v>26</v>
      </c>
      <c r="AW75" s="391"/>
      <c r="AX75" s="391"/>
      <c r="AY75" s="390">
        <v>30</v>
      </c>
      <c r="AZ75" s="391"/>
      <c r="BA75" s="391"/>
      <c r="BB75" s="390">
        <v>31</v>
      </c>
      <c r="BC75" s="391"/>
      <c r="BD75" s="391"/>
      <c r="BE75" s="390">
        <v>32</v>
      </c>
      <c r="BF75" s="391"/>
      <c r="BG75" s="391"/>
      <c r="BH75" s="390">
        <v>38</v>
      </c>
      <c r="BI75" s="391"/>
      <c r="BJ75" s="391"/>
      <c r="BK75" s="390">
        <v>40</v>
      </c>
      <c r="BL75" s="391"/>
      <c r="BM75" s="391"/>
      <c r="BN75" s="390">
        <v>44</v>
      </c>
      <c r="BO75" s="391"/>
      <c r="BP75" s="391"/>
      <c r="BQ75" s="390">
        <v>46</v>
      </c>
      <c r="BR75" s="391"/>
      <c r="BS75" s="391"/>
      <c r="BT75" s="390">
        <v>47</v>
      </c>
      <c r="BU75" s="391"/>
      <c r="BV75" s="391"/>
      <c r="BW75" s="390">
        <v>50</v>
      </c>
      <c r="BX75" s="391"/>
      <c r="BY75" s="391"/>
      <c r="BZ75" s="390">
        <v>58</v>
      </c>
      <c r="CA75" s="391"/>
      <c r="CB75" s="391"/>
      <c r="CC75" s="390">
        <v>62</v>
      </c>
      <c r="CD75" s="391"/>
      <c r="CE75" s="391"/>
      <c r="CF75" s="390">
        <v>63</v>
      </c>
      <c r="CG75" s="391"/>
      <c r="CH75" s="391"/>
      <c r="CI75" s="390">
        <v>64</v>
      </c>
      <c r="CJ75" s="391"/>
      <c r="CK75" s="391"/>
      <c r="CL75" s="390">
        <v>70</v>
      </c>
      <c r="CM75" s="391"/>
      <c r="CN75" s="391"/>
      <c r="CO75" s="390">
        <v>71</v>
      </c>
      <c r="CP75" s="391"/>
      <c r="CQ75" s="391"/>
      <c r="CR75" s="390">
        <v>72</v>
      </c>
      <c r="CS75" s="391"/>
      <c r="CT75" s="391"/>
      <c r="CU75" s="390">
        <v>73</v>
      </c>
      <c r="CV75" s="391"/>
      <c r="CW75" s="391"/>
      <c r="CX75" s="390">
        <v>74</v>
      </c>
      <c r="CY75" s="391"/>
      <c r="CZ75" s="391"/>
      <c r="DA75" s="390">
        <v>75</v>
      </c>
      <c r="DB75" s="391"/>
      <c r="DC75" s="391"/>
      <c r="DD75" s="390">
        <v>78</v>
      </c>
      <c r="DE75" s="391"/>
      <c r="DF75" s="391"/>
      <c r="DG75" s="390">
        <v>80</v>
      </c>
      <c r="DH75" s="391"/>
      <c r="DI75" s="391"/>
      <c r="DJ75" s="390">
        <v>83</v>
      </c>
      <c r="DK75" s="391"/>
      <c r="DL75" s="391"/>
      <c r="DM75" s="390">
        <v>85</v>
      </c>
      <c r="DN75" s="391"/>
      <c r="DO75" s="392"/>
    </row>
    <row r="76" spans="1:119" ht="18.75" customHeight="1" thickTop="1">
      <c r="A76" s="27"/>
      <c r="D76" s="27"/>
      <c r="E76" s="27"/>
      <c r="F76" s="27"/>
      <c r="G76" s="18"/>
      <c r="H76" s="409" t="s">
        <v>192</v>
      </c>
      <c r="I76" s="393"/>
      <c r="J76" s="394"/>
      <c r="K76" s="394"/>
      <c r="L76" s="393"/>
      <c r="M76" s="394"/>
      <c r="N76" s="394"/>
      <c r="O76" s="393"/>
      <c r="P76" s="394"/>
      <c r="Q76" s="394"/>
      <c r="R76" s="393"/>
      <c r="S76" s="394"/>
      <c r="T76" s="394"/>
      <c r="U76" s="393"/>
      <c r="V76" s="394"/>
      <c r="W76" s="394"/>
      <c r="X76" s="393"/>
      <c r="Y76" s="394"/>
      <c r="Z76" s="394"/>
      <c r="AA76" s="393"/>
      <c r="AB76" s="394"/>
      <c r="AC76" s="394"/>
      <c r="AD76" s="393"/>
      <c r="AE76" s="394"/>
      <c r="AF76" s="394"/>
      <c r="AG76" s="393"/>
      <c r="AH76" s="394"/>
      <c r="AI76" s="394"/>
      <c r="AJ76" s="393"/>
      <c r="AK76" s="394"/>
      <c r="AL76" s="394"/>
      <c r="AM76" s="393"/>
      <c r="AN76" s="394"/>
      <c r="AO76" s="394"/>
      <c r="AP76" s="393"/>
      <c r="AQ76" s="394"/>
      <c r="AR76" s="394"/>
      <c r="AS76" s="393"/>
      <c r="AT76" s="394"/>
      <c r="AU76" s="394"/>
      <c r="AV76" s="393"/>
      <c r="AW76" s="394"/>
      <c r="AX76" s="394"/>
      <c r="AY76" s="393"/>
      <c r="AZ76" s="394"/>
      <c r="BA76" s="394"/>
      <c r="BB76" s="393"/>
      <c r="BC76" s="394"/>
      <c r="BD76" s="394"/>
      <c r="BE76" s="393"/>
      <c r="BF76" s="394"/>
      <c r="BG76" s="394"/>
      <c r="BH76" s="393"/>
      <c r="BI76" s="394"/>
      <c r="BJ76" s="394"/>
      <c r="BK76" s="393"/>
      <c r="BL76" s="394"/>
      <c r="BM76" s="394"/>
      <c r="BN76" s="393"/>
      <c r="BO76" s="394"/>
      <c r="BP76" s="394"/>
      <c r="BQ76" s="393"/>
      <c r="BR76" s="394"/>
      <c r="BS76" s="394"/>
      <c r="BT76" s="393"/>
      <c r="BU76" s="394"/>
      <c r="BV76" s="394"/>
      <c r="BW76" s="393"/>
      <c r="BX76" s="394"/>
      <c r="BY76" s="394"/>
      <c r="BZ76" s="393"/>
      <c r="CA76" s="394"/>
      <c r="CB76" s="394"/>
      <c r="CC76" s="393"/>
      <c r="CD76" s="394"/>
      <c r="CE76" s="394"/>
      <c r="CF76" s="393"/>
      <c r="CG76" s="394"/>
      <c r="CH76" s="394"/>
      <c r="CI76" s="393"/>
      <c r="CJ76" s="394"/>
      <c r="CK76" s="394"/>
      <c r="CL76" s="393"/>
      <c r="CM76" s="394"/>
      <c r="CN76" s="394"/>
      <c r="CO76" s="393"/>
      <c r="CP76" s="394"/>
      <c r="CQ76" s="394"/>
      <c r="CR76" s="393"/>
      <c r="CS76" s="394"/>
      <c r="CT76" s="394"/>
      <c r="CU76" s="393"/>
      <c r="CV76" s="394"/>
      <c r="CW76" s="394"/>
      <c r="CX76" s="393"/>
      <c r="CY76" s="394"/>
      <c r="CZ76" s="394"/>
      <c r="DA76" s="393"/>
      <c r="DB76" s="394"/>
      <c r="DC76" s="394"/>
      <c r="DD76" s="393"/>
      <c r="DE76" s="394"/>
      <c r="DF76" s="394"/>
      <c r="DG76" s="393"/>
      <c r="DH76" s="394"/>
      <c r="DI76" s="394"/>
      <c r="DJ76" s="393"/>
      <c r="DK76" s="394"/>
      <c r="DL76" s="394"/>
      <c r="DM76" s="393"/>
      <c r="DN76" s="394"/>
      <c r="DO76" s="395"/>
    </row>
    <row r="77" spans="1:119" ht="18.75" customHeight="1">
      <c r="A77" s="28"/>
      <c r="D77" s="28"/>
      <c r="E77" s="28"/>
      <c r="F77" s="28"/>
      <c r="H77" s="410"/>
      <c r="I77" s="396"/>
      <c r="J77" s="397"/>
      <c r="K77" s="397"/>
      <c r="L77" s="396"/>
      <c r="M77" s="397"/>
      <c r="N77" s="397"/>
      <c r="O77" s="396"/>
      <c r="P77" s="397"/>
      <c r="Q77" s="397"/>
      <c r="R77" s="396"/>
      <c r="S77" s="397"/>
      <c r="T77" s="397"/>
      <c r="U77" s="396"/>
      <c r="V77" s="397"/>
      <c r="W77" s="397"/>
      <c r="X77" s="396"/>
      <c r="Y77" s="397"/>
      <c r="Z77" s="397"/>
      <c r="AA77" s="396"/>
      <c r="AB77" s="397"/>
      <c r="AC77" s="397"/>
      <c r="AD77" s="396"/>
      <c r="AE77" s="397"/>
      <c r="AF77" s="397"/>
      <c r="AG77" s="396"/>
      <c r="AH77" s="397"/>
      <c r="AI77" s="397"/>
      <c r="AJ77" s="396"/>
      <c r="AK77" s="397"/>
      <c r="AL77" s="397"/>
      <c r="AM77" s="396"/>
      <c r="AN77" s="397"/>
      <c r="AO77" s="397"/>
      <c r="AP77" s="396"/>
      <c r="AQ77" s="397"/>
      <c r="AR77" s="397"/>
      <c r="AS77" s="396"/>
      <c r="AT77" s="397"/>
      <c r="AU77" s="397"/>
      <c r="AV77" s="396"/>
      <c r="AW77" s="397"/>
      <c r="AX77" s="397"/>
      <c r="AY77" s="396"/>
      <c r="AZ77" s="397"/>
      <c r="BA77" s="397"/>
      <c r="BB77" s="396"/>
      <c r="BC77" s="397"/>
      <c r="BD77" s="397"/>
      <c r="BE77" s="396"/>
      <c r="BF77" s="397"/>
      <c r="BG77" s="397"/>
      <c r="BH77" s="396"/>
      <c r="BI77" s="397"/>
      <c r="BJ77" s="397"/>
      <c r="BK77" s="396"/>
      <c r="BL77" s="397"/>
      <c r="BM77" s="397"/>
      <c r="BN77" s="396"/>
      <c r="BO77" s="397"/>
      <c r="BP77" s="397"/>
      <c r="BQ77" s="396"/>
      <c r="BR77" s="397"/>
      <c r="BS77" s="397"/>
      <c r="BT77" s="396"/>
      <c r="BU77" s="397"/>
      <c r="BV77" s="397"/>
      <c r="BW77" s="396"/>
      <c r="BX77" s="397"/>
      <c r="BY77" s="397"/>
      <c r="BZ77" s="396"/>
      <c r="CA77" s="397"/>
      <c r="CB77" s="397"/>
      <c r="CC77" s="396"/>
      <c r="CD77" s="397"/>
      <c r="CE77" s="397"/>
      <c r="CF77" s="396"/>
      <c r="CG77" s="397"/>
      <c r="CH77" s="397"/>
      <c r="CI77" s="396"/>
      <c r="CJ77" s="397"/>
      <c r="CK77" s="397"/>
      <c r="CL77" s="396"/>
      <c r="CM77" s="397"/>
      <c r="CN77" s="397"/>
      <c r="CO77" s="396"/>
      <c r="CP77" s="397"/>
      <c r="CQ77" s="397"/>
      <c r="CR77" s="396"/>
      <c r="CS77" s="397"/>
      <c r="CT77" s="397"/>
      <c r="CU77" s="396"/>
      <c r="CV77" s="397"/>
      <c r="CW77" s="397"/>
      <c r="CX77" s="396"/>
      <c r="CY77" s="397"/>
      <c r="CZ77" s="397"/>
      <c r="DA77" s="396"/>
      <c r="DB77" s="397"/>
      <c r="DC77" s="397"/>
      <c r="DD77" s="396"/>
      <c r="DE77" s="397"/>
      <c r="DF77" s="397"/>
      <c r="DG77" s="396"/>
      <c r="DH77" s="397"/>
      <c r="DI77" s="397"/>
      <c r="DJ77" s="396"/>
      <c r="DK77" s="397"/>
      <c r="DL77" s="397"/>
      <c r="DM77" s="396"/>
      <c r="DN77" s="397"/>
      <c r="DO77" s="398"/>
    </row>
    <row r="78" spans="1:119" ht="18.75" customHeight="1">
      <c r="A78" s="28"/>
      <c r="D78" s="28"/>
      <c r="E78" s="28"/>
      <c r="F78" s="28"/>
      <c r="H78" s="410"/>
      <c r="I78" s="396"/>
      <c r="J78" s="397"/>
      <c r="K78" s="397"/>
      <c r="L78" s="396"/>
      <c r="M78" s="397"/>
      <c r="N78" s="397"/>
      <c r="O78" s="396"/>
      <c r="P78" s="397"/>
      <c r="Q78" s="397"/>
      <c r="R78" s="396"/>
      <c r="S78" s="397"/>
      <c r="T78" s="397"/>
      <c r="U78" s="396"/>
      <c r="V78" s="397"/>
      <c r="W78" s="397"/>
      <c r="X78" s="396"/>
      <c r="Y78" s="397"/>
      <c r="Z78" s="397"/>
      <c r="AA78" s="396"/>
      <c r="AB78" s="397"/>
      <c r="AC78" s="397"/>
      <c r="AD78" s="396"/>
      <c r="AE78" s="397"/>
      <c r="AF78" s="397"/>
      <c r="AG78" s="396"/>
      <c r="AH78" s="397"/>
      <c r="AI78" s="397"/>
      <c r="AJ78" s="396"/>
      <c r="AK78" s="397"/>
      <c r="AL78" s="397"/>
      <c r="AM78" s="396"/>
      <c r="AN78" s="397"/>
      <c r="AO78" s="397"/>
      <c r="AP78" s="396"/>
      <c r="AQ78" s="397"/>
      <c r="AR78" s="397"/>
      <c r="AS78" s="396"/>
      <c r="AT78" s="397"/>
      <c r="AU78" s="397"/>
      <c r="AV78" s="396"/>
      <c r="AW78" s="397"/>
      <c r="AX78" s="397"/>
      <c r="AY78" s="396"/>
      <c r="AZ78" s="397"/>
      <c r="BA78" s="397"/>
      <c r="BB78" s="396"/>
      <c r="BC78" s="397"/>
      <c r="BD78" s="397"/>
      <c r="BE78" s="396"/>
      <c r="BF78" s="397"/>
      <c r="BG78" s="397"/>
      <c r="BH78" s="396"/>
      <c r="BI78" s="397"/>
      <c r="BJ78" s="397"/>
      <c r="BK78" s="396"/>
      <c r="BL78" s="397"/>
      <c r="BM78" s="397"/>
      <c r="BN78" s="396"/>
      <c r="BO78" s="397"/>
      <c r="BP78" s="397"/>
      <c r="BQ78" s="396"/>
      <c r="BR78" s="397"/>
      <c r="BS78" s="397"/>
      <c r="BT78" s="396"/>
      <c r="BU78" s="397"/>
      <c r="BV78" s="397"/>
      <c r="BW78" s="396"/>
      <c r="BX78" s="397"/>
      <c r="BY78" s="397"/>
      <c r="BZ78" s="396"/>
      <c r="CA78" s="397"/>
      <c r="CB78" s="397"/>
      <c r="CC78" s="396"/>
      <c r="CD78" s="397"/>
      <c r="CE78" s="397"/>
      <c r="CF78" s="396"/>
      <c r="CG78" s="397"/>
      <c r="CH78" s="397"/>
      <c r="CI78" s="396"/>
      <c r="CJ78" s="397"/>
      <c r="CK78" s="397"/>
      <c r="CL78" s="396"/>
      <c r="CM78" s="397"/>
      <c r="CN78" s="397"/>
      <c r="CO78" s="396"/>
      <c r="CP78" s="397"/>
      <c r="CQ78" s="397"/>
      <c r="CR78" s="396"/>
      <c r="CS78" s="397"/>
      <c r="CT78" s="397"/>
      <c r="CU78" s="396"/>
      <c r="CV78" s="397"/>
      <c r="CW78" s="397"/>
      <c r="CX78" s="396"/>
      <c r="CY78" s="397"/>
      <c r="CZ78" s="397"/>
      <c r="DA78" s="396"/>
      <c r="DB78" s="397"/>
      <c r="DC78" s="397"/>
      <c r="DD78" s="396"/>
      <c r="DE78" s="397"/>
      <c r="DF78" s="397"/>
      <c r="DG78" s="396"/>
      <c r="DH78" s="397"/>
      <c r="DI78" s="397"/>
      <c r="DJ78" s="396"/>
      <c r="DK78" s="397"/>
      <c r="DL78" s="397"/>
      <c r="DM78" s="396"/>
      <c r="DN78" s="397"/>
      <c r="DO78" s="398"/>
    </row>
    <row r="79" spans="1:119" ht="18.75" customHeight="1" thickBot="1">
      <c r="A79" s="28"/>
      <c r="D79" s="28"/>
      <c r="E79" s="28"/>
      <c r="F79" s="28"/>
      <c r="H79" s="411"/>
      <c r="I79" s="399"/>
      <c r="J79" s="400"/>
      <c r="K79" s="400"/>
      <c r="L79" s="399"/>
      <c r="M79" s="400"/>
      <c r="N79" s="400"/>
      <c r="O79" s="399"/>
      <c r="P79" s="400"/>
      <c r="Q79" s="400"/>
      <c r="R79" s="399"/>
      <c r="S79" s="400"/>
      <c r="T79" s="400"/>
      <c r="U79" s="399"/>
      <c r="V79" s="400"/>
      <c r="W79" s="400"/>
      <c r="X79" s="399"/>
      <c r="Y79" s="400"/>
      <c r="Z79" s="400"/>
      <c r="AA79" s="399"/>
      <c r="AB79" s="400"/>
      <c r="AC79" s="400"/>
      <c r="AD79" s="399"/>
      <c r="AE79" s="400"/>
      <c r="AF79" s="400"/>
      <c r="AG79" s="399"/>
      <c r="AH79" s="400"/>
      <c r="AI79" s="400"/>
      <c r="AJ79" s="399"/>
      <c r="AK79" s="400"/>
      <c r="AL79" s="400"/>
      <c r="AM79" s="399"/>
      <c r="AN79" s="400"/>
      <c r="AO79" s="400"/>
      <c r="AP79" s="399"/>
      <c r="AQ79" s="400"/>
      <c r="AR79" s="400"/>
      <c r="AS79" s="399"/>
      <c r="AT79" s="400"/>
      <c r="AU79" s="400"/>
      <c r="AV79" s="399"/>
      <c r="AW79" s="400"/>
      <c r="AX79" s="400"/>
      <c r="AY79" s="399"/>
      <c r="AZ79" s="400"/>
      <c r="BA79" s="400"/>
      <c r="BB79" s="399"/>
      <c r="BC79" s="400"/>
      <c r="BD79" s="400"/>
      <c r="BE79" s="399"/>
      <c r="BF79" s="400"/>
      <c r="BG79" s="400"/>
      <c r="BH79" s="399"/>
      <c r="BI79" s="400"/>
      <c r="BJ79" s="400"/>
      <c r="BK79" s="399"/>
      <c r="BL79" s="400"/>
      <c r="BM79" s="400"/>
      <c r="BN79" s="399"/>
      <c r="BO79" s="400"/>
      <c r="BP79" s="400"/>
      <c r="BQ79" s="399"/>
      <c r="BR79" s="400"/>
      <c r="BS79" s="400"/>
      <c r="BT79" s="399"/>
      <c r="BU79" s="400"/>
      <c r="BV79" s="400"/>
      <c r="BW79" s="399"/>
      <c r="BX79" s="400"/>
      <c r="BY79" s="400"/>
      <c r="BZ79" s="399"/>
      <c r="CA79" s="400"/>
      <c r="CB79" s="400"/>
      <c r="CC79" s="399"/>
      <c r="CD79" s="400"/>
      <c r="CE79" s="400"/>
      <c r="CF79" s="399"/>
      <c r="CG79" s="400"/>
      <c r="CH79" s="400"/>
      <c r="CI79" s="399"/>
      <c r="CJ79" s="400"/>
      <c r="CK79" s="400"/>
      <c r="CL79" s="399"/>
      <c r="CM79" s="400"/>
      <c r="CN79" s="400"/>
      <c r="CO79" s="399"/>
      <c r="CP79" s="400"/>
      <c r="CQ79" s="400"/>
      <c r="CR79" s="399"/>
      <c r="CS79" s="400"/>
      <c r="CT79" s="400"/>
      <c r="CU79" s="399"/>
      <c r="CV79" s="400"/>
      <c r="CW79" s="400"/>
      <c r="CX79" s="399"/>
      <c r="CY79" s="400"/>
      <c r="CZ79" s="400"/>
      <c r="DA79" s="399"/>
      <c r="DB79" s="400"/>
      <c r="DC79" s="400"/>
      <c r="DD79" s="399"/>
      <c r="DE79" s="400"/>
      <c r="DF79" s="400"/>
      <c r="DG79" s="399"/>
      <c r="DH79" s="400"/>
      <c r="DI79" s="400"/>
      <c r="DJ79" s="399"/>
      <c r="DK79" s="400"/>
      <c r="DL79" s="400"/>
      <c r="DM79" s="399"/>
      <c r="DN79" s="400"/>
      <c r="DO79" s="401"/>
    </row>
    <row r="80" spans="1:119" ht="18.75" customHeight="1">
      <c r="A80" s="28"/>
      <c r="B80" s="28"/>
      <c r="C80" s="28"/>
      <c r="D80" s="28"/>
      <c r="E80" s="28"/>
      <c r="F80" s="28"/>
      <c r="G80" s="28"/>
      <c r="H80" s="409" t="s">
        <v>193</v>
      </c>
      <c r="I80" s="393" t="s">
        <v>194</v>
      </c>
      <c r="J80" s="394"/>
      <c r="K80" s="394"/>
      <c r="L80" s="393"/>
      <c r="M80" s="394"/>
      <c r="N80" s="394"/>
      <c r="O80" s="393"/>
      <c r="P80" s="394"/>
      <c r="Q80" s="394"/>
      <c r="R80" s="393"/>
      <c r="S80" s="394"/>
      <c r="T80" s="394"/>
      <c r="U80" s="393"/>
      <c r="V80" s="394"/>
      <c r="W80" s="394"/>
      <c r="X80" s="393"/>
      <c r="Y80" s="394"/>
      <c r="Z80" s="394"/>
      <c r="AA80" s="393"/>
      <c r="AB80" s="394"/>
      <c r="AC80" s="394"/>
      <c r="AD80" s="393"/>
      <c r="AE80" s="394"/>
      <c r="AF80" s="394"/>
      <c r="AG80" s="393"/>
      <c r="AH80" s="394"/>
      <c r="AI80" s="394"/>
      <c r="AJ80" s="393"/>
      <c r="AK80" s="394"/>
      <c r="AL80" s="394"/>
      <c r="AM80" s="393"/>
      <c r="AN80" s="394"/>
      <c r="AO80" s="394"/>
      <c r="AP80" s="393"/>
      <c r="AQ80" s="394"/>
      <c r="AR80" s="394"/>
      <c r="AS80" s="393"/>
      <c r="AT80" s="394"/>
      <c r="AU80" s="394"/>
      <c r="AV80" s="393"/>
      <c r="AW80" s="394"/>
      <c r="AX80" s="394"/>
      <c r="AY80" s="393"/>
      <c r="AZ80" s="394"/>
      <c r="BA80" s="394"/>
      <c r="BB80" s="393"/>
      <c r="BC80" s="394"/>
      <c r="BD80" s="394"/>
      <c r="BE80" s="393"/>
      <c r="BF80" s="394"/>
      <c r="BG80" s="394"/>
      <c r="BH80" s="393"/>
      <c r="BI80" s="394"/>
      <c r="BJ80" s="394"/>
      <c r="BK80" s="393"/>
      <c r="BL80" s="394"/>
      <c r="BM80" s="394"/>
      <c r="BN80" s="393"/>
      <c r="BO80" s="394"/>
      <c r="BP80" s="394"/>
      <c r="BQ80" s="393"/>
      <c r="BR80" s="394"/>
      <c r="BS80" s="394"/>
      <c r="BT80" s="393"/>
      <c r="BU80" s="394"/>
      <c r="BV80" s="394"/>
      <c r="BW80" s="393"/>
      <c r="BX80" s="394"/>
      <c r="BY80" s="394"/>
      <c r="BZ80" s="393"/>
      <c r="CA80" s="394"/>
      <c r="CB80" s="394"/>
      <c r="CC80" s="393"/>
      <c r="CD80" s="394"/>
      <c r="CE80" s="394"/>
      <c r="CF80" s="393"/>
      <c r="CG80" s="394"/>
      <c r="CH80" s="394"/>
      <c r="CI80" s="393"/>
      <c r="CJ80" s="394"/>
      <c r="CK80" s="394"/>
      <c r="CL80" s="393"/>
      <c r="CM80" s="394"/>
      <c r="CN80" s="394"/>
      <c r="CO80" s="393"/>
      <c r="CP80" s="394"/>
      <c r="CQ80" s="394"/>
      <c r="CR80" s="393"/>
      <c r="CS80" s="394"/>
      <c r="CT80" s="394"/>
      <c r="CU80" s="393"/>
      <c r="CV80" s="394"/>
      <c r="CW80" s="394"/>
      <c r="CX80" s="393"/>
      <c r="CY80" s="394"/>
      <c r="CZ80" s="394"/>
      <c r="DA80" s="393"/>
      <c r="DB80" s="394"/>
      <c r="DC80" s="394"/>
      <c r="DD80" s="393"/>
      <c r="DE80" s="394"/>
      <c r="DF80" s="394"/>
      <c r="DG80" s="393"/>
      <c r="DH80" s="394"/>
      <c r="DI80" s="394"/>
      <c r="DJ80" s="393"/>
      <c r="DK80" s="394"/>
      <c r="DL80" s="394"/>
      <c r="DM80" s="396"/>
      <c r="DN80" s="397"/>
      <c r="DO80" s="398"/>
    </row>
    <row r="81" spans="1:119" ht="18.75" customHeight="1">
      <c r="A81" s="28"/>
      <c r="D81" s="28"/>
      <c r="E81" s="28"/>
      <c r="F81" s="28"/>
      <c r="H81" s="410"/>
      <c r="I81" s="396"/>
      <c r="J81" s="397"/>
      <c r="K81" s="397"/>
      <c r="L81" s="396"/>
      <c r="M81" s="397"/>
      <c r="N81" s="397"/>
      <c r="O81" s="396"/>
      <c r="P81" s="397"/>
      <c r="Q81" s="397"/>
      <c r="R81" s="396"/>
      <c r="S81" s="397"/>
      <c r="T81" s="397"/>
      <c r="U81" s="396"/>
      <c r="V81" s="397"/>
      <c r="W81" s="397"/>
      <c r="X81" s="396"/>
      <c r="Y81" s="397"/>
      <c r="Z81" s="397"/>
      <c r="AA81" s="396"/>
      <c r="AB81" s="397"/>
      <c r="AC81" s="397"/>
      <c r="AD81" s="396"/>
      <c r="AE81" s="397"/>
      <c r="AF81" s="397"/>
      <c r="AG81" s="396"/>
      <c r="AH81" s="397"/>
      <c r="AI81" s="397"/>
      <c r="AJ81" s="396"/>
      <c r="AK81" s="397"/>
      <c r="AL81" s="397"/>
      <c r="AM81" s="396"/>
      <c r="AN81" s="397"/>
      <c r="AO81" s="397"/>
      <c r="AP81" s="396"/>
      <c r="AQ81" s="397"/>
      <c r="AR81" s="397"/>
      <c r="AS81" s="396"/>
      <c r="AT81" s="397"/>
      <c r="AU81" s="397"/>
      <c r="AV81" s="396"/>
      <c r="AW81" s="397"/>
      <c r="AX81" s="397"/>
      <c r="AY81" s="396"/>
      <c r="AZ81" s="397"/>
      <c r="BA81" s="397"/>
      <c r="BB81" s="396"/>
      <c r="BC81" s="397"/>
      <c r="BD81" s="397"/>
      <c r="BE81" s="396"/>
      <c r="BF81" s="397"/>
      <c r="BG81" s="397"/>
      <c r="BH81" s="396"/>
      <c r="BI81" s="397"/>
      <c r="BJ81" s="397"/>
      <c r="BK81" s="396"/>
      <c r="BL81" s="397"/>
      <c r="BM81" s="397"/>
      <c r="BN81" s="396"/>
      <c r="BO81" s="397"/>
      <c r="BP81" s="397"/>
      <c r="BQ81" s="396"/>
      <c r="BR81" s="397"/>
      <c r="BS81" s="397"/>
      <c r="BT81" s="396"/>
      <c r="BU81" s="397"/>
      <c r="BV81" s="397"/>
      <c r="BW81" s="396"/>
      <c r="BX81" s="397"/>
      <c r="BY81" s="397"/>
      <c r="BZ81" s="396"/>
      <c r="CA81" s="397"/>
      <c r="CB81" s="397"/>
      <c r="CC81" s="396"/>
      <c r="CD81" s="397"/>
      <c r="CE81" s="397"/>
      <c r="CF81" s="396"/>
      <c r="CG81" s="397"/>
      <c r="CH81" s="397"/>
      <c r="CI81" s="396"/>
      <c r="CJ81" s="397"/>
      <c r="CK81" s="397"/>
      <c r="CL81" s="396"/>
      <c r="CM81" s="397"/>
      <c r="CN81" s="397"/>
      <c r="CO81" s="396"/>
      <c r="CP81" s="397"/>
      <c r="CQ81" s="397"/>
      <c r="CR81" s="396"/>
      <c r="CS81" s="397"/>
      <c r="CT81" s="397"/>
      <c r="CU81" s="396"/>
      <c r="CV81" s="397"/>
      <c r="CW81" s="397"/>
      <c r="CX81" s="396"/>
      <c r="CY81" s="397"/>
      <c r="CZ81" s="397"/>
      <c r="DA81" s="396"/>
      <c r="DB81" s="397"/>
      <c r="DC81" s="397"/>
      <c r="DD81" s="396"/>
      <c r="DE81" s="397"/>
      <c r="DF81" s="397"/>
      <c r="DG81" s="396"/>
      <c r="DH81" s="397"/>
      <c r="DI81" s="397"/>
      <c r="DJ81" s="396"/>
      <c r="DK81" s="397"/>
      <c r="DL81" s="397"/>
      <c r="DM81" s="396"/>
      <c r="DN81" s="397"/>
      <c r="DO81" s="398"/>
    </row>
    <row r="82" spans="1:119" ht="18.75" customHeight="1">
      <c r="A82" s="28"/>
      <c r="D82" s="28"/>
      <c r="E82" s="28"/>
      <c r="F82" s="28"/>
      <c r="H82" s="410"/>
      <c r="I82" s="396"/>
      <c r="J82" s="397"/>
      <c r="K82" s="397"/>
      <c r="L82" s="396"/>
      <c r="M82" s="397"/>
      <c r="N82" s="397"/>
      <c r="O82" s="396"/>
      <c r="P82" s="397"/>
      <c r="Q82" s="397"/>
      <c r="R82" s="396"/>
      <c r="S82" s="397"/>
      <c r="T82" s="397"/>
      <c r="U82" s="396"/>
      <c r="V82" s="397"/>
      <c r="W82" s="397"/>
      <c r="X82" s="396"/>
      <c r="Y82" s="397"/>
      <c r="Z82" s="397"/>
      <c r="AA82" s="396"/>
      <c r="AB82" s="397"/>
      <c r="AC82" s="397"/>
      <c r="AD82" s="396"/>
      <c r="AE82" s="397"/>
      <c r="AF82" s="397"/>
      <c r="AG82" s="396"/>
      <c r="AH82" s="397"/>
      <c r="AI82" s="397"/>
      <c r="AJ82" s="396"/>
      <c r="AK82" s="397"/>
      <c r="AL82" s="397"/>
      <c r="AM82" s="396"/>
      <c r="AN82" s="397"/>
      <c r="AO82" s="397"/>
      <c r="AP82" s="396"/>
      <c r="AQ82" s="397"/>
      <c r="AR82" s="397"/>
      <c r="AS82" s="396"/>
      <c r="AT82" s="397"/>
      <c r="AU82" s="397"/>
      <c r="AV82" s="396"/>
      <c r="AW82" s="397"/>
      <c r="AX82" s="397"/>
      <c r="AY82" s="396"/>
      <c r="AZ82" s="397"/>
      <c r="BA82" s="397"/>
      <c r="BB82" s="396"/>
      <c r="BC82" s="397"/>
      <c r="BD82" s="397"/>
      <c r="BE82" s="396"/>
      <c r="BF82" s="397"/>
      <c r="BG82" s="397"/>
      <c r="BH82" s="396"/>
      <c r="BI82" s="397"/>
      <c r="BJ82" s="397"/>
      <c r="BK82" s="396"/>
      <c r="BL82" s="397"/>
      <c r="BM82" s="397"/>
      <c r="BN82" s="396"/>
      <c r="BO82" s="397"/>
      <c r="BP82" s="397"/>
      <c r="BQ82" s="396"/>
      <c r="BR82" s="397"/>
      <c r="BS82" s="397"/>
      <c r="BT82" s="396"/>
      <c r="BU82" s="397"/>
      <c r="BV82" s="397"/>
      <c r="BW82" s="396"/>
      <c r="BX82" s="397"/>
      <c r="BY82" s="397"/>
      <c r="BZ82" s="396"/>
      <c r="CA82" s="397"/>
      <c r="CB82" s="397"/>
      <c r="CC82" s="396"/>
      <c r="CD82" s="397"/>
      <c r="CE82" s="397"/>
      <c r="CF82" s="396"/>
      <c r="CG82" s="397"/>
      <c r="CH82" s="397"/>
      <c r="CI82" s="396"/>
      <c r="CJ82" s="397"/>
      <c r="CK82" s="397"/>
      <c r="CL82" s="396"/>
      <c r="CM82" s="397"/>
      <c r="CN82" s="397"/>
      <c r="CO82" s="396"/>
      <c r="CP82" s="397"/>
      <c r="CQ82" s="397"/>
      <c r="CR82" s="396"/>
      <c r="CS82" s="397"/>
      <c r="CT82" s="397"/>
      <c r="CU82" s="396"/>
      <c r="CV82" s="397"/>
      <c r="CW82" s="397"/>
      <c r="CX82" s="396"/>
      <c r="CY82" s="397"/>
      <c r="CZ82" s="397"/>
      <c r="DA82" s="396"/>
      <c r="DB82" s="397"/>
      <c r="DC82" s="397"/>
      <c r="DD82" s="396"/>
      <c r="DE82" s="397"/>
      <c r="DF82" s="397"/>
      <c r="DG82" s="396"/>
      <c r="DH82" s="397"/>
      <c r="DI82" s="397"/>
      <c r="DJ82" s="396"/>
      <c r="DK82" s="397"/>
      <c r="DL82" s="397"/>
      <c r="DM82" s="396"/>
      <c r="DN82" s="397"/>
      <c r="DO82" s="398"/>
    </row>
    <row r="83" spans="1:119" ht="18.75" customHeight="1" thickBot="1">
      <c r="A83" s="28"/>
      <c r="B83" s="28"/>
      <c r="C83" s="28"/>
      <c r="D83" s="28"/>
      <c r="E83" s="28"/>
      <c r="F83" s="28"/>
      <c r="G83" s="28"/>
      <c r="H83" s="411"/>
      <c r="I83" s="399"/>
      <c r="J83" s="400"/>
      <c r="K83" s="400"/>
      <c r="L83" s="399"/>
      <c r="M83" s="400"/>
      <c r="N83" s="400"/>
      <c r="O83" s="399"/>
      <c r="P83" s="400"/>
      <c r="Q83" s="400"/>
      <c r="R83" s="399"/>
      <c r="S83" s="400"/>
      <c r="T83" s="400"/>
      <c r="U83" s="399"/>
      <c r="V83" s="400"/>
      <c r="W83" s="400"/>
      <c r="X83" s="399"/>
      <c r="Y83" s="400"/>
      <c r="Z83" s="400"/>
      <c r="AA83" s="399"/>
      <c r="AB83" s="400"/>
      <c r="AC83" s="400"/>
      <c r="AD83" s="399"/>
      <c r="AE83" s="400"/>
      <c r="AF83" s="400"/>
      <c r="AG83" s="399"/>
      <c r="AH83" s="400"/>
      <c r="AI83" s="400"/>
      <c r="AJ83" s="399"/>
      <c r="AK83" s="400"/>
      <c r="AL83" s="400"/>
      <c r="AM83" s="399"/>
      <c r="AN83" s="400"/>
      <c r="AO83" s="400"/>
      <c r="AP83" s="399"/>
      <c r="AQ83" s="400"/>
      <c r="AR83" s="400"/>
      <c r="AS83" s="399"/>
      <c r="AT83" s="400"/>
      <c r="AU83" s="400"/>
      <c r="AV83" s="399"/>
      <c r="AW83" s="400"/>
      <c r="AX83" s="400"/>
      <c r="AY83" s="399"/>
      <c r="AZ83" s="400"/>
      <c r="BA83" s="400"/>
      <c r="BB83" s="399"/>
      <c r="BC83" s="400"/>
      <c r="BD83" s="400"/>
      <c r="BE83" s="399"/>
      <c r="BF83" s="400"/>
      <c r="BG83" s="400"/>
      <c r="BH83" s="399"/>
      <c r="BI83" s="400"/>
      <c r="BJ83" s="400"/>
      <c r="BK83" s="399"/>
      <c r="BL83" s="400"/>
      <c r="BM83" s="400"/>
      <c r="BN83" s="399"/>
      <c r="BO83" s="400"/>
      <c r="BP83" s="400"/>
      <c r="BQ83" s="399"/>
      <c r="BR83" s="400"/>
      <c r="BS83" s="400"/>
      <c r="BT83" s="399"/>
      <c r="BU83" s="400"/>
      <c r="BV83" s="400"/>
      <c r="BW83" s="399"/>
      <c r="BX83" s="400"/>
      <c r="BY83" s="400"/>
      <c r="BZ83" s="399"/>
      <c r="CA83" s="400"/>
      <c r="CB83" s="400"/>
      <c r="CC83" s="399"/>
      <c r="CD83" s="400"/>
      <c r="CE83" s="400"/>
      <c r="CF83" s="399"/>
      <c r="CG83" s="400"/>
      <c r="CH83" s="400"/>
      <c r="CI83" s="399"/>
      <c r="CJ83" s="400"/>
      <c r="CK83" s="400"/>
      <c r="CL83" s="399"/>
      <c r="CM83" s="400"/>
      <c r="CN83" s="400"/>
      <c r="CO83" s="399"/>
      <c r="CP83" s="400"/>
      <c r="CQ83" s="400"/>
      <c r="CR83" s="399"/>
      <c r="CS83" s="400"/>
      <c r="CT83" s="400"/>
      <c r="CU83" s="399"/>
      <c r="CV83" s="400"/>
      <c r="CW83" s="400"/>
      <c r="CX83" s="399"/>
      <c r="CY83" s="400"/>
      <c r="CZ83" s="400"/>
      <c r="DA83" s="399"/>
      <c r="DB83" s="400"/>
      <c r="DC83" s="400"/>
      <c r="DD83" s="399"/>
      <c r="DE83" s="400"/>
      <c r="DF83" s="400"/>
      <c r="DG83" s="399"/>
      <c r="DH83" s="400"/>
      <c r="DI83" s="400"/>
      <c r="DJ83" s="399"/>
      <c r="DK83" s="400"/>
      <c r="DL83" s="400"/>
      <c r="DM83" s="399"/>
      <c r="DN83" s="400"/>
      <c r="DO83" s="401"/>
    </row>
    <row r="84" spans="1:119" s="101" customFormat="1" ht="13.5" hidden="1" thickTop="1">
      <c r="A84" s="158"/>
      <c r="B84" s="158"/>
      <c r="C84" s="158"/>
      <c r="D84" s="158"/>
      <c r="E84" s="158"/>
      <c r="F84" s="158"/>
      <c r="G84" s="158"/>
      <c r="H84" s="158"/>
      <c r="I84" s="158"/>
      <c r="J84" s="158"/>
      <c r="K84" s="158"/>
      <c r="L84" s="5"/>
      <c r="M84" s="5"/>
      <c r="N84" s="9"/>
      <c r="O84" s="5"/>
      <c r="P84" s="5"/>
      <c r="Q84" s="9"/>
      <c r="R84" s="5"/>
      <c r="S84" s="5"/>
      <c r="T84" s="9"/>
      <c r="U84" s="5"/>
      <c r="V84" s="5"/>
      <c r="W84" s="9"/>
      <c r="X84" s="5"/>
      <c r="Y84" s="5"/>
      <c r="Z84" s="9"/>
      <c r="AA84" s="5"/>
      <c r="AB84" s="5"/>
      <c r="AC84" s="9"/>
      <c r="AD84" s="5"/>
      <c r="AE84" s="5"/>
      <c r="AF84" s="9"/>
      <c r="AG84" s="5"/>
      <c r="AH84" s="5"/>
      <c r="AI84" s="9"/>
      <c r="AJ84" s="5"/>
      <c r="AK84" s="5"/>
      <c r="AL84" s="9"/>
      <c r="AM84" s="5"/>
      <c r="AN84" s="5"/>
      <c r="AO84" s="9"/>
      <c r="AP84" s="5"/>
      <c r="AQ84" s="5"/>
      <c r="AR84" s="9"/>
      <c r="AS84" s="5"/>
      <c r="AT84" s="5"/>
      <c r="AU84" s="9"/>
      <c r="AV84" s="5"/>
      <c r="AW84" s="5"/>
      <c r="AX84" s="9"/>
      <c r="AY84" s="5"/>
      <c r="AZ84" s="5"/>
      <c r="BA84" s="9"/>
      <c r="BB84" s="5"/>
      <c r="BC84" s="5"/>
      <c r="BD84" s="9"/>
      <c r="BE84" s="5"/>
      <c r="BF84" s="5"/>
      <c r="BG84" s="9"/>
      <c r="BH84" s="5"/>
      <c r="BI84" s="5"/>
      <c r="BJ84" s="9"/>
      <c r="BK84" s="5"/>
      <c r="BL84" s="5"/>
      <c r="BM84" s="9"/>
      <c r="BN84" s="5"/>
      <c r="BO84" s="5"/>
      <c r="BP84" s="9"/>
      <c r="BQ84" s="5"/>
      <c r="BR84" s="5"/>
      <c r="BS84" s="9"/>
      <c r="BT84" s="5"/>
      <c r="BU84" s="5"/>
      <c r="BV84" s="9"/>
      <c r="BW84" s="5"/>
      <c r="BX84" s="5"/>
      <c r="BY84" s="9"/>
      <c r="BZ84" s="5"/>
      <c r="CA84" s="5"/>
      <c r="CB84" s="9"/>
      <c r="CC84" s="5"/>
      <c r="CD84" s="5"/>
      <c r="CE84" s="9"/>
      <c r="CF84" s="5"/>
      <c r="CG84" s="5"/>
      <c r="CH84" s="9"/>
      <c r="CI84" s="5"/>
      <c r="CJ84" s="5"/>
      <c r="CK84" s="9"/>
      <c r="CL84" s="5"/>
      <c r="CM84" s="5"/>
      <c r="CN84" s="9"/>
      <c r="CO84" s="5"/>
      <c r="CP84" s="5"/>
      <c r="CQ84" s="9"/>
      <c r="CR84" s="5"/>
      <c r="CS84" s="5"/>
      <c r="CT84" s="9"/>
      <c r="CU84" s="5"/>
      <c r="CV84" s="5"/>
      <c r="CW84" s="9"/>
      <c r="CX84" s="5"/>
      <c r="CY84" s="5"/>
      <c r="CZ84" s="9"/>
      <c r="DA84" s="5"/>
      <c r="DB84" s="5"/>
      <c r="DC84" s="9"/>
      <c r="DD84" s="5"/>
      <c r="DE84" s="5"/>
      <c r="DF84" s="9"/>
      <c r="DG84" s="5"/>
      <c r="DH84" s="5"/>
      <c r="DI84" s="9"/>
      <c r="DJ84" s="5"/>
      <c r="DK84" s="5"/>
      <c r="DL84" s="9"/>
      <c r="DM84" s="5"/>
      <c r="DN84" s="5"/>
      <c r="DO84" s="9"/>
    </row>
    <row r="85" spans="1:119" ht="13.5" hidden="1" thickTop="1">
      <c r="A85" s="28"/>
      <c r="D85" s="28"/>
      <c r="E85" s="28"/>
      <c r="F85" s="28"/>
      <c r="H85" s="28"/>
    </row>
    <row r="86" spans="1:119" ht="13.5" hidden="1" thickTop="1">
      <c r="A86" s="28"/>
      <c r="D86" s="28"/>
      <c r="E86" s="28"/>
      <c r="F86" s="28"/>
      <c r="H86" s="28"/>
    </row>
    <row r="87" spans="1:119" ht="13.5" hidden="1" thickTop="1">
      <c r="A87" s="28"/>
      <c r="D87" s="28"/>
      <c r="E87" s="28"/>
      <c r="F87" s="28"/>
      <c r="H87" s="28"/>
    </row>
    <row r="88" spans="1:119" ht="13.5" hidden="1" thickTop="1">
      <c r="A88" s="28"/>
      <c r="D88" s="28"/>
      <c r="E88" s="28"/>
      <c r="F88" s="28"/>
      <c r="H88" s="28"/>
    </row>
    <row r="89" spans="1:119" ht="13.5" hidden="1" thickTop="1">
      <c r="A89" s="28"/>
      <c r="D89" s="28"/>
      <c r="E89" s="28"/>
      <c r="F89" s="28"/>
      <c r="H89" s="28"/>
    </row>
    <row r="90" spans="1:119" ht="13.5" hidden="1" thickTop="1">
      <c r="A90" s="28"/>
      <c r="D90" s="28"/>
      <c r="E90" s="28"/>
      <c r="F90" s="28"/>
      <c r="H90" s="28"/>
    </row>
    <row r="91" spans="1:119" ht="13.5" hidden="1" thickTop="1">
      <c r="A91" s="28"/>
      <c r="D91" s="28"/>
      <c r="E91" s="28"/>
      <c r="F91" s="28"/>
      <c r="H91" s="28"/>
    </row>
    <row r="92" spans="1:119" ht="13.5" hidden="1" thickTop="1">
      <c r="A92" s="28"/>
      <c r="D92" s="28"/>
      <c r="E92" s="28"/>
      <c r="F92" s="28"/>
      <c r="H92" s="28"/>
    </row>
    <row r="93" spans="1:119" ht="13.5" hidden="1" thickTop="1">
      <c r="A93" s="28"/>
      <c r="D93" s="28"/>
      <c r="E93" s="28"/>
      <c r="F93" s="28"/>
      <c r="H93" s="28"/>
    </row>
    <row r="94" spans="1:119" ht="13.5" hidden="1" thickTop="1">
      <c r="A94" s="28"/>
      <c r="D94" s="28"/>
      <c r="E94" s="28"/>
      <c r="F94" s="28"/>
      <c r="H94" s="28"/>
    </row>
    <row r="95" spans="1:119" ht="13.5" hidden="1" thickTop="1">
      <c r="A95" s="28"/>
      <c r="D95" s="28"/>
      <c r="E95" s="28"/>
      <c r="F95" s="28"/>
      <c r="H95" s="28"/>
    </row>
    <row r="96" spans="1:119" ht="13.5" hidden="1" thickTop="1">
      <c r="A96" s="28"/>
      <c r="D96" s="28"/>
      <c r="E96" s="28"/>
      <c r="F96" s="28"/>
      <c r="H96" s="28"/>
    </row>
    <row r="97" ht="13.5" hidden="1" thickTop="1"/>
    <row r="98" ht="13.5" hidden="1" thickTop="1"/>
    <row r="99" ht="13.5" hidden="1" thickTop="1"/>
    <row r="100" ht="13.5" hidden="1" thickTop="1"/>
    <row r="101" ht="13.5" hidden="1" thickTop="1"/>
    <row r="102" ht="13.5" hidden="1" thickTop="1"/>
    <row r="103" ht="13.5" hidden="1" thickTop="1"/>
    <row r="104" ht="13.5" hidden="1" thickTop="1"/>
    <row r="105" ht="13.5" hidden="1" thickTop="1"/>
    <row r="106" ht="13.5" hidden="1" thickTop="1"/>
    <row r="107" ht="13.5" hidden="1" thickTop="1"/>
    <row r="108" ht="13.5" hidden="1" thickTop="1"/>
    <row r="109" ht="13.5" hidden="1" thickTop="1"/>
    <row r="110" ht="13.5" hidden="1" thickTop="1"/>
    <row r="111" ht="13.5" hidden="1" thickTop="1"/>
    <row r="112" ht="13.5" hidden="1" thickTop="1"/>
    <row r="113" ht="13.5" hidden="1" thickTop="1"/>
    <row r="114" ht="13.5" hidden="1" thickTop="1"/>
    <row r="115" ht="13.5" hidden="1" thickTop="1"/>
    <row r="116" ht="13.5" hidden="1" thickTop="1"/>
    <row r="117" ht="13.5" hidden="1" thickTop="1"/>
    <row r="118" ht="13.5" hidden="1" thickTop="1"/>
    <row r="119" ht="13.5" hidden="1" thickTop="1"/>
    <row r="120" ht="13.5" hidden="1" thickTop="1"/>
    <row r="121" ht="13.5" hidden="1" thickTop="1"/>
  </sheetData>
  <sheetProtection formatRows="0" insertRows="0" selectLockedCells="1"/>
  <protectedRanges>
    <protectedRange password="F692" sqref="B43:C43 B15:C15 E15:H15 B22:C22 E22:H22 C71:H72 E43:H43 B26:C26 E26:H26 E32:H32 B32:C32 B60:H64 B51:C51 E51:H51 J71 E54:H54 B54:C54 B55:H55 B57:H58 DN71 B33:H42 B52:H53 B16:H21 B23:H25 B27:H31 M71 P71 S71 V71 Y71 AB71 AE71 AH71 AK71 AN71 AQ71 AT71 AW71 AZ71 BC71 BF71 BI71 BL71 BO71 BR71 BU71 BX71 CA71 CD71 CG71 CJ71 CM71 CP71 CS71 CV71 CY71 DB71 DE71 DH71 DK71 B44:H50" name="Rango1_1_1_2"/>
    <protectedRange password="F692" sqref="J64 J72 J57:J58 M64 M72 M57:M58 P64 P72 P57:P58 S64 S72 S57:S58 V64 V72 V57:V58 Y64 Y72 Y57:Y58 AB64 AB72 AB57:AB58 AE64 AE72 AE57:AE58 AH64 AH72 AH57:AH58 AK64 AK72 AK57:AK58 AN64 AN72 AN57:AN58 AQ64 AQ72 AQ57:AQ58 AT64 AT72 AT57:AT58 AW64 AW72 AW57:AW58 AZ64 AZ72 AZ57:AZ58 BC64 BC72 BC57:BC58 BF64 BF72 BF57:BF58 BI64 BI72 BI57:BI58 BL64 BL72 BL57:BL58 BO64 BO72 BO57:BO58 BR64 BR72 BR57:BR58 BU64 BU72 BU57:BU58 BX64 BX72 BX57:BX58 CA64 CA72 CA57:CA58 CD64 CD72 CD57:CD58 CG64 CG72 CG57:CG58 CJ64 CJ72 CJ57:CJ58 CM64 CM72 CM57:CM58 CP64 CP72 CP57:CP58 CS64 CS72 CS57:CS58 CV64 CV72 CV57:CV58 CY64 CY72 CY57:CY58 DB64 DB72 DB57:DB58 DE64 DE72 DE57:DE58 DH64 DH72 DH57:DH58 DK64 DK72 DK57:DK58 DN64 DN72 DN57:DN58" name="Rango1_1_1_3"/>
    <protectedRange password="F692" sqref="C73:H73" name="Rango1_1_1_2_1"/>
    <protectedRange password="F692" sqref="J73 M73 P73 S73 V73 Y73 AB73 AE73 AH73 AK73 AN73 AQ73 AT73 AW73 AZ73 BC73 BF73 BI73 BL73 BO73 BR73 BU73 BX73 CA73 CD73 CG73 CJ73 CM73 CP73 CS73 CV73 CY73 DB73 DE73 DH73 DK73 DN73" name="Rango1_1_1_3_1"/>
    <protectedRange password="F692" sqref="B65:H65 B70:H70" name="Rango1_1_1_2_2"/>
    <protectedRange password="F692" sqref="J65 M65 P65 S65 V65 Y65 AB65 AE65 AH65 AK65 AN65 AQ65 AT65 AW65 AZ65 BC65 BF65 BI65 BL65 BO65 BR65 BU65 BX65 CA65 CD65 CG65 CJ65 CM65 CP65 CS65 CV65 CY65 DB65 DE65 DH65 DK65 DN65" name="Rango1_1_1_3_2"/>
    <protectedRange password="F692" sqref="C68:H68" name="Rango1_1_1_2_3_1"/>
    <protectedRange password="F692" sqref="B59:H59 B56:H56 J56 M56 P56 S56 V56 Y56 AB56 AE56 AH56 AK56 AN56 AQ56 AT56 AW56 AZ56 BC56 BF56 BI56 BL56 BO56 BR56 BU56 BX56 CA56 CD56 CG56 CJ56 CM56 CP56 CS56 CV56 CY56 DB56 DE56 DH56 DK56 DN56" name="Rango1_1_1_2_6"/>
    <protectedRange password="F692" sqref="J59 M59 P59 S59 V59 Y59 AB59 AE59 AH59 AK59 AN59 AQ59 AT59 AW59 AZ59 BC59 BF59 BI59 BL59 BO59 BR59 BU59 BX59 CA59 CD59 CG59 CJ59 CM59 CP59 CS59 CV59 CY59 DB59 DE59 DH59 DK59 DN59" name="Rango1_1_1_3_4_1"/>
    <protectedRange password="F692" sqref="J66:J70 M66:M70 P66:P70 S66:S70 V66:V70 Y66:Y70 AB66:AB70 AE66:AE70 AH66:AH70 AK66:AK70 AN66:AN70 AQ66:AQ70 AT66:AT70 AW66:AW70 AZ66:AZ70 BC66:BC70 BF66:BF70 BI66:BI70 BL66:BL70 BO66:BO70 BR66:BR70 BU66:BU70 BX66:BX70 CA66:CA70 CD66:CD70 CG66:CG70 CJ66:CJ70 CM66:CM70 CP66:CP70 CS66:CS70 CV66:CV70 CY66:CY70 DB66:DB70 DE66:DE70 DH66:DH70 DK66:DK70 DN66:DN70" name="Rango1_1_1_3_6"/>
    <protectedRange password="F692" sqref="H66:H67 H69" name="Rango1_1_1_2_2_1"/>
    <protectedRange password="F692" sqref="E66:G67 E69:G69" name="Rango1_1_1_1_1_1_1"/>
  </protectedRanges>
  <mergeCells count="279">
    <mergeCell ref="BH12:BJ12"/>
    <mergeCell ref="BK10:BM10"/>
    <mergeCell ref="AJ10:AL10"/>
    <mergeCell ref="AJ11:AL11"/>
    <mergeCell ref="AJ12:AL12"/>
    <mergeCell ref="AG10:AI10"/>
    <mergeCell ref="AG11:AI11"/>
    <mergeCell ref="AG12:AI12"/>
    <mergeCell ref="BE10:BG10"/>
    <mergeCell ref="BE11:BG11"/>
    <mergeCell ref="BE12:BG12"/>
    <mergeCell ref="BK12:BM12"/>
    <mergeCell ref="AY12:BA12"/>
    <mergeCell ref="BB10:BD10"/>
    <mergeCell ref="BB12:BD12"/>
    <mergeCell ref="AS10:AU10"/>
    <mergeCell ref="AS11:AU11"/>
    <mergeCell ref="AS12:AU12"/>
    <mergeCell ref="AV10:AX10"/>
    <mergeCell ref="AV11:AX11"/>
    <mergeCell ref="AV12:AX12"/>
    <mergeCell ref="I80:K83"/>
    <mergeCell ref="H80:H83"/>
    <mergeCell ref="I10:K10"/>
    <mergeCell ref="H76:H79"/>
    <mergeCell ref="B11:H11"/>
    <mergeCell ref="B12:H12"/>
    <mergeCell ref="I76:K79"/>
    <mergeCell ref="I75:K75"/>
    <mergeCell ref="I11:K11"/>
    <mergeCell ref="I12:K12"/>
    <mergeCell ref="B72:H72"/>
    <mergeCell ref="B73:H73"/>
    <mergeCell ref="B13:H13"/>
    <mergeCell ref="I13:K13"/>
    <mergeCell ref="C67:G67"/>
    <mergeCell ref="C66:G66"/>
    <mergeCell ref="C69:G69"/>
    <mergeCell ref="C68:G68"/>
    <mergeCell ref="C57:G57"/>
    <mergeCell ref="C58:G58"/>
    <mergeCell ref="AD11:AF11"/>
    <mergeCell ref="L12:N12"/>
    <mergeCell ref="U12:W12"/>
    <mergeCell ref="AM10:AO10"/>
    <mergeCell ref="AM11:AO11"/>
    <mergeCell ref="AM12:AO12"/>
    <mergeCell ref="AP10:AR10"/>
    <mergeCell ref="AP11:AR11"/>
    <mergeCell ref="AP12:AR12"/>
    <mergeCell ref="O10:Q10"/>
    <mergeCell ref="R10:T10"/>
    <mergeCell ref="O11:Q11"/>
    <mergeCell ref="R11:T11"/>
    <mergeCell ref="O12:Q12"/>
    <mergeCell ref="R12:T12"/>
    <mergeCell ref="X12:Z12"/>
    <mergeCell ref="AA12:AC12"/>
    <mergeCell ref="AD12:AF12"/>
    <mergeCell ref="AD10:AF10"/>
    <mergeCell ref="X11:Z11"/>
    <mergeCell ref="AA11:AC11"/>
    <mergeCell ref="CL11:CN11"/>
    <mergeCell ref="DA10:DC10"/>
    <mergeCell ref="DA11:DC11"/>
    <mergeCell ref="CC10:CE10"/>
    <mergeCell ref="CC11:CE11"/>
    <mergeCell ref="CC12:CE12"/>
    <mergeCell ref="BN10:BP10"/>
    <mergeCell ref="BN11:BP11"/>
    <mergeCell ref="BN12:BP12"/>
    <mergeCell ref="BQ10:BS10"/>
    <mergeCell ref="BQ11:BS11"/>
    <mergeCell ref="BQ12:BS12"/>
    <mergeCell ref="BT10:BV10"/>
    <mergeCell ref="BT11:BV11"/>
    <mergeCell ref="BT12:BV12"/>
    <mergeCell ref="BZ10:CB10"/>
    <mergeCell ref="BZ11:CB11"/>
    <mergeCell ref="BW12:BY12"/>
    <mergeCell ref="CF10:CH10"/>
    <mergeCell ref="CF11:CH11"/>
    <mergeCell ref="CF12:CH12"/>
    <mergeCell ref="CI10:CK10"/>
    <mergeCell ref="CI11:CK11"/>
    <mergeCell ref="CI12:CK12"/>
    <mergeCell ref="DJ10:DL10"/>
    <mergeCell ref="DJ11:DL11"/>
    <mergeCell ref="DJ12:DL12"/>
    <mergeCell ref="DM10:DO10"/>
    <mergeCell ref="DM11:DO11"/>
    <mergeCell ref="DM12:DO12"/>
    <mergeCell ref="CO10:CQ10"/>
    <mergeCell ref="CO11:CQ11"/>
    <mergeCell ref="CO12:CQ12"/>
    <mergeCell ref="CR10:CT10"/>
    <mergeCell ref="CR11:CT11"/>
    <mergeCell ref="CR12:CT12"/>
    <mergeCell ref="CU10:CW10"/>
    <mergeCell ref="CU11:CW11"/>
    <mergeCell ref="CU12:CW12"/>
    <mergeCell ref="DA12:DC12"/>
    <mergeCell ref="DD10:DF10"/>
    <mergeCell ref="DD11:DF11"/>
    <mergeCell ref="DD12:DF12"/>
    <mergeCell ref="DG10:DI10"/>
    <mergeCell ref="DG11:DI11"/>
    <mergeCell ref="CL10:CN10"/>
    <mergeCell ref="CX10:CZ10"/>
    <mergeCell ref="CX11:CZ11"/>
    <mergeCell ref="B1:H1"/>
    <mergeCell ref="B2:H2"/>
    <mergeCell ref="B3:H3"/>
    <mergeCell ref="B4:H4"/>
    <mergeCell ref="B5:H5"/>
    <mergeCell ref="B7:H7"/>
    <mergeCell ref="B9:H9"/>
    <mergeCell ref="BW10:BY10"/>
    <mergeCell ref="BW11:BY11"/>
    <mergeCell ref="BK11:BM11"/>
    <mergeCell ref="BH10:BJ10"/>
    <mergeCell ref="BH11:BJ11"/>
    <mergeCell ref="U10:W10"/>
    <mergeCell ref="U11:W11"/>
    <mergeCell ref="BB11:BD11"/>
    <mergeCell ref="L10:N10"/>
    <mergeCell ref="L11:N11"/>
    <mergeCell ref="AY10:BA10"/>
    <mergeCell ref="AY11:BA11"/>
    <mergeCell ref="X10:Z10"/>
    <mergeCell ref="AA10:AC10"/>
    <mergeCell ref="BZ12:CB12"/>
    <mergeCell ref="CX12:CZ12"/>
    <mergeCell ref="DG12:DI12"/>
    <mergeCell ref="CL12:CN12"/>
    <mergeCell ref="L13:N13"/>
    <mergeCell ref="L75:N75"/>
    <mergeCell ref="L76:N79"/>
    <mergeCell ref="L80:N83"/>
    <mergeCell ref="O13:Q13"/>
    <mergeCell ref="O75:Q75"/>
    <mergeCell ref="O76:Q79"/>
    <mergeCell ref="O80:Q83"/>
    <mergeCell ref="R13:T13"/>
    <mergeCell ref="R75:T75"/>
    <mergeCell ref="R76:T79"/>
    <mergeCell ref="R80:T83"/>
    <mergeCell ref="U13:W13"/>
    <mergeCell ref="U75:W75"/>
    <mergeCell ref="U76:W79"/>
    <mergeCell ref="U80:W83"/>
    <mergeCell ref="X13:Z13"/>
    <mergeCell ref="X75:Z75"/>
    <mergeCell ref="X76:Z79"/>
    <mergeCell ref="X80:Z83"/>
    <mergeCell ref="AA13:AC13"/>
    <mergeCell ref="AA75:AC75"/>
    <mergeCell ref="AA76:AC79"/>
    <mergeCell ref="AA80:AC83"/>
    <mergeCell ref="AD13:AF13"/>
    <mergeCell ref="AD75:AF75"/>
    <mergeCell ref="AD76:AF79"/>
    <mergeCell ref="AD80:AF83"/>
    <mergeCell ref="AG13:AI13"/>
    <mergeCell ref="AG75:AI75"/>
    <mergeCell ref="AG76:AI79"/>
    <mergeCell ref="AG80:AI83"/>
    <mergeCell ref="AJ13:AL13"/>
    <mergeCell ref="AJ75:AL75"/>
    <mergeCell ref="AJ76:AL79"/>
    <mergeCell ref="AJ80:AL83"/>
    <mergeCell ref="AM13:AO13"/>
    <mergeCell ref="AM75:AO75"/>
    <mergeCell ref="AM76:AO79"/>
    <mergeCell ref="AM80:AO83"/>
    <mergeCell ref="AP13:AR13"/>
    <mergeCell ref="AP75:AR75"/>
    <mergeCell ref="AP76:AR79"/>
    <mergeCell ref="AP80:AR83"/>
    <mergeCell ref="AS13:AU13"/>
    <mergeCell ref="AS75:AU75"/>
    <mergeCell ref="AS76:AU79"/>
    <mergeCell ref="AS80:AU83"/>
    <mergeCell ref="AV13:AX13"/>
    <mergeCell ref="AV75:AX75"/>
    <mergeCell ref="AV76:AX79"/>
    <mergeCell ref="AV80:AX83"/>
    <mergeCell ref="AY13:BA13"/>
    <mergeCell ref="AY75:BA75"/>
    <mergeCell ref="AY76:BA79"/>
    <mergeCell ref="AY80:BA83"/>
    <mergeCell ref="BB13:BD13"/>
    <mergeCell ref="BB75:BD75"/>
    <mergeCell ref="BB76:BD79"/>
    <mergeCell ref="BB80:BD83"/>
    <mergeCell ref="BE13:BG13"/>
    <mergeCell ref="BE75:BG75"/>
    <mergeCell ref="BE76:BG79"/>
    <mergeCell ref="BE80:BG83"/>
    <mergeCell ref="BH13:BJ13"/>
    <mergeCell ref="BH75:BJ75"/>
    <mergeCell ref="BH76:BJ79"/>
    <mergeCell ref="BH80:BJ83"/>
    <mergeCell ref="BK13:BM13"/>
    <mergeCell ref="BK75:BM75"/>
    <mergeCell ref="BK76:BM79"/>
    <mergeCell ref="BK80:BM83"/>
    <mergeCell ref="BN13:BP13"/>
    <mergeCell ref="BN75:BP75"/>
    <mergeCell ref="BN76:BP79"/>
    <mergeCell ref="BN80:BP83"/>
    <mergeCell ref="BQ13:BS13"/>
    <mergeCell ref="BQ75:BS75"/>
    <mergeCell ref="BQ76:BS79"/>
    <mergeCell ref="BQ80:BS83"/>
    <mergeCell ref="BT13:BV13"/>
    <mergeCell ref="BT75:BV75"/>
    <mergeCell ref="BT76:BV79"/>
    <mergeCell ref="BT80:BV83"/>
    <mergeCell ref="BW13:BY13"/>
    <mergeCell ref="BW75:BY75"/>
    <mergeCell ref="BW76:BY79"/>
    <mergeCell ref="BW80:BY83"/>
    <mergeCell ref="BZ13:CB13"/>
    <mergeCell ref="BZ75:CB75"/>
    <mergeCell ref="BZ76:CB79"/>
    <mergeCell ref="BZ80:CB83"/>
    <mergeCell ref="CC13:CE13"/>
    <mergeCell ref="CC75:CE75"/>
    <mergeCell ref="CC76:CE79"/>
    <mergeCell ref="CC80:CE83"/>
    <mergeCell ref="CF13:CH13"/>
    <mergeCell ref="CF75:CH75"/>
    <mergeCell ref="CF76:CH79"/>
    <mergeCell ref="CF80:CH83"/>
    <mergeCell ref="CI13:CK13"/>
    <mergeCell ref="CI75:CK75"/>
    <mergeCell ref="CI76:CK79"/>
    <mergeCell ref="CI80:CK83"/>
    <mergeCell ref="CL13:CN13"/>
    <mergeCell ref="CL75:CN75"/>
    <mergeCell ref="CL76:CN79"/>
    <mergeCell ref="CL80:CN83"/>
    <mergeCell ref="CO13:CQ13"/>
    <mergeCell ref="CO75:CQ75"/>
    <mergeCell ref="CO76:CQ79"/>
    <mergeCell ref="CO80:CQ83"/>
    <mergeCell ref="CR13:CT13"/>
    <mergeCell ref="CR75:CT75"/>
    <mergeCell ref="CR76:CT79"/>
    <mergeCell ref="CR80:CT83"/>
    <mergeCell ref="CU13:CW13"/>
    <mergeCell ref="CU75:CW75"/>
    <mergeCell ref="CU76:CW79"/>
    <mergeCell ref="CU80:CW83"/>
    <mergeCell ref="CX13:CZ13"/>
    <mergeCell ref="CX75:CZ75"/>
    <mergeCell ref="CX76:CZ79"/>
    <mergeCell ref="CX80:CZ83"/>
    <mergeCell ref="DA13:DC13"/>
    <mergeCell ref="DA75:DC75"/>
    <mergeCell ref="DA76:DC79"/>
    <mergeCell ref="DA80:DC83"/>
    <mergeCell ref="DM13:DO13"/>
    <mergeCell ref="DM75:DO75"/>
    <mergeCell ref="DM76:DO79"/>
    <mergeCell ref="DM80:DO83"/>
    <mergeCell ref="DD13:DF13"/>
    <mergeCell ref="DD75:DF75"/>
    <mergeCell ref="DD76:DF79"/>
    <mergeCell ref="DD80:DF83"/>
    <mergeCell ref="DG13:DI13"/>
    <mergeCell ref="DG75:DI75"/>
    <mergeCell ref="DG76:DI79"/>
    <mergeCell ref="DG80:DI83"/>
    <mergeCell ref="DJ13:DL13"/>
    <mergeCell ref="DJ75:DL75"/>
    <mergeCell ref="DJ76:DL79"/>
    <mergeCell ref="DJ80:DL83"/>
  </mergeCells>
  <phoneticPr fontId="3" type="noConversion"/>
  <conditionalFormatting sqref="H74">
    <cfRule type="cellIs" dxfId="786" priority="117353" operator="notEqual">
      <formula>""</formula>
    </cfRule>
  </conditionalFormatting>
  <conditionalFormatting sqref="K62 K64:K65 K71:K73 K60">
    <cfRule type="cellIs" dxfId="785" priority="117351" operator="equal">
      <formula>"PARA REVISIÓN"</formula>
    </cfRule>
    <cfRule type="cellIs" dxfId="784" priority="117352" operator="equal">
      <formula>"CUMPLE"</formula>
    </cfRule>
  </conditionalFormatting>
  <conditionalFormatting sqref="K14:K17 K71:K83 K19:K44 N19:N44 Q19:Q44 T19:T44 W19:W44 Z19:Z44 AC19:AC44 AF19:AF44 AI19:AI44 AL19:AL44 AO19:AO44 AR19:AR44 AU19:AU44 AX19:AX44 BA19:BA44 BD19:BD44 BG19:BG44 BJ19:BJ44 BM19:BM44 BP19:BP44 BS19:BS44 BV19:BV44 BY19:BY44 CB19:CB44 CE19:CE44 CH19:CH44 CK20:CK44 CN19:CN44 CQ19:CQ44 CT19:CT44 CW19:CW44 CZ19:CZ44 DC19:DC44 DF19:DF44 DI19:DI44 DL19:DL44 DO19:DO44 K49:K69 N49:N69 Q49:Q69 T49:T69 W49:W69 Z49:Z69 AC49:AC69 AF49:AF69 AI49:AI69 AL49:AL69 AO49:AO69 AR49:AR69 AU49:AU69 AX49:AX69 BA49:BA69 BD49:BD69 BG49:BG69 BJ49:BJ69 BM49:BM69 BP49:BP69 BS49:BS69 BV49:BV69 BY49:BY69 CB49:CB69 CE49:CE69 CH49:CH69 CK49:CK69 CN49:CN69 CQ49:CQ69 CT49:CT69 CW49:CW69 CZ49:CZ69 DC49:DC69 DF49:DF69 DI49:DI69 DL49:DL69 DO49:DO69">
    <cfRule type="cellIs" dxfId="783" priority="117234" operator="equal">
      <formula>"NO VÁLIDA"</formula>
    </cfRule>
    <cfRule type="cellIs" dxfId="782" priority="117235" operator="equal">
      <formula>"VÁLIDA"</formula>
    </cfRule>
  </conditionalFormatting>
  <conditionalFormatting sqref="J74">
    <cfRule type="cellIs" dxfId="781" priority="117170" operator="notBetween">
      <formula>"RECHAZO"</formula>
      <formula>"NO ADMISIBLE"</formula>
    </cfRule>
  </conditionalFormatting>
  <conditionalFormatting sqref="B32:K37 C49:K49 B49:B50 B39:DO44 B51:DO51">
    <cfRule type="expression" dxfId="780" priority="95851">
      <formula>YS="T"</formula>
    </cfRule>
  </conditionalFormatting>
  <conditionalFormatting sqref="B11:DO12 B13:K14">
    <cfRule type="expression" dxfId="779" priority="95849" stopIfTrue="1">
      <formula>ROW()=CELL("ROW")</formula>
    </cfRule>
  </conditionalFormatting>
  <conditionalFormatting sqref="I16:K16 I26:K27 I32:K32 I22:K22 I71:K83 I57:K69 I20:K20 I43:K43 I56 K56 I51:DO51">
    <cfRule type="expression" dxfId="778" priority="95848" stopIfTrue="1">
      <formula>AND(ROW()=CELL("ROW"),COLUMN()=CELL("COL"))</formula>
    </cfRule>
  </conditionalFormatting>
  <conditionalFormatting sqref="C20:H20">
    <cfRule type="expression" dxfId="777" priority="95615">
      <formula>IF($A$20=3,TRUE,FALSE)</formula>
    </cfRule>
  </conditionalFormatting>
  <conditionalFormatting sqref="J15 J22 J26 J32 J43 J51 J54 J59 J63:J65 J71">
    <cfRule type="cellIs" dxfId="776" priority="47731" operator="greaterThan">
      <formula>0</formula>
    </cfRule>
  </conditionalFormatting>
  <conditionalFormatting sqref="I16:I17 I23:I25 I27:I31 I33:I42 I44 I52:I53 I55 J60:J62 J66:J69 I19:I21 I49:I50">
    <cfRule type="cellIs" dxfId="775" priority="768" operator="equal">
      <formula>0</formula>
    </cfRule>
  </conditionalFormatting>
  <conditionalFormatting sqref="I10:DO10">
    <cfRule type="cellIs" dxfId="774" priority="65782" operator="equal">
      <formula>"ADMISIBLE"</formula>
    </cfRule>
    <cfRule type="cellIs" dxfId="773" priority="129679" operator="equal">
      <formula>"NO ADMISIBLE"</formula>
    </cfRule>
    <cfRule type="cellIs" dxfId="772" priority="129680" operator="equal">
      <formula>"RECHAZO"</formula>
    </cfRule>
  </conditionalFormatting>
  <conditionalFormatting sqref="K18">
    <cfRule type="cellIs" dxfId="771" priority="766" operator="equal">
      <formula>"NO VÁLIDA"</formula>
    </cfRule>
    <cfRule type="cellIs" dxfId="770" priority="767" operator="equal">
      <formula>"VÁLIDA"</formula>
    </cfRule>
  </conditionalFormatting>
  <conditionalFormatting sqref="I18">
    <cfRule type="cellIs" dxfId="769" priority="765" operator="equal">
      <formula>0</formula>
    </cfRule>
  </conditionalFormatting>
  <conditionalFormatting sqref="K45:K48">
    <cfRule type="cellIs" dxfId="768" priority="763" operator="equal">
      <formula>"NO VÁLIDA"</formula>
    </cfRule>
    <cfRule type="cellIs" dxfId="767" priority="764" operator="equal">
      <formula>"VÁLIDA"</formula>
    </cfRule>
  </conditionalFormatting>
  <conditionalFormatting sqref="C45:K45 C47:K48 B45:B48">
    <cfRule type="expression" dxfId="766" priority="762">
      <formula>YS="T"</formula>
    </cfRule>
  </conditionalFormatting>
  <conditionalFormatting sqref="I45:I48">
    <cfRule type="cellIs" dxfId="765" priority="761" operator="equal">
      <formula>0</formula>
    </cfRule>
  </conditionalFormatting>
  <conditionalFormatting sqref="K70">
    <cfRule type="cellIs" dxfId="764" priority="759" operator="equal">
      <formula>"NO VÁLIDA"</formula>
    </cfRule>
    <cfRule type="cellIs" dxfId="763" priority="760" operator="equal">
      <formula>"VÁLIDA"</formula>
    </cfRule>
  </conditionalFormatting>
  <conditionalFormatting sqref="I70:K70">
    <cfRule type="expression" dxfId="762" priority="758" stopIfTrue="1">
      <formula>AND(ROW()=CELL("ROW"),COLUMN()=CELL("COL"))</formula>
    </cfRule>
  </conditionalFormatting>
  <conditionalFormatting sqref="J70">
    <cfRule type="cellIs" dxfId="761" priority="757" operator="equal">
      <formula>0</formula>
    </cfRule>
  </conditionalFormatting>
  <conditionalFormatting sqref="N62 N64:N65 N71:N73 N60">
    <cfRule type="cellIs" dxfId="760" priority="755" operator="equal">
      <formula>"PARA REVISIÓN"</formula>
    </cfRule>
    <cfRule type="cellIs" dxfId="759" priority="756" operator="equal">
      <formula>"CUMPLE"</formula>
    </cfRule>
  </conditionalFormatting>
  <conditionalFormatting sqref="N14:N17 N71:N83">
    <cfRule type="cellIs" dxfId="758" priority="753" operator="equal">
      <formula>"NO VÁLIDA"</formula>
    </cfRule>
    <cfRule type="cellIs" dxfId="757" priority="754" operator="equal">
      <formula>"VÁLIDA"</formula>
    </cfRule>
  </conditionalFormatting>
  <conditionalFormatting sqref="M74">
    <cfRule type="cellIs" dxfId="756" priority="752" operator="notBetween">
      <formula>"RECHAZO"</formula>
      <formula>"NO ADMISIBLE"</formula>
    </cfRule>
  </conditionalFormatting>
  <conditionalFormatting sqref="L32:N37 L49:N49">
    <cfRule type="expression" dxfId="755" priority="751">
      <formula>YS="T"</formula>
    </cfRule>
  </conditionalFormatting>
  <conditionalFormatting sqref="L13:N14">
    <cfRule type="expression" dxfId="754" priority="750" stopIfTrue="1">
      <formula>ROW()=CELL("ROW")</formula>
    </cfRule>
  </conditionalFormatting>
  <conditionalFormatting sqref="L16:N16 L26:N27 L32:N32 L22:N22 L71:N83 L57:N69 L20:N20 L43:N43 L56 N56">
    <cfRule type="expression" dxfId="753" priority="749" stopIfTrue="1">
      <formula>AND(ROW()=CELL("ROW"),COLUMN()=CELL("COL"))</formula>
    </cfRule>
  </conditionalFormatting>
  <conditionalFormatting sqref="M15 M22 M26 M32 M43 M51 M54 M59 M63:M65 M71">
    <cfRule type="cellIs" dxfId="752" priority="748" operator="greaterThan">
      <formula>0</formula>
    </cfRule>
  </conditionalFormatting>
  <conditionalFormatting sqref="L16:L17 L23:L25 L27:L31 L33:L42 L44 L52:L53 L55 M60:M62 M66:M69 L19:L21 L49:L50">
    <cfRule type="cellIs" dxfId="751" priority="747" operator="equal">
      <formula>0</formula>
    </cfRule>
  </conditionalFormatting>
  <conditionalFormatting sqref="N18">
    <cfRule type="cellIs" dxfId="750" priority="745" operator="equal">
      <formula>"NO VÁLIDA"</formula>
    </cfRule>
    <cfRule type="cellIs" dxfId="749" priority="746" operator="equal">
      <formula>"VÁLIDA"</formula>
    </cfRule>
  </conditionalFormatting>
  <conditionalFormatting sqref="L18">
    <cfRule type="cellIs" dxfId="748" priority="744" operator="equal">
      <formula>0</formula>
    </cfRule>
  </conditionalFormatting>
  <conditionalFormatting sqref="N45:N48">
    <cfRule type="cellIs" dxfId="747" priority="742" operator="equal">
      <formula>"NO VÁLIDA"</formula>
    </cfRule>
    <cfRule type="cellIs" dxfId="746" priority="743" operator="equal">
      <formula>"VÁLIDA"</formula>
    </cfRule>
  </conditionalFormatting>
  <conditionalFormatting sqref="L45:N45 L47:N48">
    <cfRule type="expression" dxfId="745" priority="741">
      <formula>YS="T"</formula>
    </cfRule>
  </conditionalFormatting>
  <conditionalFormatting sqref="L45:L48">
    <cfRule type="cellIs" dxfId="744" priority="740" operator="equal">
      <formula>0</formula>
    </cfRule>
  </conditionalFormatting>
  <conditionalFormatting sqref="N70">
    <cfRule type="cellIs" dxfId="743" priority="738" operator="equal">
      <formula>"NO VÁLIDA"</formula>
    </cfRule>
    <cfRule type="cellIs" dxfId="742" priority="739" operator="equal">
      <formula>"VÁLIDA"</formula>
    </cfRule>
  </conditionalFormatting>
  <conditionalFormatting sqref="L70:N70">
    <cfRule type="expression" dxfId="741" priority="737" stopIfTrue="1">
      <formula>AND(ROW()=CELL("ROW"),COLUMN()=CELL("COL"))</formula>
    </cfRule>
  </conditionalFormatting>
  <conditionalFormatting sqref="M70">
    <cfRule type="cellIs" dxfId="740" priority="736" operator="equal">
      <formula>0</formula>
    </cfRule>
  </conditionalFormatting>
  <conditionalFormatting sqref="Q62 Q64:Q65 Q71:Q73 Q60">
    <cfRule type="cellIs" dxfId="739" priority="734" operator="equal">
      <formula>"PARA REVISIÓN"</formula>
    </cfRule>
    <cfRule type="cellIs" dxfId="738" priority="735" operator="equal">
      <formula>"CUMPLE"</formula>
    </cfRule>
  </conditionalFormatting>
  <conditionalFormatting sqref="Q14:Q17 Q71:Q83">
    <cfRule type="cellIs" dxfId="737" priority="732" operator="equal">
      <formula>"NO VÁLIDA"</formula>
    </cfRule>
    <cfRule type="cellIs" dxfId="736" priority="733" operator="equal">
      <formula>"VÁLIDA"</formula>
    </cfRule>
  </conditionalFormatting>
  <conditionalFormatting sqref="P74">
    <cfRule type="cellIs" dxfId="735" priority="731" operator="notBetween">
      <formula>"RECHAZO"</formula>
      <formula>"NO ADMISIBLE"</formula>
    </cfRule>
  </conditionalFormatting>
  <conditionalFormatting sqref="O32:Q37 O49:Q49">
    <cfRule type="expression" dxfId="734" priority="730">
      <formula>YS="T"</formula>
    </cfRule>
  </conditionalFormatting>
  <conditionalFormatting sqref="O13:Q14">
    <cfRule type="expression" dxfId="733" priority="729" stopIfTrue="1">
      <formula>ROW()=CELL("ROW")</formula>
    </cfRule>
  </conditionalFormatting>
  <conditionalFormatting sqref="O16:Q16 O26:Q27 O32:Q32 O22:Q22 O71:Q83 O57:Q69 O20:Q20 O43:Q43 O56 Q56">
    <cfRule type="expression" dxfId="732" priority="728" stopIfTrue="1">
      <formula>AND(ROW()=CELL("ROW"),COLUMN()=CELL("COL"))</formula>
    </cfRule>
  </conditionalFormatting>
  <conditionalFormatting sqref="P15 P22 P26 P32 P43 P51 P54 P59 P63:P65 P71">
    <cfRule type="cellIs" dxfId="731" priority="727" operator="greaterThan">
      <formula>0</formula>
    </cfRule>
  </conditionalFormatting>
  <conditionalFormatting sqref="O16:O17 O23:O25 O27:O31 O33:O42 O44 O52:O53 O55 P60:P62 P66:P69 O19:O21 O49:O50">
    <cfRule type="cellIs" dxfId="730" priority="726" operator="equal">
      <formula>0</formula>
    </cfRule>
  </conditionalFormatting>
  <conditionalFormatting sqref="Q18">
    <cfRule type="cellIs" dxfId="729" priority="724" operator="equal">
      <formula>"NO VÁLIDA"</formula>
    </cfRule>
    <cfRule type="cellIs" dxfId="728" priority="725" operator="equal">
      <formula>"VÁLIDA"</formula>
    </cfRule>
  </conditionalFormatting>
  <conditionalFormatting sqref="O18">
    <cfRule type="cellIs" dxfId="727" priority="723" operator="equal">
      <formula>0</formula>
    </cfRule>
  </conditionalFormatting>
  <conditionalFormatting sqref="Q45:Q48">
    <cfRule type="cellIs" dxfId="726" priority="721" operator="equal">
      <formula>"NO VÁLIDA"</formula>
    </cfRule>
    <cfRule type="cellIs" dxfId="725" priority="722" operator="equal">
      <formula>"VÁLIDA"</formula>
    </cfRule>
  </conditionalFormatting>
  <conditionalFormatting sqref="O45:Q45 O47:Q48">
    <cfRule type="expression" dxfId="724" priority="720">
      <formula>YS="T"</formula>
    </cfRule>
  </conditionalFormatting>
  <conditionalFormatting sqref="O45:O48">
    <cfRule type="cellIs" dxfId="723" priority="719" operator="equal">
      <formula>0</formula>
    </cfRule>
  </conditionalFormatting>
  <conditionalFormatting sqref="Q70">
    <cfRule type="cellIs" dxfId="722" priority="717" operator="equal">
      <formula>"NO VÁLIDA"</formula>
    </cfRule>
    <cfRule type="cellIs" dxfId="721" priority="718" operator="equal">
      <formula>"VÁLIDA"</formula>
    </cfRule>
  </conditionalFormatting>
  <conditionalFormatting sqref="O70:Q70">
    <cfRule type="expression" dxfId="720" priority="716" stopIfTrue="1">
      <formula>AND(ROW()=CELL("ROW"),COLUMN()=CELL("COL"))</formula>
    </cfRule>
  </conditionalFormatting>
  <conditionalFormatting sqref="P70">
    <cfRule type="cellIs" dxfId="719" priority="715" operator="equal">
      <formula>0</formula>
    </cfRule>
  </conditionalFormatting>
  <conditionalFormatting sqref="T62 T64:T65 T71:T73 T60">
    <cfRule type="cellIs" dxfId="718" priority="713" operator="equal">
      <formula>"PARA REVISIÓN"</formula>
    </cfRule>
    <cfRule type="cellIs" dxfId="717" priority="714" operator="equal">
      <formula>"CUMPLE"</formula>
    </cfRule>
  </conditionalFormatting>
  <conditionalFormatting sqref="T14:T17 T71:T83">
    <cfRule type="cellIs" dxfId="716" priority="711" operator="equal">
      <formula>"NO VÁLIDA"</formula>
    </cfRule>
    <cfRule type="cellIs" dxfId="715" priority="712" operator="equal">
      <formula>"VÁLIDA"</formula>
    </cfRule>
  </conditionalFormatting>
  <conditionalFormatting sqref="S74">
    <cfRule type="cellIs" dxfId="714" priority="710" operator="notBetween">
      <formula>"RECHAZO"</formula>
      <formula>"NO ADMISIBLE"</formula>
    </cfRule>
  </conditionalFormatting>
  <conditionalFormatting sqref="R32:T37 R49:T49">
    <cfRule type="expression" dxfId="713" priority="709">
      <formula>YS="T"</formula>
    </cfRule>
  </conditionalFormatting>
  <conditionalFormatting sqref="R13:T14">
    <cfRule type="expression" dxfId="712" priority="708" stopIfTrue="1">
      <formula>ROW()=CELL("ROW")</formula>
    </cfRule>
  </conditionalFormatting>
  <conditionalFormatting sqref="R16:T16 R26:T27 R32:T32 R22:T22 R71:T83 R57:T69 R20:T20 R43:T43 R56 T56">
    <cfRule type="expression" dxfId="711" priority="707" stopIfTrue="1">
      <formula>AND(ROW()=CELL("ROW"),COLUMN()=CELL("COL"))</formula>
    </cfRule>
  </conditionalFormatting>
  <conditionalFormatting sqref="S15 S22 S26 S32 S43 S51 S54 S59 S63:S65 S71">
    <cfRule type="cellIs" dxfId="710" priority="706" operator="greaterThan">
      <formula>0</formula>
    </cfRule>
  </conditionalFormatting>
  <conditionalFormatting sqref="R16:R17 R23:R25 R27:R31 R33:R42 R44 R52:R53 R55 S60:S62 S66:S69 R19:R21 R49:R50">
    <cfRule type="cellIs" dxfId="709" priority="705" operator="equal">
      <formula>0</formula>
    </cfRule>
  </conditionalFormatting>
  <conditionalFormatting sqref="T18">
    <cfRule type="cellIs" dxfId="708" priority="703" operator="equal">
      <formula>"NO VÁLIDA"</formula>
    </cfRule>
    <cfRule type="cellIs" dxfId="707" priority="704" operator="equal">
      <formula>"VÁLIDA"</formula>
    </cfRule>
  </conditionalFormatting>
  <conditionalFormatting sqref="R18">
    <cfRule type="cellIs" dxfId="706" priority="702" operator="equal">
      <formula>0</formula>
    </cfRule>
  </conditionalFormatting>
  <conditionalFormatting sqref="T45:T48">
    <cfRule type="cellIs" dxfId="705" priority="700" operator="equal">
      <formula>"NO VÁLIDA"</formula>
    </cfRule>
    <cfRule type="cellIs" dxfId="704" priority="701" operator="equal">
      <formula>"VÁLIDA"</formula>
    </cfRule>
  </conditionalFormatting>
  <conditionalFormatting sqref="R45:T45 R47:T48">
    <cfRule type="expression" dxfId="703" priority="699">
      <formula>YS="T"</formula>
    </cfRule>
  </conditionalFormatting>
  <conditionalFormatting sqref="R45:R48">
    <cfRule type="cellIs" dxfId="702" priority="698" operator="equal">
      <formula>0</formula>
    </cfRule>
  </conditionalFormatting>
  <conditionalFormatting sqref="T70">
    <cfRule type="cellIs" dxfId="701" priority="696" operator="equal">
      <formula>"NO VÁLIDA"</formula>
    </cfRule>
    <cfRule type="cellIs" dxfId="700" priority="697" operator="equal">
      <formula>"VÁLIDA"</formula>
    </cfRule>
  </conditionalFormatting>
  <conditionalFormatting sqref="R70:T70">
    <cfRule type="expression" dxfId="699" priority="695" stopIfTrue="1">
      <formula>AND(ROW()=CELL("ROW"),COLUMN()=CELL("COL"))</formula>
    </cfRule>
  </conditionalFormatting>
  <conditionalFormatting sqref="S70">
    <cfRule type="cellIs" dxfId="698" priority="694" operator="equal">
      <formula>0</formula>
    </cfRule>
  </conditionalFormatting>
  <conditionalFormatting sqref="W62 W64:W65 W71:W73 W60">
    <cfRule type="cellIs" dxfId="697" priority="692" operator="equal">
      <formula>"PARA REVISIÓN"</formula>
    </cfRule>
    <cfRule type="cellIs" dxfId="696" priority="693" operator="equal">
      <formula>"CUMPLE"</formula>
    </cfRule>
  </conditionalFormatting>
  <conditionalFormatting sqref="W14:W17 W71:W83">
    <cfRule type="cellIs" dxfId="695" priority="690" operator="equal">
      <formula>"NO VÁLIDA"</formula>
    </cfRule>
    <cfRule type="cellIs" dxfId="694" priority="691" operator="equal">
      <formula>"VÁLIDA"</formula>
    </cfRule>
  </conditionalFormatting>
  <conditionalFormatting sqref="V74">
    <cfRule type="cellIs" dxfId="693" priority="689" operator="notBetween">
      <formula>"RECHAZO"</formula>
      <formula>"NO ADMISIBLE"</formula>
    </cfRule>
  </conditionalFormatting>
  <conditionalFormatting sqref="U32:W37 U49:W49">
    <cfRule type="expression" dxfId="692" priority="688">
      <formula>YS="T"</formula>
    </cfRule>
  </conditionalFormatting>
  <conditionalFormatting sqref="U13:W14">
    <cfRule type="expression" dxfId="691" priority="687" stopIfTrue="1">
      <formula>ROW()=CELL("ROW")</formula>
    </cfRule>
  </conditionalFormatting>
  <conditionalFormatting sqref="U16:W16 U26:W27 U32:W32 U22:W22 U71:W83 U57:W69 U20:W20 U43:W43 U56 W56">
    <cfRule type="expression" dxfId="690" priority="686" stopIfTrue="1">
      <formula>AND(ROW()=CELL("ROW"),COLUMN()=CELL("COL"))</formula>
    </cfRule>
  </conditionalFormatting>
  <conditionalFormatting sqref="V15 V22 V26 V32 V43 V51 V54 V59 V63:V65 V71">
    <cfRule type="cellIs" dxfId="689" priority="685" operator="greaterThan">
      <formula>0</formula>
    </cfRule>
  </conditionalFormatting>
  <conditionalFormatting sqref="U16:U17 U23:U25 U27:U31 U33:U42 U44 U52:U53 U55 V60:V62 V66:V69 U19:U21 U49:U50">
    <cfRule type="cellIs" dxfId="688" priority="684" operator="equal">
      <formula>0</formula>
    </cfRule>
  </conditionalFormatting>
  <conditionalFormatting sqref="W18">
    <cfRule type="cellIs" dxfId="687" priority="682" operator="equal">
      <formula>"NO VÁLIDA"</formula>
    </cfRule>
    <cfRule type="cellIs" dxfId="686" priority="683" operator="equal">
      <formula>"VÁLIDA"</formula>
    </cfRule>
  </conditionalFormatting>
  <conditionalFormatting sqref="U18">
    <cfRule type="cellIs" dxfId="685" priority="681" operator="equal">
      <formula>0</formula>
    </cfRule>
  </conditionalFormatting>
  <conditionalFormatting sqref="W45:W48">
    <cfRule type="cellIs" dxfId="684" priority="679" operator="equal">
      <formula>"NO VÁLIDA"</formula>
    </cfRule>
    <cfRule type="cellIs" dxfId="683" priority="680" operator="equal">
      <formula>"VÁLIDA"</formula>
    </cfRule>
  </conditionalFormatting>
  <conditionalFormatting sqref="U45:W45 U47:W48">
    <cfRule type="expression" dxfId="682" priority="678">
      <formula>YS="T"</formula>
    </cfRule>
  </conditionalFormatting>
  <conditionalFormatting sqref="U45:U48">
    <cfRule type="cellIs" dxfId="681" priority="677" operator="equal">
      <formula>0</formula>
    </cfRule>
  </conditionalFormatting>
  <conditionalFormatting sqref="W70">
    <cfRule type="cellIs" dxfId="680" priority="675" operator="equal">
      <formula>"NO VÁLIDA"</formula>
    </cfRule>
    <cfRule type="cellIs" dxfId="679" priority="676" operator="equal">
      <formula>"VÁLIDA"</formula>
    </cfRule>
  </conditionalFormatting>
  <conditionalFormatting sqref="U70:W70">
    <cfRule type="expression" dxfId="678" priority="674" stopIfTrue="1">
      <formula>AND(ROW()=CELL("ROW"),COLUMN()=CELL("COL"))</formula>
    </cfRule>
  </conditionalFormatting>
  <conditionalFormatting sqref="V70">
    <cfRule type="cellIs" dxfId="677" priority="673" operator="equal">
      <formula>0</formula>
    </cfRule>
  </conditionalFormatting>
  <conditionalFormatting sqref="Z62 Z64:Z65 Z71:Z73 Z60">
    <cfRule type="cellIs" dxfId="676" priority="671" operator="equal">
      <formula>"PARA REVISIÓN"</formula>
    </cfRule>
    <cfRule type="cellIs" dxfId="675" priority="672" operator="equal">
      <formula>"CUMPLE"</formula>
    </cfRule>
  </conditionalFormatting>
  <conditionalFormatting sqref="Z14:Z17 Z71:Z83">
    <cfRule type="cellIs" dxfId="674" priority="669" operator="equal">
      <formula>"NO VÁLIDA"</formula>
    </cfRule>
    <cfRule type="cellIs" dxfId="673" priority="670" operator="equal">
      <formula>"VÁLIDA"</formula>
    </cfRule>
  </conditionalFormatting>
  <conditionalFormatting sqref="Y74">
    <cfRule type="cellIs" dxfId="672" priority="668" operator="notBetween">
      <formula>"RECHAZO"</formula>
      <formula>"NO ADMISIBLE"</formula>
    </cfRule>
  </conditionalFormatting>
  <conditionalFormatting sqref="X32:Z37 X49:Z49">
    <cfRule type="expression" dxfId="671" priority="667">
      <formula>YS="T"</formula>
    </cfRule>
  </conditionalFormatting>
  <conditionalFormatting sqref="X13:Z14">
    <cfRule type="expression" dxfId="670" priority="666" stopIfTrue="1">
      <formula>ROW()=CELL("ROW")</formula>
    </cfRule>
  </conditionalFormatting>
  <conditionalFormatting sqref="X16:Z16 X26:Z27 X32:Z32 X22:Z22 X71:Z83 X57:Z69 X20:Z20 X43:Z43 X56 Z56">
    <cfRule type="expression" dxfId="669" priority="665" stopIfTrue="1">
      <formula>AND(ROW()=CELL("ROW"),COLUMN()=CELL("COL"))</formula>
    </cfRule>
  </conditionalFormatting>
  <conditionalFormatting sqref="Y15 Y22 Y26 Y32 Y43 Y51 Y54 Y59 Y63:Y65 Y71">
    <cfRule type="cellIs" dxfId="668" priority="664" operator="greaterThan">
      <formula>0</formula>
    </cfRule>
  </conditionalFormatting>
  <conditionalFormatting sqref="X16:X17 X23:X25 X27:X31 X33:X42 X44 X52:X53 X55 Y60:Y62 Y66:Y69 X19:X21 X49:X50">
    <cfRule type="cellIs" dxfId="667" priority="663" operator="equal">
      <formula>0</formula>
    </cfRule>
  </conditionalFormatting>
  <conditionalFormatting sqref="Z18">
    <cfRule type="cellIs" dxfId="666" priority="661" operator="equal">
      <formula>"NO VÁLIDA"</formula>
    </cfRule>
    <cfRule type="cellIs" dxfId="665" priority="662" operator="equal">
      <formula>"VÁLIDA"</formula>
    </cfRule>
  </conditionalFormatting>
  <conditionalFormatting sqref="X18">
    <cfRule type="cellIs" dxfId="664" priority="660" operator="equal">
      <formula>0</formula>
    </cfRule>
  </conditionalFormatting>
  <conditionalFormatting sqref="Z45:Z48">
    <cfRule type="cellIs" dxfId="663" priority="658" operator="equal">
      <formula>"NO VÁLIDA"</formula>
    </cfRule>
    <cfRule type="cellIs" dxfId="662" priority="659" operator="equal">
      <formula>"VÁLIDA"</formula>
    </cfRule>
  </conditionalFormatting>
  <conditionalFormatting sqref="X45:Z45 X47:Z48">
    <cfRule type="expression" dxfId="661" priority="657">
      <formula>YS="T"</formula>
    </cfRule>
  </conditionalFormatting>
  <conditionalFormatting sqref="X45:X48">
    <cfRule type="cellIs" dxfId="660" priority="656" operator="equal">
      <formula>0</formula>
    </cfRule>
  </conditionalFormatting>
  <conditionalFormatting sqref="Z70">
    <cfRule type="cellIs" dxfId="659" priority="654" operator="equal">
      <formula>"NO VÁLIDA"</formula>
    </cfRule>
    <cfRule type="cellIs" dxfId="658" priority="655" operator="equal">
      <formula>"VÁLIDA"</formula>
    </cfRule>
  </conditionalFormatting>
  <conditionalFormatting sqref="X70:Z70">
    <cfRule type="expression" dxfId="657" priority="653" stopIfTrue="1">
      <formula>AND(ROW()=CELL("ROW"),COLUMN()=CELL("COL"))</formula>
    </cfRule>
  </conditionalFormatting>
  <conditionalFormatting sqref="Y70">
    <cfRule type="cellIs" dxfId="656" priority="652" operator="equal">
      <formula>0</formula>
    </cfRule>
  </conditionalFormatting>
  <conditionalFormatting sqref="AC62 AC64:AC65 AC71:AC73 AC60">
    <cfRule type="cellIs" dxfId="655" priority="650" operator="equal">
      <formula>"PARA REVISIÓN"</formula>
    </cfRule>
    <cfRule type="cellIs" dxfId="654" priority="651" operator="equal">
      <formula>"CUMPLE"</formula>
    </cfRule>
  </conditionalFormatting>
  <conditionalFormatting sqref="AC14:AC17 AC71:AC83">
    <cfRule type="cellIs" dxfId="653" priority="648" operator="equal">
      <formula>"NO VÁLIDA"</formula>
    </cfRule>
    <cfRule type="cellIs" dxfId="652" priority="649" operator="equal">
      <formula>"VÁLIDA"</formula>
    </cfRule>
  </conditionalFormatting>
  <conditionalFormatting sqref="AB74">
    <cfRule type="cellIs" dxfId="651" priority="647" operator="notBetween">
      <formula>"RECHAZO"</formula>
      <formula>"NO ADMISIBLE"</formula>
    </cfRule>
  </conditionalFormatting>
  <conditionalFormatting sqref="AA32:AC37 AA49:AC49">
    <cfRule type="expression" dxfId="650" priority="646">
      <formula>YS="T"</formula>
    </cfRule>
  </conditionalFormatting>
  <conditionalFormatting sqref="AA13:AC14">
    <cfRule type="expression" dxfId="649" priority="645" stopIfTrue="1">
      <formula>ROW()=CELL("ROW")</formula>
    </cfRule>
  </conditionalFormatting>
  <conditionalFormatting sqref="AA16:AC16 AA26:AC27 AA32:AC32 AA22:AC22 AA71:AC83 AA57:AC69 AA20:AC20 AA43:AC43 AA56 AC56">
    <cfRule type="expression" dxfId="648" priority="644" stopIfTrue="1">
      <formula>AND(ROW()=CELL("ROW"),COLUMN()=CELL("COL"))</formula>
    </cfRule>
  </conditionalFormatting>
  <conditionalFormatting sqref="AB15 AB22 AB26 AB32 AB43 AB51 AB54 AB59 AB63:AB65 AB71">
    <cfRule type="cellIs" dxfId="647" priority="643" operator="greaterThan">
      <formula>0</formula>
    </cfRule>
  </conditionalFormatting>
  <conditionalFormatting sqref="AA16:AA17 AA23:AA25 AA27:AA31 AA33:AA42 AA44 AA52:AA53 AA55 AB60:AB62 AB66:AB69 AA19:AA21 AA49:AA50">
    <cfRule type="cellIs" dxfId="646" priority="642" operator="equal">
      <formula>0</formula>
    </cfRule>
  </conditionalFormatting>
  <conditionalFormatting sqref="AC18">
    <cfRule type="cellIs" dxfId="645" priority="640" operator="equal">
      <formula>"NO VÁLIDA"</formula>
    </cfRule>
    <cfRule type="cellIs" dxfId="644" priority="641" operator="equal">
      <formula>"VÁLIDA"</formula>
    </cfRule>
  </conditionalFormatting>
  <conditionalFormatting sqref="AA18">
    <cfRule type="cellIs" dxfId="643" priority="639" operator="equal">
      <formula>0</formula>
    </cfRule>
  </conditionalFormatting>
  <conditionalFormatting sqref="AC45:AC48">
    <cfRule type="cellIs" dxfId="642" priority="637" operator="equal">
      <formula>"NO VÁLIDA"</formula>
    </cfRule>
    <cfRule type="cellIs" dxfId="641" priority="638" operator="equal">
      <formula>"VÁLIDA"</formula>
    </cfRule>
  </conditionalFormatting>
  <conditionalFormatting sqref="AA45:AC45 AA47:AC48">
    <cfRule type="expression" dxfId="640" priority="636">
      <formula>YS="T"</formula>
    </cfRule>
  </conditionalFormatting>
  <conditionalFormatting sqref="AA45:AA48">
    <cfRule type="cellIs" dxfId="639" priority="635" operator="equal">
      <formula>0</formula>
    </cfRule>
  </conditionalFormatting>
  <conditionalFormatting sqref="AC70">
    <cfRule type="cellIs" dxfId="638" priority="633" operator="equal">
      <formula>"NO VÁLIDA"</formula>
    </cfRule>
    <cfRule type="cellIs" dxfId="637" priority="634" operator="equal">
      <formula>"VÁLIDA"</formula>
    </cfRule>
  </conditionalFormatting>
  <conditionalFormatting sqref="AA70:AC70">
    <cfRule type="expression" dxfId="636" priority="632" stopIfTrue="1">
      <formula>AND(ROW()=CELL("ROW"),COLUMN()=CELL("COL"))</formula>
    </cfRule>
  </conditionalFormatting>
  <conditionalFormatting sqref="AB70">
    <cfRule type="cellIs" dxfId="635" priority="631" operator="equal">
      <formula>0</formula>
    </cfRule>
  </conditionalFormatting>
  <conditionalFormatting sqref="AF62 AF64:AF65 AF71:AF73 AF60">
    <cfRule type="cellIs" dxfId="634" priority="629" operator="equal">
      <formula>"PARA REVISIÓN"</formula>
    </cfRule>
    <cfRule type="cellIs" dxfId="633" priority="630" operator="equal">
      <formula>"CUMPLE"</formula>
    </cfRule>
  </conditionalFormatting>
  <conditionalFormatting sqref="AF14:AF17 AF71:AF83">
    <cfRule type="cellIs" dxfId="632" priority="627" operator="equal">
      <formula>"NO VÁLIDA"</formula>
    </cfRule>
    <cfRule type="cellIs" dxfId="631" priority="628" operator="equal">
      <formula>"VÁLIDA"</formula>
    </cfRule>
  </conditionalFormatting>
  <conditionalFormatting sqref="AE74">
    <cfRule type="cellIs" dxfId="630" priority="626" operator="notBetween">
      <formula>"RECHAZO"</formula>
      <formula>"NO ADMISIBLE"</formula>
    </cfRule>
  </conditionalFormatting>
  <conditionalFormatting sqref="AD32:AF37 AD49:AF49">
    <cfRule type="expression" dxfId="629" priority="625">
      <formula>YS="T"</formula>
    </cfRule>
  </conditionalFormatting>
  <conditionalFormatting sqref="AD13:AF14">
    <cfRule type="expression" dxfId="628" priority="624" stopIfTrue="1">
      <formula>ROW()=CELL("ROW")</formula>
    </cfRule>
  </conditionalFormatting>
  <conditionalFormatting sqref="AD16:AF16 AD26:AF27 AD32:AF32 AD22:AF22 AD71:AF83 AD57:AF69 AD20:AF20 AD43:AF43 AD56 AF56">
    <cfRule type="expression" dxfId="627" priority="623" stopIfTrue="1">
      <formula>AND(ROW()=CELL("ROW"),COLUMN()=CELL("COL"))</formula>
    </cfRule>
  </conditionalFormatting>
  <conditionalFormatting sqref="AE15 AE22 AE26 AE32 AE43 AE51 AE54 AE59 AE63:AE65 AE71">
    <cfRule type="cellIs" dxfId="626" priority="622" operator="greaterThan">
      <formula>0</formula>
    </cfRule>
  </conditionalFormatting>
  <conditionalFormatting sqref="AD16:AD17 AD23:AD25 AD27:AD31 AD33:AD42 AD44 AD52:AD53 AD55 AE60:AE62 AE66:AE69 AD19:AD21 AD49:AD50">
    <cfRule type="cellIs" dxfId="625" priority="621" operator="equal">
      <formula>0</formula>
    </cfRule>
  </conditionalFormatting>
  <conditionalFormatting sqref="AF18">
    <cfRule type="cellIs" dxfId="624" priority="619" operator="equal">
      <formula>"NO VÁLIDA"</formula>
    </cfRule>
    <cfRule type="cellIs" dxfId="623" priority="620" operator="equal">
      <formula>"VÁLIDA"</formula>
    </cfRule>
  </conditionalFormatting>
  <conditionalFormatting sqref="AD18">
    <cfRule type="cellIs" dxfId="622" priority="618" operator="equal">
      <formula>0</formula>
    </cfRule>
  </conditionalFormatting>
  <conditionalFormatting sqref="AF45:AF48">
    <cfRule type="cellIs" dxfId="621" priority="616" operator="equal">
      <formula>"NO VÁLIDA"</formula>
    </cfRule>
    <cfRule type="cellIs" dxfId="620" priority="617" operator="equal">
      <formula>"VÁLIDA"</formula>
    </cfRule>
  </conditionalFormatting>
  <conditionalFormatting sqref="AD45:AF45 AD47:AF48">
    <cfRule type="expression" dxfId="619" priority="615">
      <formula>YS="T"</formula>
    </cfRule>
  </conditionalFormatting>
  <conditionalFormatting sqref="AD45:AD48">
    <cfRule type="cellIs" dxfId="618" priority="614" operator="equal">
      <formula>0</formula>
    </cfRule>
  </conditionalFormatting>
  <conditionalFormatting sqref="AF70">
    <cfRule type="cellIs" dxfId="617" priority="612" operator="equal">
      <formula>"NO VÁLIDA"</formula>
    </cfRule>
    <cfRule type="cellIs" dxfId="616" priority="613" operator="equal">
      <formula>"VÁLIDA"</formula>
    </cfRule>
  </conditionalFormatting>
  <conditionalFormatting sqref="AD70:AF70">
    <cfRule type="expression" dxfId="615" priority="611" stopIfTrue="1">
      <formula>AND(ROW()=CELL("ROW"),COLUMN()=CELL("COL"))</formula>
    </cfRule>
  </conditionalFormatting>
  <conditionalFormatting sqref="AE70">
    <cfRule type="cellIs" dxfId="614" priority="610" operator="equal">
      <formula>0</formula>
    </cfRule>
  </conditionalFormatting>
  <conditionalFormatting sqref="AI62 AI64:AI65 AI71:AI73 AI60">
    <cfRule type="cellIs" dxfId="613" priority="608" operator="equal">
      <formula>"PARA REVISIÓN"</formula>
    </cfRule>
    <cfRule type="cellIs" dxfId="612" priority="609" operator="equal">
      <formula>"CUMPLE"</formula>
    </cfRule>
  </conditionalFormatting>
  <conditionalFormatting sqref="AI14:AI17 AI71:AI83">
    <cfRule type="cellIs" dxfId="611" priority="606" operator="equal">
      <formula>"NO VÁLIDA"</formula>
    </cfRule>
    <cfRule type="cellIs" dxfId="610" priority="607" operator="equal">
      <formula>"VÁLIDA"</formula>
    </cfRule>
  </conditionalFormatting>
  <conditionalFormatting sqref="AH74">
    <cfRule type="cellIs" dxfId="609" priority="605" operator="notBetween">
      <formula>"RECHAZO"</formula>
      <formula>"NO ADMISIBLE"</formula>
    </cfRule>
  </conditionalFormatting>
  <conditionalFormatting sqref="AG32:AI37 AG49:AI49">
    <cfRule type="expression" dxfId="608" priority="604">
      <formula>YS="T"</formula>
    </cfRule>
  </conditionalFormatting>
  <conditionalFormatting sqref="AG13:AI14">
    <cfRule type="expression" dxfId="607" priority="603" stopIfTrue="1">
      <formula>ROW()=CELL("ROW")</formula>
    </cfRule>
  </conditionalFormatting>
  <conditionalFormatting sqref="AG16:AI16 AG26:AI27 AG32:AI32 AG22:AI22 AG71:AI83 AG57:AI69 AG20:AI20 AG43:AI43 AG56 AI56">
    <cfRule type="expression" dxfId="606" priority="602" stopIfTrue="1">
      <formula>AND(ROW()=CELL("ROW"),COLUMN()=CELL("COL"))</formula>
    </cfRule>
  </conditionalFormatting>
  <conditionalFormatting sqref="AH15 AH22 AH26 AH32 AH43 AH51 AH54 AH59 AH63:AH65 AH71">
    <cfRule type="cellIs" dxfId="605" priority="601" operator="greaterThan">
      <formula>0</formula>
    </cfRule>
  </conditionalFormatting>
  <conditionalFormatting sqref="AG16:AG17 AG23:AG25 AG27:AG31 AG33:AG42 AG44 AG52:AG53 AG55 AH60:AH62 AH66:AH69 AG19:AG21 AG49:AG50">
    <cfRule type="cellIs" dxfId="604" priority="600" operator="equal">
      <formula>0</formula>
    </cfRule>
  </conditionalFormatting>
  <conditionalFormatting sqref="AI18">
    <cfRule type="cellIs" dxfId="603" priority="598" operator="equal">
      <formula>"NO VÁLIDA"</formula>
    </cfRule>
    <cfRule type="cellIs" dxfId="602" priority="599" operator="equal">
      <formula>"VÁLIDA"</formula>
    </cfRule>
  </conditionalFormatting>
  <conditionalFormatting sqref="AG18">
    <cfRule type="cellIs" dxfId="601" priority="597" operator="equal">
      <formula>0</formula>
    </cfRule>
  </conditionalFormatting>
  <conditionalFormatting sqref="AI45:AI48">
    <cfRule type="cellIs" dxfId="600" priority="595" operator="equal">
      <formula>"NO VÁLIDA"</formula>
    </cfRule>
    <cfRule type="cellIs" dxfId="599" priority="596" operator="equal">
      <formula>"VÁLIDA"</formula>
    </cfRule>
  </conditionalFormatting>
  <conditionalFormatting sqref="AG45:AI45 AG47:AI48">
    <cfRule type="expression" dxfId="598" priority="594">
      <formula>YS="T"</formula>
    </cfRule>
  </conditionalFormatting>
  <conditionalFormatting sqref="AG45:AG48">
    <cfRule type="cellIs" dxfId="597" priority="593" operator="equal">
      <formula>0</formula>
    </cfRule>
  </conditionalFormatting>
  <conditionalFormatting sqref="AI70">
    <cfRule type="cellIs" dxfId="596" priority="591" operator="equal">
      <formula>"NO VÁLIDA"</formula>
    </cfRule>
    <cfRule type="cellIs" dxfId="595" priority="592" operator="equal">
      <formula>"VÁLIDA"</formula>
    </cfRule>
  </conditionalFormatting>
  <conditionalFormatting sqref="AG70:AI70">
    <cfRule type="expression" dxfId="594" priority="590" stopIfTrue="1">
      <formula>AND(ROW()=CELL("ROW"),COLUMN()=CELL("COL"))</formula>
    </cfRule>
  </conditionalFormatting>
  <conditionalFormatting sqref="AH70">
    <cfRule type="cellIs" dxfId="593" priority="589" operator="equal">
      <formula>0</formula>
    </cfRule>
  </conditionalFormatting>
  <conditionalFormatting sqref="AL62 AL64:AL65 AL71:AL73 AL60">
    <cfRule type="cellIs" dxfId="592" priority="587" operator="equal">
      <formula>"PARA REVISIÓN"</formula>
    </cfRule>
    <cfRule type="cellIs" dxfId="591" priority="588" operator="equal">
      <formula>"CUMPLE"</formula>
    </cfRule>
  </conditionalFormatting>
  <conditionalFormatting sqref="AL14:AL17 AL71:AL83">
    <cfRule type="cellIs" dxfId="590" priority="585" operator="equal">
      <formula>"NO VÁLIDA"</formula>
    </cfRule>
    <cfRule type="cellIs" dxfId="589" priority="586" operator="equal">
      <formula>"VÁLIDA"</formula>
    </cfRule>
  </conditionalFormatting>
  <conditionalFormatting sqref="AK74">
    <cfRule type="cellIs" dxfId="588" priority="584" operator="notBetween">
      <formula>"RECHAZO"</formula>
      <formula>"NO ADMISIBLE"</formula>
    </cfRule>
  </conditionalFormatting>
  <conditionalFormatting sqref="AJ32:AL37 AJ49:AL49">
    <cfRule type="expression" dxfId="587" priority="583">
      <formula>YS="T"</formula>
    </cfRule>
  </conditionalFormatting>
  <conditionalFormatting sqref="AJ13:AL14">
    <cfRule type="expression" dxfId="586" priority="582" stopIfTrue="1">
      <formula>ROW()=CELL("ROW")</formula>
    </cfRule>
  </conditionalFormatting>
  <conditionalFormatting sqref="AJ16:AL16 AJ26:AL27 AJ32:AL32 AJ22:AL22 AJ71:AL83 AJ57:AL69 AJ20:AL20 AJ43:AL43 AJ56 AL56">
    <cfRule type="expression" dxfId="585" priority="581" stopIfTrue="1">
      <formula>AND(ROW()=CELL("ROW"),COLUMN()=CELL("COL"))</formula>
    </cfRule>
  </conditionalFormatting>
  <conditionalFormatting sqref="AK15 AK22 AK26 AK32 AK43 AK51 AK54 AK59 AK63:AK65 AK71">
    <cfRule type="cellIs" dxfId="584" priority="580" operator="greaterThan">
      <formula>0</formula>
    </cfRule>
  </conditionalFormatting>
  <conditionalFormatting sqref="AJ16:AJ17 AJ23:AJ25 AJ27:AJ31 AJ33:AJ42 AJ44 AJ52:AJ53 AJ55 AK60:AK62 AK66:AK69 AJ19:AJ21 AJ49:AJ50">
    <cfRule type="cellIs" dxfId="583" priority="579" operator="equal">
      <formula>0</formula>
    </cfRule>
  </conditionalFormatting>
  <conditionalFormatting sqref="AL18">
    <cfRule type="cellIs" dxfId="582" priority="577" operator="equal">
      <formula>"NO VÁLIDA"</formula>
    </cfRule>
    <cfRule type="cellIs" dxfId="581" priority="578" operator="equal">
      <formula>"VÁLIDA"</formula>
    </cfRule>
  </conditionalFormatting>
  <conditionalFormatting sqref="AJ18">
    <cfRule type="cellIs" dxfId="580" priority="576" operator="equal">
      <formula>0</formula>
    </cfRule>
  </conditionalFormatting>
  <conditionalFormatting sqref="AL45:AL48">
    <cfRule type="cellIs" dxfId="579" priority="574" operator="equal">
      <formula>"NO VÁLIDA"</formula>
    </cfRule>
    <cfRule type="cellIs" dxfId="578" priority="575" operator="equal">
      <formula>"VÁLIDA"</formula>
    </cfRule>
  </conditionalFormatting>
  <conditionalFormatting sqref="AJ45:AL45 AJ47:AL48">
    <cfRule type="expression" dxfId="577" priority="573">
      <formula>YS="T"</formula>
    </cfRule>
  </conditionalFormatting>
  <conditionalFormatting sqref="AJ45:AJ48">
    <cfRule type="cellIs" dxfId="576" priority="572" operator="equal">
      <formula>0</formula>
    </cfRule>
  </conditionalFormatting>
  <conditionalFormatting sqref="AL70">
    <cfRule type="cellIs" dxfId="575" priority="570" operator="equal">
      <formula>"NO VÁLIDA"</formula>
    </cfRule>
    <cfRule type="cellIs" dxfId="574" priority="571" operator="equal">
      <formula>"VÁLIDA"</formula>
    </cfRule>
  </conditionalFormatting>
  <conditionalFormatting sqref="AJ70:AL70">
    <cfRule type="expression" dxfId="573" priority="569" stopIfTrue="1">
      <formula>AND(ROW()=CELL("ROW"),COLUMN()=CELL("COL"))</formula>
    </cfRule>
  </conditionalFormatting>
  <conditionalFormatting sqref="AK70">
    <cfRule type="cellIs" dxfId="572" priority="568" operator="equal">
      <formula>0</formula>
    </cfRule>
  </conditionalFormatting>
  <conditionalFormatting sqref="AO62 AO64:AO65 AO71:AO73 AO60">
    <cfRule type="cellIs" dxfId="571" priority="566" operator="equal">
      <formula>"PARA REVISIÓN"</formula>
    </cfRule>
    <cfRule type="cellIs" dxfId="570" priority="567" operator="equal">
      <formula>"CUMPLE"</formula>
    </cfRule>
  </conditionalFormatting>
  <conditionalFormatting sqref="AO14:AO17 AO71:AO83">
    <cfRule type="cellIs" dxfId="569" priority="564" operator="equal">
      <formula>"NO VÁLIDA"</formula>
    </cfRule>
    <cfRule type="cellIs" dxfId="568" priority="565" operator="equal">
      <formula>"VÁLIDA"</formula>
    </cfRule>
  </conditionalFormatting>
  <conditionalFormatting sqref="AN74">
    <cfRule type="cellIs" dxfId="567" priority="563" operator="notBetween">
      <formula>"RECHAZO"</formula>
      <formula>"NO ADMISIBLE"</formula>
    </cfRule>
  </conditionalFormatting>
  <conditionalFormatting sqref="AM32:AO37 AM49:AO49">
    <cfRule type="expression" dxfId="566" priority="562">
      <formula>YS="T"</formula>
    </cfRule>
  </conditionalFormatting>
  <conditionalFormatting sqref="AM13:AO14">
    <cfRule type="expression" dxfId="565" priority="561" stopIfTrue="1">
      <formula>ROW()=CELL("ROW")</formula>
    </cfRule>
  </conditionalFormatting>
  <conditionalFormatting sqref="AM16:AO16 AM26:AO27 AM32:AO32 AM22:AO22 AM71:AO83 AM57:AO69 AM20:AO20 AM43:AO43 AM56 AO56">
    <cfRule type="expression" dxfId="564" priority="560" stopIfTrue="1">
      <formula>AND(ROW()=CELL("ROW"),COLUMN()=CELL("COL"))</formula>
    </cfRule>
  </conditionalFormatting>
  <conditionalFormatting sqref="AN15 AN22 AN26 AN32 AN43 AN51 AN54 AN59 AN63:AN65 AN71">
    <cfRule type="cellIs" dxfId="563" priority="559" operator="greaterThan">
      <formula>0</formula>
    </cfRule>
  </conditionalFormatting>
  <conditionalFormatting sqref="AM16:AM17 AM23:AM25 AM27:AM31 AM33:AM42 AM44 AM52:AM53 AM55 AN60:AN62 AN66:AN69 AM19:AM21 AM49:AM50">
    <cfRule type="cellIs" dxfId="562" priority="558" operator="equal">
      <formula>0</formula>
    </cfRule>
  </conditionalFormatting>
  <conditionalFormatting sqref="AO18">
    <cfRule type="cellIs" dxfId="561" priority="556" operator="equal">
      <formula>"NO VÁLIDA"</formula>
    </cfRule>
    <cfRule type="cellIs" dxfId="560" priority="557" operator="equal">
      <formula>"VÁLIDA"</formula>
    </cfRule>
  </conditionalFormatting>
  <conditionalFormatting sqref="AM18">
    <cfRule type="cellIs" dxfId="559" priority="555" operator="equal">
      <formula>0</formula>
    </cfRule>
  </conditionalFormatting>
  <conditionalFormatting sqref="AO45:AO48">
    <cfRule type="cellIs" dxfId="558" priority="553" operator="equal">
      <formula>"NO VÁLIDA"</formula>
    </cfRule>
    <cfRule type="cellIs" dxfId="557" priority="554" operator="equal">
      <formula>"VÁLIDA"</formula>
    </cfRule>
  </conditionalFormatting>
  <conditionalFormatting sqref="AM45:AO45 AM47:AO48">
    <cfRule type="expression" dxfId="556" priority="552">
      <formula>YS="T"</formula>
    </cfRule>
  </conditionalFormatting>
  <conditionalFormatting sqref="AM45:AM48">
    <cfRule type="cellIs" dxfId="555" priority="551" operator="equal">
      <formula>0</formula>
    </cfRule>
  </conditionalFormatting>
  <conditionalFormatting sqref="AO70">
    <cfRule type="cellIs" dxfId="554" priority="549" operator="equal">
      <formula>"NO VÁLIDA"</formula>
    </cfRule>
    <cfRule type="cellIs" dxfId="553" priority="550" operator="equal">
      <formula>"VÁLIDA"</formula>
    </cfRule>
  </conditionalFormatting>
  <conditionalFormatting sqref="AM70:AO70">
    <cfRule type="expression" dxfId="552" priority="548" stopIfTrue="1">
      <formula>AND(ROW()=CELL("ROW"),COLUMN()=CELL("COL"))</formula>
    </cfRule>
  </conditionalFormatting>
  <conditionalFormatting sqref="AN70">
    <cfRule type="cellIs" dxfId="551" priority="547" operator="equal">
      <formula>0</formula>
    </cfRule>
  </conditionalFormatting>
  <conditionalFormatting sqref="AR62 AR64:AR65 AR71:AR73 AR60">
    <cfRule type="cellIs" dxfId="550" priority="545" operator="equal">
      <formula>"PARA REVISIÓN"</formula>
    </cfRule>
    <cfRule type="cellIs" dxfId="549" priority="546" operator="equal">
      <formula>"CUMPLE"</formula>
    </cfRule>
  </conditionalFormatting>
  <conditionalFormatting sqref="AR14:AR17 AR71:AR83">
    <cfRule type="cellIs" dxfId="548" priority="543" operator="equal">
      <formula>"NO VÁLIDA"</formula>
    </cfRule>
    <cfRule type="cellIs" dxfId="547" priority="544" operator="equal">
      <formula>"VÁLIDA"</formula>
    </cfRule>
  </conditionalFormatting>
  <conditionalFormatting sqref="AQ74">
    <cfRule type="cellIs" dxfId="546" priority="542" operator="notBetween">
      <formula>"RECHAZO"</formula>
      <formula>"NO ADMISIBLE"</formula>
    </cfRule>
  </conditionalFormatting>
  <conditionalFormatting sqref="AP32:AR37 AP49:AR49">
    <cfRule type="expression" dxfId="545" priority="541">
      <formula>YS="T"</formula>
    </cfRule>
  </conditionalFormatting>
  <conditionalFormatting sqref="AP13:AR14">
    <cfRule type="expression" dxfId="544" priority="540" stopIfTrue="1">
      <formula>ROW()=CELL("ROW")</formula>
    </cfRule>
  </conditionalFormatting>
  <conditionalFormatting sqref="AP16:AR16 AP26:AR27 AP32:AR32 AP22:AR22 AP71:AR83 AP57:AR69 AP20:AR20 AP43:AR43 AP56 AR56">
    <cfRule type="expression" dxfId="543" priority="539" stopIfTrue="1">
      <formula>AND(ROW()=CELL("ROW"),COLUMN()=CELL("COL"))</formula>
    </cfRule>
  </conditionalFormatting>
  <conditionalFormatting sqref="AQ15 AQ22 AQ26 AQ32 AQ43 AQ51 AQ54 AQ59 AQ63:AQ65 AQ71">
    <cfRule type="cellIs" dxfId="542" priority="538" operator="greaterThan">
      <formula>0</formula>
    </cfRule>
  </conditionalFormatting>
  <conditionalFormatting sqref="AP16:AP17 AP23:AP25 AP27:AP31 AP33:AP42 AP44 AP52:AP53 AP55 AQ60:AQ62 AQ66:AQ69 AP19:AP21 AP49:AP50">
    <cfRule type="cellIs" dxfId="541" priority="537" operator="equal">
      <formula>0</formula>
    </cfRule>
  </conditionalFormatting>
  <conditionalFormatting sqref="AR18">
    <cfRule type="cellIs" dxfId="540" priority="535" operator="equal">
      <formula>"NO VÁLIDA"</formula>
    </cfRule>
    <cfRule type="cellIs" dxfId="539" priority="536" operator="equal">
      <formula>"VÁLIDA"</formula>
    </cfRule>
  </conditionalFormatting>
  <conditionalFormatting sqref="AP18">
    <cfRule type="cellIs" dxfId="538" priority="534" operator="equal">
      <formula>0</formula>
    </cfRule>
  </conditionalFormatting>
  <conditionalFormatting sqref="AR45:AR48">
    <cfRule type="cellIs" dxfId="537" priority="532" operator="equal">
      <formula>"NO VÁLIDA"</formula>
    </cfRule>
    <cfRule type="cellIs" dxfId="536" priority="533" operator="equal">
      <formula>"VÁLIDA"</formula>
    </cfRule>
  </conditionalFormatting>
  <conditionalFormatting sqref="AP45:AR45 AP47:AR48">
    <cfRule type="expression" dxfId="535" priority="531">
      <formula>YS="T"</formula>
    </cfRule>
  </conditionalFormatting>
  <conditionalFormatting sqref="AP45:AP48">
    <cfRule type="cellIs" dxfId="534" priority="530" operator="equal">
      <formula>0</formula>
    </cfRule>
  </conditionalFormatting>
  <conditionalFormatting sqref="AR70">
    <cfRule type="cellIs" dxfId="533" priority="528" operator="equal">
      <formula>"NO VÁLIDA"</formula>
    </cfRule>
    <cfRule type="cellIs" dxfId="532" priority="529" operator="equal">
      <formula>"VÁLIDA"</formula>
    </cfRule>
  </conditionalFormatting>
  <conditionalFormatting sqref="AP70:AR70">
    <cfRule type="expression" dxfId="531" priority="527" stopIfTrue="1">
      <formula>AND(ROW()=CELL("ROW"),COLUMN()=CELL("COL"))</formula>
    </cfRule>
  </conditionalFormatting>
  <conditionalFormatting sqref="AQ70">
    <cfRule type="cellIs" dxfId="530" priority="526" operator="equal">
      <formula>0</formula>
    </cfRule>
  </conditionalFormatting>
  <conditionalFormatting sqref="AU62 AU64:AU65 AU71:AU73 AU60">
    <cfRule type="cellIs" dxfId="529" priority="524" operator="equal">
      <formula>"PARA REVISIÓN"</formula>
    </cfRule>
    <cfRule type="cellIs" dxfId="528" priority="525" operator="equal">
      <formula>"CUMPLE"</formula>
    </cfRule>
  </conditionalFormatting>
  <conditionalFormatting sqref="AU14:AU17 AU71:AU83">
    <cfRule type="cellIs" dxfId="527" priority="522" operator="equal">
      <formula>"NO VÁLIDA"</formula>
    </cfRule>
    <cfRule type="cellIs" dxfId="526" priority="523" operator="equal">
      <formula>"VÁLIDA"</formula>
    </cfRule>
  </conditionalFormatting>
  <conditionalFormatting sqref="AT74">
    <cfRule type="cellIs" dxfId="525" priority="521" operator="notBetween">
      <formula>"RECHAZO"</formula>
      <formula>"NO ADMISIBLE"</formula>
    </cfRule>
  </conditionalFormatting>
  <conditionalFormatting sqref="AS32:AU37 AS49:AU49">
    <cfRule type="expression" dxfId="524" priority="520">
      <formula>YS="T"</formula>
    </cfRule>
  </conditionalFormatting>
  <conditionalFormatting sqref="AS13:AU14">
    <cfRule type="expression" dxfId="523" priority="519" stopIfTrue="1">
      <formula>ROW()=CELL("ROW")</formula>
    </cfRule>
  </conditionalFormatting>
  <conditionalFormatting sqref="AS16:AU16 AS26:AU27 AS32:AU32 AS22:AU22 AS71:AU83 AS57:AU69 AS20:AU20 AS43:AU43 AS56 AU56">
    <cfRule type="expression" dxfId="522" priority="518" stopIfTrue="1">
      <formula>AND(ROW()=CELL("ROW"),COLUMN()=CELL("COL"))</formula>
    </cfRule>
  </conditionalFormatting>
  <conditionalFormatting sqref="AT15 AT22 AT26 AT32 AT43 AT51 AT54 AT59 AT63:AT65 AT71">
    <cfRule type="cellIs" dxfId="521" priority="517" operator="greaterThan">
      <formula>0</formula>
    </cfRule>
  </conditionalFormatting>
  <conditionalFormatting sqref="AS16:AS17 AS23:AS25 AS27:AS31 AS33:AS42 AS44 AS52:AS53 AS55 AT60:AT62 AT66:AT69 AS19:AS21 AS49:AS50">
    <cfRule type="cellIs" dxfId="520" priority="516" operator="equal">
      <formula>0</formula>
    </cfRule>
  </conditionalFormatting>
  <conditionalFormatting sqref="AU18">
    <cfRule type="cellIs" dxfId="519" priority="514" operator="equal">
      <formula>"NO VÁLIDA"</formula>
    </cfRule>
    <cfRule type="cellIs" dxfId="518" priority="515" operator="equal">
      <formula>"VÁLIDA"</formula>
    </cfRule>
  </conditionalFormatting>
  <conditionalFormatting sqref="AS18">
    <cfRule type="cellIs" dxfId="517" priority="513" operator="equal">
      <formula>0</formula>
    </cfRule>
  </conditionalFormatting>
  <conditionalFormatting sqref="AU45:AU48">
    <cfRule type="cellIs" dxfId="516" priority="511" operator="equal">
      <formula>"NO VÁLIDA"</formula>
    </cfRule>
    <cfRule type="cellIs" dxfId="515" priority="512" operator="equal">
      <formula>"VÁLIDA"</formula>
    </cfRule>
  </conditionalFormatting>
  <conditionalFormatting sqref="AS45:AU45 AS47:AU48">
    <cfRule type="expression" dxfId="514" priority="510">
      <formula>YS="T"</formula>
    </cfRule>
  </conditionalFormatting>
  <conditionalFormatting sqref="AS45:AS48">
    <cfRule type="cellIs" dxfId="513" priority="509" operator="equal">
      <formula>0</formula>
    </cfRule>
  </conditionalFormatting>
  <conditionalFormatting sqref="AU70">
    <cfRule type="cellIs" dxfId="512" priority="507" operator="equal">
      <formula>"NO VÁLIDA"</formula>
    </cfRule>
    <cfRule type="cellIs" dxfId="511" priority="508" operator="equal">
      <formula>"VÁLIDA"</formula>
    </cfRule>
  </conditionalFormatting>
  <conditionalFormatting sqref="AS70:AU70">
    <cfRule type="expression" dxfId="510" priority="506" stopIfTrue="1">
      <formula>AND(ROW()=CELL("ROW"),COLUMN()=CELL("COL"))</formula>
    </cfRule>
  </conditionalFormatting>
  <conditionalFormatting sqref="AT70">
    <cfRule type="cellIs" dxfId="509" priority="505" operator="equal">
      <formula>0</formula>
    </cfRule>
  </conditionalFormatting>
  <conditionalFormatting sqref="AX62 AX64:AX65 AX71:AX73 AX60">
    <cfRule type="cellIs" dxfId="508" priority="503" operator="equal">
      <formula>"PARA REVISIÓN"</formula>
    </cfRule>
    <cfRule type="cellIs" dxfId="507" priority="504" operator="equal">
      <formula>"CUMPLE"</formula>
    </cfRule>
  </conditionalFormatting>
  <conditionalFormatting sqref="AX14:AX17 AX71:AX83">
    <cfRule type="cellIs" dxfId="506" priority="501" operator="equal">
      <formula>"NO VÁLIDA"</formula>
    </cfRule>
    <cfRule type="cellIs" dxfId="505" priority="502" operator="equal">
      <formula>"VÁLIDA"</formula>
    </cfRule>
  </conditionalFormatting>
  <conditionalFormatting sqref="AW74">
    <cfRule type="cellIs" dxfId="504" priority="500" operator="notBetween">
      <formula>"RECHAZO"</formula>
      <formula>"NO ADMISIBLE"</formula>
    </cfRule>
  </conditionalFormatting>
  <conditionalFormatting sqref="AV32:AX37 AV49:AX49">
    <cfRule type="expression" dxfId="503" priority="499">
      <formula>YS="T"</formula>
    </cfRule>
  </conditionalFormatting>
  <conditionalFormatting sqref="AV13:AX14">
    <cfRule type="expression" dxfId="502" priority="498" stopIfTrue="1">
      <formula>ROW()=CELL("ROW")</formula>
    </cfRule>
  </conditionalFormatting>
  <conditionalFormatting sqref="AV16:AX16 AV26:AX27 AV32:AX32 AV22:AX22 AV71:AX83 AV57:AX69 AV20:AX20 AV43:AX43 AV56 AX56">
    <cfRule type="expression" dxfId="501" priority="497" stopIfTrue="1">
      <formula>AND(ROW()=CELL("ROW"),COLUMN()=CELL("COL"))</formula>
    </cfRule>
  </conditionalFormatting>
  <conditionalFormatting sqref="AW15 AW22 AW26 AW32 AW43 AW51 AW54 AW59 AW63:AW65 AW71">
    <cfRule type="cellIs" dxfId="500" priority="496" operator="greaterThan">
      <formula>0</formula>
    </cfRule>
  </conditionalFormatting>
  <conditionalFormatting sqref="AV16:AV17 AV23:AV25 AV27:AV31 AV33:AV42 AV44 AV52:AV53 AV55 AW60:AW62 AW66:AW69 AV19:AV21 AV49:AV50">
    <cfRule type="cellIs" dxfId="499" priority="495" operator="equal">
      <formula>0</formula>
    </cfRule>
  </conditionalFormatting>
  <conditionalFormatting sqref="AX18">
    <cfRule type="cellIs" dxfId="498" priority="493" operator="equal">
      <formula>"NO VÁLIDA"</formula>
    </cfRule>
    <cfRule type="cellIs" dxfId="497" priority="494" operator="equal">
      <formula>"VÁLIDA"</formula>
    </cfRule>
  </conditionalFormatting>
  <conditionalFormatting sqref="AV18">
    <cfRule type="cellIs" dxfId="496" priority="492" operator="equal">
      <formula>0</formula>
    </cfRule>
  </conditionalFormatting>
  <conditionalFormatting sqref="AX45:AX48">
    <cfRule type="cellIs" dxfId="495" priority="490" operator="equal">
      <formula>"NO VÁLIDA"</formula>
    </cfRule>
    <cfRule type="cellIs" dxfId="494" priority="491" operator="equal">
      <formula>"VÁLIDA"</formula>
    </cfRule>
  </conditionalFormatting>
  <conditionalFormatting sqref="AV45:AX45 AV47:AX48">
    <cfRule type="expression" dxfId="493" priority="489">
      <formula>YS="T"</formula>
    </cfRule>
  </conditionalFormatting>
  <conditionalFormatting sqref="AV45:AV48">
    <cfRule type="cellIs" dxfId="492" priority="488" operator="equal">
      <formula>0</formula>
    </cfRule>
  </conditionalFormatting>
  <conditionalFormatting sqref="AX70">
    <cfRule type="cellIs" dxfId="491" priority="486" operator="equal">
      <formula>"NO VÁLIDA"</formula>
    </cfRule>
    <cfRule type="cellIs" dxfId="490" priority="487" operator="equal">
      <formula>"VÁLIDA"</formula>
    </cfRule>
  </conditionalFormatting>
  <conditionalFormatting sqref="AV70:AX70">
    <cfRule type="expression" dxfId="489" priority="485" stopIfTrue="1">
      <formula>AND(ROW()=CELL("ROW"),COLUMN()=CELL("COL"))</formula>
    </cfRule>
  </conditionalFormatting>
  <conditionalFormatting sqref="AW70">
    <cfRule type="cellIs" dxfId="488" priority="484" operator="equal">
      <formula>0</formula>
    </cfRule>
  </conditionalFormatting>
  <conditionalFormatting sqref="BA62 BA64:BA65 BA71:BA73 BA60">
    <cfRule type="cellIs" dxfId="487" priority="482" operator="equal">
      <formula>"PARA REVISIÓN"</formula>
    </cfRule>
    <cfRule type="cellIs" dxfId="486" priority="483" operator="equal">
      <formula>"CUMPLE"</formula>
    </cfRule>
  </conditionalFormatting>
  <conditionalFormatting sqref="BA14:BA17 BA71:BA83">
    <cfRule type="cellIs" dxfId="485" priority="480" operator="equal">
      <formula>"NO VÁLIDA"</formula>
    </cfRule>
    <cfRule type="cellIs" dxfId="484" priority="481" operator="equal">
      <formula>"VÁLIDA"</formula>
    </cfRule>
  </conditionalFormatting>
  <conditionalFormatting sqref="AZ74">
    <cfRule type="cellIs" dxfId="483" priority="479" operator="notBetween">
      <formula>"RECHAZO"</formula>
      <formula>"NO ADMISIBLE"</formula>
    </cfRule>
  </conditionalFormatting>
  <conditionalFormatting sqref="AY32:BA37 AY49:BA49">
    <cfRule type="expression" dxfId="482" priority="478">
      <formula>YS="T"</formula>
    </cfRule>
  </conditionalFormatting>
  <conditionalFormatting sqref="AY13:BA14">
    <cfRule type="expression" dxfId="481" priority="477" stopIfTrue="1">
      <formula>ROW()=CELL("ROW")</formula>
    </cfRule>
  </conditionalFormatting>
  <conditionalFormatting sqref="AY16:BA16 AY26:BA27 AY32:BA32 AY22:BA22 AY71:BA83 AY57:BA69 AY20:BA20 AY43:BA43 AY56 BA56">
    <cfRule type="expression" dxfId="480" priority="476" stopIfTrue="1">
      <formula>AND(ROW()=CELL("ROW"),COLUMN()=CELL("COL"))</formula>
    </cfRule>
  </conditionalFormatting>
  <conditionalFormatting sqref="AZ15 AZ22 AZ26 AZ32 AZ43 AZ51 AZ54 AZ59 AZ63:AZ65 AZ71">
    <cfRule type="cellIs" dxfId="479" priority="475" operator="greaterThan">
      <formula>0</formula>
    </cfRule>
  </conditionalFormatting>
  <conditionalFormatting sqref="AY16:AY17 AY23:AY25 AY27:AY31 AY33:AY42 AY44 AY52:AY53 AY55 AZ60:AZ62 AZ66:AZ69 AY19:AY21 AY49:AY50">
    <cfRule type="cellIs" dxfId="478" priority="474" operator="equal">
      <formula>0</formula>
    </cfRule>
  </conditionalFormatting>
  <conditionalFormatting sqref="BA18">
    <cfRule type="cellIs" dxfId="477" priority="472" operator="equal">
      <formula>"NO VÁLIDA"</formula>
    </cfRule>
    <cfRule type="cellIs" dxfId="476" priority="473" operator="equal">
      <formula>"VÁLIDA"</formula>
    </cfRule>
  </conditionalFormatting>
  <conditionalFormatting sqref="AY18">
    <cfRule type="cellIs" dxfId="475" priority="471" operator="equal">
      <formula>0</formula>
    </cfRule>
  </conditionalFormatting>
  <conditionalFormatting sqref="BA45:BA48">
    <cfRule type="cellIs" dxfId="474" priority="469" operator="equal">
      <formula>"NO VÁLIDA"</formula>
    </cfRule>
    <cfRule type="cellIs" dxfId="473" priority="470" operator="equal">
      <formula>"VÁLIDA"</formula>
    </cfRule>
  </conditionalFormatting>
  <conditionalFormatting sqref="AY45:BA45 AY47:BA48">
    <cfRule type="expression" dxfId="472" priority="468">
      <formula>YS="T"</formula>
    </cfRule>
  </conditionalFormatting>
  <conditionalFormatting sqref="AY45:AY48">
    <cfRule type="cellIs" dxfId="471" priority="467" operator="equal">
      <formula>0</formula>
    </cfRule>
  </conditionalFormatting>
  <conditionalFormatting sqref="BA70">
    <cfRule type="cellIs" dxfId="470" priority="465" operator="equal">
      <formula>"NO VÁLIDA"</formula>
    </cfRule>
    <cfRule type="cellIs" dxfId="469" priority="466" operator="equal">
      <formula>"VÁLIDA"</formula>
    </cfRule>
  </conditionalFormatting>
  <conditionalFormatting sqref="AY70:BA70">
    <cfRule type="expression" dxfId="468" priority="464" stopIfTrue="1">
      <formula>AND(ROW()=CELL("ROW"),COLUMN()=CELL("COL"))</formula>
    </cfRule>
  </conditionalFormatting>
  <conditionalFormatting sqref="AZ70">
    <cfRule type="cellIs" dxfId="467" priority="463" operator="equal">
      <formula>0</formula>
    </cfRule>
  </conditionalFormatting>
  <conditionalFormatting sqref="BD62 BD64:BD65 BD71:BD73 BD60">
    <cfRule type="cellIs" dxfId="466" priority="461" operator="equal">
      <formula>"PARA REVISIÓN"</formula>
    </cfRule>
    <cfRule type="cellIs" dxfId="465" priority="462" operator="equal">
      <formula>"CUMPLE"</formula>
    </cfRule>
  </conditionalFormatting>
  <conditionalFormatting sqref="BD14:BD17 BD71:BD83">
    <cfRule type="cellIs" dxfId="464" priority="459" operator="equal">
      <formula>"NO VÁLIDA"</formula>
    </cfRule>
    <cfRule type="cellIs" dxfId="463" priority="460" operator="equal">
      <formula>"VÁLIDA"</formula>
    </cfRule>
  </conditionalFormatting>
  <conditionalFormatting sqref="BC74">
    <cfRule type="cellIs" dxfId="462" priority="458" operator="notBetween">
      <formula>"RECHAZO"</formula>
      <formula>"NO ADMISIBLE"</formula>
    </cfRule>
  </conditionalFormatting>
  <conditionalFormatting sqref="BB32:BD37 BB49:BD49">
    <cfRule type="expression" dxfId="461" priority="457">
      <formula>YS="T"</formula>
    </cfRule>
  </conditionalFormatting>
  <conditionalFormatting sqref="BB13:BD14">
    <cfRule type="expression" dxfId="460" priority="456" stopIfTrue="1">
      <formula>ROW()=CELL("ROW")</formula>
    </cfRule>
  </conditionalFormatting>
  <conditionalFormatting sqref="BB16:BD16 BB26:BD27 BB32:BD32 BB22:BD22 BB71:BD83 BB57:BD69 BB20:BD20 BB43:BD43 BB56 BD56">
    <cfRule type="expression" dxfId="459" priority="455" stopIfTrue="1">
      <formula>AND(ROW()=CELL("ROW"),COLUMN()=CELL("COL"))</formula>
    </cfRule>
  </conditionalFormatting>
  <conditionalFormatting sqref="BC15 BC22 BC26 BC32 BC43 BC51 BC54 BC59 BC63:BC65 BC71">
    <cfRule type="cellIs" dxfId="458" priority="454" operator="greaterThan">
      <formula>0</formula>
    </cfRule>
  </conditionalFormatting>
  <conditionalFormatting sqref="BB16:BB17 BB23:BB25 BB27:BB31 BB33:BB42 BB44 BB52:BB53 BB55 BC60:BC62 BC66:BC69 BB19:BB21 BB49:BB50">
    <cfRule type="cellIs" dxfId="457" priority="453" operator="equal">
      <formula>0</formula>
    </cfRule>
  </conditionalFormatting>
  <conditionalFormatting sqref="BD18">
    <cfRule type="cellIs" dxfId="456" priority="451" operator="equal">
      <formula>"NO VÁLIDA"</formula>
    </cfRule>
    <cfRule type="cellIs" dxfId="455" priority="452" operator="equal">
      <formula>"VÁLIDA"</formula>
    </cfRule>
  </conditionalFormatting>
  <conditionalFormatting sqref="BB18">
    <cfRule type="cellIs" dxfId="454" priority="450" operator="equal">
      <formula>0</formula>
    </cfRule>
  </conditionalFormatting>
  <conditionalFormatting sqref="BD45:BD48">
    <cfRule type="cellIs" dxfId="453" priority="448" operator="equal">
      <formula>"NO VÁLIDA"</formula>
    </cfRule>
    <cfRule type="cellIs" dxfId="452" priority="449" operator="equal">
      <formula>"VÁLIDA"</formula>
    </cfRule>
  </conditionalFormatting>
  <conditionalFormatting sqref="BB45:BD45 BB47:BD48">
    <cfRule type="expression" dxfId="451" priority="447">
      <formula>YS="T"</formula>
    </cfRule>
  </conditionalFormatting>
  <conditionalFormatting sqref="BB45:BB48">
    <cfRule type="cellIs" dxfId="450" priority="446" operator="equal">
      <formula>0</formula>
    </cfRule>
  </conditionalFormatting>
  <conditionalFormatting sqref="BD70">
    <cfRule type="cellIs" dxfId="449" priority="444" operator="equal">
      <formula>"NO VÁLIDA"</formula>
    </cfRule>
    <cfRule type="cellIs" dxfId="448" priority="445" operator="equal">
      <formula>"VÁLIDA"</formula>
    </cfRule>
  </conditionalFormatting>
  <conditionalFormatting sqref="BB70:BD70">
    <cfRule type="expression" dxfId="447" priority="443" stopIfTrue="1">
      <formula>AND(ROW()=CELL("ROW"),COLUMN()=CELL("COL"))</formula>
    </cfRule>
  </conditionalFormatting>
  <conditionalFormatting sqref="BC70">
    <cfRule type="cellIs" dxfId="446" priority="442" operator="equal">
      <formula>0</formula>
    </cfRule>
  </conditionalFormatting>
  <conditionalFormatting sqref="BG62 BG64:BG65 BG71:BG73 BG60">
    <cfRule type="cellIs" dxfId="445" priority="440" operator="equal">
      <formula>"PARA REVISIÓN"</formula>
    </cfRule>
    <cfRule type="cellIs" dxfId="444" priority="441" operator="equal">
      <formula>"CUMPLE"</formula>
    </cfRule>
  </conditionalFormatting>
  <conditionalFormatting sqref="BG14:BG17 BG71:BG83">
    <cfRule type="cellIs" dxfId="443" priority="438" operator="equal">
      <formula>"NO VÁLIDA"</formula>
    </cfRule>
    <cfRule type="cellIs" dxfId="442" priority="439" operator="equal">
      <formula>"VÁLIDA"</formula>
    </cfRule>
  </conditionalFormatting>
  <conditionalFormatting sqref="BF74">
    <cfRule type="cellIs" dxfId="441" priority="437" operator="notBetween">
      <formula>"RECHAZO"</formula>
      <formula>"NO ADMISIBLE"</formula>
    </cfRule>
  </conditionalFormatting>
  <conditionalFormatting sqref="BE32:BG37 BE49:BG49">
    <cfRule type="expression" dxfId="440" priority="436">
      <formula>YS="T"</formula>
    </cfRule>
  </conditionalFormatting>
  <conditionalFormatting sqref="BE13:BG14">
    <cfRule type="expression" dxfId="439" priority="435" stopIfTrue="1">
      <formula>ROW()=CELL("ROW")</formula>
    </cfRule>
  </conditionalFormatting>
  <conditionalFormatting sqref="BE16:BG16 BE26:BG27 BE32:BG32 BE22:BG22 BE71:BG83 BE57:BG69 BE20:BG20 BE43:BG43 BE56 BG56">
    <cfRule type="expression" dxfId="438" priority="434" stopIfTrue="1">
      <formula>AND(ROW()=CELL("ROW"),COLUMN()=CELL("COL"))</formula>
    </cfRule>
  </conditionalFormatting>
  <conditionalFormatting sqref="BF15 BF22 BF26 BF32 BF43 BF51 BF54 BF59 BF63:BF65 BF71">
    <cfRule type="cellIs" dxfId="437" priority="433" operator="greaterThan">
      <formula>0</formula>
    </cfRule>
  </conditionalFormatting>
  <conditionalFormatting sqref="BE16:BE17 BE23:BE25 BE27:BE31 BE33:BE42 BE44 BE52:BE53 BE55 BF60:BF62 BF66:BF69 BE19:BE21 BE49:BE50">
    <cfRule type="cellIs" dxfId="436" priority="432" operator="equal">
      <formula>0</formula>
    </cfRule>
  </conditionalFormatting>
  <conditionalFormatting sqref="BG18">
    <cfRule type="cellIs" dxfId="435" priority="430" operator="equal">
      <formula>"NO VÁLIDA"</formula>
    </cfRule>
    <cfRule type="cellIs" dxfId="434" priority="431" operator="equal">
      <formula>"VÁLIDA"</formula>
    </cfRule>
  </conditionalFormatting>
  <conditionalFormatting sqref="BE18">
    <cfRule type="cellIs" dxfId="433" priority="429" operator="equal">
      <formula>0</formula>
    </cfRule>
  </conditionalFormatting>
  <conditionalFormatting sqref="BG45:BG48">
    <cfRule type="cellIs" dxfId="432" priority="427" operator="equal">
      <formula>"NO VÁLIDA"</formula>
    </cfRule>
    <cfRule type="cellIs" dxfId="431" priority="428" operator="equal">
      <formula>"VÁLIDA"</formula>
    </cfRule>
  </conditionalFormatting>
  <conditionalFormatting sqref="BE45:BG45 BE47:BG48">
    <cfRule type="expression" dxfId="430" priority="426">
      <formula>YS="T"</formula>
    </cfRule>
  </conditionalFormatting>
  <conditionalFormatting sqref="BE45:BE48">
    <cfRule type="cellIs" dxfId="429" priority="425" operator="equal">
      <formula>0</formula>
    </cfRule>
  </conditionalFormatting>
  <conditionalFormatting sqref="BG70">
    <cfRule type="cellIs" dxfId="428" priority="423" operator="equal">
      <formula>"NO VÁLIDA"</formula>
    </cfRule>
    <cfRule type="cellIs" dxfId="427" priority="424" operator="equal">
      <formula>"VÁLIDA"</formula>
    </cfRule>
  </conditionalFormatting>
  <conditionalFormatting sqref="BE70:BG70">
    <cfRule type="expression" dxfId="426" priority="422" stopIfTrue="1">
      <formula>AND(ROW()=CELL("ROW"),COLUMN()=CELL("COL"))</formula>
    </cfRule>
  </conditionalFormatting>
  <conditionalFormatting sqref="BF70">
    <cfRule type="cellIs" dxfId="425" priority="421" operator="equal">
      <formula>0</formula>
    </cfRule>
  </conditionalFormatting>
  <conditionalFormatting sqref="BJ62 BJ64:BJ65 BJ71:BJ73 BJ60">
    <cfRule type="cellIs" dxfId="424" priority="419" operator="equal">
      <formula>"PARA REVISIÓN"</formula>
    </cfRule>
    <cfRule type="cellIs" dxfId="423" priority="420" operator="equal">
      <formula>"CUMPLE"</formula>
    </cfRule>
  </conditionalFormatting>
  <conditionalFormatting sqref="BJ14:BJ17 BJ71:BJ83">
    <cfRule type="cellIs" dxfId="422" priority="417" operator="equal">
      <formula>"NO VÁLIDA"</formula>
    </cfRule>
    <cfRule type="cellIs" dxfId="421" priority="418" operator="equal">
      <formula>"VÁLIDA"</formula>
    </cfRule>
  </conditionalFormatting>
  <conditionalFormatting sqref="BI74">
    <cfRule type="cellIs" dxfId="420" priority="416" operator="notBetween">
      <formula>"RECHAZO"</formula>
      <formula>"NO ADMISIBLE"</formula>
    </cfRule>
  </conditionalFormatting>
  <conditionalFormatting sqref="BH32:BJ37 BH49:BJ49">
    <cfRule type="expression" dxfId="419" priority="415">
      <formula>YS="T"</formula>
    </cfRule>
  </conditionalFormatting>
  <conditionalFormatting sqref="BH13:BJ14">
    <cfRule type="expression" dxfId="418" priority="414" stopIfTrue="1">
      <formula>ROW()=CELL("ROW")</formula>
    </cfRule>
  </conditionalFormatting>
  <conditionalFormatting sqref="BH16:BJ16 BH26:BJ27 BH32:BJ32 BH22:BJ22 BH71:BJ83 BH57:BJ69 BH20:BJ20 BH43:BJ43 BH56 BJ56">
    <cfRule type="expression" dxfId="417" priority="413" stopIfTrue="1">
      <formula>AND(ROW()=CELL("ROW"),COLUMN()=CELL("COL"))</formula>
    </cfRule>
  </conditionalFormatting>
  <conditionalFormatting sqref="BI15 BI22 BI26 BI32 BI43 BI51 BI54 BI59 BI63:BI65 BI71">
    <cfRule type="cellIs" dxfId="416" priority="412" operator="greaterThan">
      <formula>0</formula>
    </cfRule>
  </conditionalFormatting>
  <conditionalFormatting sqref="BH16:BH17 BH23:BH25 BH27:BH31 BH33:BH42 BH44 BH52:BH53 BH55 BI60:BI62 BI66:BI69 BH19:BH21 BH49:BH50">
    <cfRule type="cellIs" dxfId="415" priority="411" operator="equal">
      <formula>0</formula>
    </cfRule>
  </conditionalFormatting>
  <conditionalFormatting sqref="BJ18">
    <cfRule type="cellIs" dxfId="414" priority="409" operator="equal">
      <formula>"NO VÁLIDA"</formula>
    </cfRule>
    <cfRule type="cellIs" dxfId="413" priority="410" operator="equal">
      <formula>"VÁLIDA"</formula>
    </cfRule>
  </conditionalFormatting>
  <conditionalFormatting sqref="BH18">
    <cfRule type="cellIs" dxfId="412" priority="408" operator="equal">
      <formula>0</formula>
    </cfRule>
  </conditionalFormatting>
  <conditionalFormatting sqref="BJ45:BJ48">
    <cfRule type="cellIs" dxfId="411" priority="406" operator="equal">
      <formula>"NO VÁLIDA"</formula>
    </cfRule>
    <cfRule type="cellIs" dxfId="410" priority="407" operator="equal">
      <formula>"VÁLIDA"</formula>
    </cfRule>
  </conditionalFormatting>
  <conditionalFormatting sqref="BH45:BJ45 BH47:BJ48">
    <cfRule type="expression" dxfId="409" priority="405">
      <formula>YS="T"</formula>
    </cfRule>
  </conditionalFormatting>
  <conditionalFormatting sqref="BH45:BH48">
    <cfRule type="cellIs" dxfId="408" priority="404" operator="equal">
      <formula>0</formula>
    </cfRule>
  </conditionalFormatting>
  <conditionalFormatting sqref="BJ70">
    <cfRule type="cellIs" dxfId="407" priority="402" operator="equal">
      <formula>"NO VÁLIDA"</formula>
    </cfRule>
    <cfRule type="cellIs" dxfId="406" priority="403" operator="equal">
      <formula>"VÁLIDA"</formula>
    </cfRule>
  </conditionalFormatting>
  <conditionalFormatting sqref="BH70:BJ70">
    <cfRule type="expression" dxfId="405" priority="401" stopIfTrue="1">
      <formula>AND(ROW()=CELL("ROW"),COLUMN()=CELL("COL"))</formula>
    </cfRule>
  </conditionalFormatting>
  <conditionalFormatting sqref="BI70">
    <cfRule type="cellIs" dxfId="404" priority="400" operator="equal">
      <formula>0</formula>
    </cfRule>
  </conditionalFormatting>
  <conditionalFormatting sqref="BM62 BM64:BM65 BM71:BM73 BM60">
    <cfRule type="cellIs" dxfId="403" priority="398" operator="equal">
      <formula>"PARA REVISIÓN"</formula>
    </cfRule>
    <cfRule type="cellIs" dxfId="402" priority="399" operator="equal">
      <formula>"CUMPLE"</formula>
    </cfRule>
  </conditionalFormatting>
  <conditionalFormatting sqref="BM14:BM17 BM71:BM83">
    <cfRule type="cellIs" dxfId="401" priority="396" operator="equal">
      <formula>"NO VÁLIDA"</formula>
    </cfRule>
    <cfRule type="cellIs" dxfId="400" priority="397" operator="equal">
      <formula>"VÁLIDA"</formula>
    </cfRule>
  </conditionalFormatting>
  <conditionalFormatting sqref="BL74">
    <cfRule type="cellIs" dxfId="399" priority="395" operator="notBetween">
      <formula>"RECHAZO"</formula>
      <formula>"NO ADMISIBLE"</formula>
    </cfRule>
  </conditionalFormatting>
  <conditionalFormatting sqref="BK32:BM37 BK49:BM49">
    <cfRule type="expression" dxfId="398" priority="394">
      <formula>YS="T"</formula>
    </cfRule>
  </conditionalFormatting>
  <conditionalFormatting sqref="BK13:BM14">
    <cfRule type="expression" dxfId="397" priority="393" stopIfTrue="1">
      <formula>ROW()=CELL("ROW")</formula>
    </cfRule>
  </conditionalFormatting>
  <conditionalFormatting sqref="BK16:BM16 BK26:BM27 BK32:BM32 BK22:BM22 BK71:BM83 BK57:BM69 BK20:BM20 BK43:BM43 BK56 BM56">
    <cfRule type="expression" dxfId="396" priority="392" stopIfTrue="1">
      <formula>AND(ROW()=CELL("ROW"),COLUMN()=CELL("COL"))</formula>
    </cfRule>
  </conditionalFormatting>
  <conditionalFormatting sqref="BL15 BL22 BL26 BL32 BL43 BL51 BL54 BL59 BL63:BL65 BL71">
    <cfRule type="cellIs" dxfId="395" priority="391" operator="greaterThan">
      <formula>0</formula>
    </cfRule>
  </conditionalFormatting>
  <conditionalFormatting sqref="BK16:BK17 BK23:BK25 BK27:BK31 BK33:BK42 BK44 BK52:BK53 BK55 BL60:BL62 BL66:BL69 BK19:BK21 BK49:BK50">
    <cfRule type="cellIs" dxfId="394" priority="390" operator="equal">
      <formula>0</formula>
    </cfRule>
  </conditionalFormatting>
  <conditionalFormatting sqref="BM18">
    <cfRule type="cellIs" dxfId="393" priority="388" operator="equal">
      <formula>"NO VÁLIDA"</formula>
    </cfRule>
    <cfRule type="cellIs" dxfId="392" priority="389" operator="equal">
      <formula>"VÁLIDA"</formula>
    </cfRule>
  </conditionalFormatting>
  <conditionalFormatting sqref="BK18">
    <cfRule type="cellIs" dxfId="391" priority="387" operator="equal">
      <formula>0</formula>
    </cfRule>
  </conditionalFormatting>
  <conditionalFormatting sqref="BM45:BM48">
    <cfRule type="cellIs" dxfId="390" priority="385" operator="equal">
      <formula>"NO VÁLIDA"</formula>
    </cfRule>
    <cfRule type="cellIs" dxfId="389" priority="386" operator="equal">
      <formula>"VÁLIDA"</formula>
    </cfRule>
  </conditionalFormatting>
  <conditionalFormatting sqref="BK45:BM45 BK47:BM48">
    <cfRule type="expression" dxfId="388" priority="384">
      <formula>YS="T"</formula>
    </cfRule>
  </conditionalFormatting>
  <conditionalFormatting sqref="BK45:BK48">
    <cfRule type="cellIs" dxfId="387" priority="383" operator="equal">
      <formula>0</formula>
    </cfRule>
  </conditionalFormatting>
  <conditionalFormatting sqref="BM70">
    <cfRule type="cellIs" dxfId="386" priority="381" operator="equal">
      <formula>"NO VÁLIDA"</formula>
    </cfRule>
    <cfRule type="cellIs" dxfId="385" priority="382" operator="equal">
      <formula>"VÁLIDA"</formula>
    </cfRule>
  </conditionalFormatting>
  <conditionalFormatting sqref="BK70:BM70">
    <cfRule type="expression" dxfId="384" priority="380" stopIfTrue="1">
      <formula>AND(ROW()=CELL("ROW"),COLUMN()=CELL("COL"))</formula>
    </cfRule>
  </conditionalFormatting>
  <conditionalFormatting sqref="BL70">
    <cfRule type="cellIs" dxfId="383" priority="379" operator="equal">
      <formula>0</formula>
    </cfRule>
  </conditionalFormatting>
  <conditionalFormatting sqref="BP62 BP64:BP65 BP71:BP73 BP60">
    <cfRule type="cellIs" dxfId="382" priority="377" operator="equal">
      <formula>"PARA REVISIÓN"</formula>
    </cfRule>
    <cfRule type="cellIs" dxfId="381" priority="378" operator="equal">
      <formula>"CUMPLE"</formula>
    </cfRule>
  </conditionalFormatting>
  <conditionalFormatting sqref="BP14:BP17 BP71:BP83">
    <cfRule type="cellIs" dxfId="380" priority="375" operator="equal">
      <formula>"NO VÁLIDA"</formula>
    </cfRule>
    <cfRule type="cellIs" dxfId="379" priority="376" operator="equal">
      <formula>"VÁLIDA"</formula>
    </cfRule>
  </conditionalFormatting>
  <conditionalFormatting sqref="BO74">
    <cfRule type="cellIs" dxfId="378" priority="374" operator="notBetween">
      <formula>"RECHAZO"</formula>
      <formula>"NO ADMISIBLE"</formula>
    </cfRule>
  </conditionalFormatting>
  <conditionalFormatting sqref="BN32:BP37 BN49:BP49">
    <cfRule type="expression" dxfId="377" priority="373">
      <formula>YS="T"</formula>
    </cfRule>
  </conditionalFormatting>
  <conditionalFormatting sqref="BN13:BP14">
    <cfRule type="expression" dxfId="376" priority="372" stopIfTrue="1">
      <formula>ROW()=CELL("ROW")</formula>
    </cfRule>
  </conditionalFormatting>
  <conditionalFormatting sqref="BN16:BP16 BN26:BP27 BN32:BP32 BN22:BP22 BN71:BP83 BN57:BP69 BN20:BP20 BN43:BP43 BN56 BP56">
    <cfRule type="expression" dxfId="375" priority="371" stopIfTrue="1">
      <formula>AND(ROW()=CELL("ROW"),COLUMN()=CELL("COL"))</formula>
    </cfRule>
  </conditionalFormatting>
  <conditionalFormatting sqref="BO15 BO22 BO26 BO32 BO43 BO51 BO54 BO59 BO63:BO65 BO71">
    <cfRule type="cellIs" dxfId="374" priority="370" operator="greaterThan">
      <formula>0</formula>
    </cfRule>
  </conditionalFormatting>
  <conditionalFormatting sqref="BN16:BN17 BN23:BN25 BN27:BN31 BN33:BN42 BN44 BN52:BN53 BN55 BO60:BO62 BO66:BO69 BN19:BN21 BN49:BN50">
    <cfRule type="cellIs" dxfId="373" priority="369" operator="equal">
      <formula>0</formula>
    </cfRule>
  </conditionalFormatting>
  <conditionalFormatting sqref="BP18">
    <cfRule type="cellIs" dxfId="372" priority="367" operator="equal">
      <formula>"NO VÁLIDA"</formula>
    </cfRule>
    <cfRule type="cellIs" dxfId="371" priority="368" operator="equal">
      <formula>"VÁLIDA"</formula>
    </cfRule>
  </conditionalFormatting>
  <conditionalFormatting sqref="BN18">
    <cfRule type="cellIs" dxfId="370" priority="366" operator="equal">
      <formula>0</formula>
    </cfRule>
  </conditionalFormatting>
  <conditionalFormatting sqref="BP45:BP48">
    <cfRule type="cellIs" dxfId="369" priority="364" operator="equal">
      <formula>"NO VÁLIDA"</formula>
    </cfRule>
    <cfRule type="cellIs" dxfId="368" priority="365" operator="equal">
      <formula>"VÁLIDA"</formula>
    </cfRule>
  </conditionalFormatting>
  <conditionalFormatting sqref="BN45:BP45 BN47:BP48">
    <cfRule type="expression" dxfId="367" priority="363">
      <formula>YS="T"</formula>
    </cfRule>
  </conditionalFormatting>
  <conditionalFormatting sqref="BN45:BN48">
    <cfRule type="cellIs" dxfId="366" priority="362" operator="equal">
      <formula>0</formula>
    </cfRule>
  </conditionalFormatting>
  <conditionalFormatting sqref="BP70">
    <cfRule type="cellIs" dxfId="365" priority="360" operator="equal">
      <formula>"NO VÁLIDA"</formula>
    </cfRule>
    <cfRule type="cellIs" dxfId="364" priority="361" operator="equal">
      <formula>"VÁLIDA"</formula>
    </cfRule>
  </conditionalFormatting>
  <conditionalFormatting sqref="BN70:BP70">
    <cfRule type="expression" dxfId="363" priority="359" stopIfTrue="1">
      <formula>AND(ROW()=CELL("ROW"),COLUMN()=CELL("COL"))</formula>
    </cfRule>
  </conditionalFormatting>
  <conditionalFormatting sqref="BO70">
    <cfRule type="cellIs" dxfId="362" priority="358" operator="equal">
      <formula>0</formula>
    </cfRule>
  </conditionalFormatting>
  <conditionalFormatting sqref="BS62 BS64:BS65 BS71:BS73 BS60">
    <cfRule type="cellIs" dxfId="361" priority="356" operator="equal">
      <formula>"PARA REVISIÓN"</formula>
    </cfRule>
    <cfRule type="cellIs" dxfId="360" priority="357" operator="equal">
      <formula>"CUMPLE"</formula>
    </cfRule>
  </conditionalFormatting>
  <conditionalFormatting sqref="BS14:BS17 BS71:BS83">
    <cfRule type="cellIs" dxfId="359" priority="354" operator="equal">
      <formula>"NO VÁLIDA"</formula>
    </cfRule>
    <cfRule type="cellIs" dxfId="358" priority="355" operator="equal">
      <formula>"VÁLIDA"</formula>
    </cfRule>
  </conditionalFormatting>
  <conditionalFormatting sqref="BR74">
    <cfRule type="cellIs" dxfId="357" priority="353" operator="notBetween">
      <formula>"RECHAZO"</formula>
      <formula>"NO ADMISIBLE"</formula>
    </cfRule>
  </conditionalFormatting>
  <conditionalFormatting sqref="BQ32:BS37 BQ49:BS49">
    <cfRule type="expression" dxfId="356" priority="352">
      <formula>YS="T"</formula>
    </cfRule>
  </conditionalFormatting>
  <conditionalFormatting sqref="BQ13:BS14">
    <cfRule type="expression" dxfId="355" priority="351" stopIfTrue="1">
      <formula>ROW()=CELL("ROW")</formula>
    </cfRule>
  </conditionalFormatting>
  <conditionalFormatting sqref="BQ16:BS16 BQ26:BS27 BQ32:BS32 BQ22:BS22 BQ71:BS83 BQ57:BS69 BQ20:BS20 BQ43:BS43 BQ56 BS56">
    <cfRule type="expression" dxfId="354" priority="350" stopIfTrue="1">
      <formula>AND(ROW()=CELL("ROW"),COLUMN()=CELL("COL"))</formula>
    </cfRule>
  </conditionalFormatting>
  <conditionalFormatting sqref="BR15 BR22 BR26 BR32 BR43 BR51 BR54 BR59 BR63:BR65 BR71">
    <cfRule type="cellIs" dxfId="353" priority="349" operator="greaterThan">
      <formula>0</formula>
    </cfRule>
  </conditionalFormatting>
  <conditionalFormatting sqref="BQ16:BQ17 BQ23:BQ25 BQ27:BQ31 BQ33:BQ42 BQ44 BQ52:BQ53 BQ55 BR60:BR62 BR66:BR69 BQ19:BQ21 BQ49:BQ50">
    <cfRule type="cellIs" dxfId="352" priority="348" operator="equal">
      <formula>0</formula>
    </cfRule>
  </conditionalFormatting>
  <conditionalFormatting sqref="BS18">
    <cfRule type="cellIs" dxfId="351" priority="346" operator="equal">
      <formula>"NO VÁLIDA"</formula>
    </cfRule>
    <cfRule type="cellIs" dxfId="350" priority="347" operator="equal">
      <formula>"VÁLIDA"</formula>
    </cfRule>
  </conditionalFormatting>
  <conditionalFormatting sqref="BQ18">
    <cfRule type="cellIs" dxfId="349" priority="345" operator="equal">
      <formula>0</formula>
    </cfRule>
  </conditionalFormatting>
  <conditionalFormatting sqref="BS45:BS48">
    <cfRule type="cellIs" dxfId="348" priority="343" operator="equal">
      <formula>"NO VÁLIDA"</formula>
    </cfRule>
    <cfRule type="cellIs" dxfId="347" priority="344" operator="equal">
      <formula>"VÁLIDA"</formula>
    </cfRule>
  </conditionalFormatting>
  <conditionalFormatting sqref="BQ45:BS45 BQ47:BS48">
    <cfRule type="expression" dxfId="346" priority="342">
      <formula>YS="T"</formula>
    </cfRule>
  </conditionalFormatting>
  <conditionalFormatting sqref="BQ45:BQ48">
    <cfRule type="cellIs" dxfId="345" priority="341" operator="equal">
      <formula>0</formula>
    </cfRule>
  </conditionalFormatting>
  <conditionalFormatting sqref="BS70">
    <cfRule type="cellIs" dxfId="344" priority="339" operator="equal">
      <formula>"NO VÁLIDA"</formula>
    </cfRule>
    <cfRule type="cellIs" dxfId="343" priority="340" operator="equal">
      <formula>"VÁLIDA"</formula>
    </cfRule>
  </conditionalFormatting>
  <conditionalFormatting sqref="BQ70:BS70">
    <cfRule type="expression" dxfId="342" priority="338" stopIfTrue="1">
      <formula>AND(ROW()=CELL("ROW"),COLUMN()=CELL("COL"))</formula>
    </cfRule>
  </conditionalFormatting>
  <conditionalFormatting sqref="BR70">
    <cfRule type="cellIs" dxfId="341" priority="337" operator="equal">
      <formula>0</formula>
    </cfRule>
  </conditionalFormatting>
  <conditionalFormatting sqref="BV62 BV64:BV65 BV71:BV73 BV60">
    <cfRule type="cellIs" dxfId="340" priority="335" operator="equal">
      <formula>"PARA REVISIÓN"</formula>
    </cfRule>
    <cfRule type="cellIs" dxfId="339" priority="336" operator="equal">
      <formula>"CUMPLE"</formula>
    </cfRule>
  </conditionalFormatting>
  <conditionalFormatting sqref="BV14:BV17 BV71:BV83">
    <cfRule type="cellIs" dxfId="338" priority="333" operator="equal">
      <formula>"NO VÁLIDA"</formula>
    </cfRule>
    <cfRule type="cellIs" dxfId="337" priority="334" operator="equal">
      <formula>"VÁLIDA"</formula>
    </cfRule>
  </conditionalFormatting>
  <conditionalFormatting sqref="BU74">
    <cfRule type="cellIs" dxfId="336" priority="332" operator="notBetween">
      <formula>"RECHAZO"</formula>
      <formula>"NO ADMISIBLE"</formula>
    </cfRule>
  </conditionalFormatting>
  <conditionalFormatting sqref="BT32:BV37 BT49:BV49">
    <cfRule type="expression" dxfId="335" priority="331">
      <formula>YS="T"</formula>
    </cfRule>
  </conditionalFormatting>
  <conditionalFormatting sqref="BT13:BV14">
    <cfRule type="expression" dxfId="334" priority="330" stopIfTrue="1">
      <formula>ROW()=CELL("ROW")</formula>
    </cfRule>
  </conditionalFormatting>
  <conditionalFormatting sqref="BT16:BV16 BT26:BV27 BT32:BV32 BT22:BV22 BT71:BV83 BT57:BV69 BT20:BV20 BT43:BV43 BT56 BV56">
    <cfRule type="expression" dxfId="333" priority="329" stopIfTrue="1">
      <formula>AND(ROW()=CELL("ROW"),COLUMN()=CELL("COL"))</formula>
    </cfRule>
  </conditionalFormatting>
  <conditionalFormatting sqref="BU15 BU22 BU26 BU32 BU43 BU51 BU54 BU59 BU63:BU65 BU71">
    <cfRule type="cellIs" dxfId="332" priority="328" operator="greaterThan">
      <formula>0</formula>
    </cfRule>
  </conditionalFormatting>
  <conditionalFormatting sqref="BT16:BT17 BT23:BT25 BT27:BT31 BT33:BT42 BT44 BT52:BT53 BT55 BU60:BU62 BU66:BU69 BT19:BT21 BT49:BT50">
    <cfRule type="cellIs" dxfId="331" priority="327" operator="equal">
      <formula>0</formula>
    </cfRule>
  </conditionalFormatting>
  <conditionalFormatting sqref="BV18">
    <cfRule type="cellIs" dxfId="330" priority="325" operator="equal">
      <formula>"NO VÁLIDA"</formula>
    </cfRule>
    <cfRule type="cellIs" dxfId="329" priority="326" operator="equal">
      <formula>"VÁLIDA"</formula>
    </cfRule>
  </conditionalFormatting>
  <conditionalFormatting sqref="BT18">
    <cfRule type="cellIs" dxfId="328" priority="324" operator="equal">
      <formula>0</formula>
    </cfRule>
  </conditionalFormatting>
  <conditionalFormatting sqref="BV45:BV48">
    <cfRule type="cellIs" dxfId="327" priority="322" operator="equal">
      <formula>"NO VÁLIDA"</formula>
    </cfRule>
    <cfRule type="cellIs" dxfId="326" priority="323" operator="equal">
      <formula>"VÁLIDA"</formula>
    </cfRule>
  </conditionalFormatting>
  <conditionalFormatting sqref="BT45:BV45 BT47:BV48">
    <cfRule type="expression" dxfId="325" priority="321">
      <formula>YS="T"</formula>
    </cfRule>
  </conditionalFormatting>
  <conditionalFormatting sqref="BT45:BT48">
    <cfRule type="cellIs" dxfId="324" priority="320" operator="equal">
      <formula>0</formula>
    </cfRule>
  </conditionalFormatting>
  <conditionalFormatting sqref="BV70">
    <cfRule type="cellIs" dxfId="323" priority="318" operator="equal">
      <formula>"NO VÁLIDA"</formula>
    </cfRule>
    <cfRule type="cellIs" dxfId="322" priority="319" operator="equal">
      <formula>"VÁLIDA"</formula>
    </cfRule>
  </conditionalFormatting>
  <conditionalFormatting sqref="BT70:BV70">
    <cfRule type="expression" dxfId="321" priority="317" stopIfTrue="1">
      <formula>AND(ROW()=CELL("ROW"),COLUMN()=CELL("COL"))</formula>
    </cfRule>
  </conditionalFormatting>
  <conditionalFormatting sqref="BU70">
    <cfRule type="cellIs" dxfId="320" priority="316" operator="equal">
      <formula>0</formula>
    </cfRule>
  </conditionalFormatting>
  <conditionalFormatting sqref="BY62 BY64:BY65 BY71:BY73 BY60">
    <cfRule type="cellIs" dxfId="319" priority="314" operator="equal">
      <formula>"PARA REVISIÓN"</formula>
    </cfRule>
    <cfRule type="cellIs" dxfId="318" priority="315" operator="equal">
      <formula>"CUMPLE"</formula>
    </cfRule>
  </conditionalFormatting>
  <conditionalFormatting sqref="BY14:BY17 BY71:BY83">
    <cfRule type="cellIs" dxfId="317" priority="312" operator="equal">
      <formula>"NO VÁLIDA"</formula>
    </cfRule>
    <cfRule type="cellIs" dxfId="316" priority="313" operator="equal">
      <formula>"VÁLIDA"</formula>
    </cfRule>
  </conditionalFormatting>
  <conditionalFormatting sqref="BX74">
    <cfRule type="cellIs" dxfId="315" priority="311" operator="notBetween">
      <formula>"RECHAZO"</formula>
      <formula>"NO ADMISIBLE"</formula>
    </cfRule>
  </conditionalFormatting>
  <conditionalFormatting sqref="BW32:BY37 BW49:BY49">
    <cfRule type="expression" dxfId="314" priority="310">
      <formula>YS="T"</formula>
    </cfRule>
  </conditionalFormatting>
  <conditionalFormatting sqref="BW13:BY14">
    <cfRule type="expression" dxfId="313" priority="309" stopIfTrue="1">
      <formula>ROW()=CELL("ROW")</formula>
    </cfRule>
  </conditionalFormatting>
  <conditionalFormatting sqref="BW16:BY16 BW26:BY27 BW32:BY32 BW22:BY22 BW71:BY83 BW57:BY69 BW20:BY20 BW43:BY43 BW56 BY56">
    <cfRule type="expression" dxfId="312" priority="308" stopIfTrue="1">
      <formula>AND(ROW()=CELL("ROW"),COLUMN()=CELL("COL"))</formula>
    </cfRule>
  </conditionalFormatting>
  <conditionalFormatting sqref="BX15 BX22 BX26 BX32 BX43 BX51 BX54 BX59 BX63:BX65 BX71">
    <cfRule type="cellIs" dxfId="311" priority="307" operator="greaterThan">
      <formula>0</formula>
    </cfRule>
  </conditionalFormatting>
  <conditionalFormatting sqref="BW16:BW17 BW23:BW25 BW27:BW31 BW33:BW42 BW44 BW52:BW53 BW55 BX60:BX62 BX66:BX69 BW19:BW21 BW49:BW50">
    <cfRule type="cellIs" dxfId="310" priority="306" operator="equal">
      <formula>0</formula>
    </cfRule>
  </conditionalFormatting>
  <conditionalFormatting sqref="BY18">
    <cfRule type="cellIs" dxfId="309" priority="304" operator="equal">
      <formula>"NO VÁLIDA"</formula>
    </cfRule>
    <cfRule type="cellIs" dxfId="308" priority="305" operator="equal">
      <formula>"VÁLIDA"</formula>
    </cfRule>
  </conditionalFormatting>
  <conditionalFormatting sqref="BW18">
    <cfRule type="cellIs" dxfId="307" priority="303" operator="equal">
      <formula>0</formula>
    </cfRule>
  </conditionalFormatting>
  <conditionalFormatting sqref="BY45:BY48">
    <cfRule type="cellIs" dxfId="306" priority="301" operator="equal">
      <formula>"NO VÁLIDA"</formula>
    </cfRule>
    <cfRule type="cellIs" dxfId="305" priority="302" operator="equal">
      <formula>"VÁLIDA"</formula>
    </cfRule>
  </conditionalFormatting>
  <conditionalFormatting sqref="BW45:BY45 BW47:BY48">
    <cfRule type="expression" dxfId="304" priority="300">
      <formula>YS="T"</formula>
    </cfRule>
  </conditionalFormatting>
  <conditionalFormatting sqref="BW45:BW48">
    <cfRule type="cellIs" dxfId="303" priority="299" operator="equal">
      <formula>0</formula>
    </cfRule>
  </conditionalFormatting>
  <conditionalFormatting sqref="BY70">
    <cfRule type="cellIs" dxfId="302" priority="297" operator="equal">
      <formula>"NO VÁLIDA"</formula>
    </cfRule>
    <cfRule type="cellIs" dxfId="301" priority="298" operator="equal">
      <formula>"VÁLIDA"</formula>
    </cfRule>
  </conditionalFormatting>
  <conditionalFormatting sqref="BW70:BY70">
    <cfRule type="expression" dxfId="300" priority="296" stopIfTrue="1">
      <formula>AND(ROW()=CELL("ROW"),COLUMN()=CELL("COL"))</formula>
    </cfRule>
  </conditionalFormatting>
  <conditionalFormatting sqref="BX70">
    <cfRule type="cellIs" dxfId="299" priority="295" operator="equal">
      <formula>0</formula>
    </cfRule>
  </conditionalFormatting>
  <conditionalFormatting sqref="CB62 CB64:CB65 CB71:CB73 CB60">
    <cfRule type="cellIs" dxfId="298" priority="293" operator="equal">
      <formula>"PARA REVISIÓN"</formula>
    </cfRule>
    <cfRule type="cellIs" dxfId="297" priority="294" operator="equal">
      <formula>"CUMPLE"</formula>
    </cfRule>
  </conditionalFormatting>
  <conditionalFormatting sqref="CB14:CB17 CB71:CB83">
    <cfRule type="cellIs" dxfId="296" priority="291" operator="equal">
      <formula>"NO VÁLIDA"</formula>
    </cfRule>
    <cfRule type="cellIs" dxfId="295" priority="292" operator="equal">
      <formula>"VÁLIDA"</formula>
    </cfRule>
  </conditionalFormatting>
  <conditionalFormatting sqref="CA74">
    <cfRule type="cellIs" dxfId="294" priority="290" operator="notBetween">
      <formula>"RECHAZO"</formula>
      <formula>"NO ADMISIBLE"</formula>
    </cfRule>
  </conditionalFormatting>
  <conditionalFormatting sqref="BZ32:CB37 BZ49:CB49">
    <cfRule type="expression" dxfId="293" priority="289">
      <formula>YS="T"</formula>
    </cfRule>
  </conditionalFormatting>
  <conditionalFormatting sqref="BZ13:CB14">
    <cfRule type="expression" dxfId="292" priority="288" stopIfTrue="1">
      <formula>ROW()=CELL("ROW")</formula>
    </cfRule>
  </conditionalFormatting>
  <conditionalFormatting sqref="BZ16:CB16 BZ26:CB27 BZ32:CB32 BZ22:CB22 BZ71:CB83 BZ57:CB69 BZ20:CB20 BZ43:CB43 BZ56 CB56">
    <cfRule type="expression" dxfId="291" priority="287" stopIfTrue="1">
      <formula>AND(ROW()=CELL("ROW"),COLUMN()=CELL("COL"))</formula>
    </cfRule>
  </conditionalFormatting>
  <conditionalFormatting sqref="CA15 CA22 CA26 CA32 CA43 CA51 CA54 CA59 CA63:CA65 CA71">
    <cfRule type="cellIs" dxfId="290" priority="286" operator="greaterThan">
      <formula>0</formula>
    </cfRule>
  </conditionalFormatting>
  <conditionalFormatting sqref="BZ16:BZ17 BZ23:BZ25 BZ27:BZ31 BZ33:BZ42 BZ44 BZ52:BZ53 BZ55 CA60:CA62 CA66:CA69 BZ19:BZ21 BZ49:BZ50">
    <cfRule type="cellIs" dxfId="289" priority="285" operator="equal">
      <formula>0</formula>
    </cfRule>
  </conditionalFormatting>
  <conditionalFormatting sqref="CB18">
    <cfRule type="cellIs" dxfId="288" priority="283" operator="equal">
      <formula>"NO VÁLIDA"</formula>
    </cfRule>
    <cfRule type="cellIs" dxfId="287" priority="284" operator="equal">
      <formula>"VÁLIDA"</formula>
    </cfRule>
  </conditionalFormatting>
  <conditionalFormatting sqref="BZ18">
    <cfRule type="cellIs" dxfId="286" priority="282" operator="equal">
      <formula>0</formula>
    </cfRule>
  </conditionalFormatting>
  <conditionalFormatting sqref="CB45:CB48">
    <cfRule type="cellIs" dxfId="285" priority="280" operator="equal">
      <formula>"NO VÁLIDA"</formula>
    </cfRule>
    <cfRule type="cellIs" dxfId="284" priority="281" operator="equal">
      <formula>"VÁLIDA"</formula>
    </cfRule>
  </conditionalFormatting>
  <conditionalFormatting sqref="BZ45:CB45 BZ47:CB48">
    <cfRule type="expression" dxfId="283" priority="279">
      <formula>YS="T"</formula>
    </cfRule>
  </conditionalFormatting>
  <conditionalFormatting sqref="BZ45:BZ48">
    <cfRule type="cellIs" dxfId="282" priority="278" operator="equal">
      <formula>0</formula>
    </cfRule>
  </conditionalFormatting>
  <conditionalFormatting sqref="CB70">
    <cfRule type="cellIs" dxfId="281" priority="276" operator="equal">
      <formula>"NO VÁLIDA"</formula>
    </cfRule>
    <cfRule type="cellIs" dxfId="280" priority="277" operator="equal">
      <formula>"VÁLIDA"</formula>
    </cfRule>
  </conditionalFormatting>
  <conditionalFormatting sqref="BZ70:CB70">
    <cfRule type="expression" dxfId="279" priority="275" stopIfTrue="1">
      <formula>AND(ROW()=CELL("ROW"),COLUMN()=CELL("COL"))</formula>
    </cfRule>
  </conditionalFormatting>
  <conditionalFormatting sqref="CA70">
    <cfRule type="cellIs" dxfId="278" priority="274" operator="equal">
      <formula>0</formula>
    </cfRule>
  </conditionalFormatting>
  <conditionalFormatting sqref="CE62 CE64:CE65 CE71:CE73 CE60">
    <cfRule type="cellIs" dxfId="277" priority="272" operator="equal">
      <formula>"PARA REVISIÓN"</formula>
    </cfRule>
    <cfRule type="cellIs" dxfId="276" priority="273" operator="equal">
      <formula>"CUMPLE"</formula>
    </cfRule>
  </conditionalFormatting>
  <conditionalFormatting sqref="CE14:CE17 CE71:CE83">
    <cfRule type="cellIs" dxfId="275" priority="270" operator="equal">
      <formula>"NO VÁLIDA"</formula>
    </cfRule>
    <cfRule type="cellIs" dxfId="274" priority="271" operator="equal">
      <formula>"VÁLIDA"</formula>
    </cfRule>
  </conditionalFormatting>
  <conditionalFormatting sqref="CD74">
    <cfRule type="cellIs" dxfId="273" priority="269" operator="notBetween">
      <formula>"RECHAZO"</formula>
      <formula>"NO ADMISIBLE"</formula>
    </cfRule>
  </conditionalFormatting>
  <conditionalFormatting sqref="CC32:CE37 CC49:CE49">
    <cfRule type="expression" dxfId="272" priority="268">
      <formula>YS="T"</formula>
    </cfRule>
  </conditionalFormatting>
  <conditionalFormatting sqref="CC13:CE14">
    <cfRule type="expression" dxfId="271" priority="267" stopIfTrue="1">
      <formula>ROW()=CELL("ROW")</formula>
    </cfRule>
  </conditionalFormatting>
  <conditionalFormatting sqref="CC16:CE16 CC26:CE27 CC32:CE32 CC22:CE22 CC71:CE83 CC57:CE69 CC20:CE20 CC43:CE43 CC56 CE56">
    <cfRule type="expression" dxfId="270" priority="266" stopIfTrue="1">
      <formula>AND(ROW()=CELL("ROW"),COLUMN()=CELL("COL"))</formula>
    </cfRule>
  </conditionalFormatting>
  <conditionalFormatting sqref="CD15 CD22 CD26 CD32 CD43 CD51 CD54 CD59 CD63:CD65 CD71">
    <cfRule type="cellIs" dxfId="269" priority="265" operator="greaterThan">
      <formula>0</formula>
    </cfRule>
  </conditionalFormatting>
  <conditionalFormatting sqref="CC16:CC17 CC23:CC25 CC27:CC31 CC33:CC42 CC44 CC52:CC53 CC55 CD60:CD62 CD66:CD69 CC19:CC21 CC49:CC50">
    <cfRule type="cellIs" dxfId="268" priority="264" operator="equal">
      <formula>0</formula>
    </cfRule>
  </conditionalFormatting>
  <conditionalFormatting sqref="CE18">
    <cfRule type="cellIs" dxfId="267" priority="262" operator="equal">
      <formula>"NO VÁLIDA"</formula>
    </cfRule>
    <cfRule type="cellIs" dxfId="266" priority="263" operator="equal">
      <formula>"VÁLIDA"</formula>
    </cfRule>
  </conditionalFormatting>
  <conditionalFormatting sqref="CC18">
    <cfRule type="cellIs" dxfId="265" priority="261" operator="equal">
      <formula>0</formula>
    </cfRule>
  </conditionalFormatting>
  <conditionalFormatting sqref="CE45:CE48">
    <cfRule type="cellIs" dxfId="264" priority="259" operator="equal">
      <formula>"NO VÁLIDA"</formula>
    </cfRule>
    <cfRule type="cellIs" dxfId="263" priority="260" operator="equal">
      <formula>"VÁLIDA"</formula>
    </cfRule>
  </conditionalFormatting>
  <conditionalFormatting sqref="CC45:CE45 CC47:CE48">
    <cfRule type="expression" dxfId="262" priority="258">
      <formula>YS="T"</formula>
    </cfRule>
  </conditionalFormatting>
  <conditionalFormatting sqref="CC45:CC48">
    <cfRule type="cellIs" dxfId="261" priority="257" operator="equal">
      <formula>0</formula>
    </cfRule>
  </conditionalFormatting>
  <conditionalFormatting sqref="CE70">
    <cfRule type="cellIs" dxfId="260" priority="255" operator="equal">
      <formula>"NO VÁLIDA"</formula>
    </cfRule>
    <cfRule type="cellIs" dxfId="259" priority="256" operator="equal">
      <formula>"VÁLIDA"</formula>
    </cfRule>
  </conditionalFormatting>
  <conditionalFormatting sqref="CC70:CE70">
    <cfRule type="expression" dxfId="258" priority="254" stopIfTrue="1">
      <formula>AND(ROW()=CELL("ROW"),COLUMN()=CELL("COL"))</formula>
    </cfRule>
  </conditionalFormatting>
  <conditionalFormatting sqref="CD70">
    <cfRule type="cellIs" dxfId="257" priority="253" operator="equal">
      <formula>0</formula>
    </cfRule>
  </conditionalFormatting>
  <conditionalFormatting sqref="CH62 CH64:CH65 CH71:CH73 CH60">
    <cfRule type="cellIs" dxfId="256" priority="251" operator="equal">
      <formula>"PARA REVISIÓN"</formula>
    </cfRule>
    <cfRule type="cellIs" dxfId="255" priority="252" operator="equal">
      <formula>"CUMPLE"</formula>
    </cfRule>
  </conditionalFormatting>
  <conditionalFormatting sqref="CH14:CH17 CH71:CH83">
    <cfRule type="cellIs" dxfId="254" priority="249" operator="equal">
      <formula>"NO VÁLIDA"</formula>
    </cfRule>
    <cfRule type="cellIs" dxfId="253" priority="250" operator="equal">
      <formula>"VÁLIDA"</formula>
    </cfRule>
  </conditionalFormatting>
  <conditionalFormatting sqref="CG74">
    <cfRule type="cellIs" dxfId="252" priority="248" operator="notBetween">
      <formula>"RECHAZO"</formula>
      <formula>"NO ADMISIBLE"</formula>
    </cfRule>
  </conditionalFormatting>
  <conditionalFormatting sqref="CF32:CH37 CF49:CH49">
    <cfRule type="expression" dxfId="251" priority="247">
      <formula>YS="T"</formula>
    </cfRule>
  </conditionalFormatting>
  <conditionalFormatting sqref="CF13:CH14">
    <cfRule type="expression" dxfId="250" priority="246" stopIfTrue="1">
      <formula>ROW()=CELL("ROW")</formula>
    </cfRule>
  </conditionalFormatting>
  <conditionalFormatting sqref="CF16:CH16 CF26:CH27 CF32:CH32 CF22:CH22 CF71:CH83 CF57:CH69 CF20:CH20 CF43:CH43 CF56 CH56">
    <cfRule type="expression" dxfId="249" priority="245" stopIfTrue="1">
      <formula>AND(ROW()=CELL("ROW"),COLUMN()=CELL("COL"))</formula>
    </cfRule>
  </conditionalFormatting>
  <conditionalFormatting sqref="CG15 CG22 CG26 CG32 CG43 CG51 CG54 CG59 CG63:CG65 CG71">
    <cfRule type="cellIs" dxfId="248" priority="244" operator="greaterThan">
      <formula>0</formula>
    </cfRule>
  </conditionalFormatting>
  <conditionalFormatting sqref="CF16:CF17 CF23:CF25 CF27:CF31 CF33:CF42 CF44 CF52:CF53 CF55 CG60:CG62 CG66:CG69 CF19:CF21 CF49:CF50">
    <cfRule type="cellIs" dxfId="247" priority="243" operator="equal">
      <formula>0</formula>
    </cfRule>
  </conditionalFormatting>
  <conditionalFormatting sqref="CH18">
    <cfRule type="cellIs" dxfId="246" priority="241" operator="equal">
      <formula>"NO VÁLIDA"</formula>
    </cfRule>
    <cfRule type="cellIs" dxfId="245" priority="242" operator="equal">
      <formula>"VÁLIDA"</formula>
    </cfRule>
  </conditionalFormatting>
  <conditionalFormatting sqref="CF18">
    <cfRule type="cellIs" dxfId="244" priority="240" operator="equal">
      <formula>0</formula>
    </cfRule>
  </conditionalFormatting>
  <conditionalFormatting sqref="CH45:CH48">
    <cfRule type="cellIs" dxfId="243" priority="238" operator="equal">
      <formula>"NO VÁLIDA"</formula>
    </cfRule>
    <cfRule type="cellIs" dxfId="242" priority="239" operator="equal">
      <formula>"VÁLIDA"</formula>
    </cfRule>
  </conditionalFormatting>
  <conditionalFormatting sqref="CF45:CH45 CF47:CH48">
    <cfRule type="expression" dxfId="241" priority="237">
      <formula>YS="T"</formula>
    </cfRule>
  </conditionalFormatting>
  <conditionalFormatting sqref="CF45:CF48">
    <cfRule type="cellIs" dxfId="240" priority="236" operator="equal">
      <formula>0</formula>
    </cfRule>
  </conditionalFormatting>
  <conditionalFormatting sqref="CH70">
    <cfRule type="cellIs" dxfId="239" priority="234" operator="equal">
      <formula>"NO VÁLIDA"</formula>
    </cfRule>
    <cfRule type="cellIs" dxfId="238" priority="235" operator="equal">
      <formula>"VÁLIDA"</formula>
    </cfRule>
  </conditionalFormatting>
  <conditionalFormatting sqref="CF70:CH70">
    <cfRule type="expression" dxfId="237" priority="233" stopIfTrue="1">
      <formula>AND(ROW()=CELL("ROW"),COLUMN()=CELL("COL"))</formula>
    </cfRule>
  </conditionalFormatting>
  <conditionalFormatting sqref="CG70">
    <cfRule type="cellIs" dxfId="236" priority="232" operator="equal">
      <formula>0</formula>
    </cfRule>
  </conditionalFormatting>
  <conditionalFormatting sqref="CK62 CK64:CK65 CK71:CK73 CK60">
    <cfRule type="cellIs" dxfId="235" priority="230" operator="equal">
      <formula>"PARA REVISIÓN"</formula>
    </cfRule>
    <cfRule type="cellIs" dxfId="234" priority="231" operator="equal">
      <formula>"CUMPLE"</formula>
    </cfRule>
  </conditionalFormatting>
  <conditionalFormatting sqref="CK14:CK17 CK71:CK83">
    <cfRule type="cellIs" dxfId="233" priority="228" operator="equal">
      <formula>"NO VÁLIDA"</formula>
    </cfRule>
    <cfRule type="cellIs" dxfId="232" priority="229" operator="equal">
      <formula>"VÁLIDA"</formula>
    </cfRule>
  </conditionalFormatting>
  <conditionalFormatting sqref="CJ74">
    <cfRule type="cellIs" dxfId="231" priority="227" operator="notBetween">
      <formula>"RECHAZO"</formula>
      <formula>"NO ADMISIBLE"</formula>
    </cfRule>
  </conditionalFormatting>
  <conditionalFormatting sqref="CI32:CK37 CI49:CK49">
    <cfRule type="expression" dxfId="230" priority="226">
      <formula>YS="T"</formula>
    </cfRule>
  </conditionalFormatting>
  <conditionalFormatting sqref="CI13:CK14">
    <cfRule type="expression" dxfId="229" priority="225" stopIfTrue="1">
      <formula>ROW()=CELL("ROW")</formula>
    </cfRule>
  </conditionalFormatting>
  <conditionalFormatting sqref="CI16:CK16 CI26:CK27 CI32:CK32 CI22:CK22 CI71:CK83 CI57:CK69 CI20:CK20 CI43:CK43 CI56 CK56">
    <cfRule type="expression" dxfId="228" priority="224" stopIfTrue="1">
      <formula>AND(ROW()=CELL("ROW"),COLUMN()=CELL("COL"))</formula>
    </cfRule>
  </conditionalFormatting>
  <conditionalFormatting sqref="CJ15 CJ22 CJ26 CJ32 CJ43 CJ51 CJ54 CJ59 CJ63:CJ65 CJ71">
    <cfRule type="cellIs" dxfId="227" priority="223" operator="greaterThan">
      <formula>0</formula>
    </cfRule>
  </conditionalFormatting>
  <conditionalFormatting sqref="CI16:CI17 CI23:CI25 CI27:CI31 CI33:CI42 CI44 CI52:CI53 CI55 CJ60:CJ62 CJ66:CJ69 CI19:CI21 CI49:CI50">
    <cfRule type="cellIs" dxfId="226" priority="222" operator="equal">
      <formula>0</formula>
    </cfRule>
  </conditionalFormatting>
  <conditionalFormatting sqref="CK18:CK19">
    <cfRule type="cellIs" dxfId="225" priority="220" operator="equal">
      <formula>"NO VÁLIDA"</formula>
    </cfRule>
    <cfRule type="cellIs" dxfId="224" priority="221" operator="equal">
      <formula>"VÁLIDA"</formula>
    </cfRule>
  </conditionalFormatting>
  <conditionalFormatting sqref="CI18">
    <cfRule type="cellIs" dxfId="223" priority="219" operator="equal">
      <formula>0</formula>
    </cfRule>
  </conditionalFormatting>
  <conditionalFormatting sqref="CK45:CK48">
    <cfRule type="cellIs" dxfId="222" priority="217" operator="equal">
      <formula>"NO VÁLIDA"</formula>
    </cfRule>
    <cfRule type="cellIs" dxfId="221" priority="218" operator="equal">
      <formula>"VÁLIDA"</formula>
    </cfRule>
  </conditionalFormatting>
  <conditionalFormatting sqref="CI45:CK45 CI47:CK48">
    <cfRule type="expression" dxfId="220" priority="216">
      <formula>YS="T"</formula>
    </cfRule>
  </conditionalFormatting>
  <conditionalFormatting sqref="CI45:CI48">
    <cfRule type="cellIs" dxfId="219" priority="215" operator="equal">
      <formula>0</formula>
    </cfRule>
  </conditionalFormatting>
  <conditionalFormatting sqref="CK70">
    <cfRule type="cellIs" dxfId="218" priority="213" operator="equal">
      <formula>"NO VÁLIDA"</formula>
    </cfRule>
    <cfRule type="cellIs" dxfId="217" priority="214" operator="equal">
      <formula>"VÁLIDA"</formula>
    </cfRule>
  </conditionalFormatting>
  <conditionalFormatting sqref="CI70:CK70">
    <cfRule type="expression" dxfId="216" priority="212" stopIfTrue="1">
      <formula>AND(ROW()=CELL("ROW"),COLUMN()=CELL("COL"))</formula>
    </cfRule>
  </conditionalFormatting>
  <conditionalFormatting sqref="CJ70">
    <cfRule type="cellIs" dxfId="215" priority="211" operator="equal">
      <formula>0</formula>
    </cfRule>
  </conditionalFormatting>
  <conditionalFormatting sqref="CN62 CN64:CN65 CN71:CN73 CN60">
    <cfRule type="cellIs" dxfId="214" priority="209" operator="equal">
      <formula>"PARA REVISIÓN"</formula>
    </cfRule>
    <cfRule type="cellIs" dxfId="213" priority="210" operator="equal">
      <formula>"CUMPLE"</formula>
    </cfRule>
  </conditionalFormatting>
  <conditionalFormatting sqref="CN14:CN17 CN71:CN83">
    <cfRule type="cellIs" dxfId="212" priority="207" operator="equal">
      <formula>"NO VÁLIDA"</formula>
    </cfRule>
    <cfRule type="cellIs" dxfId="211" priority="208" operator="equal">
      <formula>"VÁLIDA"</formula>
    </cfRule>
  </conditionalFormatting>
  <conditionalFormatting sqref="CM74">
    <cfRule type="cellIs" dxfId="210" priority="206" operator="notBetween">
      <formula>"RECHAZO"</formula>
      <formula>"NO ADMISIBLE"</formula>
    </cfRule>
  </conditionalFormatting>
  <conditionalFormatting sqref="CL32:CN37 CL49:CN49">
    <cfRule type="expression" dxfId="209" priority="205">
      <formula>YS="T"</formula>
    </cfRule>
  </conditionalFormatting>
  <conditionalFormatting sqref="CL13:CN14">
    <cfRule type="expression" dxfId="208" priority="204" stopIfTrue="1">
      <formula>ROW()=CELL("ROW")</formula>
    </cfRule>
  </conditionalFormatting>
  <conditionalFormatting sqref="CL16:CN16 CL26:CN27 CL32:CN32 CL22:CN22 CL71:CN83 CL57:CN69 CL20:CN20 CL43:CN43 CL56 CN56">
    <cfRule type="expression" dxfId="207" priority="203" stopIfTrue="1">
      <formula>AND(ROW()=CELL("ROW"),COLUMN()=CELL("COL"))</formula>
    </cfRule>
  </conditionalFormatting>
  <conditionalFormatting sqref="CM15 CM22 CM26 CM32 CM43 CM51 CM54 CM59 CM63:CM65 CM71">
    <cfRule type="cellIs" dxfId="206" priority="202" operator="greaterThan">
      <formula>0</formula>
    </cfRule>
  </conditionalFormatting>
  <conditionalFormatting sqref="CL16:CL17 CL23:CL25 CL27:CL31 CL33:CL42 CL44 CL52:CL53 CL55 CM60:CM62 CM66:CM69 CL19:CL21 CL49:CL50">
    <cfRule type="cellIs" dxfId="205" priority="201" operator="equal">
      <formula>0</formula>
    </cfRule>
  </conditionalFormatting>
  <conditionalFormatting sqref="CN18">
    <cfRule type="cellIs" dxfId="204" priority="199" operator="equal">
      <formula>"NO VÁLIDA"</formula>
    </cfRule>
    <cfRule type="cellIs" dxfId="203" priority="200" operator="equal">
      <formula>"VÁLIDA"</formula>
    </cfRule>
  </conditionalFormatting>
  <conditionalFormatting sqref="CL18">
    <cfRule type="cellIs" dxfId="202" priority="198" operator="equal">
      <formula>0</formula>
    </cfRule>
  </conditionalFormatting>
  <conditionalFormatting sqref="CN45:CN48">
    <cfRule type="cellIs" dxfId="201" priority="196" operator="equal">
      <formula>"NO VÁLIDA"</formula>
    </cfRule>
    <cfRule type="cellIs" dxfId="200" priority="197" operator="equal">
      <formula>"VÁLIDA"</formula>
    </cfRule>
  </conditionalFormatting>
  <conditionalFormatting sqref="CL45:CN45 CL47:CN48">
    <cfRule type="expression" dxfId="199" priority="195">
      <formula>YS="T"</formula>
    </cfRule>
  </conditionalFormatting>
  <conditionalFormatting sqref="CL45:CL48">
    <cfRule type="cellIs" dxfId="198" priority="194" operator="equal">
      <formula>0</formula>
    </cfRule>
  </conditionalFormatting>
  <conditionalFormatting sqref="CN70">
    <cfRule type="cellIs" dxfId="197" priority="192" operator="equal">
      <formula>"NO VÁLIDA"</formula>
    </cfRule>
    <cfRule type="cellIs" dxfId="196" priority="193" operator="equal">
      <formula>"VÁLIDA"</formula>
    </cfRule>
  </conditionalFormatting>
  <conditionalFormatting sqref="CL70:CN70">
    <cfRule type="expression" dxfId="195" priority="191" stopIfTrue="1">
      <formula>AND(ROW()=CELL("ROW"),COLUMN()=CELL("COL"))</formula>
    </cfRule>
  </conditionalFormatting>
  <conditionalFormatting sqref="CM70">
    <cfRule type="cellIs" dxfId="194" priority="190" operator="equal">
      <formula>0</formula>
    </cfRule>
  </conditionalFormatting>
  <conditionalFormatting sqref="CQ62 CQ64:CQ65 CQ71:CQ73 CQ60">
    <cfRule type="cellIs" dxfId="193" priority="188" operator="equal">
      <formula>"PARA REVISIÓN"</formula>
    </cfRule>
    <cfRule type="cellIs" dxfId="192" priority="189" operator="equal">
      <formula>"CUMPLE"</formula>
    </cfRule>
  </conditionalFormatting>
  <conditionalFormatting sqref="CQ14:CQ17 CQ71:CQ83">
    <cfRule type="cellIs" dxfId="191" priority="186" operator="equal">
      <formula>"NO VÁLIDA"</formula>
    </cfRule>
    <cfRule type="cellIs" dxfId="190" priority="187" operator="equal">
      <formula>"VÁLIDA"</formula>
    </cfRule>
  </conditionalFormatting>
  <conditionalFormatting sqref="CP74">
    <cfRule type="cellIs" dxfId="189" priority="185" operator="notBetween">
      <formula>"RECHAZO"</formula>
      <formula>"NO ADMISIBLE"</formula>
    </cfRule>
  </conditionalFormatting>
  <conditionalFormatting sqref="CO32:CQ37 CO49:CQ49">
    <cfRule type="expression" dxfId="188" priority="184">
      <formula>YS="T"</formula>
    </cfRule>
  </conditionalFormatting>
  <conditionalFormatting sqref="CO13:CQ14">
    <cfRule type="expression" dxfId="187" priority="183" stopIfTrue="1">
      <formula>ROW()=CELL("ROW")</formula>
    </cfRule>
  </conditionalFormatting>
  <conditionalFormatting sqref="CO16:CQ16 CO26:CQ27 CO32:CQ32 CO22:CQ22 CO71:CQ83 CO57:CQ69 CO20:CQ20 CO43:CQ43 CO56 CQ56">
    <cfRule type="expression" dxfId="186" priority="182" stopIfTrue="1">
      <formula>AND(ROW()=CELL("ROW"),COLUMN()=CELL("COL"))</formula>
    </cfRule>
  </conditionalFormatting>
  <conditionalFormatting sqref="CP15 CP22 CP26 CP32 CP43 CP51 CP54 CP59 CP63:CP65 CP71">
    <cfRule type="cellIs" dxfId="185" priority="181" operator="greaterThan">
      <formula>0</formula>
    </cfRule>
  </conditionalFormatting>
  <conditionalFormatting sqref="CO16:CO17 CO23:CO25 CO27:CO31 CO33:CO42 CO44 CO52:CO53 CO55 CP60:CP62 CP66:CP69 CO19:CO21 CO49:CO50">
    <cfRule type="cellIs" dxfId="184" priority="180" operator="equal">
      <formula>0</formula>
    </cfRule>
  </conditionalFormatting>
  <conditionalFormatting sqref="CQ18">
    <cfRule type="cellIs" dxfId="183" priority="178" operator="equal">
      <formula>"NO VÁLIDA"</formula>
    </cfRule>
    <cfRule type="cellIs" dxfId="182" priority="179" operator="equal">
      <formula>"VÁLIDA"</formula>
    </cfRule>
  </conditionalFormatting>
  <conditionalFormatting sqref="CO18">
    <cfRule type="cellIs" dxfId="181" priority="177" operator="equal">
      <formula>0</formula>
    </cfRule>
  </conditionalFormatting>
  <conditionalFormatting sqref="CQ45:CQ48">
    <cfRule type="cellIs" dxfId="180" priority="175" operator="equal">
      <formula>"NO VÁLIDA"</formula>
    </cfRule>
    <cfRule type="cellIs" dxfId="179" priority="176" operator="equal">
      <formula>"VÁLIDA"</formula>
    </cfRule>
  </conditionalFormatting>
  <conditionalFormatting sqref="CO45:CQ45 CO47:CQ48">
    <cfRule type="expression" dxfId="178" priority="174">
      <formula>YS="T"</formula>
    </cfRule>
  </conditionalFormatting>
  <conditionalFormatting sqref="CO45:CO48">
    <cfRule type="cellIs" dxfId="177" priority="173" operator="equal">
      <formula>0</formula>
    </cfRule>
  </conditionalFormatting>
  <conditionalFormatting sqref="CQ70">
    <cfRule type="cellIs" dxfId="176" priority="171" operator="equal">
      <formula>"NO VÁLIDA"</formula>
    </cfRule>
    <cfRule type="cellIs" dxfId="175" priority="172" operator="equal">
      <formula>"VÁLIDA"</formula>
    </cfRule>
  </conditionalFormatting>
  <conditionalFormatting sqref="CO70:CQ70">
    <cfRule type="expression" dxfId="174" priority="170" stopIfTrue="1">
      <formula>AND(ROW()=CELL("ROW"),COLUMN()=CELL("COL"))</formula>
    </cfRule>
  </conditionalFormatting>
  <conditionalFormatting sqref="CP70">
    <cfRule type="cellIs" dxfId="173" priority="169" operator="equal">
      <formula>0</formula>
    </cfRule>
  </conditionalFormatting>
  <conditionalFormatting sqref="CT62 CT64:CT65 CT71:CT73 CT60">
    <cfRule type="cellIs" dxfId="172" priority="167" operator="equal">
      <formula>"PARA REVISIÓN"</formula>
    </cfRule>
    <cfRule type="cellIs" dxfId="171" priority="168" operator="equal">
      <formula>"CUMPLE"</formula>
    </cfRule>
  </conditionalFormatting>
  <conditionalFormatting sqref="CT14:CT17 CT71:CT83">
    <cfRule type="cellIs" dxfId="170" priority="165" operator="equal">
      <formula>"NO VÁLIDA"</formula>
    </cfRule>
    <cfRule type="cellIs" dxfId="169" priority="166" operator="equal">
      <formula>"VÁLIDA"</formula>
    </cfRule>
  </conditionalFormatting>
  <conditionalFormatting sqref="CS74">
    <cfRule type="cellIs" dxfId="168" priority="164" operator="notBetween">
      <formula>"RECHAZO"</formula>
      <formula>"NO ADMISIBLE"</formula>
    </cfRule>
  </conditionalFormatting>
  <conditionalFormatting sqref="CR32:CT37 CR49:CT49">
    <cfRule type="expression" dxfId="167" priority="163">
      <formula>YS="T"</formula>
    </cfRule>
  </conditionalFormatting>
  <conditionalFormatting sqref="CR13:CT14">
    <cfRule type="expression" dxfId="166" priority="162" stopIfTrue="1">
      <formula>ROW()=CELL("ROW")</formula>
    </cfRule>
  </conditionalFormatting>
  <conditionalFormatting sqref="CR16:CT16 CR26:CT27 CR32:CT32 CR22:CT22 CR71:CT83 CR57:CT69 CR20:CT20 CR43:CT43 CR56 CT56">
    <cfRule type="expression" dxfId="165" priority="161" stopIfTrue="1">
      <formula>AND(ROW()=CELL("ROW"),COLUMN()=CELL("COL"))</formula>
    </cfRule>
  </conditionalFormatting>
  <conditionalFormatting sqref="CS15 CS22 CS26 CS32 CS43 CS51 CS54 CS59 CS63:CS65 CS71">
    <cfRule type="cellIs" dxfId="164" priority="160" operator="greaterThan">
      <formula>0</formula>
    </cfRule>
  </conditionalFormatting>
  <conditionalFormatting sqref="CR16:CR17 CR23:CR25 CR27:CR31 CR33:CR42 CR44 CR52:CR53 CR55 CS60:CS62 CS66:CS69 CR19:CR21 CR49:CR50">
    <cfRule type="cellIs" dxfId="163" priority="159" operator="equal">
      <formula>0</formula>
    </cfRule>
  </conditionalFormatting>
  <conditionalFormatting sqref="CT18">
    <cfRule type="cellIs" dxfId="162" priority="157" operator="equal">
      <formula>"NO VÁLIDA"</formula>
    </cfRule>
    <cfRule type="cellIs" dxfId="161" priority="158" operator="equal">
      <formula>"VÁLIDA"</formula>
    </cfRule>
  </conditionalFormatting>
  <conditionalFormatting sqref="CR18">
    <cfRule type="cellIs" dxfId="160" priority="156" operator="equal">
      <formula>0</formula>
    </cfRule>
  </conditionalFormatting>
  <conditionalFormatting sqref="CT45:CT48">
    <cfRule type="cellIs" dxfId="159" priority="154" operator="equal">
      <formula>"NO VÁLIDA"</formula>
    </cfRule>
    <cfRule type="cellIs" dxfId="158" priority="155" operator="equal">
      <formula>"VÁLIDA"</formula>
    </cfRule>
  </conditionalFormatting>
  <conditionalFormatting sqref="CR45:CT45 CR47:CT48">
    <cfRule type="expression" dxfId="157" priority="153">
      <formula>YS="T"</formula>
    </cfRule>
  </conditionalFormatting>
  <conditionalFormatting sqref="CR45:CR48">
    <cfRule type="cellIs" dxfId="156" priority="152" operator="equal">
      <formula>0</formula>
    </cfRule>
  </conditionalFormatting>
  <conditionalFormatting sqref="CT70">
    <cfRule type="cellIs" dxfId="155" priority="150" operator="equal">
      <formula>"NO VÁLIDA"</formula>
    </cfRule>
    <cfRule type="cellIs" dxfId="154" priority="151" operator="equal">
      <formula>"VÁLIDA"</formula>
    </cfRule>
  </conditionalFormatting>
  <conditionalFormatting sqref="CR70:CT70">
    <cfRule type="expression" dxfId="153" priority="149" stopIfTrue="1">
      <formula>AND(ROW()=CELL("ROW"),COLUMN()=CELL("COL"))</formula>
    </cfRule>
  </conditionalFormatting>
  <conditionalFormatting sqref="CS70">
    <cfRule type="cellIs" dxfId="152" priority="148" operator="equal">
      <formula>0</formula>
    </cfRule>
  </conditionalFormatting>
  <conditionalFormatting sqref="CW62 CW64:CW65 CW71:CW73 CW60">
    <cfRule type="cellIs" dxfId="151" priority="146" operator="equal">
      <formula>"PARA REVISIÓN"</formula>
    </cfRule>
    <cfRule type="cellIs" dxfId="150" priority="147" operator="equal">
      <formula>"CUMPLE"</formula>
    </cfRule>
  </conditionalFormatting>
  <conditionalFormatting sqref="CW14:CW17 CW71:CW83">
    <cfRule type="cellIs" dxfId="149" priority="144" operator="equal">
      <formula>"NO VÁLIDA"</formula>
    </cfRule>
    <cfRule type="cellIs" dxfId="148" priority="145" operator="equal">
      <formula>"VÁLIDA"</formula>
    </cfRule>
  </conditionalFormatting>
  <conditionalFormatting sqref="CV74">
    <cfRule type="cellIs" dxfId="147" priority="143" operator="notBetween">
      <formula>"RECHAZO"</formula>
      <formula>"NO ADMISIBLE"</formula>
    </cfRule>
  </conditionalFormatting>
  <conditionalFormatting sqref="CU32:CW37 CU49:CW49">
    <cfRule type="expression" dxfId="146" priority="142">
      <formula>YS="T"</formula>
    </cfRule>
  </conditionalFormatting>
  <conditionalFormatting sqref="CU13:CW14">
    <cfRule type="expression" dxfId="145" priority="141" stopIfTrue="1">
      <formula>ROW()=CELL("ROW")</formula>
    </cfRule>
  </conditionalFormatting>
  <conditionalFormatting sqref="CU16:CW16 CU26:CW27 CU32:CW32 CU22:CW22 CU71:CW83 CU57:CW69 CU20:CW20 CU43:CW43 CU56 CW56">
    <cfRule type="expression" dxfId="144" priority="140" stopIfTrue="1">
      <formula>AND(ROW()=CELL("ROW"),COLUMN()=CELL("COL"))</formula>
    </cfRule>
  </conditionalFormatting>
  <conditionalFormatting sqref="CV15 CV22 CV26 CV32 CV43 CV51 CV54 CV59 CV63:CV65 CV71">
    <cfRule type="cellIs" dxfId="143" priority="139" operator="greaterThan">
      <formula>0</formula>
    </cfRule>
  </conditionalFormatting>
  <conditionalFormatting sqref="CU16:CU17 CU23:CU25 CU27:CU31 CU33:CU42 CU44 CU52:CU53 CU55 CV60:CV62 CV66:CV69 CU19:CU21 CU49:CU50">
    <cfRule type="cellIs" dxfId="142" priority="138" operator="equal">
      <formula>0</formula>
    </cfRule>
  </conditionalFormatting>
  <conditionalFormatting sqref="CW18">
    <cfRule type="cellIs" dxfId="141" priority="136" operator="equal">
      <formula>"NO VÁLIDA"</formula>
    </cfRule>
    <cfRule type="cellIs" dxfId="140" priority="137" operator="equal">
      <formula>"VÁLIDA"</formula>
    </cfRule>
  </conditionalFormatting>
  <conditionalFormatting sqref="CU18">
    <cfRule type="cellIs" dxfId="139" priority="135" operator="equal">
      <formula>0</formula>
    </cfRule>
  </conditionalFormatting>
  <conditionalFormatting sqref="CW45:CW48">
    <cfRule type="cellIs" dxfId="138" priority="133" operator="equal">
      <formula>"NO VÁLIDA"</formula>
    </cfRule>
    <cfRule type="cellIs" dxfId="137" priority="134" operator="equal">
      <formula>"VÁLIDA"</formula>
    </cfRule>
  </conditionalFormatting>
  <conditionalFormatting sqref="CU45:CW45 CU47:CW48">
    <cfRule type="expression" dxfId="136" priority="132">
      <formula>YS="T"</formula>
    </cfRule>
  </conditionalFormatting>
  <conditionalFormatting sqref="CU45:CU48">
    <cfRule type="cellIs" dxfId="135" priority="131" operator="equal">
      <formula>0</formula>
    </cfRule>
  </conditionalFormatting>
  <conditionalFormatting sqref="CW70">
    <cfRule type="cellIs" dxfId="134" priority="129" operator="equal">
      <formula>"NO VÁLIDA"</formula>
    </cfRule>
    <cfRule type="cellIs" dxfId="133" priority="130" operator="equal">
      <formula>"VÁLIDA"</formula>
    </cfRule>
  </conditionalFormatting>
  <conditionalFormatting sqref="CU70:CW70">
    <cfRule type="expression" dxfId="132" priority="128" stopIfTrue="1">
      <formula>AND(ROW()=CELL("ROW"),COLUMN()=CELL("COL"))</formula>
    </cfRule>
  </conditionalFormatting>
  <conditionalFormatting sqref="CV70">
    <cfRule type="cellIs" dxfId="131" priority="127" operator="equal">
      <formula>0</formula>
    </cfRule>
  </conditionalFormatting>
  <conditionalFormatting sqref="CZ62 CZ64:CZ65 CZ71:CZ73 CZ60">
    <cfRule type="cellIs" dxfId="130" priority="125" operator="equal">
      <formula>"PARA REVISIÓN"</formula>
    </cfRule>
    <cfRule type="cellIs" dxfId="129" priority="126" operator="equal">
      <formula>"CUMPLE"</formula>
    </cfRule>
  </conditionalFormatting>
  <conditionalFormatting sqref="CZ14:CZ17 CZ71:CZ83">
    <cfRule type="cellIs" dxfId="128" priority="123" operator="equal">
      <formula>"NO VÁLIDA"</formula>
    </cfRule>
    <cfRule type="cellIs" dxfId="127" priority="124" operator="equal">
      <formula>"VÁLIDA"</formula>
    </cfRule>
  </conditionalFormatting>
  <conditionalFormatting sqref="CY74">
    <cfRule type="cellIs" dxfId="126" priority="122" operator="notBetween">
      <formula>"RECHAZO"</formula>
      <formula>"NO ADMISIBLE"</formula>
    </cfRule>
  </conditionalFormatting>
  <conditionalFormatting sqref="CX32:CZ37 CX49:CZ49">
    <cfRule type="expression" dxfId="125" priority="121">
      <formula>YS="T"</formula>
    </cfRule>
  </conditionalFormatting>
  <conditionalFormatting sqref="CX13:CZ14">
    <cfRule type="expression" dxfId="124" priority="120" stopIfTrue="1">
      <formula>ROW()=CELL("ROW")</formula>
    </cfRule>
  </conditionalFormatting>
  <conditionalFormatting sqref="CX16:CZ16 CX26:CZ27 CX32:CZ32 CX22:CZ22 CX71:CZ83 CX57:CZ69 CX20:CZ20 CX43:CZ43 CX56 CZ56">
    <cfRule type="expression" dxfId="123" priority="119" stopIfTrue="1">
      <formula>AND(ROW()=CELL("ROW"),COLUMN()=CELL("COL"))</formula>
    </cfRule>
  </conditionalFormatting>
  <conditionalFormatting sqref="CY15 CY22 CY26 CY32 CY43 CY51 CY54 CY59 CY63:CY65 CY71">
    <cfRule type="cellIs" dxfId="122" priority="118" operator="greaterThan">
      <formula>0</formula>
    </cfRule>
  </conditionalFormatting>
  <conditionalFormatting sqref="CX16:CX17 CX23:CX25 CX27:CX31 CX33:CX42 CX44 CX52:CX53 CX55 CY60:CY62 CY66:CY69 CX19:CX21 CX49:CX50">
    <cfRule type="cellIs" dxfId="121" priority="117" operator="equal">
      <formula>0</formula>
    </cfRule>
  </conditionalFormatting>
  <conditionalFormatting sqref="CZ18">
    <cfRule type="cellIs" dxfId="120" priority="115" operator="equal">
      <formula>"NO VÁLIDA"</formula>
    </cfRule>
    <cfRule type="cellIs" dxfId="119" priority="116" operator="equal">
      <formula>"VÁLIDA"</formula>
    </cfRule>
  </conditionalFormatting>
  <conditionalFormatting sqref="CX18">
    <cfRule type="cellIs" dxfId="118" priority="114" operator="equal">
      <formula>0</formula>
    </cfRule>
  </conditionalFormatting>
  <conditionalFormatting sqref="CZ45:CZ48">
    <cfRule type="cellIs" dxfId="117" priority="112" operator="equal">
      <formula>"NO VÁLIDA"</formula>
    </cfRule>
    <cfRule type="cellIs" dxfId="116" priority="113" operator="equal">
      <formula>"VÁLIDA"</formula>
    </cfRule>
  </conditionalFormatting>
  <conditionalFormatting sqref="CX45:CZ45 CX47:CZ48">
    <cfRule type="expression" dxfId="115" priority="111">
      <formula>YS="T"</formula>
    </cfRule>
  </conditionalFormatting>
  <conditionalFormatting sqref="CX45:CX48">
    <cfRule type="cellIs" dxfId="114" priority="110" operator="equal">
      <formula>0</formula>
    </cfRule>
  </conditionalFormatting>
  <conditionalFormatting sqref="CZ70">
    <cfRule type="cellIs" dxfId="113" priority="108" operator="equal">
      <formula>"NO VÁLIDA"</formula>
    </cfRule>
    <cfRule type="cellIs" dxfId="112" priority="109" operator="equal">
      <formula>"VÁLIDA"</formula>
    </cfRule>
  </conditionalFormatting>
  <conditionalFormatting sqref="CX70:CZ70">
    <cfRule type="expression" dxfId="111" priority="107" stopIfTrue="1">
      <formula>AND(ROW()=CELL("ROW"),COLUMN()=CELL("COL"))</formula>
    </cfRule>
  </conditionalFormatting>
  <conditionalFormatting sqref="CY70">
    <cfRule type="cellIs" dxfId="110" priority="106" operator="equal">
      <formula>0</formula>
    </cfRule>
  </conditionalFormatting>
  <conditionalFormatting sqref="DC62 DC64:DC65 DC71:DC73 DC60">
    <cfRule type="cellIs" dxfId="109" priority="104" operator="equal">
      <formula>"PARA REVISIÓN"</formula>
    </cfRule>
    <cfRule type="cellIs" dxfId="108" priority="105" operator="equal">
      <formula>"CUMPLE"</formula>
    </cfRule>
  </conditionalFormatting>
  <conditionalFormatting sqref="DC14:DC17 DC71:DC83">
    <cfRule type="cellIs" dxfId="107" priority="102" operator="equal">
      <formula>"NO VÁLIDA"</formula>
    </cfRule>
    <cfRule type="cellIs" dxfId="106" priority="103" operator="equal">
      <formula>"VÁLIDA"</formula>
    </cfRule>
  </conditionalFormatting>
  <conditionalFormatting sqref="DB74">
    <cfRule type="cellIs" dxfId="105" priority="101" operator="notBetween">
      <formula>"RECHAZO"</formula>
      <formula>"NO ADMISIBLE"</formula>
    </cfRule>
  </conditionalFormatting>
  <conditionalFormatting sqref="DA32:DC37 DA49:DC49">
    <cfRule type="expression" dxfId="104" priority="100">
      <formula>YS="T"</formula>
    </cfRule>
  </conditionalFormatting>
  <conditionalFormatting sqref="DA13:DC14">
    <cfRule type="expression" dxfId="103" priority="99" stopIfTrue="1">
      <formula>ROW()=CELL("ROW")</formula>
    </cfRule>
  </conditionalFormatting>
  <conditionalFormatting sqref="DA16:DC16 DA26:DC27 DA32:DC32 DA22:DC22 DA71:DC83 DA57:DC69 DA20:DC20 DA43:DC43 DA56 DC56">
    <cfRule type="expression" dxfId="102" priority="98" stopIfTrue="1">
      <formula>AND(ROW()=CELL("ROW"),COLUMN()=CELL("COL"))</formula>
    </cfRule>
  </conditionalFormatting>
  <conditionalFormatting sqref="DB15 DB22 DB26 DB32 DB43 DB51 DB54 DB59 DB63:DB65 DB71">
    <cfRule type="cellIs" dxfId="101" priority="97" operator="greaterThan">
      <formula>0</formula>
    </cfRule>
  </conditionalFormatting>
  <conditionalFormatting sqref="DA16:DA17 DA23:DA25 DA27:DA31 DA33:DA42 DA44 DA52:DA53 DA55 DB60:DB62 DB66:DB69 DA19:DA21 DA49:DA50">
    <cfRule type="cellIs" dxfId="100" priority="96" operator="equal">
      <formula>0</formula>
    </cfRule>
  </conditionalFormatting>
  <conditionalFormatting sqref="DC18">
    <cfRule type="cellIs" dxfId="99" priority="94" operator="equal">
      <formula>"NO VÁLIDA"</formula>
    </cfRule>
    <cfRule type="cellIs" dxfId="98" priority="95" operator="equal">
      <formula>"VÁLIDA"</formula>
    </cfRule>
  </conditionalFormatting>
  <conditionalFormatting sqref="DA18">
    <cfRule type="cellIs" dxfId="97" priority="93" operator="equal">
      <formula>0</formula>
    </cfRule>
  </conditionalFormatting>
  <conditionalFormatting sqref="DC45:DC48">
    <cfRule type="cellIs" dxfId="96" priority="91" operator="equal">
      <formula>"NO VÁLIDA"</formula>
    </cfRule>
    <cfRule type="cellIs" dxfId="95" priority="92" operator="equal">
      <formula>"VÁLIDA"</formula>
    </cfRule>
  </conditionalFormatting>
  <conditionalFormatting sqref="DA45:DC45 DA47:DC48">
    <cfRule type="expression" dxfId="94" priority="90">
      <formula>YS="T"</formula>
    </cfRule>
  </conditionalFormatting>
  <conditionalFormatting sqref="DA45:DA48">
    <cfRule type="cellIs" dxfId="93" priority="89" operator="equal">
      <formula>0</formula>
    </cfRule>
  </conditionalFormatting>
  <conditionalFormatting sqref="DC70">
    <cfRule type="cellIs" dxfId="92" priority="87" operator="equal">
      <formula>"NO VÁLIDA"</formula>
    </cfRule>
    <cfRule type="cellIs" dxfId="91" priority="88" operator="equal">
      <formula>"VÁLIDA"</formula>
    </cfRule>
  </conditionalFormatting>
  <conditionalFormatting sqref="DA70:DC70">
    <cfRule type="expression" dxfId="90" priority="86" stopIfTrue="1">
      <formula>AND(ROW()=CELL("ROW"),COLUMN()=CELL("COL"))</formula>
    </cfRule>
  </conditionalFormatting>
  <conditionalFormatting sqref="DB70">
    <cfRule type="cellIs" dxfId="89" priority="85" operator="equal">
      <formula>0</formula>
    </cfRule>
  </conditionalFormatting>
  <conditionalFormatting sqref="DF62 DF64:DF65 DF71:DF73 DF60">
    <cfRule type="cellIs" dxfId="88" priority="83" operator="equal">
      <formula>"PARA REVISIÓN"</formula>
    </cfRule>
    <cfRule type="cellIs" dxfId="87" priority="84" operator="equal">
      <formula>"CUMPLE"</formula>
    </cfRule>
  </conditionalFormatting>
  <conditionalFormatting sqref="DF14:DF17 DF71:DF83">
    <cfRule type="cellIs" dxfId="86" priority="81" operator="equal">
      <formula>"NO VÁLIDA"</formula>
    </cfRule>
    <cfRule type="cellIs" dxfId="85" priority="82" operator="equal">
      <formula>"VÁLIDA"</formula>
    </cfRule>
  </conditionalFormatting>
  <conditionalFormatting sqref="DE74">
    <cfRule type="cellIs" dxfId="84" priority="80" operator="notBetween">
      <formula>"RECHAZO"</formula>
      <formula>"NO ADMISIBLE"</formula>
    </cfRule>
  </conditionalFormatting>
  <conditionalFormatting sqref="DD32:DF37 DD49:DF49">
    <cfRule type="expression" dxfId="83" priority="79">
      <formula>YS="T"</formula>
    </cfRule>
  </conditionalFormatting>
  <conditionalFormatting sqref="DD13:DF14">
    <cfRule type="expression" dxfId="82" priority="78" stopIfTrue="1">
      <formula>ROW()=CELL("ROW")</formula>
    </cfRule>
  </conditionalFormatting>
  <conditionalFormatting sqref="DD16:DF16 DD26:DF27 DD32:DF32 DD22:DF22 DD71:DF83 DD57:DF69 DD20:DF20 DD43:DF43 DD56 DF56">
    <cfRule type="expression" dxfId="81" priority="77" stopIfTrue="1">
      <formula>AND(ROW()=CELL("ROW"),COLUMN()=CELL("COL"))</formula>
    </cfRule>
  </conditionalFormatting>
  <conditionalFormatting sqref="DE15 DE22 DE26 DE32 DE43 DE51 DE54 DE59 DE63:DE65 DE71">
    <cfRule type="cellIs" dxfId="80" priority="76" operator="greaterThan">
      <formula>0</formula>
    </cfRule>
  </conditionalFormatting>
  <conditionalFormatting sqref="DD16:DD17 DD23:DD25 DD27:DD31 DD33:DD42 DD44 DD52:DD53 DD55 DE60:DE62 DE66:DE69 DD19:DD21 DD49:DD50">
    <cfRule type="cellIs" dxfId="79" priority="75" operator="equal">
      <formula>0</formula>
    </cfRule>
  </conditionalFormatting>
  <conditionalFormatting sqref="DF18">
    <cfRule type="cellIs" dxfId="78" priority="73" operator="equal">
      <formula>"NO VÁLIDA"</formula>
    </cfRule>
    <cfRule type="cellIs" dxfId="77" priority="74" operator="equal">
      <formula>"VÁLIDA"</formula>
    </cfRule>
  </conditionalFormatting>
  <conditionalFormatting sqref="DD18">
    <cfRule type="cellIs" dxfId="76" priority="72" operator="equal">
      <formula>0</formula>
    </cfRule>
  </conditionalFormatting>
  <conditionalFormatting sqref="DF45:DF48">
    <cfRule type="cellIs" dxfId="75" priority="70" operator="equal">
      <formula>"NO VÁLIDA"</formula>
    </cfRule>
    <cfRule type="cellIs" dxfId="74" priority="71" operator="equal">
      <formula>"VÁLIDA"</formula>
    </cfRule>
  </conditionalFormatting>
  <conditionalFormatting sqref="DD45:DF45 DD47:DF48">
    <cfRule type="expression" dxfId="73" priority="69">
      <formula>YS="T"</formula>
    </cfRule>
  </conditionalFormatting>
  <conditionalFormatting sqref="DD45:DD48">
    <cfRule type="cellIs" dxfId="72" priority="68" operator="equal">
      <formula>0</formula>
    </cfRule>
  </conditionalFormatting>
  <conditionalFormatting sqref="DF70">
    <cfRule type="cellIs" dxfId="71" priority="66" operator="equal">
      <formula>"NO VÁLIDA"</formula>
    </cfRule>
    <cfRule type="cellIs" dxfId="70" priority="67" operator="equal">
      <formula>"VÁLIDA"</formula>
    </cfRule>
  </conditionalFormatting>
  <conditionalFormatting sqref="DD70:DF70">
    <cfRule type="expression" dxfId="69" priority="65" stopIfTrue="1">
      <formula>AND(ROW()=CELL("ROW"),COLUMN()=CELL("COL"))</formula>
    </cfRule>
  </conditionalFormatting>
  <conditionalFormatting sqref="DE70">
    <cfRule type="cellIs" dxfId="68" priority="64" operator="equal">
      <formula>0</formula>
    </cfRule>
  </conditionalFormatting>
  <conditionalFormatting sqref="DI62 DI64:DI65 DI71:DI73 DI60">
    <cfRule type="cellIs" dxfId="67" priority="62" operator="equal">
      <formula>"PARA REVISIÓN"</formula>
    </cfRule>
    <cfRule type="cellIs" dxfId="66" priority="63" operator="equal">
      <formula>"CUMPLE"</formula>
    </cfRule>
  </conditionalFormatting>
  <conditionalFormatting sqref="DI14:DI17 DI71:DI83">
    <cfRule type="cellIs" dxfId="65" priority="60" operator="equal">
      <formula>"NO VÁLIDA"</formula>
    </cfRule>
    <cfRule type="cellIs" dxfId="64" priority="61" operator="equal">
      <formula>"VÁLIDA"</formula>
    </cfRule>
  </conditionalFormatting>
  <conditionalFormatting sqref="DH74">
    <cfRule type="cellIs" dxfId="63" priority="59" operator="notBetween">
      <formula>"RECHAZO"</formula>
      <formula>"NO ADMISIBLE"</formula>
    </cfRule>
  </conditionalFormatting>
  <conditionalFormatting sqref="DG32:DI37 DG49:DI49">
    <cfRule type="expression" dxfId="62" priority="58">
      <formula>YS="T"</formula>
    </cfRule>
  </conditionalFormatting>
  <conditionalFormatting sqref="DG13:DI14">
    <cfRule type="expression" dxfId="61" priority="57" stopIfTrue="1">
      <formula>ROW()=CELL("ROW")</formula>
    </cfRule>
  </conditionalFormatting>
  <conditionalFormatting sqref="DG16:DI16 DG26:DI27 DG32:DI32 DG22:DI22 DG71:DI83 DG57:DI69 DG20:DI20 DG43:DI43 DG56 DI56">
    <cfRule type="expression" dxfId="60" priority="56" stopIfTrue="1">
      <formula>AND(ROW()=CELL("ROW"),COLUMN()=CELL("COL"))</formula>
    </cfRule>
  </conditionalFormatting>
  <conditionalFormatting sqref="DH15 DH22 DH26 DH32 DH43 DH51 DH54 DH59 DH63:DH65 DH71">
    <cfRule type="cellIs" dxfId="59" priority="55" operator="greaterThan">
      <formula>0</formula>
    </cfRule>
  </conditionalFormatting>
  <conditionalFormatting sqref="DG16:DG17 DG23:DG25 DG27:DG31 DG33:DG42 DG44 DG52:DG53 DG55 DH60:DH62 DH66:DH69 DG19:DG21 DG49:DG50">
    <cfRule type="cellIs" dxfId="58" priority="54" operator="equal">
      <formula>0</formula>
    </cfRule>
  </conditionalFormatting>
  <conditionalFormatting sqref="DI18">
    <cfRule type="cellIs" dxfId="57" priority="52" operator="equal">
      <formula>"NO VÁLIDA"</formula>
    </cfRule>
    <cfRule type="cellIs" dxfId="56" priority="53" operator="equal">
      <formula>"VÁLIDA"</formula>
    </cfRule>
  </conditionalFormatting>
  <conditionalFormatting sqref="DG18">
    <cfRule type="cellIs" dxfId="55" priority="51" operator="equal">
      <formula>0</formula>
    </cfRule>
  </conditionalFormatting>
  <conditionalFormatting sqref="DI45:DI48">
    <cfRule type="cellIs" dxfId="54" priority="49" operator="equal">
      <formula>"NO VÁLIDA"</formula>
    </cfRule>
    <cfRule type="cellIs" dxfId="53" priority="50" operator="equal">
      <formula>"VÁLIDA"</formula>
    </cfRule>
  </conditionalFormatting>
  <conditionalFormatting sqref="DG45:DI45 DG47:DI48">
    <cfRule type="expression" dxfId="52" priority="48">
      <formula>YS="T"</formula>
    </cfRule>
  </conditionalFormatting>
  <conditionalFormatting sqref="DG45:DG48">
    <cfRule type="cellIs" dxfId="51" priority="47" operator="equal">
      <formula>0</formula>
    </cfRule>
  </conditionalFormatting>
  <conditionalFormatting sqref="DI70">
    <cfRule type="cellIs" dxfId="50" priority="45" operator="equal">
      <formula>"NO VÁLIDA"</formula>
    </cfRule>
    <cfRule type="cellIs" dxfId="49" priority="46" operator="equal">
      <formula>"VÁLIDA"</formula>
    </cfRule>
  </conditionalFormatting>
  <conditionalFormatting sqref="DG70:DI70">
    <cfRule type="expression" dxfId="48" priority="44" stopIfTrue="1">
      <formula>AND(ROW()=CELL("ROW"),COLUMN()=CELL("COL"))</formula>
    </cfRule>
  </conditionalFormatting>
  <conditionalFormatting sqref="DH70">
    <cfRule type="cellIs" dxfId="47" priority="43" operator="equal">
      <formula>0</formula>
    </cfRule>
  </conditionalFormatting>
  <conditionalFormatting sqref="DL62 DL64:DL65 DL71:DL73 DL60">
    <cfRule type="cellIs" dxfId="46" priority="41" operator="equal">
      <formula>"PARA REVISIÓN"</formula>
    </cfRule>
    <cfRule type="cellIs" dxfId="45" priority="42" operator="equal">
      <formula>"CUMPLE"</formula>
    </cfRule>
  </conditionalFormatting>
  <conditionalFormatting sqref="DL14:DL17 DL71:DL83">
    <cfRule type="cellIs" dxfId="44" priority="39" operator="equal">
      <formula>"NO VÁLIDA"</formula>
    </cfRule>
    <cfRule type="cellIs" dxfId="43" priority="40" operator="equal">
      <formula>"VÁLIDA"</formula>
    </cfRule>
  </conditionalFormatting>
  <conditionalFormatting sqref="DK74">
    <cfRule type="cellIs" dxfId="42" priority="38" operator="notBetween">
      <formula>"RECHAZO"</formula>
      <formula>"NO ADMISIBLE"</formula>
    </cfRule>
  </conditionalFormatting>
  <conditionalFormatting sqref="DJ32:DL37 DJ49:DL49">
    <cfRule type="expression" dxfId="41" priority="37">
      <formula>YS="T"</formula>
    </cfRule>
  </conditionalFormatting>
  <conditionalFormatting sqref="DJ13:DL14">
    <cfRule type="expression" dxfId="40" priority="36" stopIfTrue="1">
      <formula>ROW()=CELL("ROW")</formula>
    </cfRule>
  </conditionalFormatting>
  <conditionalFormatting sqref="DJ16:DL16 DJ26:DL27 DJ32:DL32 DJ22:DL22 DJ71:DL83 DJ57:DL69 DJ20:DL20 DJ43:DL43 DJ56 DL56">
    <cfRule type="expression" dxfId="39" priority="35" stopIfTrue="1">
      <formula>AND(ROW()=CELL("ROW"),COLUMN()=CELL("COL"))</formula>
    </cfRule>
  </conditionalFormatting>
  <conditionalFormatting sqref="DK15 DK22 DK26 DK32 DK43 DK51 DK54 DK59 DK63:DK65 DK71">
    <cfRule type="cellIs" dxfId="38" priority="34" operator="greaterThan">
      <formula>0</formula>
    </cfRule>
  </conditionalFormatting>
  <conditionalFormatting sqref="DJ16:DJ17 DJ23:DJ25 DJ27:DJ31 DJ33:DJ42 DJ44 DJ52:DJ53 DJ55 DK60:DK62 DK66:DK69 DJ19:DJ21 DJ49:DJ50">
    <cfRule type="cellIs" dxfId="37" priority="33" operator="equal">
      <formula>0</formula>
    </cfRule>
  </conditionalFormatting>
  <conditionalFormatting sqref="DL18">
    <cfRule type="cellIs" dxfId="36" priority="31" operator="equal">
      <formula>"NO VÁLIDA"</formula>
    </cfRule>
    <cfRule type="cellIs" dxfId="35" priority="32" operator="equal">
      <formula>"VÁLIDA"</formula>
    </cfRule>
  </conditionalFormatting>
  <conditionalFormatting sqref="DJ18">
    <cfRule type="cellIs" dxfId="34" priority="30" operator="equal">
      <formula>0</formula>
    </cfRule>
  </conditionalFormatting>
  <conditionalFormatting sqref="DL45:DL48">
    <cfRule type="cellIs" dxfId="33" priority="28" operator="equal">
      <formula>"NO VÁLIDA"</formula>
    </cfRule>
    <cfRule type="cellIs" dxfId="32" priority="29" operator="equal">
      <formula>"VÁLIDA"</formula>
    </cfRule>
  </conditionalFormatting>
  <conditionalFormatting sqref="DJ45:DL45 DJ47:DL48">
    <cfRule type="expression" dxfId="31" priority="27">
      <formula>YS="T"</formula>
    </cfRule>
  </conditionalFormatting>
  <conditionalFormatting sqref="DJ45:DJ48">
    <cfRule type="cellIs" dxfId="30" priority="26" operator="equal">
      <formula>0</formula>
    </cfRule>
  </conditionalFormatting>
  <conditionalFormatting sqref="DL70">
    <cfRule type="cellIs" dxfId="29" priority="24" operator="equal">
      <formula>"NO VÁLIDA"</formula>
    </cfRule>
    <cfRule type="cellIs" dxfId="28" priority="25" operator="equal">
      <formula>"VÁLIDA"</formula>
    </cfRule>
  </conditionalFormatting>
  <conditionalFormatting sqref="DJ70:DL70">
    <cfRule type="expression" dxfId="27" priority="23" stopIfTrue="1">
      <formula>AND(ROW()=CELL("ROW"),COLUMN()=CELL("COL"))</formula>
    </cfRule>
  </conditionalFormatting>
  <conditionalFormatting sqref="DK70">
    <cfRule type="cellIs" dxfId="26" priority="22" operator="equal">
      <formula>0</formula>
    </cfRule>
  </conditionalFormatting>
  <conditionalFormatting sqref="DO62 DO64:DO65 DO71:DO73 DO60">
    <cfRule type="cellIs" dxfId="25" priority="20" operator="equal">
      <formula>"PARA REVISIÓN"</formula>
    </cfRule>
    <cfRule type="cellIs" dxfId="24" priority="21" operator="equal">
      <formula>"CUMPLE"</formula>
    </cfRule>
  </conditionalFormatting>
  <conditionalFormatting sqref="DO14:DO17 DO71:DO83">
    <cfRule type="cellIs" dxfId="23" priority="18" operator="equal">
      <formula>"NO VÁLIDA"</formula>
    </cfRule>
    <cfRule type="cellIs" dxfId="22" priority="19" operator="equal">
      <formula>"VÁLIDA"</formula>
    </cfRule>
  </conditionalFormatting>
  <conditionalFormatting sqref="DN74">
    <cfRule type="cellIs" dxfId="21" priority="17" operator="notBetween">
      <formula>"RECHAZO"</formula>
      <formula>"NO ADMISIBLE"</formula>
    </cfRule>
  </conditionalFormatting>
  <conditionalFormatting sqref="DM32:DO37 DM49:DO49">
    <cfRule type="expression" dxfId="20" priority="16">
      <formula>YS="T"</formula>
    </cfRule>
  </conditionalFormatting>
  <conditionalFormatting sqref="DM13:DO14">
    <cfRule type="expression" dxfId="19" priority="15" stopIfTrue="1">
      <formula>ROW()=CELL("ROW")</formula>
    </cfRule>
  </conditionalFormatting>
  <conditionalFormatting sqref="DM16:DO16 DM26:DO27 DM32:DO32 DM22:DO22 DM71:DO83 DM57:DO69 DM20:DO20 DM43:DO43 DM56 DO56">
    <cfRule type="expression" dxfId="18" priority="14" stopIfTrue="1">
      <formula>AND(ROW()=CELL("ROW"),COLUMN()=CELL("COL"))</formula>
    </cfRule>
  </conditionalFormatting>
  <conditionalFormatting sqref="DN15 DN22 DN26 DN32 DN43 DN51 DN54 DN59 DN63:DN65 DN71">
    <cfRule type="cellIs" dxfId="17" priority="13" operator="greaterThan">
      <formula>0</formula>
    </cfRule>
  </conditionalFormatting>
  <conditionalFormatting sqref="DM16:DM17 DM23:DM25 DM27:DM31 DM33:DM42 DM44 DM52:DM53 DM55 DN60:DN62 DN66:DN69 DM19:DM21 DM49:DM50">
    <cfRule type="cellIs" dxfId="16" priority="12" operator="equal">
      <formula>0</formula>
    </cfRule>
  </conditionalFormatting>
  <conditionalFormatting sqref="DO18">
    <cfRule type="cellIs" dxfId="15" priority="10" operator="equal">
      <formula>"NO VÁLIDA"</formula>
    </cfRule>
    <cfRule type="cellIs" dxfId="14" priority="11" operator="equal">
      <formula>"VÁLIDA"</formula>
    </cfRule>
  </conditionalFormatting>
  <conditionalFormatting sqref="DM18">
    <cfRule type="cellIs" dxfId="13" priority="9" operator="equal">
      <formula>0</formula>
    </cfRule>
  </conditionalFormatting>
  <conditionalFormatting sqref="DO45:DO48">
    <cfRule type="cellIs" dxfId="12" priority="7" operator="equal">
      <formula>"NO VÁLIDA"</formula>
    </cfRule>
    <cfRule type="cellIs" dxfId="11" priority="8" operator="equal">
      <formula>"VÁLIDA"</formula>
    </cfRule>
  </conditionalFormatting>
  <conditionalFormatting sqref="DM45:DO45 DM47:DO48">
    <cfRule type="expression" dxfId="10" priority="6">
      <formula>YS="T"</formula>
    </cfRule>
  </conditionalFormatting>
  <conditionalFormatting sqref="DM45:DM48">
    <cfRule type="cellIs" dxfId="9" priority="5" operator="equal">
      <formula>0</formula>
    </cfRule>
  </conditionalFormatting>
  <conditionalFormatting sqref="DO70">
    <cfRule type="cellIs" dxfId="8" priority="3" operator="equal">
      <formula>"NO VÁLIDA"</formula>
    </cfRule>
    <cfRule type="cellIs" dxfId="7" priority="4" operator="equal">
      <formula>"VÁLIDA"</formula>
    </cfRule>
  </conditionalFormatting>
  <conditionalFormatting sqref="DM70:DO70">
    <cfRule type="expression" dxfId="6" priority="2" stopIfTrue="1">
      <formula>AND(ROW()=CELL("ROW"),COLUMN()=CELL("COL"))</formula>
    </cfRule>
  </conditionalFormatting>
  <conditionalFormatting sqref="DN70">
    <cfRule type="cellIs" dxfId="5" priority="1" operator="equal">
      <formula>0</formula>
    </cfRule>
  </conditionalFormatting>
  <dataValidations count="1">
    <dataValidation type="decimal" allowBlank="1" showInputMessage="1" showErrorMessage="1" errorTitle="ESTA CELDA ESTA FORMULADA" error="PARA DESBLOQUEAR, SOMBREAR LAS CELDAS, LUEGO CLICK EN DATOS, DESPUES VALIDACION DE DATOS, LUEGO VLIDACION DE DATOS, DESPUES BORRAR TODOS Y CLICK EN ACEPTAR." sqref="J63:J65 J59 J73:J74 J71 M63:M65 M59 M73:M74 M71 P63:P65 P59 P73:P74 P71 S63:S65 S59 S73:S74 S71 V63:V65 V59 V73:V74 V71 Y63:Y65 Y59 Y73:Y74 Y71 AB63:AB65 AB59 AB73:AB74 AB71 AE63:AE65 AE59 AE73:AE74 AE71 AH63:AH65 AH59 AH73:AH74 AH71 AK63:AK65 AK59 AK73:AK74 AK71 AN63:AN65 AN59 AN73:AN74 AN71 AQ63:AQ65 AQ59 AQ73:AQ74 AQ71 AT63:AT65 AT59 AT73:AT74 AT71 AW63:AW65 AW59 AW73:AW74 AW71 AZ63:AZ65 AZ59 AZ73:AZ74 AZ71 BC63:BC65 BC59 BC73:BC74 BC71 BF63:BF65 BF59 BF73:BF74 BF71 BI63:BI65 BI59 BI73:BI74 BI71 BL63:BL65 BL59 BL73:BL74 BL71 BO63:BO65 BO59 BO73:BO74 BO71 BR63:BR65 BR59 BR73:BR74 BR71 BU63:BU65 BU59 BU73:BU74 BU71 BX63:BX65 BX59 BX73:BX74 BX71 CA63:CA65 CA59 CA73:CA74 CA71 CD63:CD65 CD59 CD73:CD74 CD71 CG63:CG65 CG59 CG73:CG74 CG71 CJ63:CJ65 CJ59 CJ73:CJ74 CJ71 CM63:CM65 CM59 CM73:CM74 CM71 CP63:CP65 CP59 CP73:CP74 CP71 CS63:CS65 CS59 CS73:CS74 CS71 CV63:CV65 CV59 CV73:CV74 CV71 CY63:CY65 CY59 CY73:CY74 CY71 DB63:DB65 DB59 DB73:DB74 DB71 DE63:DE65 DE59 DE73:DE74 DE71 DH63:DH65 DH59 DH73:DH74 DH71 DK63:DK65 DK59 DK73:DK74 DK71 DN63:DN65 DN59 DN73:DN74 DN71 J15:J54 K15:K74 M15:M54 N15:N74 P15:P54 Q15:Q74 S15:S54 T15:T74 V15:V54 W15:W74 Y15:Y54 Z15:Z74 AB15:AB54 AC15:AC74 AE15:AE54 AF15:AF74 AH15:AH54 AI15:AI74 AK15:AK54 AL15:AL74 AN15:AN54 AO15:AO74 AQ15:AQ54 AR15:AR74 AT15:AT54 AU15:AU74 AW15:AW54 AX15:AX74 AZ15:AZ54 BA15:BA74 BC15:BC54 BD15:BD74 BF15:BF54 BG15:BG74 BI15:BI54 BJ15:BJ74 BL15:BL54 BM15:BM74 BO15:BO54 BP15:BP74 BR15:BR54 BS15:BS74 BU15:BU54 BV15:BV74 BX15:BX54 BY15:BY74 CA15:CA54 CB15:CB74 CD15:CD54 CE15:CE74 CG15:CG54 CH15:CH74 DO15:DO74 CJ15:CJ54 CM15:CM54 CN15:CN74 CP15:CP54 CQ15:CQ74 CS15:CS54 CT15:CT74 CV15:CV54 CW15:CW74 CY15:CY54 CZ15:CZ74 DB15:DB54 DC15:DC74 DE15:DE54 DF15:DF74 DH15:DH54 DI15:DI74 DK15:DK54 DL15:DL74 DN15:DN54 CK15:CK74">
      <formula1>-0.0000007</formula1>
      <formula2>-0.0000007</formula2>
    </dataValidation>
  </dataValidations>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8" tint="-0.499984740745262"/>
    <pageSetUpPr fitToPage="1"/>
  </sheetPr>
  <dimension ref="A1:Z325"/>
  <sheetViews>
    <sheetView showGridLines="0" tabSelected="1" zoomScale="90" zoomScaleNormal="90" workbookViewId="0">
      <selection activeCell="G117" sqref="G117"/>
    </sheetView>
  </sheetViews>
  <sheetFormatPr baseColWidth="10" defaultColWidth="0" defaultRowHeight="12.75" zeroHeight="1"/>
  <cols>
    <col min="1" max="1" width="2.7109375" style="31" customWidth="1"/>
    <col min="2" max="3" width="8.28515625" style="31" customWidth="1"/>
    <col min="4" max="4" width="44.28515625" style="31" customWidth="1"/>
    <col min="5" max="6" width="21.5703125" style="31" customWidth="1"/>
    <col min="7" max="7" width="21" style="31" customWidth="1"/>
    <col min="8" max="8" width="20.7109375" style="31" customWidth="1"/>
    <col min="9" max="9" width="15.42578125" style="31" bestFit="1" customWidth="1"/>
    <col min="10" max="10" width="28.7109375" style="33" bestFit="1" customWidth="1"/>
    <col min="11" max="11" width="13.7109375" style="29" hidden="1" customWidth="1"/>
    <col min="12" max="12" width="13.7109375" style="30" hidden="1" customWidth="1"/>
    <col min="13" max="15" width="13.7109375" style="31" hidden="1" customWidth="1"/>
    <col min="16" max="16" width="19.5703125" style="110" hidden="1" customWidth="1"/>
    <col min="17" max="17" width="47.7109375" style="122" hidden="1" customWidth="1"/>
    <col min="18" max="18" width="22.28515625" style="122" hidden="1" customWidth="1"/>
    <col min="19" max="19" width="22.28515625" style="110" hidden="1" customWidth="1"/>
    <col min="20" max="20" width="23.28515625" style="110" hidden="1" customWidth="1"/>
    <col min="21" max="21" width="22.28515625" style="110" hidden="1" customWidth="1"/>
    <col min="22" max="22" width="22.28515625" style="195" hidden="1" customWidth="1"/>
    <col min="23" max="23" width="22.28515625" style="194" hidden="1" customWidth="1"/>
    <col min="24" max="24" width="22.28515625" style="195" hidden="1" customWidth="1"/>
    <col min="25" max="26" width="22.28515625" style="110" bestFit="1" customWidth="1"/>
    <col min="27" max="16384" width="11.42578125" style="31" hidden="1"/>
  </cols>
  <sheetData>
    <row r="1" spans="2:19" ht="18">
      <c r="B1" s="362" t="s">
        <v>19</v>
      </c>
      <c r="C1" s="362"/>
      <c r="D1" s="362"/>
      <c r="E1" s="362"/>
      <c r="F1" s="362"/>
      <c r="G1" s="362"/>
      <c r="H1" s="362"/>
      <c r="I1" s="362"/>
      <c r="J1" s="362"/>
    </row>
    <row r="2" spans="2:19">
      <c r="B2" s="363" t="s">
        <v>20</v>
      </c>
      <c r="C2" s="363"/>
      <c r="D2" s="363"/>
      <c r="E2" s="363"/>
      <c r="F2" s="363"/>
      <c r="G2" s="363"/>
      <c r="H2" s="363"/>
      <c r="I2" s="363"/>
      <c r="J2" s="363"/>
    </row>
    <row r="3" spans="2:19">
      <c r="B3" s="363" t="s">
        <v>21</v>
      </c>
      <c r="C3" s="363"/>
      <c r="D3" s="363"/>
      <c r="E3" s="363"/>
      <c r="F3" s="363"/>
      <c r="G3" s="363"/>
      <c r="H3" s="363"/>
      <c r="I3" s="363"/>
      <c r="J3" s="363"/>
    </row>
    <row r="4" spans="2:19">
      <c r="B4" s="363" t="s">
        <v>22</v>
      </c>
      <c r="C4" s="363"/>
      <c r="D4" s="363"/>
      <c r="E4" s="363"/>
      <c r="F4" s="363"/>
      <c r="G4" s="363"/>
      <c r="H4" s="363"/>
      <c r="I4" s="363"/>
      <c r="J4" s="363"/>
    </row>
    <row r="5" spans="2:19">
      <c r="B5" s="363" t="s">
        <v>23</v>
      </c>
      <c r="C5" s="363"/>
      <c r="D5" s="363"/>
      <c r="E5" s="363"/>
      <c r="F5" s="363"/>
      <c r="G5" s="363"/>
      <c r="H5" s="363"/>
      <c r="I5" s="363"/>
      <c r="J5" s="363"/>
    </row>
    <row r="6" spans="2:19" ht="15.75">
      <c r="B6" s="36"/>
      <c r="C6" s="36"/>
      <c r="D6" s="32"/>
      <c r="E6" s="32"/>
      <c r="F6" s="32"/>
      <c r="G6" s="32"/>
      <c r="H6" s="32"/>
      <c r="I6" s="32"/>
      <c r="J6" s="32"/>
    </row>
    <row r="7" spans="2:19" ht="40.5" customHeight="1">
      <c r="B7" s="363" t="s">
        <v>24</v>
      </c>
      <c r="C7" s="363"/>
      <c r="D7" s="363"/>
      <c r="E7" s="363"/>
      <c r="F7" s="363"/>
      <c r="G7" s="363"/>
      <c r="H7" s="363"/>
      <c r="I7" s="363"/>
      <c r="J7" s="363"/>
    </row>
    <row r="8" spans="2:19" ht="15.75">
      <c r="B8" s="36"/>
      <c r="C8" s="36"/>
      <c r="D8" s="32"/>
      <c r="E8" s="32"/>
      <c r="F8" s="32"/>
      <c r="G8" s="32"/>
      <c r="H8" s="32"/>
      <c r="I8" s="32"/>
      <c r="J8" s="32"/>
    </row>
    <row r="9" spans="2:19" ht="15.75" customHeight="1">
      <c r="B9" s="384" t="s">
        <v>195</v>
      </c>
      <c r="C9" s="384"/>
      <c r="D9" s="384"/>
      <c r="E9" s="384"/>
      <c r="F9" s="384"/>
      <c r="G9" s="384"/>
      <c r="H9" s="384"/>
      <c r="I9" s="384"/>
      <c r="J9" s="384"/>
    </row>
    <row r="10" spans="2:19" ht="16.5" customHeight="1">
      <c r="B10" s="446" t="s">
        <v>196</v>
      </c>
      <c r="C10" s="446"/>
      <c r="D10" s="446"/>
      <c r="E10" s="446"/>
      <c r="F10" s="446"/>
      <c r="G10" s="446"/>
      <c r="H10" s="446"/>
      <c r="I10" s="446"/>
      <c r="J10" s="446"/>
      <c r="S10" s="109"/>
    </row>
    <row r="11" spans="2:19" ht="16.5" thickBot="1">
      <c r="B11" s="37"/>
      <c r="C11" s="37"/>
      <c r="D11" s="32"/>
      <c r="E11" s="32"/>
      <c r="F11" s="32"/>
      <c r="G11" s="32"/>
      <c r="H11" s="32"/>
      <c r="I11" s="32"/>
      <c r="J11" s="32"/>
    </row>
    <row r="12" spans="2:19" ht="15.75" customHeight="1" thickBot="1">
      <c r="B12" s="437" t="s">
        <v>197</v>
      </c>
      <c r="C12" s="435"/>
      <c r="D12" s="436"/>
      <c r="E12" s="435" t="s">
        <v>198</v>
      </c>
      <c r="F12" s="435"/>
      <c r="G12" s="435"/>
      <c r="H12" s="435"/>
      <c r="I12" s="435"/>
      <c r="J12" s="436"/>
      <c r="Q12" s="123" t="s">
        <v>197</v>
      </c>
    </row>
    <row r="13" spans="2:19" ht="15.75" customHeight="1" thickBot="1">
      <c r="B13" s="438">
        <v>3</v>
      </c>
      <c r="C13" s="439"/>
      <c r="D13" s="310">
        <v>4</v>
      </c>
      <c r="E13" s="431" t="s">
        <v>199</v>
      </c>
      <c r="F13" s="431"/>
      <c r="G13" s="431"/>
      <c r="H13" s="431"/>
      <c r="I13" s="306" t="s">
        <v>200</v>
      </c>
      <c r="J13" s="84"/>
      <c r="Q13" s="124">
        <v>1</v>
      </c>
    </row>
    <row r="14" spans="2:19" ht="15.75" customHeight="1" thickBot="1">
      <c r="B14" s="443" t="s">
        <v>201</v>
      </c>
      <c r="C14" s="444"/>
      <c r="D14" s="445"/>
      <c r="E14" s="309"/>
      <c r="F14" s="309"/>
      <c r="G14" s="309"/>
      <c r="H14" s="309"/>
      <c r="I14" s="306" t="s">
        <v>202</v>
      </c>
      <c r="J14" s="85">
        <v>0</v>
      </c>
      <c r="Q14" s="125"/>
    </row>
    <row r="15" spans="2:19" ht="15.75" customHeight="1" thickBot="1">
      <c r="B15" s="440" t="s">
        <v>261</v>
      </c>
      <c r="C15" s="441"/>
      <c r="D15" s="442"/>
      <c r="E15" s="434" t="s">
        <v>204</v>
      </c>
      <c r="F15" s="434"/>
      <c r="G15" s="432" t="s">
        <v>256</v>
      </c>
      <c r="H15" s="432"/>
      <c r="I15" s="432"/>
      <c r="J15" s="433"/>
      <c r="Q15" s="123" t="s">
        <v>201</v>
      </c>
    </row>
    <row r="16" spans="2:19" ht="16.5" thickBot="1">
      <c r="B16" s="37"/>
      <c r="C16" s="37"/>
      <c r="D16" s="32"/>
      <c r="E16" s="32"/>
      <c r="F16" s="32"/>
      <c r="G16" s="32"/>
      <c r="H16" s="32"/>
      <c r="I16" s="32"/>
      <c r="J16" s="32"/>
      <c r="Q16" s="124" t="s">
        <v>205</v>
      </c>
    </row>
    <row r="17" spans="2:26" ht="15.6" customHeight="1">
      <c r="B17" s="474" t="s">
        <v>206</v>
      </c>
      <c r="C17" s="475"/>
      <c r="D17" s="475"/>
      <c r="E17" s="475"/>
      <c r="F17" s="475"/>
      <c r="G17" s="475"/>
      <c r="H17" s="475"/>
      <c r="I17" s="475"/>
      <c r="J17" s="476"/>
    </row>
    <row r="18" spans="2:26">
      <c r="B18" s="58"/>
      <c r="C18" s="63"/>
      <c r="D18" s="59"/>
      <c r="E18" s="59"/>
      <c r="F18" s="60"/>
      <c r="G18" s="60"/>
      <c r="H18" s="60"/>
      <c r="I18" s="63" t="s">
        <v>207</v>
      </c>
      <c r="J18" s="71">
        <v>25</v>
      </c>
    </row>
    <row r="19" spans="2:26">
      <c r="B19" s="64"/>
      <c r="C19" s="63"/>
      <c r="D19" s="59"/>
      <c r="E19" s="59"/>
      <c r="F19" s="60"/>
      <c r="G19" s="60"/>
      <c r="H19" s="60"/>
      <c r="I19" s="63" t="s">
        <v>208</v>
      </c>
      <c r="J19" s="74">
        <v>34401112162</v>
      </c>
    </row>
    <row r="20" spans="2:26">
      <c r="B20" s="58"/>
      <c r="C20" s="65"/>
      <c r="D20" s="59"/>
      <c r="E20" s="59"/>
      <c r="F20" s="60"/>
      <c r="G20" s="60"/>
      <c r="H20" s="60"/>
      <c r="I20" s="63" t="s">
        <v>209</v>
      </c>
      <c r="J20" s="74">
        <v>35800943067.480003</v>
      </c>
    </row>
    <row r="21" spans="2:26">
      <c r="B21" s="58"/>
      <c r="C21" s="65"/>
      <c r="D21" s="59"/>
      <c r="E21" s="59"/>
      <c r="F21" s="60"/>
      <c r="G21" s="60"/>
      <c r="H21" s="60"/>
      <c r="I21" s="63" t="s">
        <v>210</v>
      </c>
      <c r="J21" s="74">
        <v>36021730588</v>
      </c>
    </row>
    <row r="22" spans="2:26">
      <c r="B22" s="66"/>
      <c r="C22" s="67"/>
      <c r="D22" s="59"/>
      <c r="E22" s="59"/>
      <c r="F22" s="60"/>
      <c r="G22" s="60"/>
      <c r="H22" s="60"/>
      <c r="I22" s="63" t="s">
        <v>211</v>
      </c>
      <c r="J22" s="74">
        <v>37150000000</v>
      </c>
      <c r="V22" s="200"/>
      <c r="W22" s="196"/>
      <c r="X22" s="197"/>
    </row>
    <row r="23" spans="2:26" ht="13.5" thickBot="1">
      <c r="B23" s="68"/>
      <c r="C23" s="69"/>
      <c r="D23" s="61"/>
      <c r="E23" s="61"/>
      <c r="F23" s="62"/>
      <c r="G23" s="62"/>
      <c r="H23" s="62"/>
      <c r="I23" s="70" t="s">
        <v>212</v>
      </c>
      <c r="J23" s="72">
        <v>70</v>
      </c>
    </row>
    <row r="24" spans="2:26" customFormat="1" ht="13.5" thickBot="1">
      <c r="P24" s="109"/>
      <c r="Q24" s="129"/>
      <c r="R24" s="129"/>
      <c r="S24" s="109"/>
      <c r="T24" s="109"/>
      <c r="U24" s="109"/>
      <c r="V24" s="195"/>
      <c r="W24" s="194"/>
      <c r="X24" s="195"/>
      <c r="Y24" s="109"/>
      <c r="Z24" s="109"/>
    </row>
    <row r="25" spans="2:26" ht="15" customHeight="1">
      <c r="B25" s="449" t="s">
        <v>213</v>
      </c>
      <c r="C25" s="450"/>
      <c r="D25" s="450"/>
      <c r="E25" s="450"/>
      <c r="F25" s="450"/>
      <c r="G25" s="450"/>
      <c r="H25" s="450"/>
      <c r="I25" s="450"/>
      <c r="J25" s="451"/>
    </row>
    <row r="26" spans="2:26" ht="15" customHeight="1">
      <c r="B26" s="461" t="s">
        <v>214</v>
      </c>
      <c r="C26" s="462"/>
      <c r="D26" s="462"/>
      <c r="E26" s="462"/>
      <c r="F26" s="462"/>
      <c r="G26" s="462"/>
      <c r="H26" s="462"/>
      <c r="I26" s="463"/>
      <c r="J26" s="121" t="s">
        <v>275</v>
      </c>
    </row>
    <row r="27" spans="2:26" ht="15" customHeight="1">
      <c r="B27" s="461" t="s">
        <v>276</v>
      </c>
      <c r="C27" s="462"/>
      <c r="D27" s="462"/>
      <c r="E27" s="462"/>
      <c r="F27" s="462"/>
      <c r="G27" s="462"/>
      <c r="H27" s="462"/>
      <c r="I27" s="463"/>
      <c r="J27" s="121">
        <v>36021730588</v>
      </c>
    </row>
    <row r="28" spans="2:26" ht="15" customHeight="1">
      <c r="B28" s="452" t="s">
        <v>215</v>
      </c>
      <c r="C28" s="453"/>
      <c r="D28" s="453"/>
      <c r="E28" s="453"/>
      <c r="F28" s="453"/>
      <c r="G28" s="453"/>
      <c r="H28" s="453"/>
      <c r="I28" s="453"/>
      <c r="J28" s="454"/>
    </row>
    <row r="29" spans="2:26" ht="13.5" hidden="1">
      <c r="B29" s="461" t="s">
        <v>216</v>
      </c>
      <c r="C29" s="462"/>
      <c r="D29" s="462"/>
      <c r="E29" s="462"/>
      <c r="F29" s="462"/>
      <c r="G29" s="462"/>
      <c r="H29" s="462"/>
      <c r="I29" s="463"/>
      <c r="J29" s="75">
        <v>7.0108727872641354E+38</v>
      </c>
      <c r="K29" s="89"/>
    </row>
    <row r="30" spans="2:26">
      <c r="B30" s="461" t="s">
        <v>217</v>
      </c>
      <c r="C30" s="462"/>
      <c r="D30" s="462"/>
      <c r="E30" s="462"/>
      <c r="F30" s="462"/>
      <c r="G30" s="462"/>
      <c r="H30" s="462"/>
      <c r="I30" s="463"/>
      <c r="J30" s="201">
        <v>35766704333</v>
      </c>
      <c r="K30" s="89"/>
    </row>
    <row r="31" spans="2:26" ht="13.15" customHeight="1">
      <c r="B31" s="461" t="s">
        <v>218</v>
      </c>
      <c r="C31" s="462"/>
      <c r="D31" s="462"/>
      <c r="E31" s="462"/>
      <c r="F31" s="462"/>
      <c r="G31" s="462"/>
      <c r="H31" s="462"/>
      <c r="I31" s="463"/>
      <c r="J31" s="73">
        <v>35795701963.864761</v>
      </c>
      <c r="K31" s="90"/>
    </row>
    <row r="32" spans="2:26" ht="15" customHeight="1">
      <c r="B32" s="452" t="s">
        <v>219</v>
      </c>
      <c r="C32" s="453"/>
      <c r="D32" s="453"/>
      <c r="E32" s="453"/>
      <c r="F32" s="453"/>
      <c r="G32" s="453"/>
      <c r="H32" s="453"/>
      <c r="I32" s="453"/>
      <c r="J32" s="454"/>
      <c r="K32" s="90"/>
    </row>
    <row r="33" spans="2:26" ht="13.15" customHeight="1">
      <c r="B33" s="461" t="s">
        <v>220</v>
      </c>
      <c r="C33" s="462"/>
      <c r="D33" s="462"/>
      <c r="E33" s="462"/>
      <c r="F33" s="462"/>
      <c r="G33" s="462"/>
      <c r="H33" s="462"/>
      <c r="I33" s="463"/>
      <c r="J33" s="121">
        <v>35101027614.740005</v>
      </c>
      <c r="K33" s="90"/>
    </row>
    <row r="34" spans="2:26" ht="15" customHeight="1">
      <c r="B34" s="452" t="s">
        <v>221</v>
      </c>
      <c r="C34" s="453"/>
      <c r="D34" s="453"/>
      <c r="E34" s="453"/>
      <c r="F34" s="453"/>
      <c r="G34" s="453"/>
      <c r="H34" s="453"/>
      <c r="I34" s="453"/>
      <c r="J34" s="454"/>
      <c r="K34"/>
    </row>
    <row r="35" spans="2:26" ht="13.5" thickBot="1">
      <c r="B35" s="477" t="s">
        <v>222</v>
      </c>
      <c r="C35" s="434"/>
      <c r="D35" s="434"/>
      <c r="E35" s="434"/>
      <c r="F35" s="434"/>
      <c r="G35" s="434"/>
      <c r="H35" s="434"/>
      <c r="I35" s="478"/>
      <c r="J35" s="76">
        <v>34401112162</v>
      </c>
      <c r="K35"/>
      <c r="V35" s="199"/>
      <c r="W35" s="198"/>
      <c r="X35" s="199"/>
    </row>
    <row r="36" spans="2:26">
      <c r="B36" s="86"/>
      <c r="C36" s="86"/>
      <c r="D36" s="86"/>
      <c r="E36" s="86"/>
      <c r="F36" s="86"/>
      <c r="G36" s="86"/>
      <c r="H36" s="86"/>
      <c r="I36" s="86"/>
      <c r="J36" s="87"/>
      <c r="K36"/>
    </row>
    <row r="37" spans="2:26" ht="16.5" thickBot="1">
      <c r="B37" s="54"/>
      <c r="C37" s="54"/>
      <c r="D37" s="54"/>
      <c r="E37" s="54"/>
      <c r="F37" s="55"/>
      <c r="G37" s="55"/>
      <c r="H37" s="55"/>
      <c r="I37" s="32"/>
      <c r="J37" s="32"/>
      <c r="K37"/>
    </row>
    <row r="38" spans="2:26" s="30" customFormat="1" ht="40.5" customHeight="1" thickBot="1">
      <c r="B38" s="479" t="s">
        <v>223</v>
      </c>
      <c r="C38" s="480"/>
      <c r="D38" s="480"/>
      <c r="E38" s="347"/>
      <c r="F38" s="455" t="s">
        <v>256</v>
      </c>
      <c r="G38" s="455"/>
      <c r="H38" s="455"/>
      <c r="I38" s="455"/>
      <c r="J38" s="202">
        <v>36021730588</v>
      </c>
      <c r="K38" s="88"/>
      <c r="P38" s="111"/>
      <c r="Q38" s="130"/>
      <c r="R38" s="130"/>
      <c r="S38" s="111"/>
      <c r="T38" s="111"/>
      <c r="U38" s="111"/>
      <c r="V38" s="195"/>
      <c r="W38" s="194"/>
      <c r="X38" s="195"/>
      <c r="Y38" s="111"/>
      <c r="Z38" s="111"/>
    </row>
    <row r="39" spans="2:26" ht="15.75">
      <c r="B39" s="54"/>
      <c r="C39" s="54"/>
      <c r="D39" s="54"/>
      <c r="E39" s="54"/>
      <c r="F39" s="55"/>
      <c r="G39" s="55"/>
      <c r="H39" s="55"/>
      <c r="I39" s="32"/>
      <c r="J39" s="32"/>
      <c r="K39"/>
    </row>
    <row r="40" spans="2:26" ht="16.5" thickBot="1">
      <c r="B40" s="37"/>
      <c r="C40" s="37"/>
      <c r="D40" s="32"/>
      <c r="E40" s="32"/>
      <c r="F40" s="192"/>
      <c r="G40" s="32"/>
      <c r="H40" s="32"/>
      <c r="I40" s="32"/>
      <c r="J40" s="32"/>
    </row>
    <row r="41" spans="2:26" ht="15">
      <c r="B41" s="456" t="s">
        <v>224</v>
      </c>
      <c r="C41" s="457"/>
      <c r="D41" s="457"/>
      <c r="E41" s="457"/>
      <c r="F41" s="457"/>
      <c r="G41" s="457"/>
      <c r="H41" s="457"/>
      <c r="I41" s="457"/>
      <c r="J41" s="458"/>
    </row>
    <row r="42" spans="2:26" ht="75">
      <c r="B42" s="464" t="s">
        <v>27</v>
      </c>
      <c r="C42" s="466" t="s">
        <v>225</v>
      </c>
      <c r="D42" s="468" t="s">
        <v>226</v>
      </c>
      <c r="E42" s="167" t="s">
        <v>227</v>
      </c>
      <c r="F42" s="167" t="s">
        <v>228</v>
      </c>
      <c r="G42" s="167" t="s">
        <v>191</v>
      </c>
      <c r="H42" s="167" t="s">
        <v>229</v>
      </c>
      <c r="I42" s="167" t="s">
        <v>230</v>
      </c>
      <c r="J42" s="168" t="s">
        <v>231</v>
      </c>
      <c r="K42" s="459" t="s">
        <v>232</v>
      </c>
      <c r="L42" s="447" t="s">
        <v>233</v>
      </c>
      <c r="M42" s="447" t="s">
        <v>234</v>
      </c>
      <c r="N42" s="447" t="s">
        <v>235</v>
      </c>
      <c r="O42" s="447" t="s">
        <v>236</v>
      </c>
    </row>
    <row r="43" spans="2:26" ht="22.5" customHeight="1" thickBot="1">
      <c r="B43" s="465"/>
      <c r="C43" s="467"/>
      <c r="D43" s="469"/>
      <c r="E43" s="169" t="s">
        <v>237</v>
      </c>
      <c r="F43" s="170" t="s">
        <v>237</v>
      </c>
      <c r="G43" s="170" t="s">
        <v>238</v>
      </c>
      <c r="H43" s="170" t="s">
        <v>239</v>
      </c>
      <c r="I43" s="170" t="s">
        <v>238</v>
      </c>
      <c r="J43" s="171" t="s">
        <v>240</v>
      </c>
      <c r="K43" s="460"/>
      <c r="L43" s="448"/>
      <c r="M43" s="448"/>
      <c r="N43" s="448"/>
      <c r="O43" s="448"/>
      <c r="V43" s="193"/>
    </row>
    <row r="44" spans="2:26" ht="6.75" customHeight="1" thickBot="1">
      <c r="B44" s="212"/>
      <c r="C44" s="213"/>
      <c r="D44" s="214"/>
      <c r="E44" s="293">
        <v>37150000000</v>
      </c>
      <c r="F44" s="214"/>
      <c r="G44" s="214"/>
      <c r="H44" s="214"/>
      <c r="I44" s="214"/>
      <c r="J44" s="215"/>
      <c r="K44" s="349"/>
      <c r="L44" s="348"/>
      <c r="M44" s="348"/>
      <c r="N44" s="348"/>
      <c r="O44" s="348"/>
      <c r="V44" s="193"/>
    </row>
    <row r="45" spans="2:26" ht="26.25" customHeight="1">
      <c r="B45" s="204">
        <v>1</v>
      </c>
      <c r="C45" s="205">
        <v>1</v>
      </c>
      <c r="D45" s="206" t="s">
        <v>35</v>
      </c>
      <c r="E45" s="207">
        <v>36362951736</v>
      </c>
      <c r="F45" s="207">
        <v>36366384503</v>
      </c>
      <c r="G45" s="208">
        <v>9.4402869847298732E-5</v>
      </c>
      <c r="H45" s="209">
        <v>36.366384502999999</v>
      </c>
      <c r="I45" s="210">
        <v>-2.1093283903095505E-2</v>
      </c>
      <c r="J45" s="211">
        <v>69.330243892889555</v>
      </c>
      <c r="K45" s="56">
        <v>0.97890671609690449</v>
      </c>
      <c r="L45" s="57" t="e">
        <v>#REF!</v>
      </c>
      <c r="M45" s="57" t="e">
        <v>#REF!</v>
      </c>
      <c r="N45" s="57">
        <v>1.0159427670872703</v>
      </c>
      <c r="O45" s="57">
        <v>1.0571281629426756</v>
      </c>
      <c r="P45" s="126">
        <v>1</v>
      </c>
      <c r="Q45" s="127" t="e">
        <v>#VALUE!</v>
      </c>
      <c r="R45" s="127" t="s">
        <v>1</v>
      </c>
      <c r="S45" s="127" t="s">
        <v>1</v>
      </c>
      <c r="T45" s="127" t="s">
        <v>1</v>
      </c>
      <c r="U45" s="127">
        <v>-3432767</v>
      </c>
      <c r="V45" s="193">
        <v>570682539.13523865</v>
      </c>
      <c r="W45" s="194" t="s">
        <v>1</v>
      </c>
      <c r="X45" s="193" t="s">
        <v>1</v>
      </c>
      <c r="Y45" s="127"/>
    </row>
    <row r="46" spans="2:26" ht="26.25" customHeight="1">
      <c r="B46" s="96">
        <v>2</v>
      </c>
      <c r="C46" s="97">
        <v>2</v>
      </c>
      <c r="D46" s="98" t="s">
        <v>37</v>
      </c>
      <c r="E46" s="99" t="s">
        <v>277</v>
      </c>
      <c r="F46" s="99" t="s">
        <v>277</v>
      </c>
      <c r="G46" s="112" t="s">
        <v>1</v>
      </c>
      <c r="H46" s="100" t="s">
        <v>1</v>
      </c>
      <c r="I46" s="114" t="s">
        <v>277</v>
      </c>
      <c r="J46" s="102" t="s">
        <v>1</v>
      </c>
      <c r="K46" s="56" t="s">
        <v>1</v>
      </c>
      <c r="L46" s="57" t="s">
        <v>1</v>
      </c>
      <c r="M46" s="57" t="s">
        <v>1</v>
      </c>
      <c r="N46" s="57" t="s">
        <v>1</v>
      </c>
      <c r="O46" s="57" t="s">
        <v>1</v>
      </c>
      <c r="P46" s="126" t="s">
        <v>1</v>
      </c>
      <c r="Q46" s="127" t="s">
        <v>1</v>
      </c>
      <c r="R46" s="127" t="s">
        <v>1</v>
      </c>
      <c r="S46" s="127" t="s">
        <v>1</v>
      </c>
      <c r="T46" s="127" t="s">
        <v>1</v>
      </c>
      <c r="U46" s="127" t="s">
        <v>1</v>
      </c>
      <c r="V46" s="193" t="s">
        <v>1</v>
      </c>
      <c r="W46" s="194" t="s">
        <v>1</v>
      </c>
      <c r="X46" s="193" t="s">
        <v>1</v>
      </c>
      <c r="Y46" s="127"/>
    </row>
    <row r="47" spans="2:26" ht="26.25" customHeight="1">
      <c r="B47" s="204">
        <v>3</v>
      </c>
      <c r="C47" s="97">
        <v>5</v>
      </c>
      <c r="D47" s="98" t="s">
        <v>39</v>
      </c>
      <c r="E47" s="99">
        <v>35707950124</v>
      </c>
      <c r="F47" s="99">
        <v>35707950124</v>
      </c>
      <c r="G47" s="112">
        <v>0</v>
      </c>
      <c r="H47" s="100">
        <v>35.707950124</v>
      </c>
      <c r="I47" s="114">
        <v>-3.8816954939434711E-2</v>
      </c>
      <c r="J47" s="102">
        <v>69.390239388239806</v>
      </c>
      <c r="K47" s="56">
        <v>0.96118304506056529</v>
      </c>
      <c r="L47" s="57" t="e">
        <v>#REF!</v>
      </c>
      <c r="M47" s="57" t="e">
        <v>#REF!</v>
      </c>
      <c r="N47" s="57">
        <v>0.99754853697370305</v>
      </c>
      <c r="O47" s="57">
        <v>1.0379882474684512</v>
      </c>
      <c r="P47" s="126">
        <v>1</v>
      </c>
      <c r="Q47" s="127">
        <v>569431970</v>
      </c>
      <c r="R47" s="127" t="s">
        <v>1</v>
      </c>
      <c r="S47" s="127" t="s">
        <v>1</v>
      </c>
      <c r="T47" s="127" t="s">
        <v>1</v>
      </c>
      <c r="U47" s="127">
        <v>0</v>
      </c>
      <c r="V47" s="193">
        <v>87751839.864761353</v>
      </c>
      <c r="W47" s="194" t="s">
        <v>1</v>
      </c>
      <c r="X47" s="193" t="s">
        <v>1</v>
      </c>
      <c r="Y47" s="127"/>
    </row>
    <row r="48" spans="2:26" ht="26.25" customHeight="1">
      <c r="B48" s="96">
        <v>4</v>
      </c>
      <c r="C48" s="97">
        <v>6</v>
      </c>
      <c r="D48" s="98" t="s">
        <v>40</v>
      </c>
      <c r="E48" s="99">
        <v>36277382094</v>
      </c>
      <c r="F48" s="99">
        <v>36277382094</v>
      </c>
      <c r="G48" s="112">
        <v>0</v>
      </c>
      <c r="H48" s="100">
        <v>36.277382093999996</v>
      </c>
      <c r="I48" s="114">
        <v>-2.3489041884253048E-2</v>
      </c>
      <c r="J48" s="102">
        <v>69.503199731720784</v>
      </c>
      <c r="K48" s="56">
        <v>0.97651095811574695</v>
      </c>
      <c r="L48" s="57" t="e">
        <v>#REF!</v>
      </c>
      <c r="M48" s="57" t="e">
        <v>#REF!</v>
      </c>
      <c r="N48" s="57">
        <v>1.0134563677678814</v>
      </c>
      <c r="O48" s="57">
        <v>1.0545409672560691</v>
      </c>
      <c r="P48" s="126">
        <v>1</v>
      </c>
      <c r="Q48" s="127" t="e">
        <v>#VALUE!</v>
      </c>
      <c r="R48" s="127" t="s">
        <v>1</v>
      </c>
      <c r="S48" s="127" t="s">
        <v>1</v>
      </c>
      <c r="T48" s="127" t="s">
        <v>1</v>
      </c>
      <c r="U48" s="127">
        <v>0</v>
      </c>
      <c r="V48" s="193">
        <v>481680130.13523865</v>
      </c>
      <c r="W48" s="194" t="s">
        <v>1</v>
      </c>
      <c r="X48" s="193" t="s">
        <v>1</v>
      </c>
      <c r="Y48" s="127"/>
    </row>
    <row r="49" spans="2:25" ht="26.25" customHeight="1">
      <c r="B49" s="204">
        <v>5</v>
      </c>
      <c r="C49" s="97">
        <v>7</v>
      </c>
      <c r="D49" s="98" t="s">
        <v>41</v>
      </c>
      <c r="E49" s="99" t="s">
        <v>277</v>
      </c>
      <c r="F49" s="99" t="s">
        <v>277</v>
      </c>
      <c r="G49" s="112" t="s">
        <v>1</v>
      </c>
      <c r="H49" s="100" t="s">
        <v>1</v>
      </c>
      <c r="I49" s="114" t="s">
        <v>277</v>
      </c>
      <c r="J49" s="102" t="s">
        <v>1</v>
      </c>
      <c r="K49" s="56" t="s">
        <v>1</v>
      </c>
      <c r="L49" s="57" t="s">
        <v>1</v>
      </c>
      <c r="M49" s="57" t="s">
        <v>1</v>
      </c>
      <c r="N49" s="57" t="s">
        <v>1</v>
      </c>
      <c r="O49" s="57" t="s">
        <v>1</v>
      </c>
      <c r="P49" s="126" t="s">
        <v>1</v>
      </c>
      <c r="Q49" s="127" t="s">
        <v>1</v>
      </c>
      <c r="R49" s="127" t="s">
        <v>1</v>
      </c>
      <c r="S49" s="127" t="s">
        <v>1</v>
      </c>
      <c r="T49" s="127" t="s">
        <v>1</v>
      </c>
      <c r="U49" s="127" t="s">
        <v>1</v>
      </c>
      <c r="V49" s="193" t="s">
        <v>1</v>
      </c>
      <c r="W49" s="194" t="s">
        <v>1</v>
      </c>
      <c r="X49" s="193" t="s">
        <v>1</v>
      </c>
      <c r="Y49" s="127"/>
    </row>
    <row r="50" spans="2:25" ht="26.25" customHeight="1">
      <c r="B50" s="96">
        <v>6</v>
      </c>
      <c r="C50" s="97">
        <v>8</v>
      </c>
      <c r="D50" s="98" t="s">
        <v>42</v>
      </c>
      <c r="E50" s="99">
        <v>35766704333</v>
      </c>
      <c r="F50" s="99">
        <v>35766704333</v>
      </c>
      <c r="G50" s="112">
        <v>0</v>
      </c>
      <c r="H50" s="100">
        <v>35.766704333</v>
      </c>
      <c r="I50" s="114">
        <v>-3.7235414993270544E-2</v>
      </c>
      <c r="J50" s="102">
        <v>69.504414764127219</v>
      </c>
      <c r="K50" s="56">
        <v>0.96276458500672946</v>
      </c>
      <c r="L50" s="57" t="e">
        <v>#REF!</v>
      </c>
      <c r="M50" s="57" t="e">
        <v>#REF!</v>
      </c>
      <c r="N50" s="57">
        <v>0.99918991305453275</v>
      </c>
      <c r="O50" s="57">
        <v>1.0396961634428916</v>
      </c>
      <c r="P50" s="126">
        <v>1</v>
      </c>
      <c r="Q50" s="127">
        <v>7393333</v>
      </c>
      <c r="R50" s="127" t="s">
        <v>1</v>
      </c>
      <c r="S50" s="127" t="s">
        <v>1</v>
      </c>
      <c r="T50" s="127" t="s">
        <v>1</v>
      </c>
      <c r="U50" s="127">
        <v>0</v>
      </c>
      <c r="V50" s="193">
        <v>28997630.864761353</v>
      </c>
      <c r="W50" s="194" t="s">
        <v>278</v>
      </c>
      <c r="X50" s="193">
        <v>35766704333</v>
      </c>
      <c r="Y50" s="127"/>
    </row>
    <row r="51" spans="2:25" ht="26.25" customHeight="1">
      <c r="B51" s="204">
        <v>7</v>
      </c>
      <c r="C51" s="97">
        <v>10</v>
      </c>
      <c r="D51" s="98" t="s">
        <v>43</v>
      </c>
      <c r="E51" s="99">
        <v>35759311000</v>
      </c>
      <c r="F51" s="99">
        <v>35759311000</v>
      </c>
      <c r="G51" s="112">
        <v>0</v>
      </c>
      <c r="H51" s="100">
        <v>35.759310999999997</v>
      </c>
      <c r="I51" s="114">
        <v>-3.7434427994616382E-2</v>
      </c>
      <c r="J51" s="102">
        <v>69.490047511317528</v>
      </c>
      <c r="K51" s="56">
        <v>0.96256557200538362</v>
      </c>
      <c r="L51" s="57" t="e">
        <v>#REF!</v>
      </c>
      <c r="M51" s="57" t="e">
        <v>#REF!</v>
      </c>
      <c r="N51" s="57">
        <v>0.99898337057612396</v>
      </c>
      <c r="O51" s="57">
        <v>1.0394812479202427</v>
      </c>
      <c r="P51" s="126">
        <v>1</v>
      </c>
      <c r="Q51" s="127">
        <v>382412223</v>
      </c>
      <c r="R51" s="127" t="s">
        <v>1</v>
      </c>
      <c r="S51" s="127" t="s">
        <v>1</v>
      </c>
      <c r="T51" s="127" t="s">
        <v>1</v>
      </c>
      <c r="U51" s="127">
        <v>0</v>
      </c>
      <c r="V51" s="193">
        <v>36390963.864761353</v>
      </c>
      <c r="W51" s="194" t="s">
        <v>1</v>
      </c>
      <c r="X51" s="193" t="s">
        <v>1</v>
      </c>
      <c r="Y51" s="127"/>
    </row>
    <row r="52" spans="2:25" ht="26.25" customHeight="1">
      <c r="B52" s="96">
        <v>8</v>
      </c>
      <c r="C52" s="97">
        <v>11</v>
      </c>
      <c r="D52" s="98" t="s">
        <v>44</v>
      </c>
      <c r="E52" s="99">
        <v>36141723223</v>
      </c>
      <c r="F52" s="99">
        <v>36141723223</v>
      </c>
      <c r="G52" s="112">
        <v>0</v>
      </c>
      <c r="H52" s="100">
        <v>36.141723223</v>
      </c>
      <c r="I52" s="114">
        <v>-2.7140693862718668E-2</v>
      </c>
      <c r="J52" s="102">
        <v>69.766821740297004</v>
      </c>
      <c r="K52" s="56">
        <v>0.97285930613728133</v>
      </c>
      <c r="L52" s="57" t="e">
        <v>#REF!</v>
      </c>
      <c r="M52" s="57" t="e">
        <v>#REF!</v>
      </c>
      <c r="N52" s="57">
        <v>1.0096665588367157</v>
      </c>
      <c r="O52" s="57">
        <v>1.0505975229173754</v>
      </c>
      <c r="P52" s="126">
        <v>1</v>
      </c>
      <c r="Q52" s="127" t="e">
        <v>#VALUE!</v>
      </c>
      <c r="R52" s="127" t="s">
        <v>1</v>
      </c>
      <c r="S52" s="127" t="s">
        <v>1</v>
      </c>
      <c r="T52" s="127" t="s">
        <v>1</v>
      </c>
      <c r="U52" s="127">
        <v>0</v>
      </c>
      <c r="V52" s="193">
        <v>346021259.13523865</v>
      </c>
      <c r="W52" s="194" t="s">
        <v>1</v>
      </c>
      <c r="X52" s="193" t="s">
        <v>1</v>
      </c>
      <c r="Y52" s="127"/>
    </row>
    <row r="53" spans="2:25" ht="26.25" customHeight="1">
      <c r="B53" s="204">
        <v>9</v>
      </c>
      <c r="C53" s="97">
        <v>13</v>
      </c>
      <c r="D53" s="98" t="s">
        <v>45</v>
      </c>
      <c r="E53" s="99" t="s">
        <v>277</v>
      </c>
      <c r="F53" s="99" t="s">
        <v>277</v>
      </c>
      <c r="G53" s="112" t="s">
        <v>1</v>
      </c>
      <c r="H53" s="100" t="s">
        <v>1</v>
      </c>
      <c r="I53" s="114" t="s">
        <v>277</v>
      </c>
      <c r="J53" s="102" t="s">
        <v>1</v>
      </c>
      <c r="K53" s="56" t="s">
        <v>1</v>
      </c>
      <c r="L53" s="57" t="s">
        <v>1</v>
      </c>
      <c r="M53" s="57" t="s">
        <v>1</v>
      </c>
      <c r="N53" s="57" t="s">
        <v>1</v>
      </c>
      <c r="O53" s="57" t="s">
        <v>1</v>
      </c>
      <c r="P53" s="126" t="s">
        <v>1</v>
      </c>
      <c r="Q53" s="127" t="s">
        <v>1</v>
      </c>
      <c r="R53" s="127" t="s">
        <v>1</v>
      </c>
      <c r="S53" s="127" t="s">
        <v>1</v>
      </c>
      <c r="T53" s="127" t="s">
        <v>1</v>
      </c>
      <c r="U53" s="127" t="s">
        <v>1</v>
      </c>
      <c r="V53" s="193" t="s">
        <v>1</v>
      </c>
      <c r="W53" s="194" t="s">
        <v>1</v>
      </c>
      <c r="X53" s="193" t="s">
        <v>1</v>
      </c>
      <c r="Y53" s="127"/>
    </row>
    <row r="54" spans="2:25" ht="26.25" customHeight="1">
      <c r="B54" s="96">
        <v>10</v>
      </c>
      <c r="C54" s="97">
        <v>17</v>
      </c>
      <c r="D54" s="98" t="s">
        <v>47</v>
      </c>
      <c r="E54" s="99">
        <v>36212013960</v>
      </c>
      <c r="F54" s="99">
        <v>36212013960</v>
      </c>
      <c r="G54" s="112">
        <v>0</v>
      </c>
      <c r="H54" s="100">
        <v>36.21201396</v>
      </c>
      <c r="I54" s="114">
        <v>-2.5248614804845193E-2</v>
      </c>
      <c r="J54" s="102">
        <v>69.630227759117233</v>
      </c>
      <c r="K54" s="56">
        <v>0.97475138519515481</v>
      </c>
      <c r="L54" s="57" t="e">
        <v>#REF!</v>
      </c>
      <c r="M54" s="57" t="e">
        <v>#REF!</v>
      </c>
      <c r="N54" s="57">
        <v>1.01163022299592</v>
      </c>
      <c r="O54" s="57">
        <v>1.0526407922357914</v>
      </c>
      <c r="P54" s="126">
        <v>1</v>
      </c>
      <c r="Q54" s="127">
        <v>61160026</v>
      </c>
      <c r="R54" s="127" t="s">
        <v>1</v>
      </c>
      <c r="S54" s="127" t="s">
        <v>1</v>
      </c>
      <c r="T54" s="127" t="s">
        <v>1</v>
      </c>
      <c r="U54" s="127">
        <v>0</v>
      </c>
      <c r="V54" s="193">
        <v>416311996.13523865</v>
      </c>
      <c r="W54" s="194" t="s">
        <v>1</v>
      </c>
      <c r="X54" s="193" t="s">
        <v>1</v>
      </c>
      <c r="Y54" s="127"/>
    </row>
    <row r="55" spans="2:25" ht="26.25" customHeight="1">
      <c r="B55" s="204">
        <v>11</v>
      </c>
      <c r="C55" s="97">
        <v>20</v>
      </c>
      <c r="D55" s="98" t="s">
        <v>48</v>
      </c>
      <c r="E55" s="99">
        <v>36150853934</v>
      </c>
      <c r="F55" s="99">
        <v>36150853934</v>
      </c>
      <c r="G55" s="112">
        <v>0</v>
      </c>
      <c r="H55" s="100">
        <v>36.150853933999997</v>
      </c>
      <c r="I55" s="114">
        <v>-2.689491429340507E-2</v>
      </c>
      <c r="J55" s="102">
        <v>69.749078290452516</v>
      </c>
      <c r="K55" s="56">
        <v>0.97310508570659493</v>
      </c>
      <c r="L55" s="57" t="e">
        <v>#REF!</v>
      </c>
      <c r="M55" s="57" t="e">
        <v>#REF!</v>
      </c>
      <c r="N55" s="57">
        <v>1.0099216372539295</v>
      </c>
      <c r="O55" s="57">
        <v>1.0508629419816489</v>
      </c>
      <c r="P55" s="126">
        <v>1</v>
      </c>
      <c r="Q55" s="127">
        <v>72101789</v>
      </c>
      <c r="R55" s="127" t="s">
        <v>1</v>
      </c>
      <c r="S55" s="127" t="s">
        <v>1</v>
      </c>
      <c r="T55" s="127" t="s">
        <v>1</v>
      </c>
      <c r="U55" s="127">
        <v>0</v>
      </c>
      <c r="V55" s="193">
        <v>355151970.13523865</v>
      </c>
      <c r="W55" s="194" t="s">
        <v>1</v>
      </c>
      <c r="X55" s="193" t="s">
        <v>1</v>
      </c>
      <c r="Y55" s="127"/>
    </row>
    <row r="56" spans="2:25" ht="26.25" customHeight="1">
      <c r="B56" s="96">
        <v>12</v>
      </c>
      <c r="C56" s="97">
        <v>23</v>
      </c>
      <c r="D56" s="98" t="s">
        <v>49</v>
      </c>
      <c r="E56" s="99">
        <v>36222955723</v>
      </c>
      <c r="F56" s="99">
        <v>36222955723</v>
      </c>
      <c r="G56" s="112">
        <v>0</v>
      </c>
      <c r="H56" s="100">
        <v>36.222955722999998</v>
      </c>
      <c r="I56" s="114">
        <v>-2.4954085518169578E-2</v>
      </c>
      <c r="J56" s="102">
        <v>69.608964943658407</v>
      </c>
      <c r="K56" s="56">
        <v>0.97504591448183042</v>
      </c>
      <c r="L56" s="57" t="e">
        <v>#REF!</v>
      </c>
      <c r="M56" s="57" t="e">
        <v>#REF!</v>
      </c>
      <c r="N56" s="57">
        <v>1.0119358955319984</v>
      </c>
      <c r="O56" s="57">
        <v>1.0529588564584966</v>
      </c>
      <c r="P56" s="126">
        <v>1</v>
      </c>
      <c r="Q56" s="127">
        <v>381071398</v>
      </c>
      <c r="R56" s="127" t="s">
        <v>1</v>
      </c>
      <c r="S56" s="127" t="s">
        <v>1</v>
      </c>
      <c r="T56" s="127" t="s">
        <v>1</v>
      </c>
      <c r="U56" s="127">
        <v>0</v>
      </c>
      <c r="V56" s="193">
        <v>427253759.13523865</v>
      </c>
      <c r="W56" s="194" t="s">
        <v>1</v>
      </c>
      <c r="X56" s="193" t="s">
        <v>1</v>
      </c>
      <c r="Y56" s="127"/>
    </row>
    <row r="57" spans="2:25" ht="26.25" customHeight="1">
      <c r="B57" s="204">
        <v>13</v>
      </c>
      <c r="C57" s="97">
        <v>24</v>
      </c>
      <c r="D57" s="98" t="s">
        <v>50</v>
      </c>
      <c r="E57" s="99">
        <v>36604027121</v>
      </c>
      <c r="F57" s="99">
        <v>36604027121</v>
      </c>
      <c r="G57" s="112">
        <v>0</v>
      </c>
      <c r="H57" s="100">
        <v>36.604027121000001</v>
      </c>
      <c r="I57" s="114">
        <v>-1.4696443580080709E-2</v>
      </c>
      <c r="J57" s="102">
        <v>68.868439782191402</v>
      </c>
      <c r="K57" s="56">
        <v>0.98530355641991929</v>
      </c>
      <c r="L57" s="57" t="e">
        <v>#REF!</v>
      </c>
      <c r="M57" s="57" t="e">
        <v>#REF!</v>
      </c>
      <c r="N57" s="57">
        <v>1.0225816260832441</v>
      </c>
      <c r="O57" s="57">
        <v>1.0640361552448114</v>
      </c>
      <c r="P57" s="126">
        <v>1</v>
      </c>
      <c r="Q57" s="127">
        <v>902623639</v>
      </c>
      <c r="R57" s="127" t="s">
        <v>1</v>
      </c>
      <c r="S57" s="127" t="s">
        <v>1</v>
      </c>
      <c r="T57" s="127" t="s">
        <v>1</v>
      </c>
      <c r="U57" s="127">
        <v>0</v>
      </c>
      <c r="V57" s="193">
        <v>808325157.13523865</v>
      </c>
      <c r="W57" s="194" t="s">
        <v>1</v>
      </c>
      <c r="X57" s="193" t="s">
        <v>1</v>
      </c>
      <c r="Y57" s="127"/>
    </row>
    <row r="58" spans="2:25" ht="26.25" customHeight="1">
      <c r="B58" s="96">
        <v>14</v>
      </c>
      <c r="C58" s="97">
        <v>26</v>
      </c>
      <c r="D58" s="98" t="s">
        <v>51</v>
      </c>
      <c r="E58" s="99">
        <v>35701403482</v>
      </c>
      <c r="F58" s="99">
        <v>35701403482</v>
      </c>
      <c r="G58" s="112">
        <v>0</v>
      </c>
      <c r="H58" s="100">
        <v>35.701403482000003</v>
      </c>
      <c r="I58" s="114">
        <v>-3.8993176796769835E-2</v>
      </c>
      <c r="J58" s="102">
        <v>69.377517485862555</v>
      </c>
      <c r="K58" s="56">
        <v>0.96100682320323016</v>
      </c>
      <c r="L58" s="57" t="e">
        <v>#REF!</v>
      </c>
      <c r="M58" s="57" t="e">
        <v>#REF!</v>
      </c>
      <c r="N58" s="57">
        <v>0.99736564792164284</v>
      </c>
      <c r="O58" s="57">
        <v>1.0377979442605441</v>
      </c>
      <c r="P58" s="126">
        <v>1</v>
      </c>
      <c r="Q58" s="127" t="e">
        <v>#VALUE!</v>
      </c>
      <c r="R58" s="127" t="s">
        <v>1</v>
      </c>
      <c r="S58" s="127" t="s">
        <v>1</v>
      </c>
      <c r="T58" s="127" t="s">
        <v>1</v>
      </c>
      <c r="U58" s="127">
        <v>0</v>
      </c>
      <c r="V58" s="193">
        <v>94298481.864761353</v>
      </c>
      <c r="W58" s="194" t="s">
        <v>1</v>
      </c>
      <c r="X58" s="193" t="s">
        <v>1</v>
      </c>
      <c r="Y58" s="127"/>
    </row>
    <row r="59" spans="2:25" ht="26.25" customHeight="1">
      <c r="B59" s="204">
        <v>15</v>
      </c>
      <c r="C59" s="97">
        <v>30</v>
      </c>
      <c r="D59" s="98" t="s">
        <v>52</v>
      </c>
      <c r="E59" s="99" t="s">
        <v>277</v>
      </c>
      <c r="F59" s="99" t="s">
        <v>277</v>
      </c>
      <c r="G59" s="112" t="s">
        <v>1</v>
      </c>
      <c r="H59" s="100" t="s">
        <v>1</v>
      </c>
      <c r="I59" s="114" t="s">
        <v>277</v>
      </c>
      <c r="J59" s="102" t="s">
        <v>1</v>
      </c>
      <c r="K59" s="56" t="s">
        <v>1</v>
      </c>
      <c r="L59" s="57" t="s">
        <v>1</v>
      </c>
      <c r="M59" s="57" t="s">
        <v>1</v>
      </c>
      <c r="N59" s="57" t="s">
        <v>1</v>
      </c>
      <c r="O59" s="57" t="s">
        <v>1</v>
      </c>
      <c r="P59" s="126" t="s">
        <v>1</v>
      </c>
      <c r="Q59" s="127" t="s">
        <v>1</v>
      </c>
      <c r="R59" s="127" t="s">
        <v>1</v>
      </c>
      <c r="S59" s="127" t="s">
        <v>1</v>
      </c>
      <c r="T59" s="127" t="s">
        <v>1</v>
      </c>
      <c r="U59" s="127" t="s">
        <v>1</v>
      </c>
      <c r="V59" s="193" t="s">
        <v>1</v>
      </c>
      <c r="W59" s="194" t="s">
        <v>1</v>
      </c>
      <c r="X59" s="193" t="s">
        <v>1</v>
      </c>
      <c r="Y59" s="127"/>
    </row>
    <row r="60" spans="2:25" ht="26.25" customHeight="1">
      <c r="B60" s="96">
        <v>16</v>
      </c>
      <c r="C60" s="97">
        <v>31</v>
      </c>
      <c r="D60" s="98" t="s">
        <v>53</v>
      </c>
      <c r="E60" s="99">
        <v>36021730588</v>
      </c>
      <c r="F60" s="99">
        <v>36021730588</v>
      </c>
      <c r="G60" s="112">
        <v>0</v>
      </c>
      <c r="H60" s="100">
        <v>36.021730587999997</v>
      </c>
      <c r="I60" s="114">
        <v>-3.0370643660834418E-2</v>
      </c>
      <c r="J60" s="102">
        <v>70</v>
      </c>
      <c r="K60" s="56">
        <v>0.96962935633916558</v>
      </c>
      <c r="L60" s="57" t="e">
        <v>#REF!</v>
      </c>
      <c r="M60" s="57" t="e">
        <v>#REF!</v>
      </c>
      <c r="N60" s="57">
        <v>1.0063144068068119</v>
      </c>
      <c r="O60" s="57">
        <v>1.0471094776927055</v>
      </c>
      <c r="P60" s="126">
        <v>1</v>
      </c>
      <c r="Q60" s="127" t="e">
        <v>#VALUE!</v>
      </c>
      <c r="R60" s="127" t="s">
        <v>1</v>
      </c>
      <c r="S60" s="127" t="s">
        <v>1</v>
      </c>
      <c r="T60" s="127" t="s">
        <v>1</v>
      </c>
      <c r="U60" s="127">
        <v>0</v>
      </c>
      <c r="V60" s="193">
        <v>226028624.13523865</v>
      </c>
      <c r="W60" s="194" t="s">
        <v>1</v>
      </c>
      <c r="X60" s="193" t="s">
        <v>1</v>
      </c>
      <c r="Y60" s="127"/>
    </row>
    <row r="61" spans="2:25" ht="26.25" customHeight="1">
      <c r="B61" s="204">
        <v>17</v>
      </c>
      <c r="C61" s="97">
        <v>32</v>
      </c>
      <c r="D61" s="98" t="s">
        <v>54</v>
      </c>
      <c r="E61" s="99" t="s">
        <v>277</v>
      </c>
      <c r="F61" s="99" t="s">
        <v>277</v>
      </c>
      <c r="G61" s="112" t="s">
        <v>1</v>
      </c>
      <c r="H61" s="100" t="s">
        <v>1</v>
      </c>
      <c r="I61" s="114" t="s">
        <v>277</v>
      </c>
      <c r="J61" s="102" t="s">
        <v>1</v>
      </c>
      <c r="K61" s="56" t="s">
        <v>1</v>
      </c>
      <c r="L61" s="57" t="s">
        <v>1</v>
      </c>
      <c r="M61" s="57" t="s">
        <v>1</v>
      </c>
      <c r="N61" s="57" t="s">
        <v>1</v>
      </c>
      <c r="O61" s="57" t="s">
        <v>1</v>
      </c>
      <c r="P61" s="126" t="s">
        <v>1</v>
      </c>
      <c r="Q61" s="127" t="s">
        <v>1</v>
      </c>
      <c r="R61" s="127" t="s">
        <v>1</v>
      </c>
      <c r="S61" s="127" t="s">
        <v>1</v>
      </c>
      <c r="T61" s="127" t="s">
        <v>1</v>
      </c>
      <c r="U61" s="127" t="s">
        <v>1</v>
      </c>
      <c r="V61" s="193" t="s">
        <v>1</v>
      </c>
      <c r="W61" s="194" t="s">
        <v>1</v>
      </c>
      <c r="X61" s="193" t="s">
        <v>1</v>
      </c>
      <c r="Y61" s="127"/>
    </row>
    <row r="62" spans="2:25" ht="26.25" customHeight="1">
      <c r="B62" s="96">
        <v>18</v>
      </c>
      <c r="C62" s="97">
        <v>38</v>
      </c>
      <c r="D62" s="98" t="s">
        <v>55</v>
      </c>
      <c r="E62" s="99">
        <v>34643507409</v>
      </c>
      <c r="F62" s="99">
        <v>34643507409</v>
      </c>
      <c r="G62" s="112">
        <v>0</v>
      </c>
      <c r="H62" s="100">
        <v>34.643507409000001</v>
      </c>
      <c r="I62" s="114">
        <v>-6.7469517927321698E-2</v>
      </c>
      <c r="J62" s="102">
        <v>67.321738268673315</v>
      </c>
      <c r="K62" s="56"/>
      <c r="L62" s="57"/>
      <c r="M62" s="57"/>
      <c r="N62" s="57"/>
      <c r="O62" s="57"/>
      <c r="P62" s="126">
        <v>1</v>
      </c>
      <c r="Q62" s="127" t="e">
        <v>#VALUE!</v>
      </c>
      <c r="R62" s="127" t="s">
        <v>1</v>
      </c>
      <c r="S62" s="127" t="s">
        <v>1</v>
      </c>
      <c r="T62" s="127" t="s">
        <v>1</v>
      </c>
      <c r="U62" s="127">
        <v>0</v>
      </c>
      <c r="V62" s="193">
        <v>1152194554.8647614</v>
      </c>
      <c r="W62" s="194" t="s">
        <v>1</v>
      </c>
      <c r="X62" s="193" t="s">
        <v>1</v>
      </c>
      <c r="Y62" s="127"/>
    </row>
    <row r="63" spans="2:25" ht="26.25" customHeight="1">
      <c r="B63" s="204">
        <v>19</v>
      </c>
      <c r="C63" s="97">
        <v>40</v>
      </c>
      <c r="D63" s="98" t="s">
        <v>56</v>
      </c>
      <c r="E63" s="99" t="s">
        <v>277</v>
      </c>
      <c r="F63" s="99" t="s">
        <v>277</v>
      </c>
      <c r="G63" s="112" t="s">
        <v>1</v>
      </c>
      <c r="H63" s="100" t="s">
        <v>1</v>
      </c>
      <c r="I63" s="114" t="s">
        <v>277</v>
      </c>
      <c r="J63" s="102" t="s">
        <v>1</v>
      </c>
      <c r="K63" s="56"/>
      <c r="L63" s="57"/>
      <c r="M63" s="57"/>
      <c r="N63" s="57"/>
      <c r="O63" s="57"/>
      <c r="P63" s="126" t="s">
        <v>1</v>
      </c>
      <c r="Q63" s="127" t="s">
        <v>1</v>
      </c>
      <c r="R63" s="127" t="s">
        <v>1</v>
      </c>
      <c r="S63" s="127" t="s">
        <v>1</v>
      </c>
      <c r="T63" s="127" t="s">
        <v>1</v>
      </c>
      <c r="U63" s="127" t="s">
        <v>1</v>
      </c>
      <c r="V63" s="193" t="s">
        <v>1</v>
      </c>
      <c r="W63" s="194" t="s">
        <v>1</v>
      </c>
      <c r="X63" s="193" t="s">
        <v>1</v>
      </c>
      <c r="Y63" s="127"/>
    </row>
    <row r="64" spans="2:25" ht="26.25" customHeight="1">
      <c r="B64" s="96">
        <v>20</v>
      </c>
      <c r="C64" s="97">
        <v>44</v>
      </c>
      <c r="D64" s="98" t="s">
        <v>57</v>
      </c>
      <c r="E64" s="99" t="s">
        <v>277</v>
      </c>
      <c r="F64" s="99" t="s">
        <v>277</v>
      </c>
      <c r="G64" s="112" t="s">
        <v>1</v>
      </c>
      <c r="H64" s="100" t="s">
        <v>1</v>
      </c>
      <c r="I64" s="114" t="s">
        <v>277</v>
      </c>
      <c r="J64" s="102" t="s">
        <v>1</v>
      </c>
      <c r="K64" s="56"/>
      <c r="L64" s="57"/>
      <c r="M64" s="57"/>
      <c r="N64" s="57"/>
      <c r="O64" s="57"/>
      <c r="P64" s="126" t="s">
        <v>1</v>
      </c>
      <c r="Q64" s="127" t="s">
        <v>1</v>
      </c>
      <c r="R64" s="127" t="s">
        <v>1</v>
      </c>
      <c r="S64" s="127" t="s">
        <v>1</v>
      </c>
      <c r="T64" s="127" t="s">
        <v>1</v>
      </c>
      <c r="U64" s="127" t="s">
        <v>1</v>
      </c>
      <c r="V64" s="193" t="s">
        <v>1</v>
      </c>
      <c r="W64" s="194" t="s">
        <v>1</v>
      </c>
      <c r="X64" s="193" t="s">
        <v>1</v>
      </c>
      <c r="Y64" s="127"/>
    </row>
    <row r="65" spans="2:25" ht="26.25" customHeight="1">
      <c r="B65" s="204">
        <v>21</v>
      </c>
      <c r="C65" s="97">
        <v>46</v>
      </c>
      <c r="D65" s="98" t="s">
        <v>58</v>
      </c>
      <c r="E65" s="99" t="s">
        <v>277</v>
      </c>
      <c r="F65" s="99" t="s">
        <v>277</v>
      </c>
      <c r="G65" s="112" t="s">
        <v>1</v>
      </c>
      <c r="H65" s="100" t="s">
        <v>1</v>
      </c>
      <c r="I65" s="114" t="s">
        <v>277</v>
      </c>
      <c r="J65" s="102" t="s">
        <v>1</v>
      </c>
      <c r="K65" s="56"/>
      <c r="L65" s="57"/>
      <c r="M65" s="57"/>
      <c r="N65" s="57"/>
      <c r="O65" s="57"/>
      <c r="P65" s="126" t="s">
        <v>1</v>
      </c>
      <c r="Q65" s="127" t="s">
        <v>1</v>
      </c>
      <c r="R65" s="127" t="s">
        <v>1</v>
      </c>
      <c r="S65" s="127" t="s">
        <v>1</v>
      </c>
      <c r="T65" s="127" t="s">
        <v>1</v>
      </c>
      <c r="U65" s="127" t="s">
        <v>1</v>
      </c>
      <c r="V65" s="193" t="s">
        <v>1</v>
      </c>
      <c r="W65" s="194" t="s">
        <v>1</v>
      </c>
      <c r="X65" s="193" t="s">
        <v>1</v>
      </c>
      <c r="Y65" s="127"/>
    </row>
    <row r="66" spans="2:25" ht="26.25" customHeight="1">
      <c r="B66" s="96">
        <v>22</v>
      </c>
      <c r="C66" s="97">
        <v>47</v>
      </c>
      <c r="D66" s="98" t="s">
        <v>59</v>
      </c>
      <c r="E66" s="99">
        <v>36322034348</v>
      </c>
      <c r="F66" s="99">
        <v>36322034348</v>
      </c>
      <c r="G66" s="112">
        <v>0</v>
      </c>
      <c r="H66" s="100">
        <v>36.322034348000003</v>
      </c>
      <c r="I66" s="114">
        <v>-2.2287096958277242E-2</v>
      </c>
      <c r="J66" s="102">
        <v>69.41642828212693</v>
      </c>
      <c r="K66" s="56"/>
      <c r="L66" s="57"/>
      <c r="M66" s="57"/>
      <c r="N66" s="57"/>
      <c r="O66" s="57"/>
      <c r="P66" s="126">
        <v>1</v>
      </c>
      <c r="Q66" s="127">
        <v>184741209</v>
      </c>
      <c r="R66" s="127" t="s">
        <v>1</v>
      </c>
      <c r="S66" s="127" t="s">
        <v>1</v>
      </c>
      <c r="T66" s="127" t="s">
        <v>1</v>
      </c>
      <c r="U66" s="127">
        <v>0</v>
      </c>
      <c r="V66" s="193">
        <v>526332384.13523865</v>
      </c>
      <c r="W66" s="194" t="s">
        <v>1</v>
      </c>
      <c r="X66" s="193" t="s">
        <v>1</v>
      </c>
      <c r="Y66" s="127"/>
    </row>
    <row r="67" spans="2:25" ht="26.25" customHeight="1">
      <c r="B67" s="204">
        <v>23</v>
      </c>
      <c r="C67" s="97">
        <v>50</v>
      </c>
      <c r="D67" s="98" t="s">
        <v>60</v>
      </c>
      <c r="E67" s="99">
        <v>36137293139</v>
      </c>
      <c r="F67" s="99">
        <v>36137293139</v>
      </c>
      <c r="G67" s="112">
        <v>0</v>
      </c>
      <c r="H67" s="100">
        <v>36.137293139000001</v>
      </c>
      <c r="I67" s="114">
        <v>-2.7259942422610983E-2</v>
      </c>
      <c r="J67" s="102">
        <v>69.775430595977667</v>
      </c>
      <c r="K67" s="56"/>
      <c r="L67" s="57"/>
      <c r="M67" s="57"/>
      <c r="N67" s="57"/>
      <c r="O67" s="57"/>
      <c r="P67" s="126">
        <v>1</v>
      </c>
      <c r="Q67" s="127">
        <v>194665695</v>
      </c>
      <c r="R67" s="127" t="s">
        <v>1</v>
      </c>
      <c r="S67" s="127" t="s">
        <v>1</v>
      </c>
      <c r="T67" s="127" t="s">
        <v>1</v>
      </c>
      <c r="U67" s="127">
        <v>0</v>
      </c>
      <c r="V67" s="193">
        <v>341591175.13523865</v>
      </c>
      <c r="W67" s="194" t="s">
        <v>1</v>
      </c>
      <c r="X67" s="193" t="s">
        <v>1</v>
      </c>
      <c r="Y67" s="127"/>
    </row>
    <row r="68" spans="2:25" ht="26.25" customHeight="1">
      <c r="B68" s="96">
        <v>24</v>
      </c>
      <c r="C68" s="97">
        <v>58</v>
      </c>
      <c r="D68" s="98" t="s">
        <v>61</v>
      </c>
      <c r="E68" s="99">
        <v>35942627444</v>
      </c>
      <c r="F68" s="99">
        <v>35942627444</v>
      </c>
      <c r="G68" s="112">
        <v>0</v>
      </c>
      <c r="H68" s="100">
        <v>35.942627444000003</v>
      </c>
      <c r="I68" s="114">
        <v>-3.2499934212651405E-2</v>
      </c>
      <c r="J68" s="102">
        <v>69.846281120045788</v>
      </c>
      <c r="K68" s="56"/>
      <c r="L68" s="57"/>
      <c r="M68" s="57"/>
      <c r="N68" s="57"/>
      <c r="O68" s="57"/>
      <c r="P68" s="126">
        <v>1</v>
      </c>
      <c r="Q68" s="127" t="e">
        <v>#VALUE!</v>
      </c>
      <c r="R68" s="127" t="s">
        <v>1</v>
      </c>
      <c r="S68" s="127" t="s">
        <v>1</v>
      </c>
      <c r="T68" s="127" t="s">
        <v>1</v>
      </c>
      <c r="U68" s="127">
        <v>0</v>
      </c>
      <c r="V68" s="193">
        <v>146925480.13523865</v>
      </c>
      <c r="W68" s="194" t="s">
        <v>1</v>
      </c>
      <c r="X68" s="193" t="s">
        <v>1</v>
      </c>
      <c r="Y68" s="127"/>
    </row>
    <row r="69" spans="2:25" ht="26.25" customHeight="1">
      <c r="B69" s="204">
        <v>25</v>
      </c>
      <c r="C69" s="97">
        <v>62</v>
      </c>
      <c r="D69" s="98" t="s">
        <v>62</v>
      </c>
      <c r="E69" s="99" t="s">
        <v>277</v>
      </c>
      <c r="F69" s="99" t="s">
        <v>277</v>
      </c>
      <c r="G69" s="112" t="s">
        <v>1</v>
      </c>
      <c r="H69" s="100" t="s">
        <v>1</v>
      </c>
      <c r="I69" s="114" t="s">
        <v>277</v>
      </c>
      <c r="J69" s="102" t="s">
        <v>1</v>
      </c>
      <c r="K69" s="56"/>
      <c r="L69" s="57"/>
      <c r="M69" s="57"/>
      <c r="N69" s="57"/>
      <c r="O69" s="57"/>
      <c r="P69" s="126" t="s">
        <v>1</v>
      </c>
      <c r="Q69" s="127" t="s">
        <v>1</v>
      </c>
      <c r="R69" s="127" t="s">
        <v>1</v>
      </c>
      <c r="S69" s="127" t="s">
        <v>1</v>
      </c>
      <c r="T69" s="127" t="s">
        <v>1</v>
      </c>
      <c r="U69" s="127" t="s">
        <v>1</v>
      </c>
      <c r="V69" s="193" t="s">
        <v>1</v>
      </c>
      <c r="W69" s="194" t="s">
        <v>1</v>
      </c>
      <c r="X69" s="193" t="s">
        <v>1</v>
      </c>
      <c r="Y69" s="127"/>
    </row>
    <row r="70" spans="2:25" ht="26.25" customHeight="1">
      <c r="B70" s="96">
        <v>26</v>
      </c>
      <c r="C70" s="97">
        <v>63</v>
      </c>
      <c r="D70" s="98" t="s">
        <v>63</v>
      </c>
      <c r="E70" s="99">
        <v>34785313069</v>
      </c>
      <c r="F70" s="99">
        <v>34785313069</v>
      </c>
      <c r="G70" s="112">
        <v>0</v>
      </c>
      <c r="H70" s="100">
        <v>34.785313068999997</v>
      </c>
      <c r="I70" s="114">
        <v>-6.3652407294750968E-2</v>
      </c>
      <c r="J70" s="102">
        <v>67.597305156714697</v>
      </c>
      <c r="K70" s="56"/>
      <c r="L70" s="57"/>
      <c r="M70" s="57"/>
      <c r="N70" s="57"/>
      <c r="O70" s="57"/>
      <c r="P70" s="126">
        <v>1</v>
      </c>
      <c r="Q70" s="127">
        <v>1649483179</v>
      </c>
      <c r="R70" s="127" t="s">
        <v>1</v>
      </c>
      <c r="S70" s="127" t="s">
        <v>1</v>
      </c>
      <c r="T70" s="127" t="s">
        <v>1</v>
      </c>
      <c r="U70" s="127">
        <v>0</v>
      </c>
      <c r="V70" s="193">
        <v>1010388894.8647614</v>
      </c>
      <c r="W70" s="194" t="s">
        <v>1</v>
      </c>
      <c r="X70" s="193" t="s">
        <v>1</v>
      </c>
      <c r="Y70" s="127"/>
    </row>
    <row r="71" spans="2:25" ht="26.25" customHeight="1">
      <c r="B71" s="204">
        <v>27</v>
      </c>
      <c r="C71" s="97">
        <v>64</v>
      </c>
      <c r="D71" s="98" t="s">
        <v>64</v>
      </c>
      <c r="E71" s="99">
        <v>36434796248</v>
      </c>
      <c r="F71" s="99">
        <v>36434796248</v>
      </c>
      <c r="G71" s="112">
        <v>0</v>
      </c>
      <c r="H71" s="100">
        <v>36.434796247999998</v>
      </c>
      <c r="I71" s="114">
        <v>-1.925178336473754E-2</v>
      </c>
      <c r="J71" s="102">
        <v>69.197301303185242</v>
      </c>
      <c r="K71" s="56"/>
      <c r="L71" s="57"/>
      <c r="M71" s="57"/>
      <c r="N71" s="57"/>
      <c r="O71" s="57"/>
      <c r="P71" s="126">
        <v>1</v>
      </c>
      <c r="Q71" s="127">
        <v>511278239</v>
      </c>
      <c r="R71" s="127" t="s">
        <v>1</v>
      </c>
      <c r="S71" s="127" t="s">
        <v>1</v>
      </c>
      <c r="T71" s="127" t="s">
        <v>1</v>
      </c>
      <c r="U71" s="127">
        <v>0</v>
      </c>
      <c r="V71" s="193">
        <v>639094284.13523865</v>
      </c>
      <c r="W71" s="194" t="s">
        <v>1</v>
      </c>
      <c r="X71" s="193" t="s">
        <v>1</v>
      </c>
      <c r="Y71" s="127"/>
    </row>
    <row r="72" spans="2:25" ht="26.25" customHeight="1">
      <c r="B72" s="96">
        <v>28</v>
      </c>
      <c r="C72" s="97">
        <v>70</v>
      </c>
      <c r="D72" s="98" t="s">
        <v>65</v>
      </c>
      <c r="E72" s="99">
        <v>35923518009</v>
      </c>
      <c r="F72" s="99">
        <v>35923518009</v>
      </c>
      <c r="G72" s="112">
        <v>0</v>
      </c>
      <c r="H72" s="100">
        <v>35.923518008999999</v>
      </c>
      <c r="I72" s="114">
        <v>-3.3014320080753667E-2</v>
      </c>
      <c r="J72" s="102">
        <v>69.809146300919522</v>
      </c>
      <c r="K72" s="56"/>
      <c r="L72" s="57"/>
      <c r="M72" s="57"/>
      <c r="N72" s="57"/>
      <c r="O72" s="57"/>
      <c r="P72" s="126">
        <v>1</v>
      </c>
      <c r="Q72" s="127" t="e">
        <v>#VALUE!</v>
      </c>
      <c r="R72" s="127" t="s">
        <v>1</v>
      </c>
      <c r="S72" s="127" t="s">
        <v>1</v>
      </c>
      <c r="T72" s="127" t="s">
        <v>1</v>
      </c>
      <c r="U72" s="127">
        <v>0</v>
      </c>
      <c r="V72" s="193">
        <v>127816045.13523865</v>
      </c>
      <c r="W72" s="194" t="s">
        <v>1</v>
      </c>
      <c r="X72" s="193" t="s">
        <v>1</v>
      </c>
      <c r="Y72" s="127"/>
    </row>
    <row r="73" spans="2:25" ht="26.25" customHeight="1">
      <c r="B73" s="204">
        <v>29</v>
      </c>
      <c r="C73" s="97">
        <v>71</v>
      </c>
      <c r="D73" s="98" t="s">
        <v>67</v>
      </c>
      <c r="E73" s="99" t="s">
        <v>277</v>
      </c>
      <c r="F73" s="99" t="s">
        <v>277</v>
      </c>
      <c r="G73" s="112" t="s">
        <v>1</v>
      </c>
      <c r="H73" s="100" t="s">
        <v>1</v>
      </c>
      <c r="I73" s="114" t="s">
        <v>277</v>
      </c>
      <c r="J73" s="102" t="s">
        <v>1</v>
      </c>
      <c r="K73" s="56"/>
      <c r="L73" s="57"/>
      <c r="M73" s="57"/>
      <c r="N73" s="57"/>
      <c r="O73" s="57"/>
      <c r="P73" s="126" t="s">
        <v>1</v>
      </c>
      <c r="Q73" s="127" t="s">
        <v>1</v>
      </c>
      <c r="R73" s="127" t="s">
        <v>1</v>
      </c>
      <c r="S73" s="127" t="s">
        <v>1</v>
      </c>
      <c r="T73" s="127" t="s">
        <v>1</v>
      </c>
      <c r="U73" s="127" t="s">
        <v>1</v>
      </c>
      <c r="V73" s="193" t="s">
        <v>1</v>
      </c>
      <c r="W73" s="194" t="s">
        <v>1</v>
      </c>
      <c r="X73" s="193" t="s">
        <v>1</v>
      </c>
      <c r="Y73" s="127"/>
    </row>
    <row r="74" spans="2:25" ht="26.25" customHeight="1">
      <c r="B74" s="96">
        <v>30</v>
      </c>
      <c r="C74" s="97">
        <v>72</v>
      </c>
      <c r="D74" s="98" t="s">
        <v>68</v>
      </c>
      <c r="E74" s="99">
        <v>34401112162</v>
      </c>
      <c r="F74" s="99">
        <v>34401112162</v>
      </c>
      <c r="G74" s="112">
        <v>0</v>
      </c>
      <c r="H74" s="100">
        <v>34.401112161999997</v>
      </c>
      <c r="I74" s="114">
        <v>-7.3994289044414518E-2</v>
      </c>
      <c r="J74" s="102">
        <v>66.8506985098103</v>
      </c>
      <c r="K74" s="56"/>
      <c r="L74" s="57"/>
      <c r="M74" s="57"/>
      <c r="N74" s="57"/>
      <c r="O74" s="57"/>
      <c r="P74" s="126">
        <v>1</v>
      </c>
      <c r="Q74" s="127" t="e">
        <v>#VALUE!</v>
      </c>
      <c r="R74" s="127" t="s">
        <v>1</v>
      </c>
      <c r="S74" s="127" t="s">
        <v>1</v>
      </c>
      <c r="T74" s="127" t="s">
        <v>1</v>
      </c>
      <c r="U74" s="127">
        <v>0</v>
      </c>
      <c r="V74" s="193">
        <v>1394589801.8647614</v>
      </c>
      <c r="W74" s="194" t="s">
        <v>1</v>
      </c>
      <c r="X74" s="193" t="s">
        <v>1</v>
      </c>
      <c r="Y74" s="127"/>
    </row>
    <row r="75" spans="2:25" ht="26.25" customHeight="1">
      <c r="B75" s="204">
        <v>31</v>
      </c>
      <c r="C75" s="97">
        <v>73</v>
      </c>
      <c r="D75" s="98" t="s">
        <v>69</v>
      </c>
      <c r="E75" s="99" t="s">
        <v>277</v>
      </c>
      <c r="F75" s="99" t="s">
        <v>277</v>
      </c>
      <c r="G75" s="112" t="s">
        <v>1</v>
      </c>
      <c r="H75" s="100" t="s">
        <v>1</v>
      </c>
      <c r="I75" s="114" t="s">
        <v>277</v>
      </c>
      <c r="J75" s="102" t="s">
        <v>1</v>
      </c>
      <c r="K75" s="56"/>
      <c r="L75" s="57"/>
      <c r="M75" s="57"/>
      <c r="N75" s="57"/>
      <c r="O75" s="57"/>
      <c r="P75" s="126" t="s">
        <v>1</v>
      </c>
      <c r="Q75" s="127" t="s">
        <v>1</v>
      </c>
      <c r="R75" s="127" t="s">
        <v>1</v>
      </c>
      <c r="S75" s="127" t="s">
        <v>1</v>
      </c>
      <c r="T75" s="127" t="s">
        <v>1</v>
      </c>
      <c r="U75" s="127" t="s">
        <v>1</v>
      </c>
      <c r="V75" s="193" t="s">
        <v>1</v>
      </c>
      <c r="W75" s="194" t="s">
        <v>1</v>
      </c>
      <c r="X75" s="193" t="s">
        <v>1</v>
      </c>
      <c r="Y75" s="127"/>
    </row>
    <row r="76" spans="2:25" ht="26.25" customHeight="1">
      <c r="B76" s="96">
        <v>32</v>
      </c>
      <c r="C76" s="97">
        <v>74</v>
      </c>
      <c r="D76" s="98" t="s">
        <v>70</v>
      </c>
      <c r="E76" s="99">
        <v>36158119262</v>
      </c>
      <c r="F76" s="99">
        <v>36158119262</v>
      </c>
      <c r="G76" s="112">
        <v>0</v>
      </c>
      <c r="H76" s="100">
        <v>36.158119262</v>
      </c>
      <c r="I76" s="114">
        <v>-2.6699346917900435E-2</v>
      </c>
      <c r="J76" s="102">
        <v>69.734959786102536</v>
      </c>
      <c r="K76" s="56"/>
      <c r="L76" s="57"/>
      <c r="M76" s="57"/>
      <c r="N76" s="57"/>
      <c r="O76" s="57"/>
      <c r="P76" s="126">
        <v>1</v>
      </c>
      <c r="Q76" s="127">
        <v>480120888</v>
      </c>
      <c r="R76" s="127" t="s">
        <v>1</v>
      </c>
      <c r="S76" s="127" t="s">
        <v>1</v>
      </c>
      <c r="T76" s="127" t="s">
        <v>1</v>
      </c>
      <c r="U76" s="127">
        <v>0</v>
      </c>
      <c r="V76" s="193">
        <v>362417298.13523865</v>
      </c>
      <c r="W76" s="194" t="s">
        <v>1</v>
      </c>
      <c r="X76" s="193" t="s">
        <v>1</v>
      </c>
      <c r="Y76" s="127"/>
    </row>
    <row r="77" spans="2:25" ht="26.25" customHeight="1">
      <c r="B77" s="204">
        <v>33</v>
      </c>
      <c r="C77" s="97">
        <v>75</v>
      </c>
      <c r="D77" s="98" t="s">
        <v>71</v>
      </c>
      <c r="E77" s="99">
        <v>35677998374</v>
      </c>
      <c r="F77" s="99">
        <v>35677998374</v>
      </c>
      <c r="G77" s="112">
        <v>0</v>
      </c>
      <c r="H77" s="100">
        <v>35.677998373999998</v>
      </c>
      <c r="I77" s="114">
        <v>-3.9623193162853343E-2</v>
      </c>
      <c r="J77" s="102">
        <v>69.332035008112143</v>
      </c>
      <c r="K77" s="56"/>
      <c r="L77" s="57"/>
      <c r="M77" s="57"/>
      <c r="N77" s="57"/>
      <c r="O77" s="57"/>
      <c r="P77" s="126">
        <v>1</v>
      </c>
      <c r="Q77" s="127">
        <v>704383425</v>
      </c>
      <c r="R77" s="127" t="s">
        <v>1</v>
      </c>
      <c r="S77" s="127" t="s">
        <v>1</v>
      </c>
      <c r="T77" s="127" t="s">
        <v>1</v>
      </c>
      <c r="U77" s="127">
        <v>0</v>
      </c>
      <c r="V77" s="193">
        <v>117703589.86476135</v>
      </c>
      <c r="W77" s="194" t="s">
        <v>1</v>
      </c>
      <c r="X77" s="193" t="s">
        <v>1</v>
      </c>
      <c r="Y77" s="127"/>
    </row>
    <row r="78" spans="2:25" ht="26.25" customHeight="1">
      <c r="B78" s="96">
        <v>34</v>
      </c>
      <c r="C78" s="97">
        <v>78</v>
      </c>
      <c r="D78" s="98" t="s">
        <v>72</v>
      </c>
      <c r="E78" s="99">
        <v>34973614949</v>
      </c>
      <c r="F78" s="99">
        <v>34973614949</v>
      </c>
      <c r="G78" s="112">
        <v>0</v>
      </c>
      <c r="H78" s="100">
        <v>34.973614949000002</v>
      </c>
      <c r="I78" s="114">
        <v>-5.8583716043068668E-2</v>
      </c>
      <c r="J78" s="102">
        <v>67.963226820800188</v>
      </c>
      <c r="K78" s="56"/>
      <c r="L78" s="57"/>
      <c r="M78" s="57"/>
      <c r="N78" s="57"/>
      <c r="O78" s="57"/>
      <c r="P78" s="126">
        <v>1</v>
      </c>
      <c r="Q78" s="127">
        <v>1088135208</v>
      </c>
      <c r="R78" s="127" t="s">
        <v>1</v>
      </c>
      <c r="S78" s="127" t="s">
        <v>1</v>
      </c>
      <c r="T78" s="127" t="s">
        <v>1</v>
      </c>
      <c r="U78" s="127">
        <v>0</v>
      </c>
      <c r="V78" s="193">
        <v>822087014.86476135</v>
      </c>
      <c r="W78" s="194" t="s">
        <v>1</v>
      </c>
      <c r="X78" s="193" t="s">
        <v>1</v>
      </c>
      <c r="Y78" s="127"/>
    </row>
    <row r="79" spans="2:25" ht="26.25" customHeight="1">
      <c r="B79" s="204">
        <v>35</v>
      </c>
      <c r="C79" s="97">
        <v>80</v>
      </c>
      <c r="D79" s="98" t="s">
        <v>73</v>
      </c>
      <c r="E79" s="99">
        <v>36061750157</v>
      </c>
      <c r="F79" s="99">
        <v>36061750157</v>
      </c>
      <c r="G79" s="112">
        <v>0</v>
      </c>
      <c r="H79" s="100">
        <v>36.061750156999999</v>
      </c>
      <c r="I79" s="114">
        <v>-2.9293400888290688E-2</v>
      </c>
      <c r="J79" s="102">
        <v>69.92223111482231</v>
      </c>
      <c r="K79" s="56"/>
      <c r="L79" s="57"/>
      <c r="M79" s="57"/>
      <c r="N79" s="57"/>
      <c r="O79" s="57"/>
      <c r="P79" s="126">
        <v>1</v>
      </c>
      <c r="Q79" s="127">
        <v>1432298125</v>
      </c>
      <c r="R79" s="127" t="s">
        <v>1</v>
      </c>
      <c r="S79" s="127" t="s">
        <v>1</v>
      </c>
      <c r="T79" s="127" t="s">
        <v>1</v>
      </c>
      <c r="U79" s="127">
        <v>0</v>
      </c>
      <c r="V79" s="193">
        <v>266048193.13523865</v>
      </c>
      <c r="W79" s="194" t="s">
        <v>1</v>
      </c>
      <c r="X79" s="193" t="s">
        <v>1</v>
      </c>
      <c r="Y79" s="127"/>
    </row>
    <row r="80" spans="2:25" ht="26.25" customHeight="1">
      <c r="B80" s="96">
        <v>36</v>
      </c>
      <c r="C80" s="97">
        <v>83</v>
      </c>
      <c r="D80" s="98" t="s">
        <v>74</v>
      </c>
      <c r="E80" s="99">
        <v>34629452032</v>
      </c>
      <c r="F80" s="99">
        <v>34629452032</v>
      </c>
      <c r="G80" s="112">
        <v>0</v>
      </c>
      <c r="H80" s="100">
        <v>34.629452032000003</v>
      </c>
      <c r="I80" s="114">
        <v>-6.7847859165545032E-2</v>
      </c>
      <c r="J80" s="102">
        <v>67.294424856076546</v>
      </c>
      <c r="K80" s="56"/>
      <c r="L80" s="57"/>
      <c r="M80" s="57"/>
      <c r="N80" s="57"/>
      <c r="O80" s="57"/>
      <c r="P80" s="126">
        <v>1</v>
      </c>
      <c r="Q80" s="127" t="e">
        <v>#VALUE!</v>
      </c>
      <c r="R80" s="127" t="s">
        <v>1</v>
      </c>
      <c r="S80" s="127" t="s">
        <v>1</v>
      </c>
      <c r="T80" s="127" t="s">
        <v>1</v>
      </c>
      <c r="U80" s="127">
        <v>0</v>
      </c>
      <c r="V80" s="193">
        <v>1166249931.8647614</v>
      </c>
      <c r="W80" s="194" t="s">
        <v>1</v>
      </c>
      <c r="X80" s="193" t="s">
        <v>1</v>
      </c>
      <c r="Y80" s="127"/>
    </row>
    <row r="81" spans="2:26" ht="26.25" customHeight="1">
      <c r="B81" s="204">
        <v>37</v>
      </c>
      <c r="C81" s="97">
        <v>85</v>
      </c>
      <c r="D81" s="98" t="s">
        <v>75</v>
      </c>
      <c r="E81" s="99" t="s">
        <v>277</v>
      </c>
      <c r="F81" s="99" t="s">
        <v>277</v>
      </c>
      <c r="G81" s="112" t="s">
        <v>1</v>
      </c>
      <c r="H81" s="100" t="s">
        <v>1</v>
      </c>
      <c r="I81" s="114" t="s">
        <v>277</v>
      </c>
      <c r="J81" s="102" t="s">
        <v>1</v>
      </c>
      <c r="K81" s="56"/>
      <c r="L81" s="57"/>
      <c r="M81" s="57"/>
      <c r="N81" s="57"/>
      <c r="O81" s="57"/>
      <c r="P81" s="126" t="s">
        <v>1</v>
      </c>
      <c r="Q81" s="127" t="s">
        <v>1</v>
      </c>
      <c r="R81" s="127" t="s">
        <v>1</v>
      </c>
      <c r="S81" s="127" t="s">
        <v>1</v>
      </c>
      <c r="T81" s="127" t="s">
        <v>1</v>
      </c>
      <c r="U81" s="127" t="s">
        <v>1</v>
      </c>
      <c r="V81" s="193" t="s">
        <v>1</v>
      </c>
      <c r="W81" s="194" t="s">
        <v>1</v>
      </c>
      <c r="X81" s="193" t="s">
        <v>1</v>
      </c>
      <c r="Y81" s="127"/>
    </row>
    <row r="82" spans="2:26" customFormat="1" ht="6.75" customHeight="1" thickBot="1">
      <c r="P82" s="131"/>
      <c r="Q82" s="132"/>
      <c r="R82" s="127"/>
      <c r="S82" s="127"/>
      <c r="T82" s="127"/>
      <c r="U82" s="127"/>
      <c r="V82" s="195"/>
      <c r="W82" s="196"/>
      <c r="X82" s="197"/>
      <c r="Y82" s="127"/>
      <c r="Z82" s="109"/>
    </row>
    <row r="83" spans="2:26" customFormat="1" ht="15">
      <c r="B83" s="456" t="s">
        <v>241</v>
      </c>
      <c r="C83" s="457"/>
      <c r="D83" s="457"/>
      <c r="E83" s="457"/>
      <c r="F83" s="457"/>
      <c r="G83" s="457"/>
      <c r="H83" s="457"/>
      <c r="I83" s="457"/>
      <c r="J83" s="458"/>
      <c r="P83" s="109"/>
      <c r="Q83" s="132"/>
      <c r="R83" s="127"/>
      <c r="S83" s="127"/>
      <c r="T83" s="127"/>
      <c r="U83" s="127"/>
      <c r="V83" s="200"/>
      <c r="W83" s="196"/>
      <c r="X83" s="197"/>
      <c r="Y83" s="127"/>
      <c r="Z83" s="109"/>
    </row>
    <row r="84" spans="2:26" customFormat="1">
      <c r="B84" s="481" t="s">
        <v>242</v>
      </c>
      <c r="C84" s="482"/>
      <c r="D84" s="482"/>
      <c r="E84" s="482"/>
      <c r="F84" s="482"/>
      <c r="G84" s="482"/>
      <c r="H84" s="482"/>
      <c r="I84" s="482"/>
      <c r="J84" s="172" t="s">
        <v>243</v>
      </c>
      <c r="P84" s="109"/>
      <c r="Q84" s="129"/>
      <c r="R84" s="127"/>
      <c r="S84" s="127"/>
      <c r="T84" s="127"/>
      <c r="U84" s="127"/>
      <c r="V84" s="200"/>
      <c r="W84" s="196"/>
      <c r="X84" s="197"/>
      <c r="Y84" s="127"/>
      <c r="Z84" s="109"/>
    </row>
    <row r="85" spans="2:26" customFormat="1">
      <c r="B85" s="472" t="s">
        <v>244</v>
      </c>
      <c r="C85" s="473"/>
      <c r="D85" s="473"/>
      <c r="E85" s="473"/>
      <c r="F85" s="473"/>
      <c r="G85" s="473"/>
      <c r="H85" s="473"/>
      <c r="I85" s="473"/>
      <c r="J85" s="77">
        <v>0</v>
      </c>
      <c r="N85" s="31"/>
      <c r="O85" s="31"/>
      <c r="P85" s="109"/>
      <c r="Q85" s="129"/>
      <c r="R85" s="127"/>
      <c r="S85" s="127"/>
      <c r="T85" s="127"/>
      <c r="U85" s="127"/>
      <c r="V85" s="200"/>
      <c r="W85" s="196"/>
      <c r="X85" s="197"/>
      <c r="Y85" s="127"/>
      <c r="Z85" s="109"/>
    </row>
    <row r="86" spans="2:26" ht="13.15" customHeight="1">
      <c r="B86" s="472" t="s">
        <v>245</v>
      </c>
      <c r="C86" s="473"/>
      <c r="D86" s="473"/>
      <c r="E86" s="473"/>
      <c r="F86" s="473"/>
      <c r="G86" s="473"/>
      <c r="H86" s="473"/>
      <c r="I86" s="473"/>
      <c r="J86" s="78">
        <v>13</v>
      </c>
      <c r="K86"/>
      <c r="L86"/>
      <c r="M86"/>
      <c r="R86" s="127"/>
      <c r="S86" s="127"/>
      <c r="T86" s="127"/>
      <c r="U86" s="127"/>
      <c r="Y86" s="127"/>
    </row>
    <row r="87" spans="2:26" ht="13.15" customHeight="1">
      <c r="B87" s="472" t="s">
        <v>246</v>
      </c>
      <c r="C87" s="473"/>
      <c r="D87" s="473"/>
      <c r="E87" s="473"/>
      <c r="F87" s="473"/>
      <c r="G87" s="473"/>
      <c r="H87" s="473"/>
      <c r="I87" s="473"/>
      <c r="J87" s="78">
        <v>12</v>
      </c>
      <c r="K87"/>
      <c r="L87"/>
      <c r="M87"/>
      <c r="R87" s="127"/>
      <c r="S87" s="127"/>
      <c r="T87" s="127"/>
      <c r="U87" s="127"/>
      <c r="Y87" s="127"/>
    </row>
    <row r="88" spans="2:26" ht="13.15" customHeight="1">
      <c r="B88" s="472" t="s">
        <v>247</v>
      </c>
      <c r="C88" s="473"/>
      <c r="D88" s="473"/>
      <c r="E88" s="473"/>
      <c r="F88" s="473"/>
      <c r="G88" s="473"/>
      <c r="H88" s="473"/>
      <c r="I88" s="473"/>
      <c r="J88" s="79">
        <v>-3.0370643660834418E-2</v>
      </c>
      <c r="K88"/>
      <c r="L88"/>
      <c r="M88"/>
      <c r="N88"/>
      <c r="O88"/>
      <c r="P88" s="109"/>
      <c r="R88" s="127"/>
      <c r="S88" s="127"/>
      <c r="T88" s="127"/>
      <c r="U88" s="127"/>
      <c r="Y88" s="127"/>
    </row>
    <row r="89" spans="2:26" ht="13.9" customHeight="1">
      <c r="B89" s="472" t="s">
        <v>248</v>
      </c>
      <c r="C89" s="473"/>
      <c r="D89" s="473"/>
      <c r="E89" s="473"/>
      <c r="F89" s="473"/>
      <c r="G89" s="473"/>
      <c r="H89" s="473"/>
      <c r="I89" s="473"/>
      <c r="J89" s="83"/>
      <c r="K89"/>
      <c r="L89"/>
      <c r="M89"/>
      <c r="N89"/>
      <c r="O89"/>
      <c r="P89" s="109"/>
      <c r="R89" s="127"/>
      <c r="S89" s="127"/>
      <c r="T89" s="127"/>
      <c r="U89" s="127"/>
      <c r="Y89" s="127"/>
    </row>
    <row r="90" spans="2:26" s="30" customFormat="1" ht="13.5" thickBot="1">
      <c r="B90" s="470" t="s">
        <v>249</v>
      </c>
      <c r="C90" s="471"/>
      <c r="D90" s="471"/>
      <c r="E90" s="471"/>
      <c r="F90" s="471"/>
      <c r="G90" s="471"/>
      <c r="H90" s="471"/>
      <c r="I90" s="471"/>
      <c r="J90" s="80"/>
      <c r="K90" s="88"/>
      <c r="L90" s="88"/>
      <c r="M90" s="88"/>
      <c r="N90" s="88"/>
      <c r="O90" s="88"/>
      <c r="P90" s="133"/>
      <c r="Q90" s="130"/>
      <c r="R90" s="127"/>
      <c r="S90" s="127"/>
      <c r="T90" s="127"/>
      <c r="U90" s="127"/>
      <c r="V90" s="199"/>
      <c r="W90" s="198"/>
      <c r="X90" s="199"/>
      <c r="Y90" s="127"/>
      <c r="Z90" s="111"/>
    </row>
    <row r="91" spans="2:26" ht="3" hidden="1" customHeight="1" thickBot="1">
      <c r="B91" s="109" t="s">
        <v>78</v>
      </c>
      <c r="C91"/>
      <c r="D91"/>
      <c r="E91"/>
      <c r="F91"/>
      <c r="G91"/>
      <c r="H91"/>
      <c r="J91" s="31"/>
      <c r="K91" s="31"/>
      <c r="L91"/>
      <c r="M91"/>
      <c r="N91"/>
      <c r="O91"/>
      <c r="P91" s="109"/>
      <c r="R91" s="127"/>
      <c r="S91" s="127"/>
      <c r="T91" s="127"/>
      <c r="U91" s="127"/>
      <c r="Y91" s="127"/>
    </row>
    <row r="92" spans="2:26" ht="22.5" hidden="1">
      <c r="B92"/>
      <c r="C92"/>
      <c r="D92"/>
      <c r="E92"/>
      <c r="F92"/>
      <c r="G92"/>
      <c r="H92"/>
      <c r="I92" s="81" t="s">
        <v>230</v>
      </c>
      <c r="J92" s="81" t="s">
        <v>231</v>
      </c>
      <c r="K92" s="31"/>
      <c r="L92"/>
      <c r="M92"/>
      <c r="N92"/>
      <c r="O92"/>
      <c r="P92" s="109"/>
      <c r="R92" s="127"/>
      <c r="S92" s="127"/>
      <c r="T92" s="127"/>
      <c r="U92" s="127"/>
      <c r="Y92" s="127"/>
    </row>
    <row r="93" spans="2:26" ht="13.5" hidden="1" customHeight="1" thickBot="1">
      <c r="B93"/>
      <c r="C93"/>
      <c r="D93"/>
      <c r="E93"/>
      <c r="F93"/>
      <c r="G93"/>
      <c r="H93"/>
      <c r="I93" s="34" t="s">
        <v>250</v>
      </c>
      <c r="J93" s="82">
        <v>70</v>
      </c>
      <c r="K93" s="31"/>
      <c r="L93"/>
      <c r="M93"/>
      <c r="N93"/>
      <c r="O93"/>
      <c r="P93" s="109"/>
      <c r="R93" s="127"/>
      <c r="S93" s="127"/>
      <c r="T93" s="127"/>
      <c r="U93" s="127"/>
      <c r="Y93" s="127"/>
    </row>
    <row r="94" spans="2:26" ht="3.95" customHeight="1">
      <c r="B94" s="216" t="s">
        <v>78</v>
      </c>
      <c r="C94"/>
      <c r="D94"/>
      <c r="E94"/>
      <c r="F94"/>
      <c r="G94"/>
      <c r="H94"/>
      <c r="J94" s="31"/>
      <c r="K94" s="31"/>
      <c r="L94"/>
      <c r="M94"/>
      <c r="N94"/>
      <c r="O94"/>
      <c r="P94" s="109"/>
      <c r="R94" s="127"/>
      <c r="S94" s="127"/>
      <c r="T94" s="127"/>
      <c r="U94" s="127"/>
      <c r="Y94" s="127"/>
    </row>
    <row r="95" spans="2:26" ht="13.5" customHeight="1">
      <c r="B95"/>
      <c r="C95"/>
      <c r="D95"/>
      <c r="E95"/>
      <c r="F95"/>
      <c r="G95"/>
      <c r="H95"/>
      <c r="J95" s="31"/>
      <c r="K95" s="31"/>
      <c r="L95"/>
      <c r="M95"/>
      <c r="N95"/>
      <c r="O95"/>
      <c r="P95" s="109"/>
      <c r="R95" s="127"/>
      <c r="S95" s="127"/>
      <c r="T95" s="127"/>
      <c r="U95" s="127"/>
      <c r="Y95" s="127"/>
    </row>
    <row r="96" spans="2:26" ht="13.5" customHeight="1">
      <c r="B96"/>
      <c r="C96"/>
      <c r="D96"/>
      <c r="E96"/>
      <c r="F96"/>
      <c r="G96"/>
      <c r="H96"/>
      <c r="J96" s="31"/>
      <c r="K96" s="31"/>
      <c r="L96"/>
      <c r="M96"/>
      <c r="N96"/>
      <c r="O96"/>
      <c r="P96" s="109"/>
      <c r="R96" s="127"/>
      <c r="S96" s="127"/>
      <c r="T96" s="127"/>
      <c r="U96" s="127"/>
      <c r="Y96" s="127"/>
    </row>
    <row r="97" spans="2:16" ht="13.5" customHeight="1">
      <c r="B97"/>
      <c r="C97"/>
      <c r="D97"/>
      <c r="E97"/>
      <c r="F97"/>
      <c r="G97"/>
      <c r="H97"/>
      <c r="J97" s="31"/>
      <c r="K97" s="31"/>
      <c r="L97"/>
      <c r="M97"/>
      <c r="N97"/>
      <c r="O97"/>
      <c r="P97" s="109"/>
    </row>
    <row r="98" spans="2:16"/>
    <row r="99" spans="2:16"/>
    <row r="100" spans="2:16"/>
    <row r="101" spans="2:16"/>
    <row r="102" spans="2:16"/>
    <row r="103" spans="2:16"/>
    <row r="104" spans="2:16"/>
    <row r="105" spans="2:16"/>
    <row r="106" spans="2:16"/>
    <row r="107" spans="2:16"/>
    <row r="108" spans="2:16"/>
    <row r="109" spans="2:16"/>
    <row r="110" spans="2:16"/>
    <row r="111" spans="2:16"/>
    <row r="112" spans="2:1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sheetData>
  <sheetProtection selectLockedCells="1"/>
  <dataConsolidate/>
  <mergeCells count="47">
    <mergeCell ref="B90:I90"/>
    <mergeCell ref="B89:I89"/>
    <mergeCell ref="B17:J17"/>
    <mergeCell ref="B35:I35"/>
    <mergeCell ref="B38:D38"/>
    <mergeCell ref="B29:I29"/>
    <mergeCell ref="B30:I30"/>
    <mergeCell ref="B31:I31"/>
    <mergeCell ref="B83:J83"/>
    <mergeCell ref="B88:I88"/>
    <mergeCell ref="B84:I84"/>
    <mergeCell ref="B86:I86"/>
    <mergeCell ref="B87:I87"/>
    <mergeCell ref="B32:J32"/>
    <mergeCell ref="B85:I85"/>
    <mergeCell ref="B26:I26"/>
    <mergeCell ref="O42:O43"/>
    <mergeCell ref="B25:J25"/>
    <mergeCell ref="B28:J28"/>
    <mergeCell ref="B34:J34"/>
    <mergeCell ref="F38:I38"/>
    <mergeCell ref="N42:N43"/>
    <mergeCell ref="M42:M43"/>
    <mergeCell ref="B41:J41"/>
    <mergeCell ref="K42:K43"/>
    <mergeCell ref="L42:L43"/>
    <mergeCell ref="B33:I33"/>
    <mergeCell ref="B42:B43"/>
    <mergeCell ref="C42:C43"/>
    <mergeCell ref="D42:D43"/>
    <mergeCell ref="B27:I27"/>
    <mergeCell ref="B7:J7"/>
    <mergeCell ref="B9:J9"/>
    <mergeCell ref="B10:J10"/>
    <mergeCell ref="B1:J1"/>
    <mergeCell ref="B2:J2"/>
    <mergeCell ref="B3:J3"/>
    <mergeCell ref="B4:J4"/>
    <mergeCell ref="B5:J5"/>
    <mergeCell ref="E13:H13"/>
    <mergeCell ref="G15:J15"/>
    <mergeCell ref="E15:F15"/>
    <mergeCell ref="E12:J12"/>
    <mergeCell ref="B12:D12"/>
    <mergeCell ref="B13:C13"/>
    <mergeCell ref="B15:D15"/>
    <mergeCell ref="B14:D14"/>
  </mergeCells>
  <conditionalFormatting sqref="B45:J81">
    <cfRule type="expression" dxfId="4" priority="19" stopIfTrue="1">
      <formula>MOD(ROW(),2)</formula>
    </cfRule>
  </conditionalFormatting>
  <conditionalFormatting sqref="E45:H81">
    <cfRule type="cellIs" dxfId="3" priority="18" stopIfTrue="1" operator="equal">
      <formula>"NO ADMISIBLE"</formula>
    </cfRule>
  </conditionalFormatting>
  <conditionalFormatting sqref="E45:H81">
    <cfRule type="cellIs" dxfId="2" priority="17" stopIfTrue="1" operator="equal">
      <formula>"DESCARTADO"</formula>
    </cfRule>
  </conditionalFormatting>
  <conditionalFormatting sqref="E45">
    <cfRule type="cellIs" dxfId="1" priority="11" stopIfTrue="1" operator="equal">
      <formula>"NO ADMISIBLE"</formula>
    </cfRule>
  </conditionalFormatting>
  <conditionalFormatting sqref="E45">
    <cfRule type="cellIs" dxfId="0" priority="10" stopIfTrue="1" operator="equal">
      <formula>"DESCARTADO"</formula>
    </cfRule>
  </conditionalFormatting>
  <dataValidations count="1">
    <dataValidation type="list" allowBlank="1" showInputMessage="1" showErrorMessage="1" sqref="Q16 B15:D15">
      <formula1>METEVA</formula1>
    </dataValidation>
  </dataValidations>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rowBreaks count="1" manualBreakCount="1">
    <brk id="38" min="1"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J229"/>
  <sheetViews>
    <sheetView topLeftCell="C16" workbookViewId="0">
      <selection activeCell="J36" sqref="J36:J42"/>
    </sheetView>
  </sheetViews>
  <sheetFormatPr baseColWidth="10" defaultColWidth="11.42578125" defaultRowHeight="12.75"/>
  <cols>
    <col min="1" max="1" width="11.42578125" style="113"/>
    <col min="2" max="2" width="85.7109375" style="113" bestFit="1" customWidth="1"/>
    <col min="3" max="3" width="14.140625" style="113" bestFit="1" customWidth="1"/>
    <col min="4" max="4" width="47.42578125" style="113" bestFit="1" customWidth="1"/>
    <col min="5" max="7" width="11.42578125" style="113"/>
    <col min="8" max="8" width="11.42578125" style="236"/>
    <col min="9" max="9" width="18.28515625" style="236" customWidth="1"/>
    <col min="10" max="10" width="15.5703125" style="236" customWidth="1"/>
    <col min="11" max="16384" width="11.42578125" style="113"/>
  </cols>
  <sheetData>
    <row r="1" spans="1:10" ht="15.75" thickTop="1">
      <c r="A1" s="40" t="s">
        <v>251</v>
      </c>
      <c r="B1" s="120" t="s">
        <v>252</v>
      </c>
      <c r="C1" s="120" t="s">
        <v>253</v>
      </c>
      <c r="D1" s="120" t="s">
        <v>254</v>
      </c>
      <c r="H1" s="483" t="s">
        <v>255</v>
      </c>
      <c r="I1" s="483"/>
      <c r="J1" s="483"/>
    </row>
    <row r="2" spans="1:10">
      <c r="A2" s="41">
        <v>1</v>
      </c>
      <c r="B2" s="49" t="s">
        <v>20</v>
      </c>
      <c r="C2" s="50" t="s">
        <v>36</v>
      </c>
      <c r="D2" s="117" t="s">
        <v>256</v>
      </c>
      <c r="F2" s="128"/>
      <c r="H2" s="237">
        <v>1</v>
      </c>
      <c r="I2" s="236">
        <f>IF(ISTEXT('VR-PROP'!$J$113),"DESCARTADO",'VR-PROP'!$J$111)</f>
        <v>0</v>
      </c>
      <c r="J2" s="236">
        <f>IF(ISTEXT('VR-PROP'!$J$113),"DESCARTADO",'VR-PROP'!$J$113)</f>
        <v>0</v>
      </c>
    </row>
    <row r="3" spans="1:10">
      <c r="A3" s="42">
        <v>2</v>
      </c>
      <c r="B3" s="43" t="s">
        <v>257</v>
      </c>
      <c r="C3" s="51" t="s">
        <v>38</v>
      </c>
      <c r="D3" s="118" t="s">
        <v>258</v>
      </c>
      <c r="H3" s="237">
        <v>2</v>
      </c>
      <c r="I3" s="236">
        <f>IF(ISTEXT('VR-PROP'!$M$37),"DESCARTADO",'VR-PROP'!$M$35)</f>
        <v>0</v>
      </c>
      <c r="J3" s="236">
        <f>IF(ISTEXT('VR-PROP'!$M$37),"DESCARTADO",'VR-PROP'!$M$37)</f>
        <v>0</v>
      </c>
    </row>
    <row r="4" spans="1:10" ht="13.5" thickBot="1">
      <c r="A4" s="41">
        <v>3</v>
      </c>
      <c r="B4" s="43" t="s">
        <v>259</v>
      </c>
      <c r="C4" s="52" t="s">
        <v>46</v>
      </c>
      <c r="D4" s="118" t="s">
        <v>203</v>
      </c>
      <c r="H4" s="237">
        <v>3</v>
      </c>
      <c r="I4" s="236">
        <f>IF(ISTEXT('VR-PROP'!$P$37),"DESCARTADO",'VR-PROP'!$P$35)</f>
        <v>871870740</v>
      </c>
      <c r="J4" s="236">
        <f>IF(ISTEXT('VR-PROP'!$P$37),"DESCARTADO",'VR-PROP'!$P$37)</f>
        <v>397916480</v>
      </c>
    </row>
    <row r="5" spans="1:10" ht="13.5" thickTop="1">
      <c r="A5" s="42">
        <v>4</v>
      </c>
      <c r="B5" s="43" t="s">
        <v>260</v>
      </c>
      <c r="D5" s="118" t="s">
        <v>261</v>
      </c>
      <c r="F5" s="128"/>
      <c r="H5" s="237">
        <v>4</v>
      </c>
      <c r="I5" s="236">
        <f>IF(ISTEXT('VR-PROP'!$S$37),"DESCARTADO",'VR-PROP'!$S$35)</f>
        <v>888576026</v>
      </c>
      <c r="J5" s="236">
        <f>IF(ISTEXT('VR-PROP'!$S$37),"DESCARTADO",'VR-PROP'!$S$37)</f>
        <v>405506400</v>
      </c>
    </row>
    <row r="6" spans="1:10">
      <c r="A6" s="41">
        <v>5</v>
      </c>
      <c r="B6" s="43" t="s">
        <v>262</v>
      </c>
      <c r="D6" s="118" t="s">
        <v>205</v>
      </c>
      <c r="H6" s="237">
        <v>5</v>
      </c>
      <c r="I6" s="236">
        <f>IF(ISTEXT('VR-PROP'!$V$37),"DESCARTADO",'VR-PROP'!$V$35)</f>
        <v>0</v>
      </c>
      <c r="J6" s="236">
        <f>IF(ISTEXT('VR-PROP'!$V$37),"DESCARTADO",'VR-PROP'!$V$37)</f>
        <v>0</v>
      </c>
    </row>
    <row r="7" spans="1:10" ht="13.5" thickBot="1">
      <c r="A7" s="42">
        <v>6</v>
      </c>
      <c r="B7" s="43" t="s">
        <v>263</v>
      </c>
      <c r="D7" s="119"/>
      <c r="H7" s="237">
        <v>6</v>
      </c>
      <c r="I7" s="236">
        <f>IF(ISTEXT('VR-PROP'!$Y$37),"DESCARTADO",'VR-PROP'!$Y$35)</f>
        <v>912558894</v>
      </c>
      <c r="J7" s="236">
        <f>IF(ISTEXT('VR-PROP'!$Y$37),"DESCARTADO",'VR-PROP'!$Y$37)</f>
        <v>416933920</v>
      </c>
    </row>
    <row r="8" spans="1:10" ht="13.5" thickTop="1">
      <c r="A8" s="41">
        <v>7</v>
      </c>
      <c r="B8" s="43" t="s">
        <v>264</v>
      </c>
      <c r="H8" s="237">
        <v>7</v>
      </c>
      <c r="I8" s="236">
        <f>IF(ISTEXT('VR-PROP'!$AB$37),"DESCARTADO",'VR-PROP'!$AB$35)</f>
        <v>913910582</v>
      </c>
      <c r="J8" s="236">
        <f>IF(ISTEXT('VR-PROP'!$AB$37),"DESCARTADO",'VR-PROP'!$AB$37)</f>
        <v>417104480</v>
      </c>
    </row>
    <row r="9" spans="1:10">
      <c r="A9" s="42">
        <v>8</v>
      </c>
      <c r="B9" s="43" t="s">
        <v>265</v>
      </c>
      <c r="H9" s="237">
        <v>8</v>
      </c>
      <c r="I9" s="236">
        <f>IF(ISTEXT('VR-PROP'!$AE$37),"DESCARTADO",'VR-PROP'!$AE$35)</f>
        <v>852800000</v>
      </c>
      <c r="J9" s="236">
        <f>IF(ISTEXT('VR-PROP'!$AE$37),"DESCARTADO",'VR-PROP'!$AE$37)</f>
        <v>417104480</v>
      </c>
    </row>
    <row r="10" spans="1:10">
      <c r="A10" s="46">
        <v>9</v>
      </c>
      <c r="B10" s="47" t="s">
        <v>266</v>
      </c>
      <c r="H10" s="237">
        <v>9</v>
      </c>
      <c r="I10" s="236">
        <f>IF(ISTEXT('VR-PROP'!$AH$37),"DESCARTADO",'VR-PROP'!$AH$35)</f>
        <v>0</v>
      </c>
      <c r="J10" s="236">
        <f>IF(ISTEXT('VR-PROP'!$AH$37),"DESCARTADO",'VR-PROP'!$AH$37)</f>
        <v>0</v>
      </c>
    </row>
    <row r="11" spans="1:10">
      <c r="A11" s="46">
        <v>10</v>
      </c>
      <c r="B11" s="48" t="s">
        <v>267</v>
      </c>
      <c r="H11" s="237">
        <v>10</v>
      </c>
      <c r="I11" s="236">
        <f>IF(ISTEXT('VR-PROP'!$AK$37),"DESCARTADO",'VR-PROP'!$AK$35)</f>
        <v>913910582</v>
      </c>
      <c r="J11" s="236">
        <f>IF(ISTEXT('VR-PROP'!$AK$37),"DESCARTADO",'VR-PROP'!$AK$37)</f>
        <v>417104480</v>
      </c>
    </row>
    <row r="12" spans="1:10">
      <c r="A12" s="46">
        <v>11</v>
      </c>
      <c r="B12" s="48" t="s">
        <v>22</v>
      </c>
      <c r="H12" s="237">
        <v>11</v>
      </c>
      <c r="I12" s="236">
        <f>IF(ISTEXT('VR-PROP'!$AN$37),"DESCARTADO",'VR-PROP'!$AN$35)</f>
        <v>913910582</v>
      </c>
      <c r="J12" s="236">
        <f>IF(ISTEXT('VR-PROP'!$AN$37),"DESCARTADO",'VR-PROP'!$AN$37)</f>
        <v>417104480</v>
      </c>
    </row>
    <row r="13" spans="1:10">
      <c r="A13" s="46">
        <v>12</v>
      </c>
      <c r="B13" s="47" t="s">
        <v>268</v>
      </c>
      <c r="H13" s="237">
        <v>12</v>
      </c>
      <c r="I13" s="236">
        <f>IF(ISTEXT('VR-PROP'!$AQ$37),"DESCARTADO",'VR-PROP'!$AQ$35)</f>
        <v>865473674</v>
      </c>
      <c r="J13" s="236">
        <f>IF(ISTEXT('VR-PROP'!$AQ$37),"DESCARTADO",'VR-PROP'!$AQ$37)</f>
        <v>395016960</v>
      </c>
    </row>
    <row r="14" spans="1:10">
      <c r="A14" s="46">
        <v>13</v>
      </c>
      <c r="B14" s="47" t="s">
        <v>269</v>
      </c>
      <c r="H14" s="237">
        <v>13</v>
      </c>
      <c r="I14" s="236">
        <f>IF(ISTEXT('VR-PROP'!$AT$37),"DESCARTADO",'VR-PROP'!$AT$35)</f>
        <v>913562000</v>
      </c>
      <c r="J14" s="236">
        <f>IF(ISTEXT('VR-PROP'!$AT$37),"DESCARTADO",'VR-PROP'!$AT$37)</f>
        <v>417019200</v>
      </c>
    </row>
    <row r="15" spans="1:10">
      <c r="A15" s="46">
        <v>14</v>
      </c>
      <c r="B15" s="47" t="s">
        <v>270</v>
      </c>
      <c r="H15" s="237">
        <v>14</v>
      </c>
      <c r="I15" s="236">
        <f>IF(ISTEXT('VR-PROP'!$AW$37),"DESCARTADO",'VR-PROP'!$AW$35)</f>
        <v>871591448</v>
      </c>
      <c r="J15" s="236">
        <f>IF(ISTEXT('VR-PROP'!$AW$37),"DESCARTADO",'VR-PROP'!$AW$37)</f>
        <v>397831200</v>
      </c>
    </row>
    <row r="16" spans="1:10" ht="13.5" thickBot="1">
      <c r="A16" s="44">
        <v>15</v>
      </c>
      <c r="B16" s="45" t="s">
        <v>271</v>
      </c>
      <c r="H16" s="237">
        <v>15</v>
      </c>
      <c r="I16" s="236">
        <f>IF(ISTEXT('VR-PROP'!$AZ$37),"DESCARTADO",'VR-PROP'!$AZ$35)</f>
        <v>0</v>
      </c>
      <c r="J16" s="236">
        <f>IF(ISTEXT('VR-PROP'!$AZ$37),"DESCARTADO",'VR-PROP'!$AZ$37)</f>
        <v>0</v>
      </c>
    </row>
    <row r="17" spans="8:10" ht="13.5" thickTop="1">
      <c r="H17" s="237">
        <v>16</v>
      </c>
      <c r="I17" s="236">
        <f>IF(ISTEXT('VR-PROP'!$BC$37),"DESCARTADO",'VR-PROP'!$BC$35)</f>
        <v>879876400</v>
      </c>
      <c r="J17" s="236">
        <f>IF(ISTEXT('VR-PROP'!$BC$37),"DESCARTADO",'VR-PROP'!$BC$37)</f>
        <v>417104480</v>
      </c>
    </row>
    <row r="18" spans="8:10">
      <c r="H18" s="237">
        <v>17</v>
      </c>
      <c r="I18" s="236">
        <f>IF(ISTEXT('VR-PROP'!$BF$37),"DESCARTADO",'VR-PROP'!$BF$35)</f>
        <v>0</v>
      </c>
      <c r="J18" s="236">
        <f>IF(ISTEXT('VR-PROP'!$BF$37),"DESCARTADO",'VR-PROP'!$BF$37)</f>
        <v>0</v>
      </c>
    </row>
    <row r="19" spans="8:10">
      <c r="H19" s="237">
        <v>18</v>
      </c>
      <c r="I19" s="236">
        <f>IF(ISTEXT('VR-PROP'!$BI$37),"DESCARTADO",'VR-PROP'!$BI$35)</f>
        <v>913910582</v>
      </c>
      <c r="J19" s="236">
        <f>IF(ISTEXT('VR-PROP'!$BI$37),"DESCARTADO",'VR-PROP'!$BI$37)</f>
        <v>417104480</v>
      </c>
    </row>
    <row r="20" spans="8:10">
      <c r="H20" s="237">
        <v>19</v>
      </c>
      <c r="I20" s="236">
        <f>IF(ISTEXT('VR-PROP'!$BL$37),"DESCARTADO",'VR-PROP'!$BL$35)</f>
        <v>0</v>
      </c>
      <c r="J20" s="236">
        <f>IF(ISTEXT('VR-PROP'!$BL$37),"DESCARTADO",'VR-PROP'!$BL$37)</f>
        <v>0</v>
      </c>
    </row>
    <row r="21" spans="8:10">
      <c r="H21" s="237">
        <v>20</v>
      </c>
      <c r="I21" s="236">
        <f>IF(ISTEXT('VR-PROP'!$BO$37),"DESCARTADO",'VR-PROP'!$BO$35)</f>
        <v>0</v>
      </c>
      <c r="J21" s="236">
        <f>IF(ISTEXT('VR-PROP'!$BO$37),"DESCARTADO",'VR-PROP'!$BO$37)</f>
        <v>0</v>
      </c>
    </row>
    <row r="22" spans="8:10">
      <c r="H22" s="237">
        <v>21</v>
      </c>
      <c r="I22" s="236">
        <f>IF(ISTEXT('VR-PROP'!$BR$37),"DESCARTADO",'VR-PROP'!$BR$35)</f>
        <v>0</v>
      </c>
      <c r="J22" s="236">
        <f>IF(ISTEXT('VR-PROP'!$BR$37),"DESCARTADO",'VR-PROP'!$BR$37)</f>
        <v>0</v>
      </c>
    </row>
    <row r="23" spans="8:10">
      <c r="H23" s="237">
        <v>22</v>
      </c>
      <c r="I23" s="236">
        <f>IF(ISTEXT('VR-PROP'!$BU$37),"DESCARTADO",'VR-PROP'!$BU$35)</f>
        <v>889773144</v>
      </c>
      <c r="J23" s="236">
        <f>IF(ISTEXT('VR-PROP'!$BU$37),"DESCARTADO",'VR-PROP'!$BU$37)</f>
        <v>406103360</v>
      </c>
    </row>
    <row r="24" spans="8:10">
      <c r="H24" s="237">
        <v>23</v>
      </c>
      <c r="I24" s="236">
        <f>IF(ISTEXT('VR-PROP'!$BX$37),"DESCARTADO",'VR-PROP'!$BX$35)</f>
        <v>913910582</v>
      </c>
      <c r="J24" s="236">
        <f>IF(ISTEXT('VR-PROP'!$BX$37),"DESCARTADO",'VR-PROP'!$BX$37)</f>
        <v>417104480</v>
      </c>
    </row>
    <row r="25" spans="8:10">
      <c r="H25" s="237">
        <v>24</v>
      </c>
      <c r="I25" s="236">
        <f>IF(ISTEXT('VR-PROP'!$CA$37),"DESCARTADO",'VR-PROP'!$CA$35)</f>
        <v>759677438</v>
      </c>
      <c r="J25" s="236">
        <f>IF(ISTEXT('VR-PROP'!$CA$37),"DESCARTADO",'VR-PROP'!$CA$37)</f>
        <v>346748480</v>
      </c>
    </row>
    <row r="26" spans="8:10">
      <c r="H26" s="237">
        <v>25</v>
      </c>
      <c r="I26" s="236">
        <f>IF(ISTEXT('VR-PROP'!$CD$37),"DESCARTADO",'VR-PROP'!$CD$35)</f>
        <v>0</v>
      </c>
      <c r="J26" s="236">
        <f>IF(ISTEXT('VR-PROP'!$CD$37),"DESCARTADO",'VR-PROP'!$CD$37)</f>
        <v>0</v>
      </c>
    </row>
    <row r="27" spans="8:10">
      <c r="H27" s="237">
        <v>26</v>
      </c>
      <c r="I27" s="236">
        <f>IF(ISTEXT('VR-PROP'!$CG$37),"DESCARTADO",'VR-PROP'!$CG$35)</f>
        <v>840797906</v>
      </c>
      <c r="J27" s="236">
        <f>IF(ISTEXT('VR-PROP'!$CG$37),"DESCARTADO",'VR-PROP'!$CG$37)</f>
        <v>383760000</v>
      </c>
    </row>
    <row r="28" spans="8:10">
      <c r="H28" s="237">
        <v>27</v>
      </c>
      <c r="I28" s="236">
        <f>IF(ISTEXT('VR-PROP'!$CJ$37),"DESCARTADO",'VR-PROP'!$CJ$35)</f>
        <v>913910582</v>
      </c>
      <c r="J28" s="236">
        <f>IF(ISTEXT('VR-PROP'!$CJ$37),"DESCARTADO",'VR-PROP'!$CJ$37)</f>
        <v>417104480</v>
      </c>
    </row>
    <row r="29" spans="8:10">
      <c r="H29" s="237">
        <v>28</v>
      </c>
      <c r="I29" s="236">
        <f>IF(ISTEXT('VR-PROP'!$CM$37),"DESCARTADO",'VR-PROP'!$CM$35)</f>
        <v>904771764</v>
      </c>
      <c r="J29" s="236">
        <f>IF(ISTEXT('VR-PROP'!$CM$37),"DESCARTADO",'VR-PROP'!$CM$37)</f>
        <v>412925760</v>
      </c>
    </row>
    <row r="30" spans="8:10">
      <c r="H30" s="237">
        <v>29</v>
      </c>
      <c r="I30" s="236">
        <f>IF(ISTEXT('VR-PROP'!$CP$37),"DESCARTADO",'VR-PROP'!$CP$35)</f>
        <v>0</v>
      </c>
      <c r="J30" s="236">
        <f>IF(ISTEXT('VR-PROP'!$CP$37),"DESCARTADO",'VR-PROP'!$CP$37)</f>
        <v>0</v>
      </c>
    </row>
    <row r="31" spans="8:10">
      <c r="H31" s="237">
        <v>30</v>
      </c>
      <c r="I31" s="236">
        <f>IF(ISTEXT('VR-PROP'!$CS$37),"DESCARTADO",'VR-PROP'!$CS$35)</f>
        <v>839290582</v>
      </c>
      <c r="J31" s="236">
        <f>IF(ISTEXT('VR-PROP'!$CS$37),"DESCARTADO",'VR-PROP'!$CS$37)</f>
        <v>417104480</v>
      </c>
    </row>
    <row r="32" spans="8:10">
      <c r="H32" s="237">
        <v>31</v>
      </c>
      <c r="I32" s="236">
        <f>IF(ISTEXT('VR-PROP'!$CV$37),"DESCARTADO",'VR-PROP'!$CV$35)</f>
        <v>0</v>
      </c>
      <c r="J32" s="236">
        <f>IF(ISTEXT('VR-PROP'!$CV$37),"DESCARTADO",'VR-PROP'!$CV$37)</f>
        <v>0</v>
      </c>
    </row>
    <row r="33" spans="8:10">
      <c r="H33" s="237">
        <v>32</v>
      </c>
      <c r="I33" s="236">
        <f>IF(ISTEXT('VR-PROP'!$CY$37),"DESCARTADO",'VR-PROP'!$CY$35)</f>
        <v>876896930</v>
      </c>
      <c r="J33" s="236">
        <f>IF(ISTEXT('VR-PROP'!$CY$37),"DESCARTADO",'VR-PROP'!$CY$37)</f>
        <v>400219040</v>
      </c>
    </row>
    <row r="34" spans="8:10">
      <c r="H34" s="237">
        <v>33</v>
      </c>
      <c r="I34" s="236">
        <f>IF(ISTEXT('VR-PROP'!$DB$37),"DESCARTADO",'VR-PROP'!$DB$35)</f>
        <v>870957178</v>
      </c>
      <c r="J34" s="236">
        <f>IF(ISTEXT('VR-PROP'!$DB$37),"DESCARTADO",'VR-PROP'!$DB$37)</f>
        <v>397490080</v>
      </c>
    </row>
    <row r="35" spans="8:10">
      <c r="H35" s="237">
        <v>34</v>
      </c>
      <c r="I35" s="236">
        <f>IF(ISTEXT('VR-PROP'!$DE$37),"DESCARTADO",'VR-PROP'!$DE$35)</f>
        <v>913910582</v>
      </c>
      <c r="J35" s="236">
        <f>IF(ISTEXT('VR-PROP'!$DE$37),"DESCARTADO",'VR-PROP'!$DE$37)</f>
        <v>417104480</v>
      </c>
    </row>
    <row r="36" spans="8:10">
      <c r="H36" s="237">
        <v>35</v>
      </c>
      <c r="I36" s="236">
        <f>IF(ISTEXT('VR-PROP'!$DH$37),"DESCARTADO",'VR-PROP'!$DH$35)</f>
        <v>890110000</v>
      </c>
      <c r="J36" s="236">
        <f>IF(ISTEXT('VR-PROP'!$DH$37),"DESCARTADO",'VR-PROP'!$DH$37)</f>
        <v>405080000</v>
      </c>
    </row>
    <row r="37" spans="8:10">
      <c r="H37" s="237">
        <v>36</v>
      </c>
      <c r="I37" s="236">
        <f>IF(ISTEXT('VR-PROP'!$DK$37),"DESCARTADO",'VR-PROP'!$DK$35)</f>
        <v>799500000</v>
      </c>
      <c r="J37" s="236">
        <f>IF(ISTEXT('VR-PROP'!$DK$37),"DESCARTADO",'VR-PROP'!$DK$37)</f>
        <v>383760000</v>
      </c>
    </row>
    <row r="38" spans="8:10">
      <c r="H38" s="237">
        <v>37</v>
      </c>
      <c r="I38" s="236">
        <f>IF(ISTEXT('VR-PROP'!$DN$37),"DESCARTADO",'VR-PROP'!$DN$35)</f>
        <v>0</v>
      </c>
      <c r="J38" s="236">
        <f>IF(ISTEXT('VR-PROP'!$DN$37),"DESCARTADO",'VR-PROP'!$DN$37)</f>
        <v>0</v>
      </c>
    </row>
    <row r="39" spans="8:10">
      <c r="H39" s="237">
        <v>38</v>
      </c>
      <c r="I39" s="236" t="e">
        <f>IF(ISTEXT('VR-PROP'!#REF!),"DESCARTADO",'VR-PROP'!#REF!)</f>
        <v>#REF!</v>
      </c>
      <c r="J39" s="236" t="e">
        <f>IF(ISTEXT('VR-PROP'!#REF!),"DESCARTADO",'VR-PROP'!#REF!)</f>
        <v>#REF!</v>
      </c>
    </row>
    <row r="40" spans="8:10">
      <c r="H40" s="237">
        <v>39</v>
      </c>
      <c r="I40" s="236" t="e">
        <f>IF(ISTEXT('VR-PROP'!#REF!),"DESCARTADO",'VR-PROP'!#REF!)</f>
        <v>#REF!</v>
      </c>
      <c r="J40" s="236" t="e">
        <f>IF(ISTEXT('VR-PROP'!#REF!),"DESCARTADO",'VR-PROP'!#REF!)</f>
        <v>#REF!</v>
      </c>
    </row>
    <row r="41" spans="8:10">
      <c r="H41" s="237">
        <v>40</v>
      </c>
      <c r="I41" s="236" t="e">
        <f>IF(ISTEXT('VR-PROP'!#REF!),"DESCARTADO",'VR-PROP'!#REF!)</f>
        <v>#REF!</v>
      </c>
      <c r="J41" s="236" t="e">
        <f>IF(ISTEXT('VR-PROP'!#REF!),"DESCARTADO",'VR-PROP'!#REF!)</f>
        <v>#REF!</v>
      </c>
    </row>
    <row r="42" spans="8:10">
      <c r="H42" s="237">
        <v>41</v>
      </c>
      <c r="I42" s="236" t="e">
        <f>IF(ISTEXT('VR-PROP'!#REF!),"DESCARTADO",'VR-PROP'!#REF!)</f>
        <v>#REF!</v>
      </c>
      <c r="J42" s="236" t="e">
        <f>IF(ISTEXT('VR-PROP'!#REF!),"DESCARTADO",'VR-PROP'!#REF!)</f>
        <v>#REF!</v>
      </c>
    </row>
    <row r="43" spans="8:10">
      <c r="H43" s="237">
        <v>42</v>
      </c>
      <c r="I43" s="236" t="e">
        <f>IF(ISTEXT('VR-PROP'!#REF!),"DESCARTADO",'VR-PROP'!#REF!)</f>
        <v>#REF!</v>
      </c>
      <c r="J43" s="236" t="e">
        <f>IF(ISTEXT('VR-PROP'!#REF!),"DESCARTADO",'VR-PROP'!#REF!)</f>
        <v>#REF!</v>
      </c>
    </row>
    <row r="44" spans="8:10">
      <c r="H44" s="237">
        <v>43</v>
      </c>
      <c r="I44" s="236" t="e">
        <f>IF(ISTEXT('VR-PROP'!#REF!),"DESCARTADO",'VR-PROP'!#REF!)</f>
        <v>#REF!</v>
      </c>
      <c r="J44" s="236" t="e">
        <f>IF(ISTEXT('VR-PROP'!#REF!),"DESCARTADO",'VR-PROP'!#REF!)</f>
        <v>#REF!</v>
      </c>
    </row>
    <row r="45" spans="8:10">
      <c r="H45" s="237">
        <v>44</v>
      </c>
      <c r="I45" s="236" t="e">
        <f>IF(ISTEXT('VR-PROP'!#REF!),"DESCARTADO",'VR-PROP'!#REF!)</f>
        <v>#REF!</v>
      </c>
      <c r="J45" s="236" t="e">
        <f>IF(ISTEXT('VR-PROP'!#REF!),"DESCARTADO",'VR-PROP'!#REF!)</f>
        <v>#REF!</v>
      </c>
    </row>
    <row r="46" spans="8:10">
      <c r="H46" s="237">
        <v>45</v>
      </c>
      <c r="I46" s="236" t="e">
        <f>IF(ISTEXT('VR-PROP'!#REF!),"DESCARTADO",'VR-PROP'!#REF!)</f>
        <v>#REF!</v>
      </c>
      <c r="J46" s="236" t="e">
        <f>IF(ISTEXT('VR-PROP'!#REF!),"DESCARTADO",'VR-PROP'!#REF!)</f>
        <v>#REF!</v>
      </c>
    </row>
    <row r="47" spans="8:10">
      <c r="H47" s="237">
        <v>46</v>
      </c>
      <c r="I47" s="236" t="e">
        <f>IF(ISTEXT('VR-PROP'!#REF!),"DESCARTADO",'VR-PROP'!#REF!)</f>
        <v>#REF!</v>
      </c>
      <c r="J47" s="236" t="e">
        <f>IF(ISTEXT('VR-PROP'!#REF!),"DESCARTADO",'VR-PROP'!#REF!)</f>
        <v>#REF!</v>
      </c>
    </row>
    <row r="48" spans="8:10">
      <c r="H48" s="237">
        <v>47</v>
      </c>
      <c r="I48" s="236" t="e">
        <f>IF(ISTEXT('VR-PROP'!#REF!),"DESCARTADO",'VR-PROP'!#REF!)</f>
        <v>#REF!</v>
      </c>
      <c r="J48" s="236" t="e">
        <f>IF(ISTEXT('VR-PROP'!#REF!),"DESCARTADO",'VR-PROP'!#REF!)</f>
        <v>#REF!</v>
      </c>
    </row>
    <row r="49" spans="8:10">
      <c r="H49" s="237">
        <v>48</v>
      </c>
      <c r="I49" s="236" t="e">
        <f>IF(ISTEXT('VR-PROP'!#REF!),"DESCARTADO",'VR-PROP'!#REF!)</f>
        <v>#REF!</v>
      </c>
      <c r="J49" s="236" t="e">
        <f>IF(ISTEXT('VR-PROP'!#REF!),"DESCARTADO",'VR-PROP'!#REF!)</f>
        <v>#REF!</v>
      </c>
    </row>
    <row r="50" spans="8:10">
      <c r="H50" s="237">
        <v>49</v>
      </c>
      <c r="I50" s="236" t="e">
        <f>IF(ISTEXT('VR-PROP'!#REF!),"DESCARTADO",'VR-PROP'!#REF!)</f>
        <v>#REF!</v>
      </c>
      <c r="J50" s="236" t="e">
        <f>IF(ISTEXT('VR-PROP'!#REF!),"DESCARTADO",'VR-PROP'!#REF!)</f>
        <v>#REF!</v>
      </c>
    </row>
    <row r="51" spans="8:10">
      <c r="H51" s="237">
        <v>50</v>
      </c>
      <c r="I51" s="236" t="e">
        <f>IF(ISTEXT('VR-PROP'!#REF!),"DESCARTADO",'VR-PROP'!#REF!)</f>
        <v>#REF!</v>
      </c>
      <c r="J51" s="236" t="e">
        <f>IF(ISTEXT('VR-PROP'!#REF!),"DESCARTADO",'VR-PROP'!#REF!)</f>
        <v>#REF!</v>
      </c>
    </row>
    <row r="52" spans="8:10">
      <c r="H52" s="237">
        <v>51</v>
      </c>
      <c r="I52" s="236" t="e">
        <f>IF(ISTEXT('VR-PROP'!#REF!),"DESCARTADO",'VR-PROP'!#REF!)</f>
        <v>#REF!</v>
      </c>
      <c r="J52" s="236" t="e">
        <f>IF(ISTEXT('VR-PROP'!#REF!),"DESCARTADO",'VR-PROP'!#REF!)</f>
        <v>#REF!</v>
      </c>
    </row>
    <row r="53" spans="8:10">
      <c r="H53" s="237">
        <v>52</v>
      </c>
      <c r="I53" s="236" t="e">
        <f>IF(ISTEXT('VR-PROP'!#REF!),"DESCARTADO",'VR-PROP'!#REF!)</f>
        <v>#REF!</v>
      </c>
      <c r="J53" s="236" t="e">
        <f>IF(ISTEXT('VR-PROP'!#REF!),"DESCARTADO",'VR-PROP'!#REF!)</f>
        <v>#REF!</v>
      </c>
    </row>
    <row r="54" spans="8:10">
      <c r="H54" s="237">
        <v>53</v>
      </c>
      <c r="I54" s="236" t="e">
        <f>IF(ISTEXT('VR-PROP'!#REF!),"DESCARTADO",'VR-PROP'!#REF!)</f>
        <v>#REF!</v>
      </c>
      <c r="J54" s="236" t="e">
        <f>IF(ISTEXT('VR-PROP'!#REF!),"DESCARTADO",'VR-PROP'!#REF!)</f>
        <v>#REF!</v>
      </c>
    </row>
    <row r="55" spans="8:10">
      <c r="H55" s="237">
        <v>54</v>
      </c>
      <c r="I55" s="236" t="e">
        <f>IF(ISTEXT('VR-PROP'!#REF!),"DESCARTADO",'VR-PROP'!#REF!)</f>
        <v>#REF!</v>
      </c>
      <c r="J55" s="236" t="e">
        <f>IF(ISTEXT('VR-PROP'!#REF!),"DESCARTADO",'VR-PROP'!#REF!)</f>
        <v>#REF!</v>
      </c>
    </row>
    <row r="56" spans="8:10">
      <c r="H56" s="237">
        <v>55</v>
      </c>
      <c r="I56" s="236" t="e">
        <f>IF(ISTEXT('VR-PROP'!#REF!),"DESCARTADO",'VR-PROP'!#REF!)</f>
        <v>#REF!</v>
      </c>
      <c r="J56" s="236" t="e">
        <f>IF(ISTEXT('VR-PROP'!#REF!),"DESCARTADO",'VR-PROP'!#REF!)</f>
        <v>#REF!</v>
      </c>
    </row>
    <row r="57" spans="8:10">
      <c r="H57" s="237">
        <v>56</v>
      </c>
      <c r="I57" s="236" t="e">
        <f>IF(ISTEXT('VR-PROP'!#REF!),"DESCARTADO",'VR-PROP'!#REF!)</f>
        <v>#REF!</v>
      </c>
      <c r="J57" s="236" t="e">
        <f>IF(ISTEXT('VR-PROP'!#REF!),"DESCARTADO",'VR-PROP'!#REF!)</f>
        <v>#REF!</v>
      </c>
    </row>
    <row r="58" spans="8:10">
      <c r="H58" s="237">
        <v>57</v>
      </c>
      <c r="I58" s="236" t="e">
        <f>IF(ISTEXT('VR-PROP'!#REF!),"DESCARTADO",'VR-PROP'!#REF!)</f>
        <v>#REF!</v>
      </c>
      <c r="J58" s="236" t="e">
        <f>IF(ISTEXT('VR-PROP'!#REF!),"DESCARTADO",'VR-PROP'!#REF!)</f>
        <v>#REF!</v>
      </c>
    </row>
    <row r="59" spans="8:10">
      <c r="H59" s="237">
        <v>58</v>
      </c>
      <c r="I59" s="236" t="e">
        <f>IF(ISTEXT('VR-PROP'!#REF!),"DESCARTADO",'VR-PROP'!#REF!)</f>
        <v>#REF!</v>
      </c>
      <c r="J59" s="236" t="e">
        <f>IF(ISTEXT('VR-PROP'!#REF!),"DESCARTADO",'VR-PROP'!#REF!)</f>
        <v>#REF!</v>
      </c>
    </row>
    <row r="60" spans="8:10">
      <c r="H60" s="237">
        <v>59</v>
      </c>
      <c r="I60" s="236" t="e">
        <f>IF(ISTEXT('VR-PROP'!#REF!),"DESCARTADO",'VR-PROP'!#REF!)</f>
        <v>#REF!</v>
      </c>
      <c r="J60" s="236" t="e">
        <f>IF(ISTEXT('VR-PROP'!#REF!),"DESCARTADO",'VR-PROP'!#REF!)</f>
        <v>#REF!</v>
      </c>
    </row>
    <row r="61" spans="8:10">
      <c r="H61" s="237">
        <v>60</v>
      </c>
      <c r="I61" s="236" t="e">
        <f>IF(ISTEXT('VR-PROP'!#REF!),"DESCARTADO",'VR-PROP'!#REF!)</f>
        <v>#REF!</v>
      </c>
      <c r="J61" s="236" t="e">
        <f>IF(ISTEXT('VR-PROP'!#REF!),"DESCARTADO",'VR-PROP'!#REF!)</f>
        <v>#REF!</v>
      </c>
    </row>
    <row r="62" spans="8:10">
      <c r="H62" s="237">
        <v>61</v>
      </c>
      <c r="I62" s="236" t="e">
        <f>IF(ISTEXT('VR-PROP'!#REF!),"DESCARTADO",'VR-PROP'!#REF!)</f>
        <v>#REF!</v>
      </c>
      <c r="J62" s="236" t="e">
        <f>IF(ISTEXT('VR-PROP'!#REF!),"DESCARTADO",'VR-PROP'!#REF!)</f>
        <v>#REF!</v>
      </c>
    </row>
    <row r="63" spans="8:10">
      <c r="H63" s="237">
        <v>62</v>
      </c>
      <c r="I63" s="236" t="e">
        <f>IF(ISTEXT('VR-PROP'!#REF!),"DESCARTADO",'VR-PROP'!#REF!)</f>
        <v>#REF!</v>
      </c>
      <c r="J63" s="236" t="e">
        <f>IF(ISTEXT('VR-PROP'!#REF!),"DESCARTADO",'VR-PROP'!#REF!)</f>
        <v>#REF!</v>
      </c>
    </row>
    <row r="64" spans="8:10">
      <c r="H64" s="237">
        <v>63</v>
      </c>
      <c r="I64" s="236" t="e">
        <f>IF(ISTEXT('VR-PROP'!#REF!),"DESCARTADO",'VR-PROP'!#REF!)</f>
        <v>#REF!</v>
      </c>
      <c r="J64" s="236" t="e">
        <f>IF(ISTEXT('VR-PROP'!#REF!),"DESCARTADO",'VR-PROP'!#REF!)</f>
        <v>#REF!</v>
      </c>
    </row>
    <row r="65" spans="8:10">
      <c r="H65" s="237">
        <v>64</v>
      </c>
      <c r="I65" s="236" t="e">
        <f>IF(ISTEXT('VR-PROP'!#REF!),"DESCARTADO",'VR-PROP'!#REF!)</f>
        <v>#REF!</v>
      </c>
      <c r="J65" s="236" t="e">
        <f>IF(ISTEXT('VR-PROP'!#REF!),"DESCARTADO",'VR-PROP'!#REF!)</f>
        <v>#REF!</v>
      </c>
    </row>
    <row r="66" spans="8:10">
      <c r="H66" s="237">
        <v>65</v>
      </c>
      <c r="I66" s="236" t="e">
        <f>IF(ISTEXT('VR-PROP'!#REF!),"DESCARTADO",'VR-PROP'!#REF!)</f>
        <v>#REF!</v>
      </c>
      <c r="J66" s="236" t="e">
        <f>IF(ISTEXT('VR-PROP'!#REF!),"DESCARTADO",'VR-PROP'!#REF!)</f>
        <v>#REF!</v>
      </c>
    </row>
    <row r="67" spans="8:10">
      <c r="H67" s="237">
        <v>66</v>
      </c>
      <c r="I67" s="236" t="e">
        <f>IF(ISTEXT('VR-PROP'!#REF!),"DESCARTADO",'VR-PROP'!#REF!)</f>
        <v>#REF!</v>
      </c>
      <c r="J67" s="236" t="e">
        <f>IF(ISTEXT('VR-PROP'!#REF!),"DESCARTADO",'VR-PROP'!#REF!)</f>
        <v>#REF!</v>
      </c>
    </row>
    <row r="68" spans="8:10">
      <c r="H68" s="237">
        <v>67</v>
      </c>
      <c r="I68" s="236" t="e">
        <f>IF(ISTEXT('VR-PROP'!#REF!),"DESCARTADO",'VR-PROP'!#REF!)</f>
        <v>#REF!</v>
      </c>
      <c r="J68" s="236" t="e">
        <f>IF(ISTEXT('VR-PROP'!#REF!),"DESCARTADO",'VR-PROP'!#REF!)</f>
        <v>#REF!</v>
      </c>
    </row>
    <row r="69" spans="8:10">
      <c r="H69" s="237">
        <v>68</v>
      </c>
      <c r="I69" s="236" t="e">
        <f>IF(ISTEXT('VR-PROP'!#REF!),"DESCARTADO",'VR-PROP'!#REF!)</f>
        <v>#REF!</v>
      </c>
      <c r="J69" s="236" t="e">
        <f>IF(ISTEXT('VR-PROP'!#REF!),"DESCARTADO",'VR-PROP'!#REF!)</f>
        <v>#REF!</v>
      </c>
    </row>
    <row r="70" spans="8:10">
      <c r="H70" s="237">
        <v>69</v>
      </c>
      <c r="I70" s="236" t="e">
        <f>IF(ISTEXT('VR-PROP'!#REF!),"DESCARTADO",'VR-PROP'!#REF!)</f>
        <v>#REF!</v>
      </c>
      <c r="J70" s="236" t="e">
        <f>IF(ISTEXT('VR-PROP'!#REF!),"DESCARTADO",'VR-PROP'!#REF!)</f>
        <v>#REF!</v>
      </c>
    </row>
    <row r="71" spans="8:10">
      <c r="H71" s="237">
        <v>70</v>
      </c>
      <c r="I71" s="236" t="e">
        <f>IF(ISTEXT('VR-PROP'!#REF!),"DESCARTADO",'VR-PROP'!#REF!)</f>
        <v>#REF!</v>
      </c>
      <c r="J71" s="236" t="e">
        <f>IF(ISTEXT('VR-PROP'!#REF!),"DESCARTADO",'VR-PROP'!#REF!)</f>
        <v>#REF!</v>
      </c>
    </row>
    <row r="72" spans="8:10">
      <c r="H72" s="237">
        <v>71</v>
      </c>
      <c r="I72" s="236" t="e">
        <f>IF(ISTEXT('VR-PROP'!#REF!),"DESCARTADO",'VR-PROP'!#REF!)</f>
        <v>#REF!</v>
      </c>
      <c r="J72" s="236" t="e">
        <f>IF(ISTEXT('VR-PROP'!#REF!),"DESCARTADO",'VR-PROP'!#REF!)</f>
        <v>#REF!</v>
      </c>
    </row>
    <row r="73" spans="8:10">
      <c r="H73" s="237">
        <v>72</v>
      </c>
      <c r="I73" s="236" t="e">
        <f>IF(ISTEXT('VR-PROP'!#REF!),"DESCARTADO",'VR-PROP'!#REF!)</f>
        <v>#REF!</v>
      </c>
      <c r="J73" s="236" t="e">
        <f>IF(ISTEXT('VR-PROP'!#REF!),"DESCARTADO",'VR-PROP'!#REF!)</f>
        <v>#REF!</v>
      </c>
    </row>
    <row r="74" spans="8:10">
      <c r="H74" s="237">
        <v>73</v>
      </c>
      <c r="I74" s="236" t="e">
        <f>IF(ISTEXT('VR-PROP'!#REF!),"DESCARTADO",'VR-PROP'!#REF!)</f>
        <v>#REF!</v>
      </c>
      <c r="J74" s="236" t="e">
        <f>IF(ISTEXT('VR-PROP'!#REF!),"DESCARTADO",'VR-PROP'!#REF!)</f>
        <v>#REF!</v>
      </c>
    </row>
    <row r="75" spans="8:10">
      <c r="H75" s="237">
        <v>74</v>
      </c>
      <c r="I75" s="236" t="e">
        <f>IF(ISTEXT('VR-PROP'!#REF!),"DESCARTADO",'VR-PROP'!#REF!)</f>
        <v>#REF!</v>
      </c>
      <c r="J75" s="236" t="e">
        <f>IF(ISTEXT('VR-PROP'!#REF!),"DESCARTADO",'VR-PROP'!#REF!)</f>
        <v>#REF!</v>
      </c>
    </row>
    <row r="76" spans="8:10">
      <c r="H76" s="237">
        <v>75</v>
      </c>
      <c r="I76" s="236" t="e">
        <f>IF(ISTEXT('VR-PROP'!#REF!),"DESCARTADO",'VR-PROP'!#REF!)</f>
        <v>#REF!</v>
      </c>
      <c r="J76" s="236" t="e">
        <f>IF(ISTEXT('VR-PROP'!#REF!),"DESCARTADO",'VR-PROP'!#REF!)</f>
        <v>#REF!</v>
      </c>
    </row>
    <row r="77" spans="8:10">
      <c r="H77" s="237">
        <v>76</v>
      </c>
      <c r="I77" s="236" t="e">
        <f>IF(ISTEXT('VR-PROP'!#REF!),"DESCARTADO",'VR-PROP'!#REF!)</f>
        <v>#REF!</v>
      </c>
      <c r="J77" s="236" t="e">
        <f>IF(ISTEXT('VR-PROP'!#REF!),"DESCARTADO",'VR-PROP'!#REF!)</f>
        <v>#REF!</v>
      </c>
    </row>
    <row r="78" spans="8:10">
      <c r="H78" s="237">
        <v>77</v>
      </c>
      <c r="I78" s="236" t="e">
        <f>IF(ISTEXT('VR-PROP'!#REF!),"DESCARTADO",'VR-PROP'!#REF!)</f>
        <v>#REF!</v>
      </c>
      <c r="J78" s="236" t="e">
        <f>IF(ISTEXT('VR-PROP'!#REF!),"DESCARTADO",'VR-PROP'!#REF!)</f>
        <v>#REF!</v>
      </c>
    </row>
    <row r="79" spans="8:10">
      <c r="H79" s="237">
        <v>78</v>
      </c>
      <c r="I79" s="236" t="e">
        <f>IF(ISTEXT('VR-PROP'!#REF!),"DESCARTADO",'VR-PROP'!#REF!)</f>
        <v>#REF!</v>
      </c>
      <c r="J79" s="236" t="e">
        <f>IF(ISTEXT('VR-PROP'!#REF!),"DESCARTADO",'VR-PROP'!#REF!)</f>
        <v>#REF!</v>
      </c>
    </row>
    <row r="80" spans="8:10">
      <c r="H80" s="237">
        <v>79</v>
      </c>
      <c r="I80" s="236" t="e">
        <f>IF(ISTEXT('VR-PROP'!#REF!),"DESCARTADO",'VR-PROP'!#REF!)</f>
        <v>#REF!</v>
      </c>
      <c r="J80" s="236" t="e">
        <f>IF(ISTEXT('VR-PROP'!#REF!),"DESCARTADO",'VR-PROP'!#REF!)</f>
        <v>#REF!</v>
      </c>
    </row>
    <row r="81" spans="8:10">
      <c r="H81" s="237">
        <v>80</v>
      </c>
      <c r="I81" s="236" t="e">
        <f>IF(ISTEXT('VR-PROP'!#REF!),"DESCARTADO",'VR-PROP'!#REF!)</f>
        <v>#REF!</v>
      </c>
      <c r="J81" s="236" t="e">
        <f>IF(ISTEXT('VR-PROP'!#REF!),"DESCARTADO",'VR-PROP'!#REF!)</f>
        <v>#REF!</v>
      </c>
    </row>
    <row r="82" spans="8:10">
      <c r="H82" s="237">
        <v>81</v>
      </c>
      <c r="I82" s="236" t="e">
        <f>IF(ISTEXT('VR-PROP'!#REF!),"DESCARTADO",'VR-PROP'!#REF!)</f>
        <v>#REF!</v>
      </c>
      <c r="J82" s="236" t="e">
        <f>IF(ISTEXT('VR-PROP'!#REF!),"DESCARTADO",'VR-PROP'!#REF!)</f>
        <v>#REF!</v>
      </c>
    </row>
    <row r="83" spans="8:10">
      <c r="H83" s="237">
        <v>82</v>
      </c>
      <c r="I83" s="236" t="e">
        <f>IF(ISTEXT('VR-PROP'!#REF!),"DESCARTADO",'VR-PROP'!#REF!)</f>
        <v>#REF!</v>
      </c>
      <c r="J83" s="236" t="e">
        <f>IF(ISTEXT('VR-PROP'!#REF!),"DESCARTADO",'VR-PROP'!#REF!)</f>
        <v>#REF!</v>
      </c>
    </row>
    <row r="84" spans="8:10">
      <c r="H84" s="237">
        <v>83</v>
      </c>
      <c r="I84" s="236" t="e">
        <f>IF(ISTEXT('VR-PROP'!#REF!),"DESCARTADO",'VR-PROP'!#REF!)</f>
        <v>#REF!</v>
      </c>
      <c r="J84" s="236" t="e">
        <f>IF(ISTEXT('VR-PROP'!#REF!),"DESCARTADO",'VR-PROP'!#REF!)</f>
        <v>#REF!</v>
      </c>
    </row>
    <row r="85" spans="8:10">
      <c r="H85" s="237">
        <v>84</v>
      </c>
      <c r="I85" s="236" t="e">
        <f>IF(ISTEXT('VR-PROP'!#REF!),"DESCARTADO",'VR-PROP'!#REF!)</f>
        <v>#REF!</v>
      </c>
      <c r="J85" s="236" t="e">
        <f>IF(ISTEXT('VR-PROP'!#REF!),"DESCARTADO",'VR-PROP'!#REF!)</f>
        <v>#REF!</v>
      </c>
    </row>
    <row r="86" spans="8:10">
      <c r="H86" s="237">
        <v>85</v>
      </c>
      <c r="I86" s="236" t="e">
        <f>IF(ISTEXT('VR-PROP'!#REF!),"DESCARTADO",'VR-PROP'!#REF!)</f>
        <v>#REF!</v>
      </c>
      <c r="J86" s="236" t="e">
        <f>IF(ISTEXT('VR-PROP'!#REF!),"DESCARTADO",'VR-PROP'!#REF!)</f>
        <v>#REF!</v>
      </c>
    </row>
    <row r="87" spans="8:10">
      <c r="H87" s="237">
        <v>86</v>
      </c>
      <c r="I87" s="236" t="e">
        <f>IF(ISTEXT('VR-PROP'!#REF!),"DESCARTADO",'VR-PROP'!#REF!)</f>
        <v>#REF!</v>
      </c>
      <c r="J87" s="236" t="e">
        <f>IF(ISTEXT('VR-PROP'!#REF!),"DESCARTADO",'VR-PROP'!#REF!)</f>
        <v>#REF!</v>
      </c>
    </row>
    <row r="88" spans="8:10">
      <c r="H88" s="237">
        <v>87</v>
      </c>
      <c r="I88" s="236" t="e">
        <f>IF(ISTEXT('VR-PROP'!#REF!),"DESCARTADO",'VR-PROP'!#REF!)</f>
        <v>#REF!</v>
      </c>
      <c r="J88" s="236" t="e">
        <f>IF(ISTEXT('VR-PROP'!#REF!),"DESCARTADO",'VR-PROP'!#REF!)</f>
        <v>#REF!</v>
      </c>
    </row>
    <row r="89" spans="8:10">
      <c r="H89" s="237">
        <v>88</v>
      </c>
      <c r="I89" s="236" t="e">
        <f>IF(ISTEXT('VR-PROP'!#REF!),"DESCARTADO",'VR-PROP'!#REF!)</f>
        <v>#REF!</v>
      </c>
      <c r="J89" s="236" t="e">
        <f>IF(ISTEXT('VR-PROP'!#REF!),"DESCARTADO",'VR-PROP'!#REF!)</f>
        <v>#REF!</v>
      </c>
    </row>
    <row r="90" spans="8:10">
      <c r="H90" s="237">
        <v>89</v>
      </c>
      <c r="I90" s="236" t="e">
        <f>IF(ISTEXT('VR-PROP'!#REF!),"DESCARTADO",'VR-PROP'!#REF!)</f>
        <v>#REF!</v>
      </c>
      <c r="J90" s="236" t="e">
        <f>IF(ISTEXT('VR-PROP'!#REF!),"DESCARTADO",'VR-PROP'!#REF!)</f>
        <v>#REF!</v>
      </c>
    </row>
    <row r="91" spans="8:10">
      <c r="H91" s="237">
        <v>90</v>
      </c>
      <c r="I91" s="236" t="e">
        <f>IF(ISTEXT('VR-PROP'!#REF!),"DESCARTADO",'VR-PROP'!#REF!)</f>
        <v>#REF!</v>
      </c>
      <c r="J91" s="236" t="e">
        <f>IF(ISTEXT('VR-PROP'!#REF!),"DESCARTADO",'VR-PROP'!#REF!)</f>
        <v>#REF!</v>
      </c>
    </row>
    <row r="92" spans="8:10">
      <c r="H92" s="237">
        <v>91</v>
      </c>
      <c r="I92" s="236" t="e">
        <f>IF(ISTEXT('VR-PROP'!#REF!),"DESCARTADO",'VR-PROP'!#REF!)</f>
        <v>#REF!</v>
      </c>
      <c r="J92" s="236" t="e">
        <f>IF(ISTEXT('VR-PROP'!#REF!),"DESCARTADO",'VR-PROP'!#REF!)</f>
        <v>#REF!</v>
      </c>
    </row>
    <row r="93" spans="8:10">
      <c r="H93" s="237">
        <v>92</v>
      </c>
      <c r="I93" s="236" t="e">
        <f>IF(ISTEXT('VR-PROP'!#REF!),"DESCARTADO",'VR-PROP'!#REF!)</f>
        <v>#REF!</v>
      </c>
      <c r="J93" s="236" t="e">
        <f>IF(ISTEXT('VR-PROP'!#REF!),"DESCARTADO",'VR-PROP'!#REF!)</f>
        <v>#REF!</v>
      </c>
    </row>
    <row r="94" spans="8:10">
      <c r="H94" s="237">
        <v>93</v>
      </c>
      <c r="I94" s="236" t="e">
        <f>IF(ISTEXT('VR-PROP'!#REF!),"DESCARTADO",'VR-PROP'!#REF!)</f>
        <v>#REF!</v>
      </c>
      <c r="J94" s="236" t="e">
        <f>IF(ISTEXT('VR-PROP'!#REF!),"DESCARTADO",'VR-PROP'!#REF!)</f>
        <v>#REF!</v>
      </c>
    </row>
    <row r="95" spans="8:10">
      <c r="H95" s="237">
        <v>94</v>
      </c>
      <c r="I95" s="236" t="e">
        <f>IF(ISTEXT('VR-PROP'!#REF!),"DESCARTADO",'VR-PROP'!#REF!)</f>
        <v>#REF!</v>
      </c>
      <c r="J95" s="236" t="e">
        <f>IF(ISTEXT('VR-PROP'!#REF!),"DESCARTADO",'VR-PROP'!#REF!)</f>
        <v>#REF!</v>
      </c>
    </row>
    <row r="96" spans="8:10">
      <c r="H96" s="237">
        <v>95</v>
      </c>
      <c r="I96" s="236" t="e">
        <f>IF(ISTEXT('VR-PROP'!#REF!),"DESCARTADO",'VR-PROP'!#REF!)</f>
        <v>#REF!</v>
      </c>
      <c r="J96" s="236" t="e">
        <f>IF(ISTEXT('VR-PROP'!#REF!),"DESCARTADO",'VR-PROP'!#REF!)</f>
        <v>#REF!</v>
      </c>
    </row>
    <row r="97" spans="8:10">
      <c r="H97" s="237">
        <v>96</v>
      </c>
      <c r="I97" s="236" t="e">
        <f>IF(ISTEXT('VR-PROP'!#REF!),"DESCARTADO",'VR-PROP'!#REF!)</f>
        <v>#REF!</v>
      </c>
      <c r="J97" s="236" t="e">
        <f>IF(ISTEXT('VR-PROP'!#REF!),"DESCARTADO",'VR-PROP'!#REF!)</f>
        <v>#REF!</v>
      </c>
    </row>
    <row r="98" spans="8:10">
      <c r="H98" s="237">
        <v>97</v>
      </c>
      <c r="I98" s="236" t="e">
        <f>IF(ISTEXT('VR-PROP'!#REF!),"DESCARTADO",'VR-PROP'!#REF!)</f>
        <v>#REF!</v>
      </c>
      <c r="J98" s="236" t="e">
        <f>IF(ISTEXT('VR-PROP'!#REF!),"DESCARTADO",'VR-PROP'!#REF!)</f>
        <v>#REF!</v>
      </c>
    </row>
    <row r="99" spans="8:10">
      <c r="H99" s="237">
        <v>98</v>
      </c>
      <c r="I99" s="236" t="e">
        <f>IF(ISTEXT('VR-PROP'!#REF!),"DESCARTADO",'VR-PROP'!#REF!)</f>
        <v>#REF!</v>
      </c>
      <c r="J99" s="236" t="e">
        <f>IF(ISTEXT('VR-PROP'!#REF!),"DESCARTADO",'VR-PROP'!#REF!)</f>
        <v>#REF!</v>
      </c>
    </row>
    <row r="100" spans="8:10">
      <c r="H100" s="237">
        <v>99</v>
      </c>
      <c r="I100" s="236" t="e">
        <f>IF(ISTEXT('VR-PROP'!#REF!),"DESCARTADO",'VR-PROP'!#REF!)</f>
        <v>#REF!</v>
      </c>
      <c r="J100" s="236" t="e">
        <f>IF(ISTEXT('VR-PROP'!#REF!),"DESCARTADO",'VR-PROP'!#REF!)</f>
        <v>#REF!</v>
      </c>
    </row>
    <row r="101" spans="8:10">
      <c r="H101" s="237">
        <v>100</v>
      </c>
      <c r="I101" s="236" t="e">
        <f>IF(ISTEXT('VR-PROP'!#REF!),"DESCARTADO",'VR-PROP'!#REF!)</f>
        <v>#REF!</v>
      </c>
      <c r="J101" s="236" t="e">
        <f>IF(ISTEXT('VR-PROP'!#REF!),"DESCARTADO",'VR-PROP'!#REF!)</f>
        <v>#REF!</v>
      </c>
    </row>
    <row r="102" spans="8:10">
      <c r="H102" s="237">
        <v>101</v>
      </c>
      <c r="I102" s="236" t="e">
        <f>IF(ISTEXT('VR-PROP'!#REF!),"DESCARTADO",'VR-PROP'!#REF!)</f>
        <v>#REF!</v>
      </c>
      <c r="J102" s="236" t="e">
        <f>IF(ISTEXT('VR-PROP'!#REF!),"DESCARTADO",'VR-PROP'!#REF!)</f>
        <v>#REF!</v>
      </c>
    </row>
    <row r="103" spans="8:10">
      <c r="H103" s="237">
        <v>102</v>
      </c>
      <c r="I103" s="236" t="e">
        <f>IF(ISTEXT('VR-PROP'!#REF!),"DESCARTADO",'VR-PROP'!#REF!)</f>
        <v>#REF!</v>
      </c>
      <c r="J103" s="236" t="e">
        <f>IF(ISTEXT('VR-PROP'!#REF!),"DESCARTADO",'VR-PROP'!#REF!)</f>
        <v>#REF!</v>
      </c>
    </row>
    <row r="104" spans="8:10">
      <c r="H104" s="237">
        <v>103</v>
      </c>
      <c r="I104" s="236" t="e">
        <f>IF(ISTEXT('VR-PROP'!#REF!),"DESCARTADO",'VR-PROP'!#REF!)</f>
        <v>#REF!</v>
      </c>
      <c r="J104" s="236" t="e">
        <f>IF(ISTEXT('VR-PROP'!#REF!),"DESCARTADO",'VR-PROP'!#REF!)</f>
        <v>#REF!</v>
      </c>
    </row>
    <row r="105" spans="8:10">
      <c r="H105" s="237">
        <v>104</v>
      </c>
      <c r="I105" s="236" t="e">
        <f>IF(ISTEXT('VR-PROP'!#REF!),"DESCARTADO",'VR-PROP'!#REF!)</f>
        <v>#REF!</v>
      </c>
      <c r="J105" s="236" t="e">
        <f>IF(ISTEXT('VR-PROP'!#REF!),"DESCARTADO",'VR-PROP'!#REF!)</f>
        <v>#REF!</v>
      </c>
    </row>
    <row r="106" spans="8:10">
      <c r="H106" s="237">
        <v>105</v>
      </c>
      <c r="I106" s="236" t="e">
        <f>IF(ISTEXT('VR-PROP'!#REF!),"DESCARTADO",'VR-PROP'!#REF!)</f>
        <v>#REF!</v>
      </c>
      <c r="J106" s="236" t="e">
        <f>IF(ISTEXT('VR-PROP'!#REF!),"DESCARTADO",'VR-PROP'!#REF!)</f>
        <v>#REF!</v>
      </c>
    </row>
    <row r="107" spans="8:10">
      <c r="H107" s="237">
        <v>106</v>
      </c>
      <c r="I107" s="236" t="e">
        <f>IF(ISTEXT('VR-PROP'!#REF!),"DESCARTADO",'VR-PROP'!#REF!)</f>
        <v>#REF!</v>
      </c>
      <c r="J107" s="236" t="e">
        <f>IF(ISTEXT('VR-PROP'!#REF!),"DESCARTADO",'VR-PROP'!#REF!)</f>
        <v>#REF!</v>
      </c>
    </row>
    <row r="108" spans="8:10">
      <c r="H108" s="237">
        <v>107</v>
      </c>
      <c r="I108" s="236" t="e">
        <f>IF(ISTEXT('VR-PROP'!#REF!),"DESCARTADO",'VR-PROP'!#REF!)</f>
        <v>#REF!</v>
      </c>
      <c r="J108" s="236" t="e">
        <f>IF(ISTEXT('VR-PROP'!#REF!),"DESCARTADO",'VR-PROP'!#REF!)</f>
        <v>#REF!</v>
      </c>
    </row>
    <row r="109" spans="8:10">
      <c r="H109" s="237">
        <v>108</v>
      </c>
      <c r="I109" s="236" t="e">
        <f>IF(ISTEXT('VR-PROP'!#REF!),"DESCARTADO",'VR-PROP'!#REF!)</f>
        <v>#REF!</v>
      </c>
      <c r="J109" s="236" t="e">
        <f>IF(ISTEXT('VR-PROP'!#REF!),"DESCARTADO",'VR-PROP'!#REF!)</f>
        <v>#REF!</v>
      </c>
    </row>
    <row r="110" spans="8:10">
      <c r="H110" s="237">
        <v>109</v>
      </c>
      <c r="I110" s="236" t="e">
        <f>IF(ISTEXT('VR-PROP'!#REF!),"DESCARTADO",'VR-PROP'!#REF!)</f>
        <v>#REF!</v>
      </c>
      <c r="J110" s="236" t="e">
        <f>IF(ISTEXT('VR-PROP'!#REF!),"DESCARTADO",'VR-PROP'!#REF!)</f>
        <v>#REF!</v>
      </c>
    </row>
    <row r="111" spans="8:10">
      <c r="H111" s="237">
        <v>110</v>
      </c>
      <c r="I111" s="236" t="e">
        <f>IF(ISTEXT('VR-PROP'!#REF!),"DESCARTADO",'VR-PROP'!#REF!)</f>
        <v>#REF!</v>
      </c>
      <c r="J111" s="236" t="e">
        <f>IF(ISTEXT('VR-PROP'!#REF!),"DESCARTADO",'VR-PROP'!#REF!)</f>
        <v>#REF!</v>
      </c>
    </row>
    <row r="112" spans="8:10">
      <c r="H112" s="237">
        <v>111</v>
      </c>
      <c r="I112" s="236" t="e">
        <f>IF(ISTEXT('VR-PROP'!#REF!),"DESCARTADO",'VR-PROP'!#REF!)</f>
        <v>#REF!</v>
      </c>
      <c r="J112" s="236" t="e">
        <f>IF(ISTEXT('VR-PROP'!#REF!),"DESCARTADO",'VR-PROP'!#REF!)</f>
        <v>#REF!</v>
      </c>
    </row>
    <row r="113" spans="8:10">
      <c r="H113" s="237">
        <v>112</v>
      </c>
      <c r="I113" s="236" t="e">
        <f>IF(ISTEXT('VR-PROP'!#REF!),"DESCARTADO",'VR-PROP'!#REF!)</f>
        <v>#REF!</v>
      </c>
      <c r="J113" s="236" t="e">
        <f>IF(ISTEXT('VR-PROP'!#REF!),"DESCARTADO",'VR-PROP'!#REF!)</f>
        <v>#REF!</v>
      </c>
    </row>
    <row r="114" spans="8:10">
      <c r="H114" s="237">
        <v>113</v>
      </c>
      <c r="I114" s="236" t="e">
        <f>IF(ISTEXT('VR-PROP'!#REF!),"DESCARTADO",'VR-PROP'!#REF!)</f>
        <v>#REF!</v>
      </c>
      <c r="J114" s="236" t="e">
        <f>IF(ISTEXT('VR-PROP'!#REF!),"DESCARTADO",'VR-PROP'!#REF!)</f>
        <v>#REF!</v>
      </c>
    </row>
    <row r="115" spans="8:10">
      <c r="H115" s="237">
        <v>114</v>
      </c>
      <c r="I115" s="236" t="e">
        <f>IF(ISTEXT('VR-PROP'!#REF!),"DESCARTADO",'VR-PROP'!#REF!)</f>
        <v>#REF!</v>
      </c>
      <c r="J115" s="236" t="e">
        <f>IF(ISTEXT('VR-PROP'!#REF!),"DESCARTADO",'VR-PROP'!#REF!)</f>
        <v>#REF!</v>
      </c>
    </row>
    <row r="116" spans="8:10">
      <c r="H116" s="237">
        <v>115</v>
      </c>
      <c r="I116" s="236" t="e">
        <f>IF(ISTEXT('VR-PROP'!#REF!),"DESCARTADO",'VR-PROP'!#REF!)</f>
        <v>#REF!</v>
      </c>
      <c r="J116" s="236" t="e">
        <f>IF(ISTEXT('VR-PROP'!#REF!),"DESCARTADO",'VR-PROP'!#REF!)</f>
        <v>#REF!</v>
      </c>
    </row>
    <row r="117" spans="8:10">
      <c r="H117" s="237">
        <v>116</v>
      </c>
      <c r="I117" s="236" t="e">
        <f>IF(ISTEXT('VR-PROP'!#REF!),"DESCARTADO",'VR-PROP'!#REF!)</f>
        <v>#REF!</v>
      </c>
      <c r="J117" s="236" t="e">
        <f>IF(ISTEXT('VR-PROP'!#REF!),"DESCARTADO",'VR-PROP'!#REF!)</f>
        <v>#REF!</v>
      </c>
    </row>
    <row r="118" spans="8:10">
      <c r="H118" s="237">
        <v>117</v>
      </c>
      <c r="I118" s="236" t="e">
        <f>IF(ISTEXT('VR-PROP'!#REF!),"DESCARTADO",'VR-PROP'!#REF!)</f>
        <v>#REF!</v>
      </c>
      <c r="J118" s="236" t="e">
        <f>IF(ISTEXT('VR-PROP'!#REF!),"DESCARTADO",'VR-PROP'!#REF!)</f>
        <v>#REF!</v>
      </c>
    </row>
    <row r="119" spans="8:10">
      <c r="H119" s="237">
        <v>118</v>
      </c>
      <c r="I119" s="236" t="e">
        <f>IF(ISTEXT('VR-PROP'!#REF!),"DESCARTADO",'VR-PROP'!#REF!)</f>
        <v>#REF!</v>
      </c>
      <c r="J119" s="236" t="e">
        <f>IF(ISTEXT('VR-PROP'!#REF!),"DESCARTADO",'VR-PROP'!#REF!)</f>
        <v>#REF!</v>
      </c>
    </row>
    <row r="120" spans="8:10">
      <c r="H120" s="237">
        <v>119</v>
      </c>
      <c r="I120" s="236" t="e">
        <f>IF(ISTEXT('VR-PROP'!#REF!),"DESCARTADO",'VR-PROP'!#REF!)</f>
        <v>#REF!</v>
      </c>
      <c r="J120" s="236" t="e">
        <f>IF(ISTEXT('VR-PROP'!#REF!),"DESCARTADO",'VR-PROP'!#REF!)</f>
        <v>#REF!</v>
      </c>
    </row>
    <row r="121" spans="8:10">
      <c r="H121" s="237">
        <v>120</v>
      </c>
      <c r="I121" s="236" t="e">
        <f>IF(ISTEXT('VR-PROP'!#REF!),"DESCARTADO",'VR-PROP'!#REF!)</f>
        <v>#REF!</v>
      </c>
      <c r="J121" s="236" t="e">
        <f>IF(ISTEXT('VR-PROP'!#REF!),"DESCARTADO",'VR-PROP'!#REF!)</f>
        <v>#REF!</v>
      </c>
    </row>
    <row r="122" spans="8:10">
      <c r="H122" s="237">
        <v>121</v>
      </c>
      <c r="I122" s="236" t="e">
        <f>IF(ISTEXT('VR-PROP'!#REF!),"DESCARTADO",'VR-PROP'!#REF!)</f>
        <v>#REF!</v>
      </c>
      <c r="J122" s="236" t="e">
        <f>IF(ISTEXT('VR-PROP'!#REF!),"DESCARTADO",'VR-PROP'!#REF!)</f>
        <v>#REF!</v>
      </c>
    </row>
    <row r="123" spans="8:10">
      <c r="H123" s="237">
        <v>122</v>
      </c>
      <c r="I123" s="236" t="e">
        <f>IF(ISTEXT('VR-PROP'!#REF!),"DESCARTADO",'VR-PROP'!#REF!)</f>
        <v>#REF!</v>
      </c>
      <c r="J123" s="236" t="e">
        <f>IF(ISTEXT('VR-PROP'!#REF!),"DESCARTADO",'VR-PROP'!#REF!)</f>
        <v>#REF!</v>
      </c>
    </row>
    <row r="124" spans="8:10">
      <c r="H124" s="237">
        <v>123</v>
      </c>
      <c r="I124" s="236" t="e">
        <f>IF(ISTEXT('VR-PROP'!#REF!),"DESCARTADO",'VR-PROP'!#REF!)</f>
        <v>#REF!</v>
      </c>
      <c r="J124" s="236" t="e">
        <f>IF(ISTEXT('VR-PROP'!#REF!),"DESCARTADO",'VR-PROP'!#REF!)</f>
        <v>#REF!</v>
      </c>
    </row>
    <row r="125" spans="8:10">
      <c r="H125" s="237">
        <v>124</v>
      </c>
      <c r="I125" s="236" t="e">
        <f>IF(ISTEXT('VR-PROP'!#REF!),"DESCARTADO",'VR-PROP'!#REF!)</f>
        <v>#REF!</v>
      </c>
      <c r="J125" s="236" t="e">
        <f>IF(ISTEXT('VR-PROP'!#REF!),"DESCARTADO",'VR-PROP'!#REF!)</f>
        <v>#REF!</v>
      </c>
    </row>
    <row r="126" spans="8:10">
      <c r="H126" s="237">
        <v>125</v>
      </c>
      <c r="I126" s="236" t="e">
        <f>IF(ISTEXT('VR-PROP'!#REF!),"DESCARTADO",'VR-PROP'!#REF!)</f>
        <v>#REF!</v>
      </c>
      <c r="J126" s="236" t="e">
        <f>IF(ISTEXT('VR-PROP'!#REF!),"DESCARTADO",'VR-PROP'!#REF!)</f>
        <v>#REF!</v>
      </c>
    </row>
    <row r="127" spans="8:10">
      <c r="H127" s="237">
        <v>126</v>
      </c>
      <c r="I127" s="236" t="e">
        <f>IF(ISTEXT('VR-PROP'!#REF!),"DESCARTADO",'VR-PROP'!#REF!)</f>
        <v>#REF!</v>
      </c>
      <c r="J127" s="236" t="e">
        <f>IF(ISTEXT('VR-PROP'!#REF!),"DESCARTADO",'VR-PROP'!#REF!)</f>
        <v>#REF!</v>
      </c>
    </row>
    <row r="128" spans="8:10">
      <c r="H128" s="237">
        <v>127</v>
      </c>
      <c r="I128" s="236" t="e">
        <f>IF(ISTEXT('VR-PROP'!#REF!),"DESCARTADO",'VR-PROP'!#REF!)</f>
        <v>#REF!</v>
      </c>
      <c r="J128" s="236" t="e">
        <f>IF(ISTEXT('VR-PROP'!#REF!),"DESCARTADO",'VR-PROP'!#REF!)</f>
        <v>#REF!</v>
      </c>
    </row>
    <row r="129" spans="8:10">
      <c r="H129" s="237">
        <v>128</v>
      </c>
      <c r="I129" s="236" t="e">
        <f>IF(ISTEXT('VR-PROP'!#REF!),"DESCARTADO",'VR-PROP'!#REF!)</f>
        <v>#REF!</v>
      </c>
      <c r="J129" s="236" t="e">
        <f>IF(ISTEXT('VR-PROP'!#REF!),"DESCARTADO",'VR-PROP'!#REF!)</f>
        <v>#REF!</v>
      </c>
    </row>
    <row r="130" spans="8:10">
      <c r="H130" s="237">
        <v>129</v>
      </c>
      <c r="I130" s="236" t="e">
        <f>IF(ISTEXT('VR-PROP'!#REF!),"DESCARTADO",'VR-PROP'!#REF!)</f>
        <v>#REF!</v>
      </c>
      <c r="J130" s="236" t="e">
        <f>IF(ISTEXT('VR-PROP'!#REF!),"DESCARTADO",'VR-PROP'!#REF!)</f>
        <v>#REF!</v>
      </c>
    </row>
    <row r="131" spans="8:10">
      <c r="H131" s="237">
        <v>130</v>
      </c>
      <c r="I131" s="236" t="e">
        <f>IF(ISTEXT('VR-PROP'!#REF!),"DESCARTADO",'VR-PROP'!#REF!)</f>
        <v>#REF!</v>
      </c>
      <c r="J131" s="236" t="e">
        <f>IF(ISTEXT('VR-PROP'!#REF!),"DESCARTADO",'VR-PROP'!#REF!)</f>
        <v>#REF!</v>
      </c>
    </row>
    <row r="132" spans="8:10">
      <c r="H132" s="237">
        <v>131</v>
      </c>
      <c r="I132" s="236" t="e">
        <f>IF(ISTEXT('VR-PROP'!#REF!),"DESCARTADO",'VR-PROP'!#REF!)</f>
        <v>#REF!</v>
      </c>
      <c r="J132" s="236" t="e">
        <f>IF(ISTEXT('VR-PROP'!#REF!),"DESCARTADO",'VR-PROP'!#REF!)</f>
        <v>#REF!</v>
      </c>
    </row>
    <row r="133" spans="8:10">
      <c r="H133" s="237">
        <v>132</v>
      </c>
      <c r="I133" s="236" t="e">
        <f>IF(ISTEXT('VR-PROP'!#REF!),"DESCARTADO",'VR-PROP'!#REF!)</f>
        <v>#REF!</v>
      </c>
      <c r="J133" s="236" t="e">
        <f>IF(ISTEXT('VR-PROP'!#REF!),"DESCARTADO",'VR-PROP'!#REF!)</f>
        <v>#REF!</v>
      </c>
    </row>
    <row r="134" spans="8:10">
      <c r="H134" s="237">
        <v>133</v>
      </c>
      <c r="I134" s="236" t="e">
        <f>IF(ISTEXT('VR-PROP'!#REF!),"DESCARTADO",'VR-PROP'!#REF!)</f>
        <v>#REF!</v>
      </c>
      <c r="J134" s="236" t="e">
        <f>IF(ISTEXT('VR-PROP'!#REF!),"DESCARTADO",'VR-PROP'!#REF!)</f>
        <v>#REF!</v>
      </c>
    </row>
    <row r="135" spans="8:10">
      <c r="H135" s="237">
        <v>134</v>
      </c>
      <c r="I135" s="236" t="e">
        <f>IF(ISTEXT('VR-PROP'!#REF!),"DESCARTADO",'VR-PROP'!#REF!)</f>
        <v>#REF!</v>
      </c>
      <c r="J135" s="236" t="e">
        <f>IF(ISTEXT('VR-PROP'!#REF!),"DESCARTADO",'VR-PROP'!#REF!)</f>
        <v>#REF!</v>
      </c>
    </row>
    <row r="136" spans="8:10">
      <c r="H136" s="237">
        <v>135</v>
      </c>
      <c r="I136" s="236" t="e">
        <f>IF(ISTEXT('VR-PROP'!#REF!),"DESCARTADO",'VR-PROP'!#REF!)</f>
        <v>#REF!</v>
      </c>
      <c r="J136" s="236" t="e">
        <f>IF(ISTEXT('VR-PROP'!#REF!),"DESCARTADO",'VR-PROP'!#REF!)</f>
        <v>#REF!</v>
      </c>
    </row>
    <row r="137" spans="8:10">
      <c r="H137" s="237">
        <v>136</v>
      </c>
      <c r="I137" s="236" t="e">
        <f>IF(ISTEXT('VR-PROP'!#REF!),"DESCARTADO",'VR-PROP'!#REF!)</f>
        <v>#REF!</v>
      </c>
      <c r="J137" s="236" t="e">
        <f>IF(ISTEXT('VR-PROP'!#REF!),"DESCARTADO",'VR-PROP'!#REF!)</f>
        <v>#REF!</v>
      </c>
    </row>
    <row r="138" spans="8:10">
      <c r="H138" s="237">
        <v>137</v>
      </c>
      <c r="I138" s="236" t="e">
        <f>IF(ISTEXT('VR-PROP'!#REF!),"DESCARTADO",'VR-PROP'!#REF!)</f>
        <v>#REF!</v>
      </c>
      <c r="J138" s="236" t="e">
        <f>IF(ISTEXT('VR-PROP'!#REF!),"DESCARTADO",'VR-PROP'!#REF!)</f>
        <v>#REF!</v>
      </c>
    </row>
    <row r="139" spans="8:10">
      <c r="H139" s="237">
        <v>138</v>
      </c>
      <c r="I139" s="236" t="e">
        <f>IF(ISTEXT('VR-PROP'!#REF!),"DESCARTADO",'VR-PROP'!#REF!)</f>
        <v>#REF!</v>
      </c>
      <c r="J139" s="236" t="e">
        <f>IF(ISTEXT('VR-PROP'!#REF!),"DESCARTADO",'VR-PROP'!#REF!)</f>
        <v>#REF!</v>
      </c>
    </row>
    <row r="140" spans="8:10">
      <c r="H140" s="237">
        <v>139</v>
      </c>
      <c r="I140" s="236" t="e">
        <f>IF(ISTEXT('VR-PROP'!#REF!),"DESCARTADO",'VR-PROP'!#REF!)</f>
        <v>#REF!</v>
      </c>
      <c r="J140" s="236" t="e">
        <f>IF(ISTEXT('VR-PROP'!#REF!),"DESCARTADO",'VR-PROP'!#REF!)</f>
        <v>#REF!</v>
      </c>
    </row>
    <row r="141" spans="8:10">
      <c r="H141" s="237">
        <v>140</v>
      </c>
      <c r="I141" s="236" t="e">
        <f>IF(ISTEXT('VR-PROP'!#REF!),"DESCARTADO",'VR-PROP'!#REF!)</f>
        <v>#REF!</v>
      </c>
      <c r="J141" s="236" t="e">
        <f>IF(ISTEXT('VR-PROP'!#REF!),"DESCARTADO",'VR-PROP'!#REF!)</f>
        <v>#REF!</v>
      </c>
    </row>
    <row r="142" spans="8:10">
      <c r="H142" s="237">
        <v>141</v>
      </c>
      <c r="I142" s="236" t="e">
        <f>IF(ISTEXT('VR-PROP'!#REF!),"DESCARTADO",'VR-PROP'!#REF!)</f>
        <v>#REF!</v>
      </c>
      <c r="J142" s="236" t="e">
        <f>IF(ISTEXT('VR-PROP'!#REF!),"DESCARTADO",'VR-PROP'!#REF!)</f>
        <v>#REF!</v>
      </c>
    </row>
    <row r="143" spans="8:10">
      <c r="H143" s="237">
        <v>142</v>
      </c>
      <c r="I143" s="236" t="e">
        <f>IF(ISTEXT('VR-PROP'!#REF!),"DESCARTADO",'VR-PROP'!#REF!)</f>
        <v>#REF!</v>
      </c>
      <c r="J143" s="236" t="e">
        <f>IF(ISTEXT('VR-PROP'!#REF!),"DESCARTADO",'VR-PROP'!#REF!)</f>
        <v>#REF!</v>
      </c>
    </row>
    <row r="144" spans="8:10">
      <c r="H144" s="237">
        <v>143</v>
      </c>
      <c r="I144" s="236" t="e">
        <f>IF(ISTEXT('VR-PROP'!#REF!),"DESCARTADO",'VR-PROP'!#REF!)</f>
        <v>#REF!</v>
      </c>
      <c r="J144" s="236" t="e">
        <f>IF(ISTEXT('VR-PROP'!#REF!),"DESCARTADO",'VR-PROP'!#REF!)</f>
        <v>#REF!</v>
      </c>
    </row>
    <row r="145" spans="8:10">
      <c r="H145" s="237">
        <v>144</v>
      </c>
      <c r="I145" s="236" t="e">
        <f>IF(ISTEXT('VR-PROP'!#REF!),"DESCARTADO",'VR-PROP'!#REF!)</f>
        <v>#REF!</v>
      </c>
      <c r="J145" s="236" t="e">
        <f>IF(ISTEXT('VR-PROP'!#REF!),"DESCARTADO",'VR-PROP'!#REF!)</f>
        <v>#REF!</v>
      </c>
    </row>
    <row r="146" spans="8:10">
      <c r="H146" s="237">
        <v>145</v>
      </c>
      <c r="I146" s="236" t="e">
        <f>IF(ISTEXT('VR-PROP'!#REF!),"DESCARTADO",'VR-PROP'!#REF!)</f>
        <v>#REF!</v>
      </c>
      <c r="J146" s="236" t="e">
        <f>IF(ISTEXT('VR-PROP'!#REF!),"DESCARTADO",'VR-PROP'!#REF!)</f>
        <v>#REF!</v>
      </c>
    </row>
    <row r="147" spans="8:10">
      <c r="H147" s="237">
        <v>146</v>
      </c>
      <c r="I147" s="236" t="e">
        <f>IF(ISTEXT('VR-PROP'!#REF!),"DESCARTADO",'VR-PROP'!#REF!)</f>
        <v>#REF!</v>
      </c>
      <c r="J147" s="236" t="e">
        <f>IF(ISTEXT('VR-PROP'!#REF!),"DESCARTADO",'VR-PROP'!#REF!)</f>
        <v>#REF!</v>
      </c>
    </row>
    <row r="148" spans="8:10">
      <c r="H148" s="237">
        <v>147</v>
      </c>
      <c r="I148" s="236" t="e">
        <f>IF(ISTEXT('VR-PROP'!#REF!),"DESCARTADO",'VR-PROP'!#REF!)</f>
        <v>#REF!</v>
      </c>
      <c r="J148" s="236" t="e">
        <f>IF(ISTEXT('VR-PROP'!#REF!),"DESCARTADO",'VR-PROP'!#REF!)</f>
        <v>#REF!</v>
      </c>
    </row>
    <row r="149" spans="8:10">
      <c r="H149" s="237">
        <v>148</v>
      </c>
      <c r="I149" s="236" t="e">
        <f>IF(ISTEXT('VR-PROP'!#REF!),"DESCARTADO",'VR-PROP'!#REF!)</f>
        <v>#REF!</v>
      </c>
      <c r="J149" s="236" t="e">
        <f>IF(ISTEXT('VR-PROP'!#REF!),"DESCARTADO",'VR-PROP'!#REF!)</f>
        <v>#REF!</v>
      </c>
    </row>
    <row r="150" spans="8:10">
      <c r="H150" s="237">
        <v>149</v>
      </c>
      <c r="I150" s="236" t="e">
        <f>IF(ISTEXT('VR-PROP'!#REF!),"DESCARTADO",'VR-PROP'!#REF!)</f>
        <v>#REF!</v>
      </c>
      <c r="J150" s="236" t="e">
        <f>IF(ISTEXT('VR-PROP'!#REF!),"DESCARTADO",'VR-PROP'!#REF!)</f>
        <v>#REF!</v>
      </c>
    </row>
    <row r="151" spans="8:10">
      <c r="H151" s="237">
        <v>150</v>
      </c>
      <c r="I151" s="236" t="e">
        <f>IF(ISTEXT('VR-PROP'!#REF!),"DESCARTADO",'VR-PROP'!#REF!)</f>
        <v>#REF!</v>
      </c>
      <c r="J151" s="236" t="e">
        <f>IF(ISTEXT('VR-PROP'!#REF!),"DESCARTADO",'VR-PROP'!#REF!)</f>
        <v>#REF!</v>
      </c>
    </row>
    <row r="152" spans="8:10">
      <c r="H152" s="237">
        <v>151</v>
      </c>
      <c r="I152" s="236" t="e">
        <f>IF(ISTEXT('VR-PROP'!#REF!),"DESCARTADO",'VR-PROP'!#REF!)</f>
        <v>#REF!</v>
      </c>
      <c r="J152" s="236" t="e">
        <f>IF(ISTEXT('VR-PROP'!#REF!),"DESCARTADO",'VR-PROP'!#REF!)</f>
        <v>#REF!</v>
      </c>
    </row>
    <row r="153" spans="8:10">
      <c r="H153" s="237">
        <v>152</v>
      </c>
      <c r="I153" s="236" t="e">
        <f>IF(ISTEXT('VR-PROP'!#REF!),"DESCARTADO",'VR-PROP'!#REF!)</f>
        <v>#REF!</v>
      </c>
      <c r="J153" s="236" t="e">
        <f>IF(ISTEXT('VR-PROP'!#REF!),"DESCARTADO",'VR-PROP'!#REF!)</f>
        <v>#REF!</v>
      </c>
    </row>
    <row r="154" spans="8:10">
      <c r="H154" s="237">
        <v>153</v>
      </c>
      <c r="I154" s="236" t="e">
        <f>IF(ISTEXT('VR-PROP'!#REF!),"DESCARTADO",'VR-PROP'!#REF!)</f>
        <v>#REF!</v>
      </c>
      <c r="J154" s="236" t="e">
        <f>IF(ISTEXT('VR-PROP'!#REF!),"DESCARTADO",'VR-PROP'!#REF!)</f>
        <v>#REF!</v>
      </c>
    </row>
    <row r="155" spans="8:10">
      <c r="H155" s="237">
        <v>154</v>
      </c>
      <c r="I155" s="236" t="e">
        <f>IF(ISTEXT('VR-PROP'!#REF!),"DESCARTADO",'VR-PROP'!#REF!)</f>
        <v>#REF!</v>
      </c>
      <c r="J155" s="236" t="e">
        <f>IF(ISTEXT('VR-PROP'!#REF!),"DESCARTADO",'VR-PROP'!#REF!)</f>
        <v>#REF!</v>
      </c>
    </row>
    <row r="156" spans="8:10">
      <c r="H156" s="237">
        <v>155</v>
      </c>
      <c r="I156" s="236" t="e">
        <f>IF(ISTEXT('VR-PROP'!#REF!),"DESCARTADO",'VR-PROP'!#REF!)</f>
        <v>#REF!</v>
      </c>
      <c r="J156" s="236" t="e">
        <f>IF(ISTEXT('VR-PROP'!#REF!),"DESCARTADO",'VR-PROP'!#REF!)</f>
        <v>#REF!</v>
      </c>
    </row>
    <row r="157" spans="8:10">
      <c r="H157" s="237">
        <v>156</v>
      </c>
      <c r="I157" s="236" t="e">
        <f>IF(ISTEXT('VR-PROP'!#REF!),"DESCARTADO",'VR-PROP'!#REF!)</f>
        <v>#REF!</v>
      </c>
      <c r="J157" s="236" t="e">
        <f>IF(ISTEXT('VR-PROP'!#REF!),"DESCARTADO",'VR-PROP'!#REF!)</f>
        <v>#REF!</v>
      </c>
    </row>
    <row r="158" spans="8:10">
      <c r="H158" s="237">
        <v>157</v>
      </c>
      <c r="I158" s="236" t="e">
        <f>IF(ISTEXT('VR-PROP'!#REF!),"DESCARTADO",'VR-PROP'!#REF!)</f>
        <v>#REF!</v>
      </c>
      <c r="J158" s="236" t="e">
        <f>IF(ISTEXT('VR-PROP'!#REF!),"DESCARTADO",'VR-PROP'!#REF!)</f>
        <v>#REF!</v>
      </c>
    </row>
    <row r="159" spans="8:10">
      <c r="H159" s="237">
        <v>158</v>
      </c>
      <c r="I159" s="236" t="e">
        <f>IF(ISTEXT('VR-PROP'!#REF!),"DESCARTADO",'VR-PROP'!#REF!)</f>
        <v>#REF!</v>
      </c>
      <c r="J159" s="236" t="e">
        <f>IF(ISTEXT('VR-PROP'!#REF!),"DESCARTADO",'VR-PROP'!#REF!)</f>
        <v>#REF!</v>
      </c>
    </row>
    <row r="160" spans="8:10">
      <c r="H160" s="237">
        <v>159</v>
      </c>
      <c r="I160" s="236" t="e">
        <f>IF(ISTEXT('VR-PROP'!#REF!),"DESCARTADO",'VR-PROP'!#REF!)</f>
        <v>#REF!</v>
      </c>
      <c r="J160" s="236" t="e">
        <f>IF(ISTEXT('VR-PROP'!#REF!),"DESCARTADO",'VR-PROP'!#REF!)</f>
        <v>#REF!</v>
      </c>
    </row>
    <row r="161" spans="8:10">
      <c r="H161" s="237">
        <v>160</v>
      </c>
      <c r="I161" s="236" t="e">
        <f>IF(ISTEXT('VR-PROP'!#REF!),"DESCARTADO",'VR-PROP'!#REF!)</f>
        <v>#REF!</v>
      </c>
      <c r="J161" s="236" t="e">
        <f>IF(ISTEXT('VR-PROP'!#REF!),"DESCARTADO",'VR-PROP'!#REF!)</f>
        <v>#REF!</v>
      </c>
    </row>
    <row r="162" spans="8:10">
      <c r="H162" s="237">
        <v>161</v>
      </c>
      <c r="I162" s="236" t="e">
        <f>IF(ISTEXT('VR-PROP'!#REF!),"DESCARTADO",'VR-PROP'!#REF!)</f>
        <v>#REF!</v>
      </c>
      <c r="J162" s="236" t="e">
        <f>IF(ISTEXT('VR-PROP'!#REF!),"DESCARTADO",'VR-PROP'!#REF!)</f>
        <v>#REF!</v>
      </c>
    </row>
    <row r="163" spans="8:10">
      <c r="H163" s="237">
        <v>162</v>
      </c>
      <c r="I163" s="236" t="e">
        <f>IF(ISTEXT('VR-PROP'!#REF!),"DESCARTADO",'VR-PROP'!#REF!)</f>
        <v>#REF!</v>
      </c>
      <c r="J163" s="236" t="e">
        <f>IF(ISTEXT('VR-PROP'!#REF!),"DESCARTADO",'VR-PROP'!#REF!)</f>
        <v>#REF!</v>
      </c>
    </row>
    <row r="164" spans="8:10">
      <c r="H164" s="237">
        <v>163</v>
      </c>
      <c r="I164" s="236" t="e">
        <f>IF(ISTEXT('VR-PROP'!#REF!),"DESCARTADO",'VR-PROP'!#REF!)</f>
        <v>#REF!</v>
      </c>
      <c r="J164" s="236" t="e">
        <f>IF(ISTEXT('VR-PROP'!#REF!),"DESCARTADO",'VR-PROP'!#REF!)</f>
        <v>#REF!</v>
      </c>
    </row>
    <row r="165" spans="8:10">
      <c r="H165" s="237">
        <v>164</v>
      </c>
      <c r="I165" s="236" t="e">
        <f>IF(ISTEXT('VR-PROP'!#REF!),"DESCARTADO",'VR-PROP'!#REF!)</f>
        <v>#REF!</v>
      </c>
      <c r="J165" s="236" t="e">
        <f>IF(ISTEXT('VR-PROP'!#REF!),"DESCARTADO",'VR-PROP'!#REF!)</f>
        <v>#REF!</v>
      </c>
    </row>
    <row r="166" spans="8:10">
      <c r="H166" s="237">
        <v>165</v>
      </c>
      <c r="I166" s="236" t="e">
        <f>IF(ISTEXT('VR-PROP'!#REF!),"DESCARTADO",'VR-PROP'!#REF!)</f>
        <v>#REF!</v>
      </c>
      <c r="J166" s="236" t="e">
        <f>IF(ISTEXT('VR-PROP'!#REF!),"DESCARTADO",'VR-PROP'!#REF!)</f>
        <v>#REF!</v>
      </c>
    </row>
    <row r="167" spans="8:10">
      <c r="H167" s="237">
        <v>166</v>
      </c>
      <c r="I167" s="236" t="e">
        <f>IF(ISTEXT('VR-PROP'!#REF!),"DESCARTADO",'VR-PROP'!#REF!)</f>
        <v>#REF!</v>
      </c>
      <c r="J167" s="236" t="e">
        <f>IF(ISTEXT('VR-PROP'!#REF!),"DESCARTADO",'VR-PROP'!#REF!)</f>
        <v>#REF!</v>
      </c>
    </row>
    <row r="168" spans="8:10">
      <c r="H168" s="237">
        <v>167</v>
      </c>
      <c r="I168" s="236" t="e">
        <f>IF(ISTEXT('VR-PROP'!#REF!),"DESCARTADO",'VR-PROP'!#REF!)</f>
        <v>#REF!</v>
      </c>
      <c r="J168" s="236" t="e">
        <f>IF(ISTEXT('VR-PROP'!#REF!),"DESCARTADO",'VR-PROP'!#REF!)</f>
        <v>#REF!</v>
      </c>
    </row>
    <row r="169" spans="8:10">
      <c r="H169" s="237">
        <v>168</v>
      </c>
      <c r="I169" s="236" t="e">
        <f>IF(ISTEXT('VR-PROP'!#REF!),"DESCARTADO",'VR-PROP'!#REF!)</f>
        <v>#REF!</v>
      </c>
      <c r="J169" s="236" t="e">
        <f>IF(ISTEXT('VR-PROP'!#REF!),"DESCARTADO",'VR-PROP'!#REF!)</f>
        <v>#REF!</v>
      </c>
    </row>
    <row r="170" spans="8:10">
      <c r="H170" s="237">
        <v>169</v>
      </c>
      <c r="I170" s="236" t="e">
        <f>IF(ISTEXT('VR-PROP'!#REF!),"DESCARTADO",'VR-PROP'!#REF!)</f>
        <v>#REF!</v>
      </c>
      <c r="J170" s="236" t="e">
        <f>IF(ISTEXT('VR-PROP'!#REF!),"DESCARTADO",'VR-PROP'!#REF!)</f>
        <v>#REF!</v>
      </c>
    </row>
    <row r="171" spans="8:10">
      <c r="H171" s="237">
        <v>170</v>
      </c>
      <c r="I171" s="236" t="e">
        <f>IF(ISTEXT('VR-PROP'!#REF!),"DESCARTADO",'VR-PROP'!#REF!)</f>
        <v>#REF!</v>
      </c>
      <c r="J171" s="236" t="e">
        <f>IF(ISTEXT('VR-PROP'!#REF!),"DESCARTADO",'VR-PROP'!#REF!)</f>
        <v>#REF!</v>
      </c>
    </row>
    <row r="172" spans="8:10">
      <c r="H172" s="237">
        <v>171</v>
      </c>
      <c r="I172" s="236" t="e">
        <f>IF(ISTEXT('VR-PROP'!#REF!),"DESCARTADO",'VR-PROP'!#REF!)</f>
        <v>#REF!</v>
      </c>
      <c r="J172" s="236" t="e">
        <f>IF(ISTEXT('VR-PROP'!#REF!),"DESCARTADO",'VR-PROP'!#REF!)</f>
        <v>#REF!</v>
      </c>
    </row>
    <row r="173" spans="8:10">
      <c r="H173" s="237">
        <v>172</v>
      </c>
      <c r="I173" s="236" t="e">
        <f>IF(ISTEXT('VR-PROP'!#REF!),"DESCARTADO",'VR-PROP'!#REF!)</f>
        <v>#REF!</v>
      </c>
      <c r="J173" s="236" t="e">
        <f>IF(ISTEXT('VR-PROP'!#REF!),"DESCARTADO",'VR-PROP'!#REF!)</f>
        <v>#REF!</v>
      </c>
    </row>
    <row r="174" spans="8:10">
      <c r="H174" s="237">
        <v>173</v>
      </c>
      <c r="I174" s="236" t="e">
        <f>IF(ISTEXT('VR-PROP'!#REF!),"DESCARTADO",'VR-PROP'!#REF!)</f>
        <v>#REF!</v>
      </c>
      <c r="J174" s="236" t="e">
        <f>IF(ISTEXT('VR-PROP'!#REF!),"DESCARTADO",'VR-PROP'!#REF!)</f>
        <v>#REF!</v>
      </c>
    </row>
    <row r="175" spans="8:10">
      <c r="H175" s="237">
        <v>174</v>
      </c>
      <c r="I175" s="236" t="e">
        <f>IF(ISTEXT('VR-PROP'!#REF!),"DESCARTADO",'VR-PROP'!#REF!)</f>
        <v>#REF!</v>
      </c>
      <c r="J175" s="236" t="e">
        <f>IF(ISTEXT('VR-PROP'!#REF!),"DESCARTADO",'VR-PROP'!#REF!)</f>
        <v>#REF!</v>
      </c>
    </row>
    <row r="176" spans="8:10">
      <c r="H176" s="237">
        <v>175</v>
      </c>
      <c r="I176" s="236" t="e">
        <f>IF(ISTEXT('VR-PROP'!#REF!),"DESCARTADO",'VR-PROP'!#REF!)</f>
        <v>#REF!</v>
      </c>
      <c r="J176" s="236" t="e">
        <f>IF(ISTEXT('VR-PROP'!#REF!),"DESCARTADO",'VR-PROP'!#REF!)</f>
        <v>#REF!</v>
      </c>
    </row>
    <row r="177" spans="8:10">
      <c r="H177" s="237">
        <v>176</v>
      </c>
      <c r="I177" s="236" t="e">
        <f>IF(ISTEXT('VR-PROP'!#REF!),"DESCARTADO",'VR-PROP'!#REF!)</f>
        <v>#REF!</v>
      </c>
      <c r="J177" s="236" t="e">
        <f>IF(ISTEXT('VR-PROP'!#REF!),"DESCARTADO",'VR-PROP'!#REF!)</f>
        <v>#REF!</v>
      </c>
    </row>
    <row r="178" spans="8:10">
      <c r="H178" s="237">
        <v>177</v>
      </c>
      <c r="I178" s="236" t="e">
        <f>IF(ISTEXT('VR-PROP'!#REF!),"DESCARTADO",'VR-PROP'!#REF!)</f>
        <v>#REF!</v>
      </c>
      <c r="J178" s="236" t="e">
        <f>IF(ISTEXT('VR-PROP'!#REF!),"DESCARTADO",'VR-PROP'!#REF!)</f>
        <v>#REF!</v>
      </c>
    </row>
    <row r="179" spans="8:10">
      <c r="H179" s="237">
        <v>178</v>
      </c>
      <c r="I179" s="236" t="e">
        <f>IF(ISTEXT('VR-PROP'!#REF!),"DESCARTADO",'VR-PROP'!#REF!)</f>
        <v>#REF!</v>
      </c>
      <c r="J179" s="236" t="e">
        <f>IF(ISTEXT('VR-PROP'!#REF!),"DESCARTADO",'VR-PROP'!#REF!)</f>
        <v>#REF!</v>
      </c>
    </row>
    <row r="180" spans="8:10">
      <c r="H180" s="237">
        <v>179</v>
      </c>
      <c r="I180" s="236" t="e">
        <f>IF(ISTEXT('VR-PROP'!#REF!),"DESCARTADO",'VR-PROP'!#REF!)</f>
        <v>#REF!</v>
      </c>
      <c r="J180" s="236" t="e">
        <f>IF(ISTEXT('VR-PROP'!#REF!),"DESCARTADO",'VR-PROP'!#REF!)</f>
        <v>#REF!</v>
      </c>
    </row>
    <row r="181" spans="8:10">
      <c r="H181" s="237">
        <v>180</v>
      </c>
      <c r="I181" s="236" t="e">
        <f>IF(ISTEXT('VR-PROP'!#REF!),"DESCARTADO",'VR-PROP'!#REF!)</f>
        <v>#REF!</v>
      </c>
      <c r="J181" s="236" t="e">
        <f>IF(ISTEXT('VR-PROP'!#REF!),"DESCARTADO",'VR-PROP'!#REF!)</f>
        <v>#REF!</v>
      </c>
    </row>
    <row r="182" spans="8:10">
      <c r="H182" s="237">
        <v>181</v>
      </c>
      <c r="I182" s="236" t="e">
        <f>IF(ISTEXT('VR-PROP'!#REF!),"DESCARTADO",'VR-PROP'!#REF!)</f>
        <v>#REF!</v>
      </c>
      <c r="J182" s="236" t="e">
        <f>IF(ISTEXT('VR-PROP'!#REF!),"DESCARTADO",'VR-PROP'!#REF!)</f>
        <v>#REF!</v>
      </c>
    </row>
    <row r="183" spans="8:10">
      <c r="H183" s="237">
        <v>182</v>
      </c>
      <c r="I183" s="236" t="e">
        <f>IF(ISTEXT('VR-PROP'!#REF!),"DESCARTADO",'VR-PROP'!#REF!)</f>
        <v>#REF!</v>
      </c>
      <c r="J183" s="236" t="e">
        <f>IF(ISTEXT('VR-PROP'!#REF!),"DESCARTADO",'VR-PROP'!#REF!)</f>
        <v>#REF!</v>
      </c>
    </row>
    <row r="184" spans="8:10">
      <c r="H184" s="237">
        <v>183</v>
      </c>
      <c r="I184" s="236" t="e">
        <f>IF(ISTEXT('VR-PROP'!#REF!),"DESCARTADO",'VR-PROP'!#REF!)</f>
        <v>#REF!</v>
      </c>
      <c r="J184" s="236" t="e">
        <f>IF(ISTEXT('VR-PROP'!#REF!),"DESCARTADO",'VR-PROP'!#REF!)</f>
        <v>#REF!</v>
      </c>
    </row>
    <row r="185" spans="8:10">
      <c r="H185" s="237">
        <v>184</v>
      </c>
      <c r="I185" s="236" t="e">
        <f>IF(ISTEXT('VR-PROP'!#REF!),"DESCARTADO",'VR-PROP'!#REF!)</f>
        <v>#REF!</v>
      </c>
      <c r="J185" s="236" t="e">
        <f>IF(ISTEXT('VR-PROP'!#REF!),"DESCARTADO",'VR-PROP'!#REF!)</f>
        <v>#REF!</v>
      </c>
    </row>
    <row r="186" spans="8:10">
      <c r="H186" s="237">
        <v>185</v>
      </c>
      <c r="I186" s="236" t="e">
        <f>IF(ISTEXT('VR-PROP'!#REF!),"DESCARTADO",'VR-PROP'!#REF!)</f>
        <v>#REF!</v>
      </c>
      <c r="J186" s="236" t="e">
        <f>IF(ISTEXT('VR-PROP'!#REF!),"DESCARTADO",'VR-PROP'!#REF!)</f>
        <v>#REF!</v>
      </c>
    </row>
    <row r="187" spans="8:10">
      <c r="H187" s="237">
        <v>186</v>
      </c>
      <c r="I187" s="236" t="e">
        <f>IF(ISTEXT('VR-PROP'!#REF!),"DESCARTADO",'VR-PROP'!#REF!)</f>
        <v>#REF!</v>
      </c>
      <c r="J187" s="236" t="e">
        <f>IF(ISTEXT('VR-PROP'!#REF!),"DESCARTADO",'VR-PROP'!#REF!)</f>
        <v>#REF!</v>
      </c>
    </row>
    <row r="188" spans="8:10">
      <c r="H188" s="237">
        <v>187</v>
      </c>
      <c r="I188" s="236" t="e">
        <f>IF(ISTEXT('VR-PROP'!#REF!),"DESCARTADO",'VR-PROP'!#REF!)</f>
        <v>#REF!</v>
      </c>
      <c r="J188" s="236" t="e">
        <f>IF(ISTEXT('VR-PROP'!#REF!),"DESCARTADO",'VR-PROP'!#REF!)</f>
        <v>#REF!</v>
      </c>
    </row>
    <row r="189" spans="8:10">
      <c r="H189" s="237">
        <v>188</v>
      </c>
      <c r="I189" s="236" t="e">
        <f>IF(ISTEXT('VR-PROP'!#REF!),"DESCARTADO",'VR-PROP'!#REF!)</f>
        <v>#REF!</v>
      </c>
      <c r="J189" s="236" t="e">
        <f>IF(ISTEXT('VR-PROP'!#REF!),"DESCARTADO",'VR-PROP'!#REF!)</f>
        <v>#REF!</v>
      </c>
    </row>
    <row r="190" spans="8:10">
      <c r="H190" s="237">
        <v>189</v>
      </c>
      <c r="I190" s="236" t="e">
        <f>IF(ISTEXT('VR-PROP'!#REF!),"DESCARTADO",'VR-PROP'!#REF!)</f>
        <v>#REF!</v>
      </c>
      <c r="J190" s="236" t="e">
        <f>IF(ISTEXT('VR-PROP'!#REF!),"DESCARTADO",'VR-PROP'!#REF!)</f>
        <v>#REF!</v>
      </c>
    </row>
    <row r="191" spans="8:10">
      <c r="H191" s="237">
        <v>190</v>
      </c>
      <c r="I191" s="236" t="e">
        <f>IF(ISTEXT('VR-PROP'!#REF!),"DESCARTADO",'VR-PROP'!#REF!)</f>
        <v>#REF!</v>
      </c>
      <c r="J191" s="236" t="e">
        <f>IF(ISTEXT('VR-PROP'!#REF!),"DESCARTADO",'VR-PROP'!#REF!)</f>
        <v>#REF!</v>
      </c>
    </row>
    <row r="192" spans="8:10">
      <c r="H192" s="237">
        <v>191</v>
      </c>
      <c r="I192" s="236" t="e">
        <f>IF(ISTEXT('VR-PROP'!#REF!),"DESCARTADO",'VR-PROP'!#REF!)</f>
        <v>#REF!</v>
      </c>
      <c r="J192" s="236" t="e">
        <f>IF(ISTEXT('VR-PROP'!#REF!),"DESCARTADO",'VR-PROP'!#REF!)</f>
        <v>#REF!</v>
      </c>
    </row>
    <row r="193" spans="8:10">
      <c r="H193" s="237">
        <v>192</v>
      </c>
      <c r="I193" s="236" t="e">
        <f>IF(ISTEXT('VR-PROP'!#REF!),"DESCARTADO",'VR-PROP'!#REF!)</f>
        <v>#REF!</v>
      </c>
      <c r="J193" s="236" t="e">
        <f>IF(ISTEXT('VR-PROP'!#REF!),"DESCARTADO",'VR-PROP'!#REF!)</f>
        <v>#REF!</v>
      </c>
    </row>
    <row r="194" spans="8:10">
      <c r="H194" s="237">
        <v>193</v>
      </c>
      <c r="I194" s="236" t="e">
        <f>IF(ISTEXT('VR-PROP'!#REF!),"DESCARTADO",'VR-PROP'!#REF!)</f>
        <v>#REF!</v>
      </c>
      <c r="J194" s="236" t="e">
        <f>IF(ISTEXT('VR-PROP'!#REF!),"DESCARTADO",'VR-PROP'!#REF!)</f>
        <v>#REF!</v>
      </c>
    </row>
    <row r="195" spans="8:10">
      <c r="H195" s="237">
        <v>194</v>
      </c>
      <c r="I195" s="236" t="e">
        <f>IF(ISTEXT('VR-PROP'!#REF!),"DESCARTADO",'VR-PROP'!#REF!)</f>
        <v>#REF!</v>
      </c>
      <c r="J195" s="236" t="e">
        <f>IF(ISTEXT('VR-PROP'!#REF!),"DESCARTADO",'VR-PROP'!#REF!)</f>
        <v>#REF!</v>
      </c>
    </row>
    <row r="196" spans="8:10">
      <c r="H196" s="237">
        <v>195</v>
      </c>
      <c r="I196" s="236" t="e">
        <f>IF(ISTEXT('VR-PROP'!#REF!),"DESCARTADO",'VR-PROP'!#REF!)</f>
        <v>#REF!</v>
      </c>
      <c r="J196" s="236" t="e">
        <f>IF(ISTEXT('VR-PROP'!#REF!),"DESCARTADO",'VR-PROP'!#REF!)</f>
        <v>#REF!</v>
      </c>
    </row>
    <row r="197" spans="8:10">
      <c r="H197" s="237">
        <v>196</v>
      </c>
      <c r="I197" s="236" t="e">
        <f>IF(ISTEXT('VR-PROP'!#REF!),"DESCARTADO",'VR-PROP'!#REF!)</f>
        <v>#REF!</v>
      </c>
      <c r="J197" s="236" t="e">
        <f>IF(ISTEXT('VR-PROP'!#REF!),"DESCARTADO",'VR-PROP'!#REF!)</f>
        <v>#REF!</v>
      </c>
    </row>
    <row r="198" spans="8:10">
      <c r="H198" s="237">
        <v>197</v>
      </c>
      <c r="I198" s="236" t="e">
        <f>IF(ISTEXT('VR-PROP'!#REF!),"DESCARTADO",'VR-PROP'!#REF!)</f>
        <v>#REF!</v>
      </c>
      <c r="J198" s="236" t="e">
        <f>IF(ISTEXT('VR-PROP'!#REF!),"DESCARTADO",'VR-PROP'!#REF!)</f>
        <v>#REF!</v>
      </c>
    </row>
    <row r="199" spans="8:10">
      <c r="H199" s="237">
        <v>198</v>
      </c>
      <c r="I199" s="236" t="e">
        <f>IF(ISTEXT('VR-PROP'!#REF!),"DESCARTADO",'VR-PROP'!#REF!)</f>
        <v>#REF!</v>
      </c>
      <c r="J199" s="236" t="e">
        <f>IF(ISTEXT('VR-PROP'!#REF!),"DESCARTADO",'VR-PROP'!#REF!)</f>
        <v>#REF!</v>
      </c>
    </row>
    <row r="200" spans="8:10">
      <c r="H200" s="237">
        <v>199</v>
      </c>
      <c r="I200" s="236" t="e">
        <f>IF(ISTEXT('VR-PROP'!#REF!),"DESCARTADO",'VR-PROP'!#REF!)</f>
        <v>#REF!</v>
      </c>
      <c r="J200" s="236" t="e">
        <f>IF(ISTEXT('VR-PROP'!#REF!),"DESCARTADO",'VR-PROP'!#REF!)</f>
        <v>#REF!</v>
      </c>
    </row>
    <row r="201" spans="8:10">
      <c r="H201" s="237">
        <v>200</v>
      </c>
      <c r="I201" s="236" t="e">
        <f>IF(ISTEXT('VR-PROP'!#REF!),"DESCARTADO",'VR-PROP'!#REF!)</f>
        <v>#REF!</v>
      </c>
      <c r="J201" s="236" t="e">
        <f>IF(ISTEXT('VR-PROP'!#REF!),"DESCARTADO",'VR-PROP'!#REF!)</f>
        <v>#REF!</v>
      </c>
    </row>
    <row r="202" spans="8:10">
      <c r="H202" s="237">
        <v>201</v>
      </c>
      <c r="I202" s="236" t="e">
        <f>IF(ISTEXT('VR-PROP'!#REF!),"DESCARTADO",'VR-PROP'!#REF!)</f>
        <v>#REF!</v>
      </c>
      <c r="J202" s="236" t="e">
        <f>IF(ISTEXT('VR-PROP'!#REF!),"DESCARTADO",'VR-PROP'!#REF!)</f>
        <v>#REF!</v>
      </c>
    </row>
    <row r="203" spans="8:10">
      <c r="H203" s="237">
        <v>202</v>
      </c>
      <c r="I203" s="236" t="e">
        <f>IF(ISTEXT('VR-PROP'!#REF!),"DESCARTADO",'VR-PROP'!#REF!)</f>
        <v>#REF!</v>
      </c>
      <c r="J203" s="236" t="e">
        <f>IF(ISTEXT('VR-PROP'!#REF!),"DESCARTADO",'VR-PROP'!#REF!)</f>
        <v>#REF!</v>
      </c>
    </row>
    <row r="204" spans="8:10">
      <c r="H204" s="237">
        <v>203</v>
      </c>
      <c r="I204" s="236" t="e">
        <f>IF(ISTEXT('VR-PROP'!#REF!),"DESCARTADO",'VR-PROP'!#REF!)</f>
        <v>#REF!</v>
      </c>
      <c r="J204" s="236" t="e">
        <f>IF(ISTEXT('VR-PROP'!#REF!),"DESCARTADO",'VR-PROP'!#REF!)</f>
        <v>#REF!</v>
      </c>
    </row>
    <row r="205" spans="8:10">
      <c r="H205" s="237">
        <v>204</v>
      </c>
      <c r="I205" s="236" t="e">
        <f>IF(ISTEXT('VR-PROP'!#REF!),"DESCARTADO",'VR-PROP'!#REF!)</f>
        <v>#REF!</v>
      </c>
      <c r="J205" s="236" t="e">
        <f>IF(ISTEXT('VR-PROP'!#REF!),"DESCARTADO",'VR-PROP'!#REF!)</f>
        <v>#REF!</v>
      </c>
    </row>
    <row r="206" spans="8:10">
      <c r="H206" s="237">
        <v>205</v>
      </c>
      <c r="I206" s="236" t="e">
        <f>IF(ISTEXT('VR-PROP'!#REF!),"DESCARTADO",'VR-PROP'!#REF!)</f>
        <v>#REF!</v>
      </c>
      <c r="J206" s="236" t="e">
        <f>IF(ISTEXT('VR-PROP'!#REF!),"DESCARTADO",'VR-PROP'!#REF!)</f>
        <v>#REF!</v>
      </c>
    </row>
    <row r="207" spans="8:10">
      <c r="H207" s="237">
        <v>206</v>
      </c>
      <c r="I207" s="236" t="str">
        <f>IF(ISTEXT('VR-PROP'!#REF!),"DESCARTADO",'VR-PROP'!$W$35)</f>
        <v>NO VÁLIDA</v>
      </c>
      <c r="J207" s="236" t="e">
        <f>IF(ISTEXT('VR-PROP'!#REF!),"DESCARTADO",'VR-PROP'!#REF!)</f>
        <v>#REF!</v>
      </c>
    </row>
    <row r="208" spans="8:10">
      <c r="H208" s="237">
        <v>207</v>
      </c>
      <c r="I208" s="236" t="e">
        <f>IF(ISTEXT('VR-PROP'!#REF!),"DESCARTADO",'VR-PROP'!#REF!)</f>
        <v>#REF!</v>
      </c>
      <c r="J208" s="236" t="e">
        <f>IF(ISTEXT('VR-PROP'!#REF!),"DESCARTADO",'VR-PROP'!#REF!)</f>
        <v>#REF!</v>
      </c>
    </row>
    <row r="209" spans="8:10">
      <c r="H209" s="237">
        <v>208</v>
      </c>
      <c r="I209" s="236" t="e">
        <f>IF(ISTEXT('VR-PROP'!#REF!),"DESCARTADO",'VR-PROP'!#REF!)</f>
        <v>#REF!</v>
      </c>
      <c r="J209" s="236" t="e">
        <f>IF(ISTEXT('VR-PROP'!#REF!),"DESCARTADO",'VR-PROP'!#REF!)</f>
        <v>#REF!</v>
      </c>
    </row>
    <row r="210" spans="8:10">
      <c r="H210" s="237">
        <v>209</v>
      </c>
      <c r="I210" s="236" t="e">
        <f>IF(ISTEXT('VR-PROP'!#REF!),"DESCARTADO",'VR-PROP'!#REF!)</f>
        <v>#REF!</v>
      </c>
      <c r="J210" s="236" t="e">
        <f>IF(ISTEXT('VR-PROP'!#REF!),"DESCARTADO",'VR-PROP'!#REF!)</f>
        <v>#REF!</v>
      </c>
    </row>
    <row r="211" spans="8:10">
      <c r="H211" s="237">
        <v>210</v>
      </c>
      <c r="I211" s="236" t="e">
        <f>IF(ISTEXT('VR-PROP'!#REF!),"DESCARTADO",'VR-PROP'!#REF!)</f>
        <v>#REF!</v>
      </c>
      <c r="J211" s="236" t="e">
        <f>IF(ISTEXT('VR-PROP'!#REF!),"DESCARTADO",'VR-PROP'!#REF!)</f>
        <v>#REF!</v>
      </c>
    </row>
    <row r="212" spans="8:10">
      <c r="H212" s="237">
        <v>211</v>
      </c>
      <c r="I212" s="236" t="e">
        <f>IF(ISTEXT('VR-PROP'!#REF!),"DESCARTADO",'VR-PROP'!#REF!)</f>
        <v>#REF!</v>
      </c>
      <c r="J212" s="236" t="e">
        <f>IF(ISTEXT('VR-PROP'!#REF!),"DESCARTADO",'VR-PROP'!#REF!)</f>
        <v>#REF!</v>
      </c>
    </row>
    <row r="213" spans="8:10">
      <c r="H213" s="237">
        <v>212</v>
      </c>
      <c r="I213" s="236" t="e">
        <f>IF(ISTEXT('VR-PROP'!#REF!),"DESCARTADO",'VR-PROP'!#REF!)</f>
        <v>#REF!</v>
      </c>
      <c r="J213" s="236" t="e">
        <f>IF(ISTEXT('VR-PROP'!#REF!),"DESCARTADO",'VR-PROP'!#REF!)</f>
        <v>#REF!</v>
      </c>
    </row>
    <row r="214" spans="8:10">
      <c r="H214" s="237">
        <v>213</v>
      </c>
      <c r="I214" s="236" t="e">
        <f>IF(ISTEXT('VR-PROP'!#REF!),"DESCARTADO",'VR-PROP'!#REF!)</f>
        <v>#REF!</v>
      </c>
      <c r="J214" s="236" t="e">
        <f>IF(ISTEXT('VR-PROP'!#REF!),"DESCARTADO",'VR-PROP'!#REF!)</f>
        <v>#REF!</v>
      </c>
    </row>
    <row r="215" spans="8:10">
      <c r="H215" s="237">
        <v>214</v>
      </c>
      <c r="I215" s="236" t="e">
        <f>IF(ISTEXT('VR-PROP'!#REF!),"DESCARTADO",'VR-PROP'!#REF!)</f>
        <v>#REF!</v>
      </c>
      <c r="J215" s="236" t="e">
        <f>IF(ISTEXT('VR-PROP'!#REF!),"DESCARTADO",'VR-PROP'!#REF!)</f>
        <v>#REF!</v>
      </c>
    </row>
    <row r="216" spans="8:10">
      <c r="H216" s="237">
        <v>215</v>
      </c>
      <c r="I216" s="236" t="e">
        <f>IF(ISTEXT('VR-PROP'!#REF!),"DESCARTADO",'VR-PROP'!#REF!)</f>
        <v>#REF!</v>
      </c>
      <c r="J216" s="236" t="e">
        <f>IF(ISTEXT('VR-PROP'!#REF!),"DESCARTADO",'VR-PROP'!#REF!)</f>
        <v>#REF!</v>
      </c>
    </row>
    <row r="217" spans="8:10">
      <c r="H217" s="237">
        <v>216</v>
      </c>
      <c r="I217" s="236" t="e">
        <f>IF(ISTEXT('VR-PROP'!#REF!),"DESCARTADO",'VR-PROP'!#REF!)</f>
        <v>#REF!</v>
      </c>
      <c r="J217" s="236" t="e">
        <f>IF(ISTEXT('VR-PROP'!#REF!),"DESCARTADO",'VR-PROP'!#REF!)</f>
        <v>#REF!</v>
      </c>
    </row>
    <row r="218" spans="8:10">
      <c r="H218" s="237">
        <v>217</v>
      </c>
      <c r="I218" s="236" t="e">
        <f>IF(ISTEXT('VR-PROP'!#REF!),"DESCARTADO",'VR-PROP'!#REF!)</f>
        <v>#REF!</v>
      </c>
      <c r="J218" s="236" t="e">
        <f>IF(ISTEXT('VR-PROP'!#REF!),"DESCARTADO",'VR-PROP'!#REF!)</f>
        <v>#REF!</v>
      </c>
    </row>
    <row r="219" spans="8:10">
      <c r="H219" s="237">
        <v>218</v>
      </c>
      <c r="I219" s="236" t="e">
        <f>IF(ISTEXT('VR-PROP'!#REF!),"DESCARTADO",'VR-PROP'!#REF!)</f>
        <v>#REF!</v>
      </c>
      <c r="J219" s="236" t="e">
        <f>IF(ISTEXT('VR-PROP'!#REF!),"DESCARTADO",'VR-PROP'!#REF!)</f>
        <v>#REF!</v>
      </c>
    </row>
    <row r="220" spans="8:10">
      <c r="H220" s="237">
        <v>219</v>
      </c>
      <c r="I220" s="236" t="e">
        <f>IF(ISTEXT('VR-PROP'!#REF!),"DESCARTADO",'VR-PROP'!#REF!)</f>
        <v>#REF!</v>
      </c>
      <c r="J220" s="236" t="e">
        <f>IF(ISTEXT('VR-PROP'!#REF!),"DESCARTADO",'VR-PROP'!#REF!)</f>
        <v>#REF!</v>
      </c>
    </row>
    <row r="221" spans="8:10">
      <c r="H221" s="237">
        <v>220</v>
      </c>
      <c r="I221" s="236" t="e">
        <f>IF(ISTEXT('VR-PROP'!#REF!),"DESCARTADO",'VR-PROP'!#REF!)</f>
        <v>#REF!</v>
      </c>
      <c r="J221" s="236" t="e">
        <f>IF(ISTEXT('VR-PROP'!#REF!),"DESCARTADO",'VR-PROP'!#REF!)</f>
        <v>#REF!</v>
      </c>
    </row>
    <row r="222" spans="8:10">
      <c r="H222" s="237"/>
    </row>
    <row r="223" spans="8:10">
      <c r="H223" s="237"/>
    </row>
    <row r="224" spans="8:10">
      <c r="H224" s="237"/>
    </row>
    <row r="225" spans="8:8">
      <c r="H225" s="237"/>
    </row>
    <row r="226" spans="8:8">
      <c r="H226" s="237"/>
    </row>
    <row r="227" spans="8:8">
      <c r="H227" s="237"/>
    </row>
    <row r="228" spans="8:8">
      <c r="H228" s="237"/>
    </row>
    <row r="229" spans="8:8">
      <c r="H229" s="237"/>
    </row>
  </sheetData>
  <mergeCells count="1">
    <mergeCell ref="H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PAB</vt:lpstr>
      <vt:lpstr>RESUMEN</vt:lpstr>
      <vt:lpstr>VR-PROP</vt:lpstr>
      <vt:lpstr>FORMULA</vt:lpstr>
      <vt:lpstr>Listas</vt:lpstr>
      <vt:lpstr>RESUMEN!Área_de_impresión</vt:lpstr>
      <vt:lpstr>'VR-PROP'!Área_de_impresión</vt:lpstr>
      <vt:lpstr>DEPENDENCIAS</vt:lpstr>
      <vt:lpstr>METEVA</vt:lpstr>
      <vt:lpstr>RESULTADO</vt:lpstr>
      <vt:lpstr>FORMULA!Títulos_a_imprimir</vt:lpstr>
      <vt:lpstr>'VR-PROP'!Títulos_a_imprimir</vt:lpstr>
    </vt:vector>
  </TitlesOfParts>
  <Manager>CHUCHO</Manager>
  <Company>INSTITUTO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chucho</dc:creator>
  <cp:keywords/>
  <dc:description/>
  <cp:lastModifiedBy>Ruby Mercedes Perez Perez</cp:lastModifiedBy>
  <cp:revision>1</cp:revision>
  <dcterms:created xsi:type="dcterms:W3CDTF">2003-08-04T15:33:07Z</dcterms:created>
  <dcterms:modified xsi:type="dcterms:W3CDTF">2020-12-11T03:01:13Z</dcterms:modified>
  <cp:category/>
  <cp:contentStatus/>
</cp:coreProperties>
</file>