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ela\Desktop\"/>
    </mc:Choice>
  </mc:AlternateContent>
  <xr:revisionPtr revIDLastSave="0" documentId="13_ncr:1_{454C574C-ED40-4E1F-87D2-E39E623B0FC9}" xr6:coauthVersionLast="47" xr6:coauthVersionMax="47" xr10:uidLastSave="{00000000-0000-0000-0000-000000000000}"/>
  <bookViews>
    <workbookView xWindow="-110" yWindow="-110" windowWidth="19420" windowHeight="10300" xr2:uid="{C456D7DD-CE5C-4794-A3DA-2E27CCBF9774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4" i="2" l="1"/>
  <c r="L5" i="2"/>
  <c r="L6" i="2"/>
  <c r="L7" i="2"/>
  <c r="L8" i="2"/>
  <c r="L9" i="2"/>
  <c r="L10" i="2"/>
  <c r="L11" i="2"/>
  <c r="L12" i="2"/>
  <c r="L13" i="2"/>
  <c r="L14" i="2"/>
  <c r="L4" i="1"/>
  <c r="L5" i="1"/>
  <c r="L6" i="1"/>
  <c r="N6" i="1" s="1"/>
  <c r="L7" i="1"/>
  <c r="L8" i="1"/>
  <c r="N8" i="1" s="1"/>
  <c r="L9" i="1"/>
  <c r="L10" i="1"/>
  <c r="L11" i="1"/>
  <c r="L12" i="1"/>
  <c r="L13" i="1"/>
  <c r="L14" i="1"/>
  <c r="L3" i="2"/>
  <c r="L3" i="1"/>
  <c r="K4" i="2"/>
  <c r="K5" i="2"/>
  <c r="K6" i="2"/>
  <c r="K7" i="2"/>
  <c r="K8" i="2"/>
  <c r="K9" i="2"/>
  <c r="K10" i="2"/>
  <c r="K11" i="2"/>
  <c r="K12" i="2"/>
  <c r="K13" i="2"/>
  <c r="K14" i="2"/>
  <c r="K4" i="1"/>
  <c r="K5" i="1"/>
  <c r="K6" i="1"/>
  <c r="K7" i="1"/>
  <c r="K8" i="1"/>
  <c r="K9" i="1"/>
  <c r="K10" i="1"/>
  <c r="K11" i="1"/>
  <c r="K12" i="1"/>
  <c r="K13" i="1"/>
  <c r="K14" i="1"/>
  <c r="K3" i="2"/>
  <c r="K3" i="1"/>
  <c r="I4" i="2"/>
  <c r="N4" i="2" s="1"/>
  <c r="I5" i="2"/>
  <c r="I6" i="2"/>
  <c r="I7" i="2"/>
  <c r="I8" i="2"/>
  <c r="I9" i="2"/>
  <c r="I10" i="2"/>
  <c r="I11" i="2"/>
  <c r="N11" i="2" s="1"/>
  <c r="I12" i="2"/>
  <c r="N12" i="2" s="1"/>
  <c r="I13" i="2"/>
  <c r="I14" i="2"/>
  <c r="I4" i="1"/>
  <c r="I5" i="1"/>
  <c r="I6" i="1"/>
  <c r="I7" i="1"/>
  <c r="I8" i="1"/>
  <c r="I9" i="1"/>
  <c r="N9" i="1" s="1"/>
  <c r="I10" i="1"/>
  <c r="I11" i="1"/>
  <c r="I12" i="1"/>
  <c r="I13" i="1"/>
  <c r="I14" i="1"/>
  <c r="I3" i="2"/>
  <c r="I3" i="1"/>
  <c r="H4" i="2"/>
  <c r="H5" i="2"/>
  <c r="H6" i="2"/>
  <c r="H7" i="2"/>
  <c r="H8" i="2"/>
  <c r="H9" i="2"/>
  <c r="H10" i="2"/>
  <c r="H11" i="2"/>
  <c r="H12" i="2"/>
  <c r="H13" i="2"/>
  <c r="H14" i="2"/>
  <c r="H4" i="1"/>
  <c r="H5" i="1"/>
  <c r="H6" i="1"/>
  <c r="H7" i="1"/>
  <c r="H8" i="1"/>
  <c r="H9" i="1"/>
  <c r="H10" i="1"/>
  <c r="H11" i="1"/>
  <c r="H12" i="1"/>
  <c r="H13" i="1"/>
  <c r="H14" i="1"/>
  <c r="H3" i="2"/>
  <c r="H3" i="1"/>
  <c r="F4" i="2"/>
  <c r="F5" i="2"/>
  <c r="N5" i="2" s="1"/>
  <c r="F6" i="2"/>
  <c r="N6" i="2" s="1"/>
  <c r="F7" i="2"/>
  <c r="F8" i="2"/>
  <c r="F9" i="2"/>
  <c r="F10" i="2"/>
  <c r="F11" i="2"/>
  <c r="F12" i="2"/>
  <c r="F13" i="2"/>
  <c r="N13" i="2" s="1"/>
  <c r="F4" i="1"/>
  <c r="F5" i="1"/>
  <c r="F6" i="1"/>
  <c r="F7" i="1"/>
  <c r="F8" i="1"/>
  <c r="F9" i="1"/>
  <c r="F10" i="1"/>
  <c r="F11" i="1"/>
  <c r="F12" i="1"/>
  <c r="F13" i="1"/>
  <c r="F3" i="2"/>
  <c r="F3" i="1"/>
  <c r="E4" i="2"/>
  <c r="E5" i="2"/>
  <c r="E6" i="2"/>
  <c r="E7" i="2"/>
  <c r="E8" i="2"/>
  <c r="E9" i="2"/>
  <c r="E10" i="2"/>
  <c r="E11" i="2"/>
  <c r="E12" i="2"/>
  <c r="E13" i="2"/>
  <c r="E14" i="2"/>
  <c r="F14" i="2" s="1"/>
  <c r="E4" i="1"/>
  <c r="E5" i="1"/>
  <c r="E6" i="1"/>
  <c r="E7" i="1"/>
  <c r="E8" i="1"/>
  <c r="E9" i="1"/>
  <c r="E10" i="1"/>
  <c r="E11" i="1"/>
  <c r="E12" i="1"/>
  <c r="E13" i="1"/>
  <c r="E14" i="1"/>
  <c r="F14" i="1" s="1"/>
  <c r="E3" i="2"/>
  <c r="E3" i="1"/>
  <c r="M4" i="2"/>
  <c r="M5" i="2"/>
  <c r="M6" i="2"/>
  <c r="M7" i="2"/>
  <c r="M8" i="2"/>
  <c r="M9" i="2"/>
  <c r="M10" i="2"/>
  <c r="M11" i="2"/>
  <c r="M12" i="2"/>
  <c r="M13" i="2"/>
  <c r="M14" i="2"/>
  <c r="M4" i="1"/>
  <c r="M5" i="1"/>
  <c r="M6" i="1"/>
  <c r="M7" i="1"/>
  <c r="M8" i="1"/>
  <c r="M9" i="1"/>
  <c r="M10" i="1"/>
  <c r="M11" i="1"/>
  <c r="M12" i="1"/>
  <c r="M13" i="1"/>
  <c r="M14" i="1"/>
  <c r="M3" i="2"/>
  <c r="M3" i="1"/>
  <c r="N7" i="2"/>
  <c r="N8" i="2"/>
  <c r="N9" i="2"/>
  <c r="N10" i="2"/>
  <c r="N4" i="1"/>
  <c r="N5" i="1"/>
  <c r="N7" i="1"/>
  <c r="N12" i="1"/>
  <c r="N13" i="1"/>
  <c r="L15" i="1" l="1"/>
  <c r="N11" i="1"/>
  <c r="N10" i="1"/>
  <c r="I15" i="1"/>
  <c r="N14" i="2"/>
  <c r="N14" i="1"/>
  <c r="F15" i="1"/>
  <c r="N3" i="1"/>
  <c r="N3" i="2"/>
  <c r="F15" i="2"/>
  <c r="N15" i="1" l="1"/>
</calcChain>
</file>

<file path=xl/sharedStrings.xml><?xml version="1.0" encoding="utf-8"?>
<sst xmlns="http://schemas.openxmlformats.org/spreadsheetml/2006/main" count="58" uniqueCount="39">
  <si>
    <t>Cantidad</t>
  </si>
  <si>
    <t>Vr. Total</t>
  </si>
  <si>
    <t>Item</t>
  </si>
  <si>
    <t>Valor Promedio Unitario</t>
  </si>
  <si>
    <t>Valor Promedio Total</t>
  </si>
  <si>
    <t>IVA</t>
  </si>
  <si>
    <t>TOTAL PROMEDIO</t>
  </si>
  <si>
    <t>Descripcion</t>
  </si>
  <si>
    <t>Vr. Unitario</t>
  </si>
  <si>
    <t xml:space="preserve">Vr. Unitario </t>
  </si>
  <si>
    <t>Estándar de  calibración  de conductividad 12,88 mS/cm</t>
  </si>
  <si>
    <t>Estándar de Conductividad  84 µS/cm</t>
  </si>
  <si>
    <t>Estándar de Conductividad  100 µS/cm</t>
  </si>
  <si>
    <t>Solución de cloruro de potasio</t>
  </si>
  <si>
    <t>Buffer pH 7,00</t>
  </si>
  <si>
    <t>Buffer pH 4,00</t>
  </si>
  <si>
    <t>Buffer pH 10,00</t>
  </si>
  <si>
    <t>Solución de limpieza de cubetas de vidrio</t>
  </si>
  <si>
    <t>Paño de Microfibra de Alto Rendimiento</t>
  </si>
  <si>
    <t>Tirillas de medición de pH 0-14</t>
  </si>
  <si>
    <t>Prueba de celda de pH 6,4-8,8</t>
  </si>
  <si>
    <t>Prueba de Cloro libre</t>
  </si>
  <si>
    <t>Estandar  de calibración turbiedad</t>
  </si>
  <si>
    <t>Estandar  de  turbiedad formaxina</t>
  </si>
  <si>
    <t>COTIZACION 1 - QUIMICOS Y EQUIPOS DE OCCIDENTE</t>
  </si>
  <si>
    <t>COTIZACION 2 - PROFINAS</t>
  </si>
  <si>
    <t>COTIZACION 3 - ADBAQUIM SAS</t>
  </si>
  <si>
    <t xml:space="preserve">Reactivo líquido  para Cloro Libre para 300 test </t>
  </si>
  <si>
    <t>Juego de reactivos de pH Pool Line para 100 p</t>
  </si>
  <si>
    <t xml:space="preserve">Solución de limpieza para cubetas </t>
  </si>
  <si>
    <t xml:space="preserve">Cubetas de vidrio x 2unidades </t>
  </si>
  <si>
    <t>Pañuelos para la Limpieza de las Cubetas x 4 unidades</t>
  </si>
  <si>
    <t>Pilas AAA (Alcalina típica) unidad</t>
  </si>
  <si>
    <t xml:space="preserve">Reactivos Alcalinidad (25 test) </t>
  </si>
  <si>
    <t xml:space="preserve">Reactivo eliminador de cloro </t>
  </si>
  <si>
    <t>Reactivo pH 6.5 a 8.5 Ph (100 tests)</t>
  </si>
  <si>
    <t>Reactivo Acido Cianúrico 0 a 80 mg/l</t>
  </si>
  <si>
    <t>Reactivo Cloro Total 0.00 a 5.00 mg/l</t>
  </si>
  <si>
    <t xml:space="preserve">fotómetro portátil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</si>
</sst>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2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rgb="FF000000"/>
      <name val="Times New Roman"/>
      <charset val="204"/>
    </font>
    <font>
      <sz val="1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7CAAC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rgb="FFE3E3E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40">
    <xf numFmtId="0" fontId="0" fillId="0" borderId="0" xfId="0"/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164" fontId="0" fillId="0" borderId="4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/>
    <xf numFmtId="164" fontId="1" fillId="6" borderId="6" xfId="0" applyNumberFormat="1" applyFont="1" applyFill="1" applyBorder="1" applyAlignment="1">
      <alignment horizontal="center" vertical="center"/>
    </xf>
    <xf numFmtId="164" fontId="1" fillId="9" borderId="6" xfId="0" applyNumberFormat="1" applyFont="1" applyFill="1" applyBorder="1" applyAlignment="1">
      <alignment horizontal="center" vertical="center"/>
    </xf>
    <xf numFmtId="0" fontId="0" fillId="0" borderId="6" xfId="0" applyBorder="1"/>
    <xf numFmtId="0" fontId="0" fillId="0" borderId="5" xfId="0" applyBorder="1"/>
    <xf numFmtId="0" fontId="0" fillId="0" borderId="7" xfId="0" applyBorder="1"/>
    <xf numFmtId="0" fontId="2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0" fillId="0" borderId="0" xfId="0" applyBorder="1"/>
    <xf numFmtId="164" fontId="0" fillId="0" borderId="9" xfId="0" applyNumberForma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 wrapText="1"/>
    </xf>
    <xf numFmtId="164" fontId="1" fillId="7" borderId="7" xfId="0" applyNumberFormat="1" applyFont="1" applyFill="1" applyBorder="1" applyAlignment="1">
      <alignment horizontal="center" vertical="center"/>
    </xf>
    <xf numFmtId="0" fontId="0" fillId="0" borderId="4" xfId="0" applyBorder="1"/>
    <xf numFmtId="0" fontId="1" fillId="8" borderId="12" xfId="0" applyFont="1" applyFill="1" applyBorder="1" applyAlignment="1">
      <alignment horizontal="center" vertical="center" wrapText="1"/>
    </xf>
    <xf numFmtId="164" fontId="3" fillId="8" borderId="12" xfId="0" applyNumberFormat="1" applyFont="1" applyFill="1" applyBorder="1" applyAlignment="1">
      <alignment horizontal="center" vertical="center"/>
    </xf>
    <xf numFmtId="0" fontId="0" fillId="0" borderId="13" xfId="0" applyBorder="1"/>
    <xf numFmtId="0" fontId="0" fillId="0" borderId="8" xfId="0" applyBorder="1"/>
  </cellXfs>
  <cellStyles count="3">
    <cellStyle name="Normal" xfId="0" builtinId="0"/>
    <cellStyle name="Normal 2" xfId="1" xr:uid="{70CC0D36-53B6-4A9A-9FDA-E92E1D12CE09}"/>
    <cellStyle name="Normal 3" xfId="2" xr:uid="{9F49BE9F-9A74-4EC5-9A1D-D7CAFC5BDE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1C39C-4B3A-4EF2-8EBE-EF8ED2FB382B}">
  <dimension ref="A1:N19"/>
  <sheetViews>
    <sheetView tabSelected="1" topLeftCell="C1" zoomScale="82" zoomScaleNormal="82" workbookViewId="0">
      <selection activeCell="M19" sqref="M19"/>
    </sheetView>
  </sheetViews>
  <sheetFormatPr baseColWidth="10" defaultColWidth="11.54296875" defaultRowHeight="14.5" x14ac:dyDescent="0.35"/>
  <cols>
    <col min="1" max="1" width="11.54296875" style="1"/>
    <col min="2" max="2" width="34" style="1" bestFit="1" customWidth="1"/>
    <col min="3" max="3" width="7.81640625" style="1" bestFit="1" customWidth="1"/>
    <col min="4" max="4" width="16.6328125" style="1" customWidth="1"/>
    <col min="5" max="5" width="14" style="1" customWidth="1"/>
    <col min="6" max="9" width="17.36328125" style="1" customWidth="1"/>
    <col min="10" max="10" width="17.08984375" style="1" customWidth="1"/>
    <col min="11" max="11" width="13.6328125" style="1" customWidth="1"/>
    <col min="12" max="12" width="20.54296875" style="1" customWidth="1"/>
    <col min="13" max="13" width="14.54296875" style="1" customWidth="1"/>
    <col min="14" max="14" width="14.90625" style="1" customWidth="1"/>
    <col min="15" max="16384" width="11.54296875" style="1"/>
  </cols>
  <sheetData>
    <row r="1" spans="1:14" s="2" customFormat="1" ht="48" customHeight="1" x14ac:dyDescent="0.35">
      <c r="A1" s="19" t="s">
        <v>2</v>
      </c>
      <c r="B1" s="19" t="s">
        <v>7</v>
      </c>
      <c r="C1" s="19" t="s">
        <v>0</v>
      </c>
      <c r="D1" s="22" t="s">
        <v>24</v>
      </c>
      <c r="E1" s="22"/>
      <c r="F1" s="22"/>
      <c r="G1" s="24" t="s">
        <v>25</v>
      </c>
      <c r="H1" s="24"/>
      <c r="I1" s="24"/>
      <c r="J1" s="23" t="s">
        <v>26</v>
      </c>
      <c r="K1" s="23"/>
      <c r="L1" s="23"/>
      <c r="M1" s="20" t="s">
        <v>3</v>
      </c>
      <c r="N1" s="20" t="s">
        <v>4</v>
      </c>
    </row>
    <row r="2" spans="1:14" s="3" customFormat="1" ht="15" thickBot="1" x14ac:dyDescent="0.4">
      <c r="A2" s="19"/>
      <c r="B2" s="21"/>
      <c r="C2" s="21"/>
      <c r="D2" s="27" t="s">
        <v>8</v>
      </c>
      <c r="E2" s="27" t="s">
        <v>5</v>
      </c>
      <c r="F2" s="4" t="s">
        <v>1</v>
      </c>
      <c r="G2" s="6" t="s">
        <v>9</v>
      </c>
      <c r="H2" s="33" t="s">
        <v>5</v>
      </c>
      <c r="I2" s="33" t="s">
        <v>1</v>
      </c>
      <c r="J2" s="5" t="s">
        <v>9</v>
      </c>
      <c r="K2" s="5" t="s">
        <v>5</v>
      </c>
      <c r="L2" s="5" t="s">
        <v>1</v>
      </c>
      <c r="M2" s="20"/>
      <c r="N2" s="20"/>
    </row>
    <row r="3" spans="1:14" s="11" customFormat="1" ht="25" x14ac:dyDescent="0.35">
      <c r="A3" s="9">
        <v>1</v>
      </c>
      <c r="B3" s="28" t="s">
        <v>27</v>
      </c>
      <c r="C3" s="29">
        <v>60</v>
      </c>
      <c r="D3" s="10">
        <v>221000</v>
      </c>
      <c r="E3" s="10">
        <f>D3*19%</f>
        <v>41990</v>
      </c>
      <c r="F3" s="26">
        <f>(D3+E3)*C3</f>
        <v>15779400</v>
      </c>
      <c r="G3" s="31">
        <v>219950</v>
      </c>
      <c r="H3" s="10">
        <f>G3*19%</f>
        <v>41790.5</v>
      </c>
      <c r="I3" s="10">
        <f>(G3+H3)*C3</f>
        <v>15704430</v>
      </c>
      <c r="J3" s="26">
        <v>223000</v>
      </c>
      <c r="K3" s="8">
        <f>J3*19%</f>
        <v>42370</v>
      </c>
      <c r="L3" s="8">
        <f>(J3+K3)*C3</f>
        <v>15922200</v>
      </c>
      <c r="M3" s="8">
        <f>(D3+G3+J3)/3</f>
        <v>221316.66666666666</v>
      </c>
      <c r="N3" s="8">
        <f>(F3+I3+L3)/3</f>
        <v>15802010</v>
      </c>
    </row>
    <row r="4" spans="1:14" s="12" customFormat="1" ht="25" x14ac:dyDescent="0.35">
      <c r="A4" s="9">
        <v>2</v>
      </c>
      <c r="B4" s="28" t="s">
        <v>28</v>
      </c>
      <c r="C4" s="29">
        <v>180</v>
      </c>
      <c r="D4" s="10">
        <v>130000</v>
      </c>
      <c r="E4" s="10">
        <f t="shared" ref="E4:E14" si="0">D4*19%</f>
        <v>24700</v>
      </c>
      <c r="F4" s="26">
        <f t="shared" ref="F4:F14" si="1">(D4+E4)*C4</f>
        <v>27846000</v>
      </c>
      <c r="G4" s="31">
        <v>129860</v>
      </c>
      <c r="H4" s="10">
        <f t="shared" ref="H4:H14" si="2">G4*19%</f>
        <v>24673.4</v>
      </c>
      <c r="I4" s="10">
        <f t="shared" ref="I4:I14" si="3">(G4+H4)*C4</f>
        <v>27816012</v>
      </c>
      <c r="J4" s="26">
        <v>131000</v>
      </c>
      <c r="K4" s="8">
        <f t="shared" ref="K4:K14" si="4">J4*19%</f>
        <v>24890</v>
      </c>
      <c r="L4" s="8">
        <f t="shared" ref="L4:L14" si="5">(J4+K4)*C4</f>
        <v>28060200</v>
      </c>
      <c r="M4" s="8">
        <f t="shared" ref="M4:M14" si="6">(D4+G4+J4)/3</f>
        <v>130286.66666666667</v>
      </c>
      <c r="N4" s="8">
        <f t="shared" ref="N4:N14" si="7">(F4+I4+L4)/3</f>
        <v>27907404</v>
      </c>
    </row>
    <row r="5" spans="1:14" s="12" customFormat="1" x14ac:dyDescent="0.35">
      <c r="A5" s="9">
        <v>3</v>
      </c>
      <c r="B5" s="28" t="s">
        <v>29</v>
      </c>
      <c r="C5" s="29">
        <v>3</v>
      </c>
      <c r="D5" s="10">
        <v>220000</v>
      </c>
      <c r="E5" s="10">
        <f t="shared" si="0"/>
        <v>41800</v>
      </c>
      <c r="F5" s="26">
        <f t="shared" si="1"/>
        <v>785400</v>
      </c>
      <c r="G5" s="31">
        <v>219950</v>
      </c>
      <c r="H5" s="10">
        <f t="shared" si="2"/>
        <v>41790.5</v>
      </c>
      <c r="I5" s="10">
        <f t="shared" si="3"/>
        <v>785221.5</v>
      </c>
      <c r="J5" s="26">
        <v>221000</v>
      </c>
      <c r="K5" s="8">
        <f t="shared" si="4"/>
        <v>41990</v>
      </c>
      <c r="L5" s="8">
        <f t="shared" si="5"/>
        <v>788970</v>
      </c>
      <c r="M5" s="8">
        <f t="shared" si="6"/>
        <v>220316.66666666666</v>
      </c>
      <c r="N5" s="8">
        <f t="shared" si="7"/>
        <v>786530.5</v>
      </c>
    </row>
    <row r="6" spans="1:14" s="12" customFormat="1" x14ac:dyDescent="0.35">
      <c r="A6" s="9">
        <v>4</v>
      </c>
      <c r="B6" s="28" t="s">
        <v>30</v>
      </c>
      <c r="C6" s="29">
        <v>20</v>
      </c>
      <c r="D6" s="10">
        <v>84000</v>
      </c>
      <c r="E6" s="10">
        <f t="shared" si="0"/>
        <v>15960</v>
      </c>
      <c r="F6" s="26">
        <f t="shared" si="1"/>
        <v>1999200</v>
      </c>
      <c r="G6" s="31">
        <v>83100</v>
      </c>
      <c r="H6" s="10">
        <f t="shared" si="2"/>
        <v>15789</v>
      </c>
      <c r="I6" s="10">
        <f t="shared" si="3"/>
        <v>1977780</v>
      </c>
      <c r="J6" s="26">
        <v>86000</v>
      </c>
      <c r="K6" s="8">
        <f t="shared" si="4"/>
        <v>16340</v>
      </c>
      <c r="L6" s="8">
        <f t="shared" si="5"/>
        <v>2046800</v>
      </c>
      <c r="M6" s="8">
        <f t="shared" si="6"/>
        <v>84366.666666666672</v>
      </c>
      <c r="N6" s="8">
        <f t="shared" si="7"/>
        <v>2007926.6666666667</v>
      </c>
    </row>
    <row r="7" spans="1:14" s="12" customFormat="1" ht="25" x14ac:dyDescent="0.35">
      <c r="A7" s="9">
        <v>5</v>
      </c>
      <c r="B7" s="28" t="s">
        <v>31</v>
      </c>
      <c r="C7" s="29">
        <v>18</v>
      </c>
      <c r="D7" s="10">
        <v>128000</v>
      </c>
      <c r="E7" s="10">
        <f t="shared" si="0"/>
        <v>24320</v>
      </c>
      <c r="F7" s="26">
        <f t="shared" si="1"/>
        <v>2741760</v>
      </c>
      <c r="G7" s="31">
        <v>127518</v>
      </c>
      <c r="H7" s="10">
        <f t="shared" si="2"/>
        <v>24228.420000000002</v>
      </c>
      <c r="I7" s="10">
        <f t="shared" si="3"/>
        <v>2731435.56</v>
      </c>
      <c r="J7" s="26">
        <v>130000</v>
      </c>
      <c r="K7" s="8">
        <f t="shared" si="4"/>
        <v>24700</v>
      </c>
      <c r="L7" s="8">
        <f t="shared" si="5"/>
        <v>2784600</v>
      </c>
      <c r="M7" s="8">
        <f t="shared" si="6"/>
        <v>128506</v>
      </c>
      <c r="N7" s="8">
        <f t="shared" si="7"/>
        <v>2752598.52</v>
      </c>
    </row>
    <row r="8" spans="1:14" s="12" customFormat="1" x14ac:dyDescent="0.35">
      <c r="A8" s="9">
        <v>6</v>
      </c>
      <c r="B8" s="28" t="s">
        <v>32</v>
      </c>
      <c r="C8" s="29">
        <v>120</v>
      </c>
      <c r="D8" s="10">
        <v>3250</v>
      </c>
      <c r="E8" s="10">
        <f t="shared" si="0"/>
        <v>617.5</v>
      </c>
      <c r="F8" s="26">
        <f t="shared" si="1"/>
        <v>464100</v>
      </c>
      <c r="G8" s="31">
        <v>3200</v>
      </c>
      <c r="H8" s="10">
        <f t="shared" si="2"/>
        <v>608</v>
      </c>
      <c r="I8" s="10">
        <f t="shared" si="3"/>
        <v>456960</v>
      </c>
      <c r="J8" s="26">
        <v>4200</v>
      </c>
      <c r="K8" s="8">
        <f t="shared" si="4"/>
        <v>798</v>
      </c>
      <c r="L8" s="8">
        <f t="shared" si="5"/>
        <v>599760</v>
      </c>
      <c r="M8" s="8">
        <f t="shared" si="6"/>
        <v>3550</v>
      </c>
      <c r="N8" s="8">
        <f t="shared" si="7"/>
        <v>506940</v>
      </c>
    </row>
    <row r="9" spans="1:14" s="12" customFormat="1" x14ac:dyDescent="0.35">
      <c r="A9" s="9">
        <v>7</v>
      </c>
      <c r="B9" s="28" t="s">
        <v>33</v>
      </c>
      <c r="C9" s="29">
        <v>4</v>
      </c>
      <c r="D9" s="10">
        <v>174400</v>
      </c>
      <c r="E9" s="10">
        <f t="shared" si="0"/>
        <v>33136</v>
      </c>
      <c r="F9" s="26">
        <f t="shared" si="1"/>
        <v>830144</v>
      </c>
      <c r="G9" s="31">
        <v>174320</v>
      </c>
      <c r="H9" s="10">
        <f t="shared" si="2"/>
        <v>33120.800000000003</v>
      </c>
      <c r="I9" s="10">
        <f t="shared" si="3"/>
        <v>829763.2</v>
      </c>
      <c r="J9" s="26">
        <v>176000</v>
      </c>
      <c r="K9" s="8">
        <f t="shared" si="4"/>
        <v>33440</v>
      </c>
      <c r="L9" s="8">
        <f t="shared" si="5"/>
        <v>837760</v>
      </c>
      <c r="M9" s="8" t="e">
        <f>(#REF!+G9+J9)/3</f>
        <v>#REF!</v>
      </c>
      <c r="N9" s="8">
        <f t="shared" si="7"/>
        <v>832555.7333333334</v>
      </c>
    </row>
    <row r="10" spans="1:14" s="12" customFormat="1" x14ac:dyDescent="0.35">
      <c r="A10" s="9">
        <v>8</v>
      </c>
      <c r="B10" s="28" t="s">
        <v>34</v>
      </c>
      <c r="C10" s="29">
        <v>1</v>
      </c>
      <c r="D10" s="10">
        <v>79600</v>
      </c>
      <c r="E10" s="10">
        <f t="shared" si="0"/>
        <v>15124</v>
      </c>
      <c r="F10" s="26">
        <f t="shared" si="1"/>
        <v>94724</v>
      </c>
      <c r="G10" s="31">
        <v>79548</v>
      </c>
      <c r="H10" s="10">
        <f t="shared" si="2"/>
        <v>15114.12</v>
      </c>
      <c r="I10" s="10">
        <f t="shared" si="3"/>
        <v>94662.12</v>
      </c>
      <c r="J10" s="26">
        <v>87000</v>
      </c>
      <c r="K10" s="8">
        <f t="shared" si="4"/>
        <v>16530</v>
      </c>
      <c r="L10" s="8">
        <f t="shared" si="5"/>
        <v>103530</v>
      </c>
      <c r="M10" s="8">
        <f>(D9+G10+J10)/3</f>
        <v>113649.33333333333</v>
      </c>
      <c r="N10" s="8">
        <f t="shared" si="7"/>
        <v>97638.706666666665</v>
      </c>
    </row>
    <row r="11" spans="1:14" s="12" customFormat="1" x14ac:dyDescent="0.35">
      <c r="A11" s="9">
        <v>9</v>
      </c>
      <c r="B11" s="28" t="s">
        <v>35</v>
      </c>
      <c r="C11" s="29">
        <v>1</v>
      </c>
      <c r="D11" s="10">
        <v>167350</v>
      </c>
      <c r="E11" s="10">
        <f t="shared" si="0"/>
        <v>31796.5</v>
      </c>
      <c r="F11" s="26">
        <f t="shared" si="1"/>
        <v>199146.5</v>
      </c>
      <c r="G11" s="31">
        <v>167298</v>
      </c>
      <c r="H11" s="10">
        <f t="shared" si="2"/>
        <v>31786.62</v>
      </c>
      <c r="I11" s="10">
        <f t="shared" si="3"/>
        <v>199084.62</v>
      </c>
      <c r="J11" s="26">
        <v>170000</v>
      </c>
      <c r="K11" s="8">
        <f t="shared" si="4"/>
        <v>32300</v>
      </c>
      <c r="L11" s="8">
        <f t="shared" si="5"/>
        <v>202300</v>
      </c>
      <c r="M11" s="8">
        <f t="shared" si="6"/>
        <v>168216</v>
      </c>
      <c r="N11" s="8">
        <f t="shared" si="7"/>
        <v>200177.04</v>
      </c>
    </row>
    <row r="12" spans="1:14" s="12" customFormat="1" x14ac:dyDescent="0.35">
      <c r="A12" s="9">
        <v>10</v>
      </c>
      <c r="B12" s="28" t="s">
        <v>36</v>
      </c>
      <c r="C12" s="29">
        <v>1</v>
      </c>
      <c r="D12" s="10">
        <v>339300</v>
      </c>
      <c r="E12" s="10">
        <f t="shared" si="0"/>
        <v>64467</v>
      </c>
      <c r="F12" s="26">
        <f t="shared" si="1"/>
        <v>403767</v>
      </c>
      <c r="G12" s="31">
        <v>339290</v>
      </c>
      <c r="H12" s="10">
        <f t="shared" si="2"/>
        <v>64465.1</v>
      </c>
      <c r="I12" s="10">
        <f t="shared" si="3"/>
        <v>403755.1</v>
      </c>
      <c r="J12" s="26">
        <v>345000</v>
      </c>
      <c r="K12" s="8">
        <f t="shared" si="4"/>
        <v>65550</v>
      </c>
      <c r="L12" s="8">
        <f t="shared" si="5"/>
        <v>410550</v>
      </c>
      <c r="M12" s="8">
        <f t="shared" si="6"/>
        <v>341196.66666666669</v>
      </c>
      <c r="N12" s="8">
        <f t="shared" si="7"/>
        <v>406024.03333333338</v>
      </c>
    </row>
    <row r="13" spans="1:14" s="12" customFormat="1" x14ac:dyDescent="0.35">
      <c r="A13" s="9">
        <v>11</v>
      </c>
      <c r="B13" s="28" t="s">
        <v>37</v>
      </c>
      <c r="C13" s="29">
        <v>1</v>
      </c>
      <c r="D13" s="10">
        <v>199000</v>
      </c>
      <c r="E13" s="10">
        <f t="shared" si="0"/>
        <v>37810</v>
      </c>
      <c r="F13" s="26">
        <f t="shared" si="1"/>
        <v>236810</v>
      </c>
      <c r="G13" s="31">
        <v>198888</v>
      </c>
      <c r="H13" s="10">
        <f t="shared" si="2"/>
        <v>37788.720000000001</v>
      </c>
      <c r="I13" s="10">
        <f t="shared" si="3"/>
        <v>236676.72</v>
      </c>
      <c r="J13" s="26">
        <v>201000</v>
      </c>
      <c r="K13" s="8">
        <f t="shared" si="4"/>
        <v>38190</v>
      </c>
      <c r="L13" s="8">
        <f t="shared" si="5"/>
        <v>239190</v>
      </c>
      <c r="M13" s="8">
        <f t="shared" si="6"/>
        <v>199629.33333333334</v>
      </c>
      <c r="N13" s="8">
        <f t="shared" si="7"/>
        <v>237558.90666666665</v>
      </c>
    </row>
    <row r="14" spans="1:14" s="12" customFormat="1" ht="15" thickBot="1" x14ac:dyDescent="0.4">
      <c r="A14" s="9">
        <v>12</v>
      </c>
      <c r="B14" s="30" t="s">
        <v>38</v>
      </c>
      <c r="C14" s="29">
        <v>2</v>
      </c>
      <c r="D14" s="10">
        <v>3325000</v>
      </c>
      <c r="E14" s="10">
        <f t="shared" si="0"/>
        <v>631750</v>
      </c>
      <c r="F14" s="10">
        <f t="shared" si="1"/>
        <v>7913500</v>
      </c>
      <c r="G14" s="32">
        <v>3321620</v>
      </c>
      <c r="H14" s="10">
        <f t="shared" si="2"/>
        <v>631107.80000000005</v>
      </c>
      <c r="I14" s="10">
        <f t="shared" si="3"/>
        <v>7905455.5999999996</v>
      </c>
      <c r="J14" s="32">
        <v>3515000</v>
      </c>
      <c r="K14" s="10">
        <f t="shared" si="4"/>
        <v>667850</v>
      </c>
      <c r="L14" s="10">
        <f t="shared" si="5"/>
        <v>8365700</v>
      </c>
      <c r="M14" s="8">
        <f t="shared" si="6"/>
        <v>3387206.6666666665</v>
      </c>
      <c r="N14" s="8">
        <f t="shared" si="7"/>
        <v>8061551.8666666672</v>
      </c>
    </row>
    <row r="15" spans="1:14" ht="29.5" thickBot="1" x14ac:dyDescent="0.4">
      <c r="F15" s="14">
        <f>SUM(F3:F14)</f>
        <v>59293951.5</v>
      </c>
      <c r="I15" s="15">
        <f>SUM(I3:I14)</f>
        <v>59141236.420000002</v>
      </c>
      <c r="L15" s="34">
        <f>SUM(L3:L14)</f>
        <v>60361560</v>
      </c>
      <c r="M15" s="36" t="s">
        <v>6</v>
      </c>
      <c r="N15" s="37">
        <f>(F15+I15+L15)/3</f>
        <v>59598915.973333336</v>
      </c>
    </row>
    <row r="19" spans="2:2" x14ac:dyDescent="0.35">
      <c r="B19" s="7"/>
    </row>
  </sheetData>
  <mergeCells count="8">
    <mergeCell ref="A1:A2"/>
    <mergeCell ref="M1:M2"/>
    <mergeCell ref="N1:N2"/>
    <mergeCell ref="B1:B2"/>
    <mergeCell ref="C1:C2"/>
    <mergeCell ref="D1:F1"/>
    <mergeCell ref="J1:L1"/>
    <mergeCell ref="G1:I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D53AB-15C8-4ED6-9FAC-54A745D27735}">
  <dimension ref="A1:N15"/>
  <sheetViews>
    <sheetView tabSelected="1" workbookViewId="0">
      <selection activeCell="M19" sqref="M19"/>
    </sheetView>
  </sheetViews>
  <sheetFormatPr baseColWidth="10" defaultRowHeight="14.5" x14ac:dyDescent="0.35"/>
  <cols>
    <col min="1" max="1" width="55.7265625" bestFit="1" customWidth="1"/>
  </cols>
  <sheetData>
    <row r="1" spans="1:14" x14ac:dyDescent="0.35">
      <c r="A1" s="13" t="s">
        <v>10</v>
      </c>
      <c r="B1">
        <v>2</v>
      </c>
      <c r="G1" t="s">
        <v>25</v>
      </c>
      <c r="J1" t="s">
        <v>26</v>
      </c>
    </row>
    <row r="2" spans="1:14" x14ac:dyDescent="0.35">
      <c r="A2" s="13" t="s">
        <v>11</v>
      </c>
      <c r="B2">
        <v>2</v>
      </c>
    </row>
    <row r="3" spans="1:14" ht="62.5" x14ac:dyDescent="0.35">
      <c r="A3" s="13" t="s">
        <v>12</v>
      </c>
      <c r="B3" s="28" t="s">
        <v>27</v>
      </c>
      <c r="C3" s="29">
        <v>60</v>
      </c>
      <c r="D3" s="13">
        <v>221000</v>
      </c>
      <c r="E3" s="13">
        <f>D3*19%</f>
        <v>41990</v>
      </c>
      <c r="F3">
        <f>(D3+E3)*C3</f>
        <v>15779400</v>
      </c>
      <c r="G3">
        <v>219950</v>
      </c>
      <c r="H3" s="13">
        <f>G3*19%</f>
        <v>41790.5</v>
      </c>
      <c r="I3" s="13">
        <f>(G3+H3)*C3</f>
        <v>15704430</v>
      </c>
      <c r="J3">
        <v>223000</v>
      </c>
      <c r="K3">
        <f>J3*19%</f>
        <v>42370</v>
      </c>
      <c r="L3">
        <f>(J3+K3)*C3</f>
        <v>15922200</v>
      </c>
      <c r="M3">
        <f>(D3+G3+J3)/3</f>
        <v>221316.66666666666</v>
      </c>
      <c r="N3">
        <f>(F3+I3+L3)/3</f>
        <v>15802010</v>
      </c>
    </row>
    <row r="4" spans="1:14" ht="50" x14ac:dyDescent="0.35">
      <c r="A4" s="13" t="s">
        <v>13</v>
      </c>
      <c r="B4" s="28" t="s">
        <v>28</v>
      </c>
      <c r="C4" s="29">
        <v>180</v>
      </c>
      <c r="D4" s="13">
        <v>130000</v>
      </c>
      <c r="E4" s="13">
        <f t="shared" ref="E4:E14" si="0">D4*19%</f>
        <v>24700</v>
      </c>
      <c r="F4">
        <f t="shared" ref="F4:F14" si="1">(D4+E4)*C4</f>
        <v>27846000</v>
      </c>
      <c r="G4">
        <v>129860</v>
      </c>
      <c r="H4" s="13">
        <f t="shared" ref="H4:H14" si="2">G4*19%</f>
        <v>24673.4</v>
      </c>
      <c r="I4" s="13">
        <f t="shared" ref="I4:I14" si="3">(G4+H4)*C4</f>
        <v>27816012</v>
      </c>
      <c r="J4">
        <v>131000</v>
      </c>
      <c r="K4">
        <f t="shared" ref="K4:K14" si="4">J4*19%</f>
        <v>24890</v>
      </c>
      <c r="L4">
        <f t="shared" ref="L4:L14" si="5">(J4+K4)*C4</f>
        <v>28060200</v>
      </c>
      <c r="M4">
        <f t="shared" ref="M4:M14" si="6">(D4+G4+J4)/3</f>
        <v>130286.66666666667</v>
      </c>
      <c r="N4">
        <f t="shared" ref="N4:N14" si="7">(F4+I4+L4)/3</f>
        <v>27907404</v>
      </c>
    </row>
    <row r="5" spans="1:14" ht="50" x14ac:dyDescent="0.35">
      <c r="A5" s="13" t="s">
        <v>14</v>
      </c>
      <c r="B5" s="28" t="s">
        <v>29</v>
      </c>
      <c r="C5" s="29">
        <v>3</v>
      </c>
      <c r="D5" s="13">
        <v>220000</v>
      </c>
      <c r="E5" s="13">
        <f t="shared" si="0"/>
        <v>41800</v>
      </c>
      <c r="F5">
        <f t="shared" si="1"/>
        <v>785400</v>
      </c>
      <c r="G5">
        <v>219950</v>
      </c>
      <c r="H5" s="13">
        <f t="shared" si="2"/>
        <v>41790.5</v>
      </c>
      <c r="I5" s="13">
        <f t="shared" si="3"/>
        <v>785221.5</v>
      </c>
      <c r="J5">
        <v>221000</v>
      </c>
      <c r="K5">
        <f t="shared" si="4"/>
        <v>41990</v>
      </c>
      <c r="L5">
        <f t="shared" si="5"/>
        <v>788970</v>
      </c>
      <c r="M5">
        <f t="shared" si="6"/>
        <v>220316.66666666666</v>
      </c>
      <c r="N5">
        <f t="shared" si="7"/>
        <v>786530.5</v>
      </c>
    </row>
    <row r="6" spans="1:14" ht="37.5" x14ac:dyDescent="0.35">
      <c r="A6" s="13" t="s">
        <v>15</v>
      </c>
      <c r="B6" s="28" t="s">
        <v>30</v>
      </c>
      <c r="C6" s="29">
        <v>20</v>
      </c>
      <c r="D6" s="13">
        <v>84000</v>
      </c>
      <c r="E6" s="13">
        <f t="shared" si="0"/>
        <v>15960</v>
      </c>
      <c r="F6">
        <f t="shared" si="1"/>
        <v>1999200</v>
      </c>
      <c r="G6">
        <v>83100</v>
      </c>
      <c r="H6" s="13">
        <f t="shared" si="2"/>
        <v>15789</v>
      </c>
      <c r="I6" s="13">
        <f t="shared" si="3"/>
        <v>1977780</v>
      </c>
      <c r="J6">
        <v>86000</v>
      </c>
      <c r="K6">
        <f t="shared" si="4"/>
        <v>16340</v>
      </c>
      <c r="L6">
        <f t="shared" si="5"/>
        <v>2046800</v>
      </c>
      <c r="M6">
        <f t="shared" si="6"/>
        <v>84366.666666666672</v>
      </c>
      <c r="N6">
        <f t="shared" si="7"/>
        <v>2007926.6666666667</v>
      </c>
    </row>
    <row r="7" spans="1:14" ht="62.5" x14ac:dyDescent="0.35">
      <c r="A7" s="13" t="s">
        <v>16</v>
      </c>
      <c r="B7" s="28" t="s">
        <v>31</v>
      </c>
      <c r="C7" s="29">
        <v>18</v>
      </c>
      <c r="D7" s="13">
        <v>128000</v>
      </c>
      <c r="E7" s="13">
        <f t="shared" si="0"/>
        <v>24320</v>
      </c>
      <c r="F7">
        <f t="shared" si="1"/>
        <v>2741760</v>
      </c>
      <c r="G7">
        <v>127518</v>
      </c>
      <c r="H7" s="13">
        <f t="shared" si="2"/>
        <v>24228.420000000002</v>
      </c>
      <c r="I7" s="13">
        <f t="shared" si="3"/>
        <v>2731435.56</v>
      </c>
      <c r="J7">
        <v>130000</v>
      </c>
      <c r="K7">
        <f t="shared" si="4"/>
        <v>24700</v>
      </c>
      <c r="L7">
        <f t="shared" si="5"/>
        <v>2784600</v>
      </c>
      <c r="M7">
        <f t="shared" si="6"/>
        <v>128506</v>
      </c>
      <c r="N7">
        <f t="shared" si="7"/>
        <v>2752598.52</v>
      </c>
    </row>
    <row r="8" spans="1:14" ht="50" x14ac:dyDescent="0.35">
      <c r="A8" s="13" t="s">
        <v>17</v>
      </c>
      <c r="B8" s="28" t="s">
        <v>32</v>
      </c>
      <c r="C8" s="29">
        <v>120</v>
      </c>
      <c r="D8" s="13">
        <v>3250</v>
      </c>
      <c r="E8" s="13">
        <f t="shared" si="0"/>
        <v>617.5</v>
      </c>
      <c r="F8">
        <f t="shared" si="1"/>
        <v>464100</v>
      </c>
      <c r="G8">
        <v>3200</v>
      </c>
      <c r="H8" s="13">
        <f t="shared" si="2"/>
        <v>608</v>
      </c>
      <c r="I8" s="13">
        <f t="shared" si="3"/>
        <v>456960</v>
      </c>
      <c r="J8">
        <v>4200</v>
      </c>
      <c r="K8">
        <f t="shared" si="4"/>
        <v>798</v>
      </c>
      <c r="L8">
        <f t="shared" si="5"/>
        <v>599760</v>
      </c>
      <c r="M8">
        <f t="shared" si="6"/>
        <v>3550</v>
      </c>
      <c r="N8">
        <f t="shared" si="7"/>
        <v>506940</v>
      </c>
    </row>
    <row r="9" spans="1:14" ht="37.5" x14ac:dyDescent="0.35">
      <c r="A9" s="13" t="s">
        <v>18</v>
      </c>
      <c r="B9" s="28" t="s">
        <v>33</v>
      </c>
      <c r="C9" s="29">
        <v>4</v>
      </c>
      <c r="D9" s="13">
        <v>174400</v>
      </c>
      <c r="E9" s="13">
        <f t="shared" si="0"/>
        <v>33136</v>
      </c>
      <c r="F9">
        <f t="shared" si="1"/>
        <v>830144</v>
      </c>
      <c r="G9">
        <v>174320</v>
      </c>
      <c r="H9" s="13">
        <f t="shared" si="2"/>
        <v>33120.800000000003</v>
      </c>
      <c r="I9" s="13">
        <f t="shared" si="3"/>
        <v>829763.2</v>
      </c>
      <c r="J9">
        <v>176000</v>
      </c>
      <c r="K9">
        <f t="shared" si="4"/>
        <v>33440</v>
      </c>
      <c r="L9">
        <f t="shared" si="5"/>
        <v>837760</v>
      </c>
      <c r="M9" t="e">
        <f>(#REF!+G9+J9)/3</f>
        <v>#REF!</v>
      </c>
      <c r="N9">
        <f t="shared" si="7"/>
        <v>832555.7333333334</v>
      </c>
    </row>
    <row r="10" spans="1:14" ht="37.5" x14ac:dyDescent="0.35">
      <c r="A10" s="13" t="s">
        <v>19</v>
      </c>
      <c r="B10" s="28" t="s">
        <v>34</v>
      </c>
      <c r="C10" s="29">
        <v>1</v>
      </c>
      <c r="D10" s="13">
        <v>79600</v>
      </c>
      <c r="E10" s="13">
        <f t="shared" si="0"/>
        <v>15124</v>
      </c>
      <c r="F10">
        <f t="shared" si="1"/>
        <v>94724</v>
      </c>
      <c r="G10">
        <v>79548</v>
      </c>
      <c r="H10" s="13">
        <f t="shared" si="2"/>
        <v>15114.12</v>
      </c>
      <c r="I10" s="13">
        <f t="shared" si="3"/>
        <v>94662.12</v>
      </c>
      <c r="J10">
        <v>87000</v>
      </c>
      <c r="K10">
        <f t="shared" si="4"/>
        <v>16530</v>
      </c>
      <c r="L10">
        <f t="shared" si="5"/>
        <v>103530</v>
      </c>
      <c r="M10">
        <f>(D9+G10+J10)/3</f>
        <v>113649.33333333333</v>
      </c>
      <c r="N10">
        <f t="shared" si="7"/>
        <v>97638.706666666665</v>
      </c>
    </row>
    <row r="11" spans="1:14" ht="37.5" x14ac:dyDescent="0.35">
      <c r="A11" s="13" t="s">
        <v>20</v>
      </c>
      <c r="B11" s="28" t="s">
        <v>35</v>
      </c>
      <c r="C11" s="29">
        <v>1</v>
      </c>
      <c r="D11" s="13">
        <v>167350</v>
      </c>
      <c r="E11" s="13">
        <f t="shared" si="0"/>
        <v>31796.5</v>
      </c>
      <c r="F11">
        <f t="shared" si="1"/>
        <v>199146.5</v>
      </c>
      <c r="G11">
        <v>167298</v>
      </c>
      <c r="H11" s="13">
        <f t="shared" si="2"/>
        <v>31786.62</v>
      </c>
      <c r="I11" s="13">
        <f t="shared" si="3"/>
        <v>199084.62</v>
      </c>
      <c r="J11">
        <v>170000</v>
      </c>
      <c r="K11">
        <f t="shared" si="4"/>
        <v>32300</v>
      </c>
      <c r="L11">
        <f t="shared" si="5"/>
        <v>202300</v>
      </c>
      <c r="M11">
        <f t="shared" si="6"/>
        <v>168216</v>
      </c>
      <c r="N11">
        <f t="shared" si="7"/>
        <v>200177.04</v>
      </c>
    </row>
    <row r="12" spans="1:14" ht="50" x14ac:dyDescent="0.35">
      <c r="A12" s="13" t="s">
        <v>21</v>
      </c>
      <c r="B12" s="28" t="s">
        <v>36</v>
      </c>
      <c r="C12" s="29">
        <v>1</v>
      </c>
      <c r="D12" s="13">
        <v>339300</v>
      </c>
      <c r="E12" s="13">
        <f t="shared" si="0"/>
        <v>64467</v>
      </c>
      <c r="F12">
        <f t="shared" si="1"/>
        <v>403767</v>
      </c>
      <c r="G12" s="25">
        <v>339290</v>
      </c>
      <c r="H12" s="13">
        <f t="shared" si="2"/>
        <v>64465.1</v>
      </c>
      <c r="I12" s="13">
        <f t="shared" si="3"/>
        <v>403755.1</v>
      </c>
      <c r="J12" s="25">
        <v>345000</v>
      </c>
      <c r="K12">
        <f t="shared" si="4"/>
        <v>65550</v>
      </c>
      <c r="L12">
        <f t="shared" si="5"/>
        <v>410550</v>
      </c>
      <c r="M12">
        <f t="shared" si="6"/>
        <v>341196.66666666669</v>
      </c>
      <c r="N12">
        <f t="shared" si="7"/>
        <v>406024.03333333338</v>
      </c>
    </row>
    <row r="13" spans="1:14" ht="50" x14ac:dyDescent="0.35">
      <c r="A13" s="13" t="s">
        <v>22</v>
      </c>
      <c r="B13" s="28" t="s">
        <v>37</v>
      </c>
      <c r="C13" s="29">
        <v>1</v>
      </c>
      <c r="D13" s="13">
        <v>199000</v>
      </c>
      <c r="E13" s="13">
        <f t="shared" si="0"/>
        <v>37810</v>
      </c>
      <c r="F13">
        <f t="shared" si="1"/>
        <v>236810</v>
      </c>
      <c r="G13" s="25">
        <v>198888</v>
      </c>
      <c r="H13" s="13">
        <f t="shared" si="2"/>
        <v>37788.720000000001</v>
      </c>
      <c r="I13" s="13">
        <f t="shared" si="3"/>
        <v>236676.72</v>
      </c>
      <c r="J13" s="25">
        <v>201000</v>
      </c>
      <c r="K13">
        <f t="shared" si="4"/>
        <v>38190</v>
      </c>
      <c r="L13">
        <f t="shared" si="5"/>
        <v>239190</v>
      </c>
      <c r="M13">
        <f t="shared" si="6"/>
        <v>199629.33333333334</v>
      </c>
      <c r="N13">
        <f t="shared" si="7"/>
        <v>237558.90666666665</v>
      </c>
    </row>
    <row r="14" spans="1:14" ht="15" thickBot="1" x14ac:dyDescent="0.4">
      <c r="A14" s="13" t="s">
        <v>23</v>
      </c>
      <c r="B14" s="30" t="s">
        <v>38</v>
      </c>
      <c r="C14" s="29">
        <v>2</v>
      </c>
      <c r="D14" s="13">
        <v>3325000</v>
      </c>
      <c r="E14" s="13">
        <f t="shared" si="0"/>
        <v>631750</v>
      </c>
      <c r="F14" s="13">
        <f t="shared" si="1"/>
        <v>7913500</v>
      </c>
      <c r="G14" s="17">
        <v>3321620</v>
      </c>
      <c r="H14" s="13">
        <f t="shared" si="2"/>
        <v>631107.80000000005</v>
      </c>
      <c r="I14" s="13">
        <f t="shared" si="3"/>
        <v>7905455.5999999996</v>
      </c>
      <c r="J14" s="17">
        <v>3515000</v>
      </c>
      <c r="K14" s="13">
        <f t="shared" si="4"/>
        <v>667850</v>
      </c>
      <c r="L14" s="13">
        <f t="shared" si="5"/>
        <v>8365700</v>
      </c>
      <c r="M14" s="35">
        <f t="shared" si="6"/>
        <v>3387206.6666666665</v>
      </c>
      <c r="N14" s="35">
        <f t="shared" si="7"/>
        <v>8061551.8666666672</v>
      </c>
    </row>
    <row r="15" spans="1:14" ht="15" thickBot="1" x14ac:dyDescent="0.4">
      <c r="F15" s="16">
        <f>SUM(F3:F14)</f>
        <v>59293951.5</v>
      </c>
      <c r="I15" s="16"/>
      <c r="L15" s="18"/>
      <c r="M15" s="38"/>
      <c r="N15" s="39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de la Hoz</dc:creator>
  <cp:lastModifiedBy>Marcela</cp:lastModifiedBy>
  <cp:lastPrinted>2024-02-19T15:40:51Z</cp:lastPrinted>
  <dcterms:created xsi:type="dcterms:W3CDTF">2024-02-14T20:01:02Z</dcterms:created>
  <dcterms:modified xsi:type="dcterms:W3CDTF">2026-03-12T16:41:40Z</dcterms:modified>
</cp:coreProperties>
</file>