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d7a525eafff0be/Documentos/Adecuación Sede San José/Interventoría/6. INFORMES/INFORMES SEMANALES/"/>
    </mc:Choice>
  </mc:AlternateContent>
  <xr:revisionPtr revIDLastSave="206" documentId="14_{67C09E60-F901-43E2-8043-0D50FF231D7B}" xr6:coauthVersionLast="47" xr6:coauthVersionMax="47" xr10:uidLastSave="{8307DC2B-0372-4021-88D5-8EB8933CDE12}"/>
  <bookViews>
    <workbookView xWindow="-120" yWindow="-120" windowWidth="20730" windowHeight="11040" xr2:uid="{00000000-000D-0000-FFFF-FFFF00000000}"/>
  </bookViews>
  <sheets>
    <sheet name="Formato INFORME SEMANAL" sheetId="1" r:id="rId1"/>
  </sheets>
  <definedNames>
    <definedName name="_xlnm.Print_Area" localSheetId="0">'Formato INFORME SEMANAL'!$A$1:$R$293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5" i="1" l="1"/>
  <c r="O135" i="1" s="1"/>
  <c r="Q135" i="1" s="1"/>
  <c r="M135" i="1"/>
  <c r="P191" i="1" l="1"/>
  <c r="M191" i="1"/>
  <c r="J191" i="1"/>
  <c r="F191" i="1"/>
  <c r="K141" i="1"/>
  <c r="N134" i="1"/>
  <c r="M134" i="1"/>
  <c r="N133" i="1"/>
  <c r="O133" i="1" s="1"/>
  <c r="Q133" i="1" s="1"/>
  <c r="M133" i="1"/>
  <c r="M132" i="1"/>
  <c r="P93" i="1"/>
  <c r="P94" i="1" s="1"/>
  <c r="P92" i="1"/>
  <c r="N92" i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P52" i="1"/>
  <c r="P53" i="1" s="1"/>
  <c r="P54" i="1" s="1"/>
  <c r="M52" i="1"/>
  <c r="N52" i="1" s="1"/>
  <c r="Q92" i="1" l="1"/>
  <c r="O134" i="1"/>
  <c r="Q134" i="1" s="1"/>
  <c r="N53" i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Q52" i="1"/>
  <c r="P95" i="1"/>
  <c r="Q94" i="1"/>
  <c r="Q93" i="1"/>
  <c r="Q53" i="1"/>
  <c r="Q95" i="1" l="1"/>
  <c r="P96" i="1"/>
  <c r="Q55" i="1"/>
  <c r="P56" i="1"/>
  <c r="Q54" i="1"/>
  <c r="P97" i="1" l="1"/>
  <c r="Q96" i="1"/>
  <c r="P57" i="1"/>
  <c r="Q56" i="1"/>
  <c r="Q57" i="1" l="1"/>
  <c r="P58" i="1"/>
  <c r="P59" i="1" s="1"/>
  <c r="P98" i="1"/>
  <c r="Q97" i="1"/>
  <c r="P99" i="1" l="1"/>
  <c r="Q98" i="1"/>
  <c r="Q58" i="1"/>
  <c r="P60" i="1" l="1"/>
  <c r="Q59" i="1"/>
  <c r="P100" i="1"/>
  <c r="Q99" i="1"/>
  <c r="Q100" i="1" l="1"/>
  <c r="P101" i="1"/>
  <c r="P61" i="1"/>
  <c r="Q60" i="1"/>
  <c r="P62" i="1" l="1"/>
  <c r="Q61" i="1"/>
  <c r="Q101" i="1"/>
  <c r="P102" i="1"/>
  <c r="P103" i="1" l="1"/>
  <c r="Q102" i="1"/>
  <c r="Q62" i="1"/>
  <c r="P63" i="1"/>
  <c r="Q63" i="1" l="1"/>
  <c r="P64" i="1"/>
  <c r="Q103" i="1"/>
  <c r="P104" i="1"/>
  <c r="P65" i="1" l="1"/>
  <c r="Q64" i="1"/>
  <c r="P105" i="1"/>
  <c r="Q104" i="1"/>
  <c r="P106" i="1" l="1"/>
  <c r="Q105" i="1"/>
  <c r="Q65" i="1"/>
  <c r="P66" i="1"/>
  <c r="P67" i="1" l="1"/>
  <c r="Q66" i="1"/>
  <c r="P107" i="1"/>
  <c r="Q106" i="1"/>
  <c r="P108" i="1" l="1"/>
  <c r="Q107" i="1"/>
  <c r="P68" i="1"/>
  <c r="Q67" i="1"/>
  <c r="P69" i="1" l="1"/>
  <c r="Q68" i="1"/>
  <c r="Q108" i="1"/>
  <c r="P109" i="1"/>
  <c r="P110" i="1" l="1"/>
  <c r="Q109" i="1"/>
  <c r="P70" i="1"/>
  <c r="Q69" i="1"/>
  <c r="P71" i="1" l="1"/>
  <c r="Q70" i="1"/>
  <c r="P111" i="1"/>
  <c r="Q110" i="1"/>
  <c r="Q111" i="1" l="1"/>
  <c r="P112" i="1"/>
  <c r="P72" i="1"/>
  <c r="Q71" i="1"/>
  <c r="Q112" i="1" l="1"/>
  <c r="P113" i="1"/>
  <c r="P73" i="1"/>
  <c r="Q72" i="1"/>
  <c r="Q73" i="1" l="1"/>
  <c r="P74" i="1"/>
  <c r="P114" i="1"/>
  <c r="Q113" i="1"/>
  <c r="P75" i="1" l="1"/>
  <c r="Q74" i="1"/>
  <c r="P115" i="1"/>
  <c r="Q114" i="1"/>
  <c r="P116" i="1" l="1"/>
  <c r="Q115" i="1"/>
  <c r="P76" i="1"/>
  <c r="Q75" i="1"/>
  <c r="Q76" i="1" l="1"/>
  <c r="P77" i="1"/>
  <c r="Q116" i="1"/>
  <c r="P117" i="1"/>
  <c r="Q117" i="1" l="1"/>
  <c r="P118" i="1"/>
  <c r="P78" i="1"/>
  <c r="Q77" i="1"/>
  <c r="Q78" i="1" l="1"/>
  <c r="P79" i="1"/>
  <c r="P119" i="1"/>
  <c r="Q118" i="1"/>
  <c r="Q119" i="1" l="1"/>
  <c r="P120" i="1"/>
  <c r="Q79" i="1"/>
  <c r="P80" i="1"/>
  <c r="P81" i="1" l="1"/>
  <c r="Q80" i="1"/>
  <c r="P121" i="1"/>
  <c r="Q120" i="1"/>
  <c r="P122" i="1" l="1"/>
  <c r="Q122" i="1" s="1"/>
  <c r="Q123" i="1" s="1"/>
  <c r="Q121" i="1"/>
  <c r="Q81" i="1"/>
  <c r="P82" i="1"/>
  <c r="Q82" i="1" s="1"/>
  <c r="Q83" i="1" s="1"/>
</calcChain>
</file>

<file path=xl/cellimages.xml><?xml version="1.0" encoding="utf-8"?>
<etc:cellImages xmlns:xdr="http://schemas.openxmlformats.org/drawingml/2006/spreadsheetDrawing" xmlns:a="http://schemas.openxmlformats.org/drawingml/2006/main" xmlns:r="http://schemas.openxmlformats.org/officeDocument/2006/relationships" xmlns:etc="http://www.wps.cn/officeDocument/2017/etCustomData"/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solicitud conceptos 2015</author>
  </authors>
  <commentList>
    <comment ref="B4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 deben consignar los avances fisicos y presupuestales del proyecto, tanto los de la semana como los acumulados. Deben coincidri con los reportados en el modulo de seguimiento a obras para la misma semana</t>
        </r>
      </text>
    </comment>
    <comment ref="B4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AVANCE SEMANAL ACUMULADO DE LAS ULTIMAS 4 SEMANAS Se debe generar grafica del avance fisico de obra y grafica del avance programado. En el eje vertical los porcentajes y en el horizontal las semanas</t>
        </r>
      </text>
    </comment>
    <comment ref="B8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AVANCE SEMANAL ACUMULADO DE LAS ULTIMAS 4 SEMANAS Se debe generar grafica del avance financiero de obra y grafica del avance programado. En el eje vertical los porcentajes y en el horizontal las semanas</t>
        </r>
      </text>
    </comment>
  </commentList>
</comments>
</file>

<file path=xl/sharedStrings.xml><?xml version="1.0" encoding="utf-8"?>
<sst xmlns="http://schemas.openxmlformats.org/spreadsheetml/2006/main" count="321" uniqueCount="202">
  <si>
    <t>PERIODO (SEMANA)</t>
  </si>
  <si>
    <t>Informe Número:</t>
  </si>
  <si>
    <t>Dirección Regional</t>
  </si>
  <si>
    <t>Supervisor Regional</t>
  </si>
  <si>
    <t>Fecha de elaboración del informe</t>
  </si>
  <si>
    <t>INFORMACION GENERAL DEL PROYECTO</t>
  </si>
  <si>
    <t>CONTRATISTA</t>
  </si>
  <si>
    <t>INTERVENTOR</t>
  </si>
  <si>
    <t>Contratista</t>
  </si>
  <si>
    <t>Interventor</t>
  </si>
  <si>
    <t>Contrato No.</t>
  </si>
  <si>
    <t>Fecha de Iniciación</t>
  </si>
  <si>
    <t>Fecha Suspensión No. 1</t>
  </si>
  <si>
    <t>Fecha Reinicio No. 1</t>
  </si>
  <si>
    <t>Fecha de Terminación</t>
  </si>
  <si>
    <t xml:space="preserve">Valor Inicial </t>
  </si>
  <si>
    <t>Valor Inicial</t>
  </si>
  <si>
    <t xml:space="preserve">Valor Actualizado </t>
  </si>
  <si>
    <t>Valor Actualizado</t>
  </si>
  <si>
    <t>Plazo Inicial</t>
  </si>
  <si>
    <t>OBJETO DEL CONTRATO DE OBRA :</t>
  </si>
  <si>
    <t>OBJETO DEL CONTRATO DE INTERVENTORIA:</t>
  </si>
  <si>
    <t>PERSONAL CONTRATISTA DE OBRA</t>
  </si>
  <si>
    <t>CARGO</t>
  </si>
  <si>
    <t>NOMBRE</t>
  </si>
  <si>
    <t>DIRECTOR DE OBRA CONTRATISTA:</t>
  </si>
  <si>
    <t>ARQUITECTO RESIDENTE DE OBRA</t>
  </si>
  <si>
    <t>PERSONAL INTERVENTORIA</t>
  </si>
  <si>
    <t>SEGUIMIENTO FISICO CONTRATO DE CONSTRUCCION (Porcentaje)</t>
  </si>
  <si>
    <t>GRAFICO AVANCE FISICO CONTRATO DE CONSTRUCCION</t>
  </si>
  <si>
    <t>%AVANCE SEMANAL ACUMULADO</t>
  </si>
  <si>
    <t>PROGRAMADO</t>
  </si>
  <si>
    <t>PV</t>
  </si>
  <si>
    <t>EJECUTADO</t>
  </si>
  <si>
    <t>EV</t>
  </si>
  <si>
    <t>ATRASO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</si>
  <si>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</si>
  <si>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</si>
  <si>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</si>
  <si>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</si>
  <si>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</si>
  <si>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</si>
  <si>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</si>
  <si>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</si>
  <si>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ALERTAS</t>
  </si>
  <si>
    <t xml:space="preserve">SEGUIMIENTO FINANCIERO CONTRATO DE OBRA (Millones de $) </t>
  </si>
  <si>
    <t>GRAFICO AVANCE FINANCIERO CONTRATO DE OBRA</t>
  </si>
  <si>
    <t xml:space="preserve"> </t>
  </si>
  <si>
    <t xml:space="preserve">NOTA: Los avances plasmados en este informe se basan en los informes semanales de interventoría. </t>
  </si>
  <si>
    <t>ACTIVIDADES EJECUTADAS EN LA SEMANA</t>
  </si>
  <si>
    <t>No.</t>
  </si>
  <si>
    <t xml:space="preserve">DESCRIPCIÓN
</t>
  </si>
  <si>
    <t>FECHA INICIO</t>
  </si>
  <si>
    <t>FECHA FIN</t>
  </si>
  <si>
    <t>No DE DIAS PROGRAMADOS</t>
  </si>
  <si>
    <t>No DE DIAS TRANSCURRIDOS</t>
  </si>
  <si>
    <t>% PROGRAMADO</t>
  </si>
  <si>
    <t>% EJECUTADO</t>
  </si>
  <si>
    <t>RETRASO/ADELANTO</t>
  </si>
  <si>
    <r>
      <t xml:space="preserve">SUSCRIPCIÓN DEL ACTA DE INICIO </t>
    </r>
    <r>
      <rPr>
        <sz val="10"/>
        <rFont val="Calibri"/>
        <family val="2"/>
      </rPr>
      <t>(HITO OBLIGATORIO)</t>
    </r>
  </si>
  <si>
    <r>
      <t>ENTREGA A LA INTERVENTORIA DE LOS PRODUCTOS Y/O ACTIVIDADES CONTRATADAS</t>
    </r>
    <r>
      <rPr>
        <sz val="10"/>
        <rFont val="Calibri"/>
        <family val="2"/>
      </rPr>
      <t xml:space="preserve"> (HITO OBLIGATORIO)</t>
    </r>
  </si>
  <si>
    <t>Plazo FALTANTE el Proyecto en Días</t>
  </si>
  <si>
    <t>ALERTA</t>
  </si>
  <si>
    <t>DESARROLLO Y DESCRIPCION DE ACTIVIDADES SEMANALES REALIZADAS - REPORTE DE CUMPLIMIENTO A LAS OBLIGACIONES DEL INTERVENTOR</t>
  </si>
  <si>
    <t>TEMAS TECNICOS</t>
  </si>
  <si>
    <t>CONDICIONES GENERALES DE EJECUCIÓN TECNICA DE OBRA</t>
  </si>
  <si>
    <t>Cumple</t>
  </si>
  <si>
    <t>SI</t>
  </si>
  <si>
    <t xml:space="preserve">El contratista de obra cuenta con el personal capacitado para desarrollo del proyecto y  cumple con lo estipulado en el contrato </t>
  </si>
  <si>
    <t xml:space="preserve">NO </t>
  </si>
  <si>
    <t>Los materiales suministrados, han sido aprobados previo a su instalación por la interventoría, cuentan con certificación de calidad y cumplen con las especificaciones técnicas requeridas</t>
  </si>
  <si>
    <t>N/A</t>
  </si>
  <si>
    <t xml:space="preserve">Todos los procedimientos que son usados para la instalación de equipos y materiales eléctricos se ajustan a los establecidos en el reglamento vigente en la empresa de energía y a las demás normas aplicables. </t>
  </si>
  <si>
    <t>Todos los procedimientos que son usados para la instalación de equipos y materiales hidrosanitarios se ajustan a los establecidos en la NTC 1500 Código Colombiano de Fontanería y demás normas aplicables.</t>
  </si>
  <si>
    <t>Presencia de personal de interventoría en las sedes</t>
  </si>
  <si>
    <t>La interventoría realiza el seguimiento a actividades ejecutadas por el contratista de obra</t>
  </si>
  <si>
    <t>La interventoría realiza el seguimiento a ejecución contractual en bitácora de obra</t>
  </si>
  <si>
    <t>La interventoría realiza comités periódicos de obra</t>
  </si>
  <si>
    <t>El interventor exigió el uso de los elementos de protección personal y elementos de bioseguridad</t>
  </si>
  <si>
    <t>El personal de interventoría utilizo de forma correcta los elementos de protección personal y elementos de bioseguridad</t>
  </si>
  <si>
    <t>Se presenta concepto sanitario FAVORABLE expedido por la secretaria de salud municipal, para realizar actividades de limpieza y desinfección de tanques.</t>
  </si>
  <si>
    <t>El contratista de obra dio cumplimiento a la normativa relacionada con la gestión integral de residuos de construcción y demolición</t>
  </si>
  <si>
    <t>El contratista de obra y el interventor atendieron las solicitudes formuladas por la Dirección Regional y sus centros adscritos</t>
  </si>
  <si>
    <r>
      <t xml:space="preserve">Observaciones
</t>
    </r>
    <r>
      <rPr>
        <sz val="10"/>
        <color indexed="10"/>
        <rFont val="Calibri"/>
        <family val="2"/>
      </rPr>
      <t xml:space="preserve">
</t>
    </r>
    <r>
      <rPr>
        <sz val="10"/>
        <color indexed="23"/>
        <rFont val="Calibri"/>
        <family val="2"/>
      </rPr>
      <t xml:space="preserve">(Consignar en este apartado todas las observaciones que se presenten con relación a la ejecución contractual)
</t>
    </r>
    <r>
      <rPr>
        <sz val="10"/>
        <rFont val="Calibri"/>
        <family val="2"/>
      </rPr>
      <t xml:space="preserve">
</t>
    </r>
  </si>
  <si>
    <t>TEMAS JURIDICOS CONTRACTUALES</t>
  </si>
  <si>
    <t>TEMAS SISO</t>
  </si>
  <si>
    <t>CONDICIONES GENERALES SISO</t>
  </si>
  <si>
    <t>En la ejecución  de la obra se da cumplimiento a los planes de manejo ambiental, gestión social, salud en el trabajo.</t>
  </si>
  <si>
    <t>La totalidad del personal que ha laborado en el proyecto se encuentra afiliado y al día con los aportes de seguridad social y parafiscales.</t>
  </si>
  <si>
    <t>Se implementan protocolos de bioseguridad en cumplimiento de la resolución N°666 de 2020 y demás normativa emitida por el Gobierno Nacional.</t>
  </si>
  <si>
    <t>ACTIVIDADES REALIZADAS EN EL MES</t>
  </si>
  <si>
    <t>OBSERVACIONES DE LA INTERVENTORIA</t>
  </si>
  <si>
    <t>PERSONAL QUE LABORÓ LA SEMANA</t>
  </si>
  <si>
    <t>CANT.</t>
  </si>
  <si>
    <t>TOTAL</t>
  </si>
  <si>
    <r>
      <t xml:space="preserve">REGISTRO INFORMES SEMANALES DE INTERVENTORÍA
</t>
    </r>
    <r>
      <rPr>
        <sz val="10"/>
        <rFont val="Calibri"/>
        <family val="2"/>
      </rPr>
      <t>(Registre los datos de los últimos informes)</t>
    </r>
  </si>
  <si>
    <t>PERIODO</t>
  </si>
  <si>
    <t>ESTADO Y CONTENIDO</t>
  </si>
  <si>
    <t>N° INFORME</t>
  </si>
  <si>
    <t>DESDE</t>
  </si>
  <si>
    <t>HASTA</t>
  </si>
  <si>
    <t>Fecha de Entrega</t>
  </si>
  <si>
    <t>Radicado SENA</t>
  </si>
  <si>
    <t xml:space="preserve">Observaciones y Contenido del Informe RELEVANTES </t>
  </si>
  <si>
    <r>
      <rPr>
        <b/>
        <sz val="10"/>
        <rFont val="Calibri"/>
        <family val="2"/>
      </rPr>
      <t xml:space="preserve">ANEXOS DE INFORMES DE INTERVENTORIA </t>
    </r>
    <r>
      <rPr>
        <sz val="10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</si>
  <si>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REGISTRO FOTOGRAFICO</t>
  </si>
  <si>
    <t xml:space="preserve">  </t>
  </si>
  <si>
    <t>Georreferenciación</t>
  </si>
  <si>
    <t>Descripción</t>
  </si>
  <si>
    <t xml:space="preserve"> FORMATO INFORME SEMANAL </t>
  </si>
  <si>
    <t>VAUPÉS</t>
  </si>
  <si>
    <t xml:space="preserve"> ERIKA MABEL AGUILAR MACHADO</t>
  </si>
  <si>
    <t>RAELJA INGENIERIA S.A.S</t>
  </si>
  <si>
    <t>CO1.PCCNTR.8240890</t>
  </si>
  <si>
    <t>DOS (2) MESES Y VEINTICINCO (25) DÍAS</t>
  </si>
  <si>
    <t>SEM 9</t>
  </si>
  <si>
    <t>SEM 10</t>
  </si>
  <si>
    <t>SEM 11</t>
  </si>
  <si>
    <t>SEM 12</t>
  </si>
  <si>
    <t>SEM 13</t>
  </si>
  <si>
    <t>SEM 14</t>
  </si>
  <si>
    <t>SEM 15</t>
  </si>
  <si>
    <t>CONSORCIO J&amp;J SENA</t>
  </si>
  <si>
    <t>CO1.PCCNTR.8372379</t>
  </si>
  <si>
    <t>Contratar la adecuación de las áreas administrativas del Centro Agropecuario y de Servicios Ambientales Jirijirimo del SENA Regional Vaupés sede San José.</t>
  </si>
  <si>
    <t>Contratar la interventoría técnica, administrativa, financiera y ambiental de la adecuación de las áreas administrativas del Centro Agropecuario y de Servicios Ambientales Jirijirimo del SENA, Regional Vaupés Sede San José.</t>
  </si>
  <si>
    <t>OMAR FERNANDO RODRIGUEZ ACOSTA</t>
  </si>
  <si>
    <t>ALEJANDRO HORACIO BAQUERO SALAZAR</t>
  </si>
  <si>
    <t>JOSÉ DAVID LEÓN BASTIDAS</t>
  </si>
  <si>
    <t xml:space="preserve">JORGE LUIS AMEZQUITA DUARTE </t>
  </si>
  <si>
    <t>JAIME GIRLEY BETANCOURT</t>
  </si>
  <si>
    <t xml:space="preserve">RICHARD LOBOA SANCHEZ </t>
  </si>
  <si>
    <t>ESPECIALISTA ESTRUCTURAL</t>
  </si>
  <si>
    <t>LENIN ALEJANDRO JARAMILLO RIVERA</t>
  </si>
  <si>
    <t>JULIO CESAR MONJE TAMAYO</t>
  </si>
  <si>
    <t>RESIDENTE SISO DE INTERVENTORIA</t>
  </si>
  <si>
    <t xml:space="preserve">DIRECTOR DE OBRA </t>
  </si>
  <si>
    <t xml:space="preserve">INGENIERO CIVIL RESIDENTE </t>
  </si>
  <si>
    <t xml:space="preserve">INGENIERO AMBIENTAL </t>
  </si>
  <si>
    <t>INGENIERO ELÉCTRICO</t>
  </si>
  <si>
    <t>INGENIERO AMBIENTAL</t>
  </si>
  <si>
    <t>JHON JAIRO HERNANDEZ DAZA</t>
  </si>
  <si>
    <t>ALEXANDER JOVEN YUSTRES</t>
  </si>
  <si>
    <t xml:space="preserve">DIBUJANTE DE OBRA </t>
  </si>
  <si>
    <t xml:space="preserve">RESIDENTE SISO DE OBRA </t>
  </si>
  <si>
    <t>JAVIER ORLANDO POLANIA BERNAL</t>
  </si>
  <si>
    <t xml:space="preserve">ESPECIALISTAS EN ESTRUCTURAS </t>
  </si>
  <si>
    <t>JAIME DUARTE TORRES</t>
  </si>
  <si>
    <t>ESPECIALISTAS GEOTECNICO</t>
  </si>
  <si>
    <t xml:space="preserve">RAFAEL ENRIQUE TELLEZ LOZANO </t>
  </si>
  <si>
    <t>PERSONAL  DE LA ENTIDAD CONTRATANTE</t>
  </si>
  <si>
    <t>PERSONAL  DEL LA ENTIDAD CONTRATISTA</t>
  </si>
  <si>
    <t>PERSONAL DE INTERVENTORÍA</t>
  </si>
  <si>
    <t xml:space="preserve">PERSONAL DE MANO DE OBRA </t>
  </si>
  <si>
    <t>SUPERVISOR DEL CONTATO</t>
  </si>
  <si>
    <t>PROFESIONALES DE APOYO TECNICO Y INFRAESTRUCTURA</t>
  </si>
  <si>
    <t>PROFESIONAL AMBIENTAL Y DINAMIZADORA ENERGETICA</t>
  </si>
  <si>
    <t>PROFESIONAL JURIDICO</t>
  </si>
  <si>
    <t>PROFESIONAL SST</t>
  </si>
  <si>
    <t xml:space="preserve">RESIDENTE DE OBRA </t>
  </si>
  <si>
    <t>RESIDENTE DE INTERVENTORIA</t>
  </si>
  <si>
    <t>_</t>
  </si>
  <si>
    <t>MAESTRO DE OBRA</t>
  </si>
  <si>
    <t>AYUDANTE DE OBRA</t>
  </si>
  <si>
    <t>1°14′57" N 70°14'08" W</t>
  </si>
  <si>
    <t xml:space="preserve">AUXILIAR DE INGENIERIA </t>
  </si>
  <si>
    <t>OFICIAL DE OBRA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</si>
  <si>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</t>
    </r>
  </si>
  <si>
    <t>PROFESIONAL AMBIENTAL</t>
  </si>
  <si>
    <t>PROFESIONAL EN ESTRUCTURAS</t>
  </si>
  <si>
    <t>Suministro, figuración e instalación de acero de refuerzo 60000 PSI</t>
  </si>
  <si>
    <t xml:space="preserve">Nota: </t>
  </si>
  <si>
    <t>,</t>
  </si>
  <si>
    <t xml:space="preserve">Prorrogá 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</si>
  <si>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</si>
  <si>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</si>
  <si>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</si>
  <si>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</si>
  <si>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</si>
  <si>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</si>
  <si>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</si>
  <si>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</si>
  <si>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</si>
  <si>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</si>
  <si>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</si>
  <si>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</si>
  <si>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</si>
  <si>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</si>
  <si>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</si>
  <si>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</si>
  <si>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SEMANA No. 17</t>
  </si>
  <si>
    <t xml:space="preserve">CUATRO (4) MESES </t>
  </si>
  <si>
    <t>Fecha de Terminación actualizada</t>
  </si>
  <si>
    <t>9/03/2026 al 14/03/2026</t>
  </si>
  <si>
    <t>Placa de contrapiso según diseño estructura</t>
  </si>
  <si>
    <t>Suministro, figuración e instalación de malla electrosoldada 60000 PSI, 6,5 mm.</t>
  </si>
  <si>
    <t>La interventoría deja constancia de que las actividades ejecutadas durante la semana fueron verificadas en campo antes y durante su ejecución, reiterando la importancia de mantener el cumplimiento de las especificaciones técnicas y los procedimientos constructivos establecidos, con el fin de garantizar la calidad y durabilidad de los elementos ejecutados.</t>
  </si>
  <si>
    <t>Figuración y armado del acero de refuerzo de vigas y viguetas de entrepiso sobre camillas de apoyo, en el tramo comprendido entre los ejes E y G, verificando disposición y conformación conforme a planos estructurales.</t>
  </si>
  <si>
    <t>Elaboración de casetones en icopor (poliestireno expandido) para su posterior instalación en la losa de entrepiso, como elementos aligerantes del sistema estructural.</t>
  </si>
  <si>
    <t>Figuración y armado de acero de refuerzo en vigas aéreas, ejecutado en sitio, evidenciando la conformación de los elementos estructurales en altura conforme a los despieces estructurales.</t>
  </si>
  <si>
    <t>Instalación de malla electrosoldada para la placa de contrapiso en el nivel +0.00, verificando su correcta disposición y traslapo entre paños.</t>
  </si>
  <si>
    <t>Fundida de la placa de contrapiso, ejecutada posterior a la nivelación del terreno y colocación de la malla electrosoldada, garantizando adecuada distribución y nivelación del concreto.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</si>
</sst>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"/>
    <numFmt numFmtId="165" formatCode="&quot;$&quot;\ #,##0.00"/>
    <numFmt numFmtId="166" formatCode="0.000%"/>
    <numFmt numFmtId="167" formatCode="[$$-240A]\ #,##0.00"/>
    <numFmt numFmtId="168" formatCode="&quot;$&quot;\ #,##0"/>
    <numFmt numFmtId="169" formatCode="d/mm/yyyy;@"/>
    <numFmt numFmtId="170" formatCode="#,##0.00;[Red]#,##0.00"/>
    <numFmt numFmtId="171" formatCode="[$-40A]dd\-mmm"/>
  </numFmts>
  <fonts count="27" x14ac:knownFonts="1">
    <font>
      <sz val="12"/>
      <name val="Calibri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0"/>
      <color indexed="8"/>
      <name val="Calibri"/>
      <family val="2"/>
    </font>
    <font>
      <sz val="10"/>
      <color indexed="23"/>
      <name val="Calibri"/>
      <family val="2"/>
    </font>
    <font>
      <sz val="10"/>
      <color indexed="23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4"/>
      <name val="Calibri"/>
      <family val="2"/>
    </font>
    <font>
      <sz val="10"/>
      <color indexed="10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0"/>
      <color indexed="10"/>
      <name val="Calibri"/>
      <family val="2"/>
    </font>
    <font>
      <b/>
      <sz val="14"/>
      <color indexed="23"/>
      <name val="Calibri"/>
      <family val="2"/>
    </font>
    <font>
      <b/>
      <sz val="12"/>
      <color indexed="23"/>
      <name val="Calibri"/>
      <family val="2"/>
    </font>
    <font>
      <sz val="14"/>
      <color indexed="23"/>
      <name val="Calibri"/>
      <family val="2"/>
    </font>
    <font>
      <b/>
      <sz val="10"/>
      <color indexed="8"/>
      <name val="Calibri"/>
      <family val="2"/>
    </font>
    <font>
      <b/>
      <sz val="10"/>
      <name val="Arial Narrow"/>
      <family val="2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sz val="12"/>
      <name val="Calibri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rgb="FFA5A5A5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75923B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6D9F0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D8D8D8"/>
        <bgColor indexed="8"/>
      </patternFill>
    </fill>
    <fill>
      <patternFill patternType="solid">
        <fgColor rgb="FFD8D8D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FFFFFF"/>
        <bgColor indexed="8"/>
      </patternFill>
    </fill>
    <fill>
      <patternFill patternType="solid">
        <fgColor rgb="FFBFBFB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9" fillId="0" borderId="0">
      <protection locked="0"/>
    </xf>
    <xf numFmtId="0" fontId="9" fillId="0" borderId="0">
      <protection locked="0"/>
    </xf>
    <xf numFmtId="43" fontId="11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9" fontId="9" fillId="0" borderId="0">
      <protection locked="0"/>
    </xf>
    <xf numFmtId="0" fontId="9" fillId="0" borderId="0">
      <protection locked="0"/>
    </xf>
    <xf numFmtId="9" fontId="11" fillId="0" borderId="0">
      <protection locked="0"/>
    </xf>
    <xf numFmtId="9" fontId="9" fillId="0" borderId="0">
      <protection locked="0"/>
    </xf>
    <xf numFmtId="44" fontId="24" fillId="0" borderId="0">
      <alignment vertical="top"/>
      <protection locked="0"/>
    </xf>
    <xf numFmtId="0" fontId="25" fillId="0" borderId="0">
      <protection locked="0"/>
    </xf>
  </cellStyleXfs>
  <cellXfs count="507">
    <xf numFmtId="0" fontId="0" fillId="0" borderId="0" xfId="0">
      <alignment vertical="center"/>
    </xf>
    <xf numFmtId="0" fontId="1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wrapText="1"/>
    </xf>
    <xf numFmtId="0" fontId="3" fillId="0" borderId="13" xfId="1" applyFont="1" applyBorder="1" applyAlignment="1" applyProtection="1">
      <alignment vertical="center"/>
    </xf>
    <xf numFmtId="0" fontId="3" fillId="0" borderId="14" xfId="1" applyFont="1" applyBorder="1" applyAlignment="1" applyProtection="1">
      <alignment vertical="center"/>
    </xf>
    <xf numFmtId="0" fontId="1" fillId="0" borderId="15" xfId="0" applyFont="1" applyBorder="1" applyAlignment="1"/>
    <xf numFmtId="0" fontId="8" fillId="0" borderId="27" xfId="1" applyFont="1" applyBorder="1" applyAlignment="1" applyProtection="1">
      <alignment vertical="center" wrapText="1"/>
    </xf>
    <xf numFmtId="0" fontId="8" fillId="0" borderId="0" xfId="1" applyFont="1" applyAlignment="1" applyProtection="1">
      <alignment vertical="center" wrapText="1"/>
    </xf>
    <xf numFmtId="0" fontId="8" fillId="0" borderId="28" xfId="1" applyFont="1" applyBorder="1" applyAlignment="1" applyProtection="1">
      <alignment vertical="center" wrapText="1"/>
    </xf>
    <xf numFmtId="0" fontId="9" fillId="0" borderId="0" xfId="1" applyAlignment="1" applyProtection="1">
      <alignment vertical="justify" wrapText="1"/>
    </xf>
    <xf numFmtId="0" fontId="9" fillId="0" borderId="28" xfId="1" applyBorder="1" applyAlignment="1" applyProtection="1">
      <alignment vertical="justify" wrapText="1"/>
    </xf>
    <xf numFmtId="0" fontId="8" fillId="5" borderId="36" xfId="1" applyFont="1" applyFill="1" applyBorder="1" applyAlignment="1" applyProtection="1">
      <alignment horizontal="center" vertical="center" wrapText="1"/>
    </xf>
    <xf numFmtId="0" fontId="8" fillId="6" borderId="36" xfId="1" applyFont="1" applyFill="1" applyBorder="1" applyAlignment="1" applyProtection="1">
      <alignment horizontal="center" vertical="center" wrapText="1"/>
    </xf>
    <xf numFmtId="0" fontId="8" fillId="7" borderId="36" xfId="1" applyFont="1" applyFill="1" applyBorder="1" applyAlignment="1" applyProtection="1">
      <alignment horizontal="center" vertical="center" wrapText="1"/>
    </xf>
    <xf numFmtId="10" fontId="8" fillId="8" borderId="36" xfId="6" applyNumberFormat="1" applyFont="1" applyFill="1" applyBorder="1" applyAlignment="1" applyProtection="1">
      <alignment horizontal="center" vertical="center"/>
    </xf>
    <xf numFmtId="0" fontId="10" fillId="0" borderId="0" xfId="0" applyFont="1">
      <alignment vertical="center"/>
    </xf>
    <xf numFmtId="0" fontId="8" fillId="0" borderId="37" xfId="7" applyFont="1" applyBorder="1" applyAlignment="1" applyProtection="1">
      <alignment horizontal="center" vertical="center" wrapText="1"/>
    </xf>
    <xf numFmtId="10" fontId="8" fillId="0" borderId="37" xfId="1" applyNumberFormat="1" applyFont="1" applyBorder="1" applyAlignment="1" applyProtection="1">
      <alignment horizontal="center" vertical="center" wrapText="1"/>
    </xf>
    <xf numFmtId="10" fontId="8" fillId="9" borderId="37" xfId="1" applyNumberFormat="1" applyFont="1" applyFill="1" applyBorder="1" applyAlignment="1" applyProtection="1">
      <alignment horizontal="center" vertical="center" wrapText="1"/>
    </xf>
    <xf numFmtId="10" fontId="8" fillId="10" borderId="33" xfId="1" applyNumberFormat="1" applyFont="1" applyFill="1" applyBorder="1" applyAlignment="1" applyProtection="1">
      <alignment horizontal="center" vertical="center" wrapText="1"/>
    </xf>
    <xf numFmtId="10" fontId="8" fillId="0" borderId="38" xfId="6" applyNumberFormat="1" applyFont="1" applyBorder="1" applyAlignment="1" applyProtection="1">
      <alignment horizontal="center" vertical="center"/>
    </xf>
    <xf numFmtId="0" fontId="8" fillId="0" borderId="32" xfId="7" applyFont="1" applyBorder="1" applyAlignment="1" applyProtection="1">
      <alignment horizontal="center" vertical="center" wrapText="1"/>
    </xf>
    <xf numFmtId="10" fontId="8" fillId="0" borderId="32" xfId="1" applyNumberFormat="1" applyFont="1" applyBorder="1" applyAlignment="1" applyProtection="1">
      <alignment horizontal="center" vertical="center" wrapText="1"/>
    </xf>
    <xf numFmtId="10" fontId="8" fillId="9" borderId="32" xfId="1" applyNumberFormat="1" applyFont="1" applyFill="1" applyBorder="1" applyAlignment="1" applyProtection="1">
      <alignment horizontal="center" vertical="center" wrapText="1"/>
    </xf>
    <xf numFmtId="10" fontId="8" fillId="10" borderId="7" xfId="1" applyNumberFormat="1" applyFont="1" applyFill="1" applyBorder="1" applyAlignment="1" applyProtection="1">
      <alignment horizontal="center" vertical="center" wrapText="1"/>
    </xf>
    <xf numFmtId="165" fontId="1" fillId="0" borderId="0" xfId="0" applyNumberFormat="1" applyFont="1" applyAlignment="1"/>
    <xf numFmtId="10" fontId="8" fillId="0" borderId="7" xfId="1" applyNumberFormat="1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10" fontId="1" fillId="0" borderId="0" xfId="0" applyNumberFormat="1" applyFont="1" applyAlignment="1"/>
    <xf numFmtId="166" fontId="11" fillId="0" borderId="0" xfId="8" applyNumberFormat="1">
      <protection locked="0"/>
    </xf>
    <xf numFmtId="167" fontId="12" fillId="2" borderId="0" xfId="0" applyNumberFormat="1" applyFont="1" applyFill="1" applyAlignment="1">
      <alignment vertical="center" wrapText="1"/>
    </xf>
    <xf numFmtId="9" fontId="11" fillId="0" borderId="0" xfId="8">
      <protection locked="0"/>
    </xf>
    <xf numFmtId="167" fontId="1" fillId="0" borderId="0" xfId="0" applyNumberFormat="1" applyFont="1" applyAlignment="1"/>
    <xf numFmtId="0" fontId="11" fillId="0" borderId="0" xfId="8" applyNumberFormat="1">
      <protection locked="0"/>
    </xf>
    <xf numFmtId="0" fontId="9" fillId="0" borderId="27" xfId="1" applyBorder="1" applyAlignment="1" applyProtection="1">
      <alignment vertical="center" wrapText="1"/>
    </xf>
    <xf numFmtId="0" fontId="9" fillId="0" borderId="0" xfId="1" applyAlignment="1" applyProtection="1">
      <alignment vertical="center" wrapText="1"/>
    </xf>
    <xf numFmtId="10" fontId="9" fillId="0" borderId="0" xfId="9" applyNumberFormat="1" applyAlignment="1" applyProtection="1">
      <alignment vertical="justify" wrapText="1"/>
    </xf>
    <xf numFmtId="0" fontId="8" fillId="0" borderId="27" xfId="1" applyFont="1" applyBorder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5" borderId="32" xfId="1" applyFont="1" applyFill="1" applyBorder="1" applyAlignment="1" applyProtection="1">
      <alignment horizontal="center" vertical="center" wrapText="1"/>
    </xf>
    <xf numFmtId="0" fontId="8" fillId="6" borderId="32" xfId="1" applyFont="1" applyFill="1" applyBorder="1" applyAlignment="1" applyProtection="1">
      <alignment horizontal="center" vertical="center" wrapText="1"/>
    </xf>
    <xf numFmtId="0" fontId="8" fillId="7" borderId="32" xfId="1" applyFont="1" applyFill="1" applyBorder="1" applyAlignment="1" applyProtection="1">
      <alignment horizontal="center" vertical="center" wrapText="1"/>
    </xf>
    <xf numFmtId="10" fontId="8" fillId="8" borderId="39" xfId="6" applyNumberFormat="1" applyFont="1" applyFill="1" applyBorder="1" applyAlignment="1" applyProtection="1">
      <alignment horizontal="center" vertical="center"/>
    </xf>
    <xf numFmtId="165" fontId="8" fillId="0" borderId="32" xfId="1" applyNumberFormat="1" applyFont="1" applyBorder="1" applyAlignment="1" applyProtection="1">
      <alignment horizontal="center" vertical="center" wrapText="1"/>
    </xf>
    <xf numFmtId="165" fontId="8" fillId="9" borderId="32" xfId="8" applyNumberFormat="1" applyFont="1" applyFill="1" applyBorder="1" applyAlignment="1" applyProtection="1">
      <alignment horizontal="center" vertical="center" wrapText="1"/>
    </xf>
    <xf numFmtId="165" fontId="8" fillId="10" borderId="32" xfId="8" applyNumberFormat="1" applyFont="1" applyFill="1" applyBorder="1" applyAlignment="1" applyProtection="1">
      <alignment horizontal="center" vertical="center" wrapText="1"/>
    </xf>
    <xf numFmtId="165" fontId="8" fillId="0" borderId="39" xfId="8" applyNumberFormat="1" applyFont="1" applyBorder="1" applyAlignment="1" applyProtection="1">
      <alignment horizontal="center" vertical="center"/>
    </xf>
    <xf numFmtId="168" fontId="8" fillId="0" borderId="32" xfId="1" applyNumberFormat="1" applyFont="1" applyBorder="1" applyAlignment="1" applyProtection="1">
      <alignment horizontal="center" vertical="center" wrapText="1"/>
    </xf>
    <xf numFmtId="10" fontId="1" fillId="0" borderId="0" xfId="8" applyNumberFormat="1" applyFont="1" applyProtection="1"/>
    <xf numFmtId="10" fontId="1" fillId="2" borderId="0" xfId="8" applyNumberFormat="1" applyFont="1" applyFill="1" applyProtection="1"/>
    <xf numFmtId="10" fontId="1" fillId="2" borderId="0" xfId="0" applyNumberFormat="1" applyFont="1" applyFill="1" applyAlignment="1"/>
    <xf numFmtId="167" fontId="12" fillId="2" borderId="0" xfId="11" applyNumberFormat="1" applyFont="1" applyFill="1" applyAlignment="1" applyProtection="1">
      <alignment vertical="center" wrapText="1"/>
    </xf>
    <xf numFmtId="0" fontId="13" fillId="0" borderId="27" xfId="1" applyFont="1" applyBorder="1" applyAlignment="1" applyProtection="1">
      <alignment vertical="center" wrapText="1"/>
    </xf>
    <xf numFmtId="0" fontId="13" fillId="0" borderId="0" xfId="1" applyFont="1" applyAlignment="1" applyProtection="1">
      <alignment vertical="center" wrapText="1"/>
    </xf>
    <xf numFmtId="10" fontId="13" fillId="0" borderId="0" xfId="9" applyNumberFormat="1" applyFont="1" applyAlignment="1" applyProtection="1">
      <alignment vertical="justify" wrapText="1"/>
    </xf>
    <xf numFmtId="10" fontId="13" fillId="0" borderId="0" xfId="9" applyNumberFormat="1" applyFont="1" applyAlignment="1" applyProtection="1">
      <alignment horizontal="center" vertical="justify" wrapText="1"/>
    </xf>
    <xf numFmtId="10" fontId="13" fillId="0" borderId="28" xfId="9" applyNumberFormat="1" applyFont="1" applyBorder="1" applyAlignment="1" applyProtection="1">
      <alignment vertical="justify" wrapText="1"/>
    </xf>
    <xf numFmtId="164" fontId="6" fillId="12" borderId="42" xfId="1" applyNumberFormat="1" applyFont="1" applyFill="1" applyBorder="1" applyAlignment="1" applyProtection="1">
      <alignment horizontal="center" vertical="center" wrapText="1"/>
    </xf>
    <xf numFmtId="164" fontId="6" fillId="12" borderId="43" xfId="1" applyNumberFormat="1" applyFont="1" applyFill="1" applyBorder="1" applyAlignment="1" applyProtection="1">
      <alignment horizontal="center" vertical="center" wrapText="1"/>
    </xf>
    <xf numFmtId="2" fontId="6" fillId="12" borderId="43" xfId="1" applyNumberFormat="1" applyFont="1" applyFill="1" applyBorder="1" applyAlignment="1" applyProtection="1">
      <alignment horizontal="center" vertical="center" wrapText="1"/>
    </xf>
    <xf numFmtId="164" fontId="6" fillId="12" borderId="44" xfId="1" applyNumberFormat="1" applyFont="1" applyFill="1" applyBorder="1" applyAlignment="1" applyProtection="1">
      <alignment horizontal="center" vertical="center" wrapText="1"/>
    </xf>
    <xf numFmtId="164" fontId="7" fillId="0" borderId="33" xfId="0" applyNumberFormat="1" applyFont="1" applyBorder="1" applyAlignment="1">
      <alignment horizontal="center" vertical="center"/>
    </xf>
    <xf numFmtId="164" fontId="7" fillId="0" borderId="37" xfId="0" applyNumberFormat="1" applyFont="1" applyBorder="1" applyAlignment="1">
      <alignment horizontal="center" vertical="center"/>
    </xf>
    <xf numFmtId="2" fontId="7" fillId="0" borderId="37" xfId="1" applyNumberFormat="1" applyFont="1" applyBorder="1" applyAlignment="1" applyProtection="1">
      <alignment horizontal="center" vertical="center" wrapText="1"/>
    </xf>
    <xf numFmtId="10" fontId="6" fillId="0" borderId="37" xfId="6" applyNumberFormat="1" applyFont="1" applyBorder="1" applyAlignment="1" applyProtection="1">
      <alignment horizontal="center" vertical="center"/>
    </xf>
    <xf numFmtId="10" fontId="6" fillId="12" borderId="37" xfId="6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Alignment="1"/>
    <xf numFmtId="164" fontId="1" fillId="0" borderId="0" xfId="0" applyNumberFormat="1" applyFont="1" applyAlignment="1"/>
    <xf numFmtId="9" fontId="1" fillId="0" borderId="0" xfId="8" applyFont="1" applyProtection="1"/>
    <xf numFmtId="0" fontId="6" fillId="13" borderId="24" xfId="2" applyFont="1" applyFill="1" applyBorder="1" applyAlignment="1" applyProtection="1">
      <alignment vertical="center" wrapText="1"/>
    </xf>
    <xf numFmtId="0" fontId="6" fillId="13" borderId="25" xfId="2" applyFont="1" applyFill="1" applyBorder="1" applyAlignment="1" applyProtection="1">
      <alignment horizontal="center" vertical="center" wrapText="1"/>
    </xf>
    <xf numFmtId="0" fontId="6" fillId="13" borderId="25" xfId="2" applyFont="1" applyFill="1" applyBorder="1" applyAlignment="1" applyProtection="1">
      <alignment vertical="center" wrapText="1"/>
    </xf>
    <xf numFmtId="0" fontId="6" fillId="13" borderId="26" xfId="2" applyFont="1" applyFill="1" applyBorder="1" applyAlignment="1" applyProtection="1">
      <alignment vertical="center" wrapText="1"/>
    </xf>
    <xf numFmtId="0" fontId="6" fillId="13" borderId="27" xfId="2" applyFont="1" applyFill="1" applyBorder="1" applyAlignment="1" applyProtection="1">
      <alignment vertical="center" wrapText="1"/>
    </xf>
    <xf numFmtId="0" fontId="6" fillId="13" borderId="0" xfId="2" applyFont="1" applyFill="1" applyAlignment="1" applyProtection="1">
      <alignment vertical="center" wrapText="1"/>
    </xf>
    <xf numFmtId="0" fontId="6" fillId="13" borderId="0" xfId="2" applyFont="1" applyFill="1" applyAlignment="1" applyProtection="1">
      <alignment horizontal="center" vertical="center" wrapText="1"/>
    </xf>
    <xf numFmtId="0" fontId="6" fillId="13" borderId="28" xfId="2" applyFont="1" applyFill="1" applyBorder="1" applyAlignment="1" applyProtection="1">
      <alignment vertical="center" wrapText="1"/>
    </xf>
    <xf numFmtId="0" fontId="6" fillId="13" borderId="0" xfId="2" applyFont="1" applyFill="1" applyAlignment="1" applyProtection="1">
      <alignment horizontal="justify" vertical="top" wrapText="1"/>
    </xf>
    <xf numFmtId="0" fontId="1" fillId="0" borderId="0" xfId="0" applyFont="1" applyAlignment="1">
      <alignment wrapText="1"/>
    </xf>
    <xf numFmtId="0" fontId="6" fillId="13" borderId="24" xfId="2" applyFont="1" applyFill="1" applyBorder="1" applyAlignment="1" applyProtection="1">
      <alignment horizontal="center" vertical="center" wrapText="1"/>
    </xf>
    <xf numFmtId="0" fontId="6" fillId="13" borderId="26" xfId="2" applyFont="1" applyFill="1" applyBorder="1" applyAlignment="1" applyProtection="1">
      <alignment horizontal="center" vertical="center" wrapText="1"/>
    </xf>
    <xf numFmtId="0" fontId="7" fillId="13" borderId="0" xfId="4" applyFont="1" applyFill="1" applyAlignment="1" applyProtection="1">
      <alignment horizontal="left" vertical="center" wrapText="1"/>
    </xf>
    <xf numFmtId="0" fontId="16" fillId="13" borderId="0" xfId="2" applyFont="1" applyFill="1" applyAlignment="1" applyProtection="1">
      <alignment horizontal="center" vertical="center" wrapText="1"/>
    </xf>
    <xf numFmtId="0" fontId="6" fillId="13" borderId="0" xfId="2" applyFont="1" applyFill="1" applyAlignment="1" applyProtection="1">
      <alignment vertical="top" wrapText="1"/>
    </xf>
    <xf numFmtId="0" fontId="6" fillId="13" borderId="29" xfId="2" applyFont="1" applyFill="1" applyBorder="1" applyAlignment="1" applyProtection="1">
      <alignment vertical="center" wrapText="1"/>
    </xf>
    <xf numFmtId="0" fontId="6" fillId="13" borderId="15" xfId="2" applyFont="1" applyFill="1" applyBorder="1" applyAlignment="1" applyProtection="1">
      <alignment vertical="center" wrapText="1"/>
    </xf>
    <xf numFmtId="0" fontId="6" fillId="13" borderId="15" xfId="2" applyFont="1" applyFill="1" applyBorder="1" applyAlignment="1" applyProtection="1">
      <alignment horizontal="center" vertical="center" wrapText="1"/>
    </xf>
    <xf numFmtId="0" fontId="6" fillId="13" borderId="30" xfId="2" applyFont="1" applyFill="1" applyBorder="1" applyAlignment="1" applyProtection="1">
      <alignment vertical="center" wrapText="1"/>
    </xf>
    <xf numFmtId="169" fontId="7" fillId="0" borderId="27" xfId="1" applyNumberFormat="1" applyFont="1" applyBorder="1" applyAlignment="1" applyProtection="1">
      <alignment horizontal="center" vertical="center" wrapText="1"/>
    </xf>
    <xf numFmtId="169" fontId="7" fillId="0" borderId="0" xfId="1" applyNumberFormat="1" applyFont="1" applyAlignment="1" applyProtection="1">
      <alignment horizontal="center" vertical="center" wrapText="1"/>
    </xf>
    <xf numFmtId="169" fontId="7" fillId="0" borderId="0" xfId="1" applyNumberFormat="1" applyFont="1" applyAlignment="1" applyProtection="1">
      <alignment horizontal="center" wrapText="1"/>
    </xf>
    <xf numFmtId="49" fontId="7" fillId="0" borderId="0" xfId="1" applyNumberFormat="1" applyFont="1" applyAlignment="1" applyProtection="1">
      <alignment horizontal="center" vertical="center" wrapText="1"/>
    </xf>
    <xf numFmtId="49" fontId="7" fillId="0" borderId="0" xfId="1" applyNumberFormat="1" applyFont="1" applyAlignment="1" applyProtection="1">
      <alignment vertical="center" wrapText="1"/>
    </xf>
    <xf numFmtId="0" fontId="7" fillId="0" borderId="0" xfId="1" applyFont="1" applyAlignment="1" applyProtection="1">
      <alignment horizontal="center" vertical="center" wrapText="1"/>
    </xf>
    <xf numFmtId="164" fontId="7" fillId="0" borderId="0" xfId="1" applyNumberFormat="1" applyFont="1" applyAlignment="1" applyProtection="1">
      <alignment horizontal="center" vertical="center" wrapText="1"/>
    </xf>
    <xf numFmtId="164" fontId="7" fillId="0" borderId="28" xfId="1" applyNumberFormat="1" applyFont="1" applyBorder="1" applyAlignment="1" applyProtection="1">
      <alignment horizontal="center" vertical="center" wrapText="1"/>
    </xf>
    <xf numFmtId="0" fontId="18" fillId="14" borderId="25" xfId="2" applyFont="1" applyFill="1" applyBorder="1" applyAlignment="1" applyProtection="1">
      <alignment vertical="justify"/>
    </xf>
    <xf numFmtId="0" fontId="18" fillId="14" borderId="26" xfId="2" applyFont="1" applyFill="1" applyBorder="1" applyAlignment="1" applyProtection="1">
      <alignment vertical="justify"/>
    </xf>
    <xf numFmtId="0" fontId="18" fillId="14" borderId="15" xfId="2" applyFont="1" applyFill="1" applyBorder="1" applyAlignment="1" applyProtection="1">
      <alignment vertical="justify"/>
    </xf>
    <xf numFmtId="0" fontId="18" fillId="14" borderId="30" xfId="2" applyFont="1" applyFill="1" applyBorder="1" applyAlignment="1" applyProtection="1">
      <alignment vertical="justify"/>
    </xf>
    <xf numFmtId="0" fontId="18" fillId="14" borderId="21" xfId="2" applyFont="1" applyFill="1" applyBorder="1" applyAlignment="1" applyProtection="1">
      <alignment vertical="center" wrapText="1"/>
    </xf>
    <xf numFmtId="0" fontId="18" fillId="14" borderId="22" xfId="2" applyFont="1" applyFill="1" applyBorder="1" applyAlignment="1" applyProtection="1">
      <alignment vertical="center" wrapText="1"/>
    </xf>
    <xf numFmtId="170" fontId="8" fillId="12" borderId="36" xfId="0" applyNumberFormat="1" applyFont="1" applyFill="1" applyBorder="1" applyAlignment="1">
      <alignment horizontal="center" vertical="center"/>
    </xf>
    <xf numFmtId="170" fontId="8" fillId="12" borderId="36" xfId="0" applyNumberFormat="1" applyFont="1" applyFill="1" applyBorder="1" applyAlignment="1">
      <alignment horizontal="center" vertical="center" wrapText="1"/>
    </xf>
    <xf numFmtId="170" fontId="8" fillId="12" borderId="22" xfId="0" applyNumberFormat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16" borderId="37" xfId="0" applyFont="1" applyFill="1" applyBorder="1" applyAlignment="1">
      <alignment horizontal="center" vertical="center" wrapText="1"/>
    </xf>
    <xf numFmtId="3" fontId="9" fillId="16" borderId="37" xfId="0" applyNumberFormat="1" applyFont="1" applyFill="1" applyBorder="1" applyAlignment="1">
      <alignment horizontal="center" vertical="center" wrapText="1"/>
    </xf>
    <xf numFmtId="0" fontId="9" fillId="16" borderId="37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16" borderId="32" xfId="0" applyFont="1" applyFill="1" applyBorder="1" applyAlignment="1">
      <alignment horizontal="center" vertical="center" wrapText="1"/>
    </xf>
    <xf numFmtId="3" fontId="9" fillId="16" borderId="32" xfId="0" applyNumberFormat="1" applyFont="1" applyFill="1" applyBorder="1" applyAlignment="1">
      <alignment horizontal="center" vertical="center" wrapText="1"/>
    </xf>
    <xf numFmtId="0" fontId="9" fillId="16" borderId="32" xfId="0" applyFont="1" applyFill="1" applyBorder="1" applyAlignment="1">
      <alignment horizontal="center" vertical="center"/>
    </xf>
    <xf numFmtId="0" fontId="21" fillId="2" borderId="32" xfId="1" applyFont="1" applyFill="1" applyBorder="1" applyAlignment="1" applyProtection="1">
      <alignment horizontal="center" vertical="center"/>
    </xf>
    <xf numFmtId="0" fontId="21" fillId="0" borderId="32" xfId="1" applyFont="1" applyBorder="1" applyAlignment="1" applyProtection="1">
      <alignment horizontal="center" vertical="center" wrapText="1"/>
    </xf>
    <xf numFmtId="0" fontId="21" fillId="0" borderId="32" xfId="1" applyFont="1" applyBorder="1" applyAlignment="1" applyProtection="1">
      <alignment horizontal="center" vertical="center"/>
    </xf>
    <xf numFmtId="0" fontId="21" fillId="0" borderId="29" xfId="1" applyFont="1" applyBorder="1" applyAlignment="1" applyProtection="1">
      <alignment horizontal="left" vertical="center"/>
    </xf>
    <xf numFmtId="0" fontId="21" fillId="0" borderId="15" xfId="1" applyFont="1" applyBorder="1" applyAlignment="1" applyProtection="1">
      <alignment horizontal="left" vertical="center"/>
    </xf>
    <xf numFmtId="0" fontId="21" fillId="0" borderId="15" xfId="1" applyFont="1" applyBorder="1" applyAlignment="1" applyProtection="1">
      <alignment horizontal="center" vertical="center"/>
    </xf>
    <xf numFmtId="0" fontId="21" fillId="2" borderId="15" xfId="1" applyFont="1" applyFill="1" applyBorder="1" applyAlignment="1" applyProtection="1">
      <alignment horizontal="left" vertical="center"/>
    </xf>
    <xf numFmtId="0" fontId="21" fillId="2" borderId="15" xfId="1" applyFont="1" applyFill="1" applyBorder="1" applyAlignment="1" applyProtection="1">
      <alignment horizontal="center" vertical="center"/>
    </xf>
    <xf numFmtId="0" fontId="21" fillId="0" borderId="15" xfId="1" applyFont="1" applyBorder="1" applyAlignment="1" applyProtection="1">
      <alignment horizontal="center" vertical="center" wrapText="1"/>
    </xf>
    <xf numFmtId="0" fontId="21" fillId="0" borderId="15" xfId="1" applyFont="1" applyBorder="1" applyAlignment="1" applyProtection="1">
      <alignment horizontal="left" vertical="center" wrapText="1"/>
    </xf>
    <xf numFmtId="3" fontId="21" fillId="0" borderId="15" xfId="1" applyNumberFormat="1" applyFont="1" applyBorder="1" applyAlignment="1" applyProtection="1">
      <alignment horizontal="center" vertical="center" wrapText="1"/>
    </xf>
    <xf numFmtId="0" fontId="21" fillId="0" borderId="30" xfId="1" applyFont="1" applyBorder="1" applyAlignment="1" applyProtection="1">
      <alignment horizontal="center" vertical="center"/>
    </xf>
    <xf numFmtId="0" fontId="6" fillId="8" borderId="48" xfId="1" applyFont="1" applyFill="1" applyBorder="1" applyAlignment="1" applyProtection="1">
      <alignment horizontal="center" vertical="center" wrapText="1"/>
    </xf>
    <xf numFmtId="0" fontId="6" fillId="8" borderId="26" xfId="1" applyFont="1" applyFill="1" applyBorder="1" applyAlignment="1" applyProtection="1">
      <alignment horizontal="center" vertical="center" wrapText="1"/>
    </xf>
    <xf numFmtId="164" fontId="7" fillId="0" borderId="49" xfId="5" applyNumberFormat="1" applyFont="1" applyBorder="1" applyAlignment="1" applyProtection="1">
      <alignment horizontal="center" vertical="center" wrapText="1"/>
    </xf>
    <xf numFmtId="164" fontId="7" fillId="0" borderId="32" xfId="5" applyNumberFormat="1" applyFont="1" applyBorder="1" applyAlignment="1" applyProtection="1">
      <alignment horizontal="center" vertical="center" wrapText="1"/>
    </xf>
    <xf numFmtId="0" fontId="22" fillId="0" borderId="24" xfId="1" applyFont="1" applyBorder="1" applyProtection="1"/>
    <xf numFmtId="0" fontId="22" fillId="0" borderId="25" xfId="1" applyFont="1" applyBorder="1" applyProtection="1"/>
    <xf numFmtId="0" fontId="22" fillId="0" borderId="25" xfId="1" applyFont="1" applyBorder="1" applyAlignment="1" applyProtection="1">
      <alignment wrapText="1"/>
    </xf>
    <xf numFmtId="0" fontId="1" fillId="0" borderId="26" xfId="0" applyFont="1" applyBorder="1" applyAlignment="1"/>
    <xf numFmtId="0" fontId="22" fillId="0" borderId="27" xfId="1" applyFont="1" applyBorder="1" applyProtection="1"/>
    <xf numFmtId="0" fontId="22" fillId="0" borderId="0" xfId="1" applyFont="1" applyProtection="1"/>
    <xf numFmtId="0" fontId="1" fillId="0" borderId="28" xfId="0" applyFont="1" applyBorder="1" applyAlignment="1"/>
    <xf numFmtId="0" fontId="22" fillId="0" borderId="0" xfId="1" applyFont="1" applyAlignment="1" applyProtection="1">
      <alignment horizontal="center"/>
    </xf>
    <xf numFmtId="0" fontId="3" fillId="0" borderId="27" xfId="1" applyFont="1" applyBorder="1" applyAlignment="1" applyProtection="1">
      <alignment vertical="top"/>
    </xf>
    <xf numFmtId="0" fontId="22" fillId="0" borderId="29" xfId="1" applyFont="1" applyBorder="1" applyProtection="1"/>
    <xf numFmtId="0" fontId="22" fillId="0" borderId="15" xfId="1" applyFont="1" applyBorder="1" applyProtection="1"/>
    <xf numFmtId="0" fontId="1" fillId="0" borderId="30" xfId="0" applyFont="1" applyBorder="1" applyAlignment="1"/>
    <xf numFmtId="0" fontId="3" fillId="0" borderId="0" xfId="1" applyFont="1" applyAlignment="1" applyProtection="1">
      <alignment vertical="top"/>
    </xf>
    <xf numFmtId="0" fontId="22" fillId="0" borderId="0" xfId="1" applyFont="1" applyAlignment="1" applyProtection="1">
      <alignment vertical="center" wrapText="1"/>
    </xf>
    <xf numFmtId="0" fontId="22" fillId="0" borderId="28" xfId="1" applyFont="1" applyBorder="1" applyAlignment="1" applyProtection="1">
      <alignment vertical="center" wrapText="1"/>
    </xf>
    <xf numFmtId="0" fontId="22" fillId="0" borderId="0" xfId="1" applyFont="1" applyAlignment="1" applyProtection="1">
      <alignment horizontal="justify" vertical="center" wrapText="1"/>
    </xf>
    <xf numFmtId="0" fontId="22" fillId="0" borderId="28" xfId="1" applyFont="1" applyBorder="1" applyAlignment="1" applyProtection="1">
      <alignment horizontal="justify" vertical="center" wrapText="1"/>
    </xf>
    <xf numFmtId="0" fontId="1" fillId="0" borderId="27" xfId="0" applyFont="1" applyBorder="1" applyAlignment="1"/>
    <xf numFmtId="0" fontId="1" fillId="0" borderId="29" xfId="0" applyFont="1" applyBorder="1" applyAlignment="1"/>
    <xf numFmtId="0" fontId="1" fillId="2" borderId="15" xfId="0" applyFont="1" applyFill="1" applyBorder="1" applyAlignment="1"/>
    <xf numFmtId="0" fontId="1" fillId="2" borderId="15" xfId="0" applyFont="1" applyFill="1" applyBorder="1" applyAlignment="1">
      <alignment wrapText="1"/>
    </xf>
    <xf numFmtId="10" fontId="11" fillId="0" borderId="0" xfId="8" applyNumberFormat="1">
      <protection locked="0"/>
    </xf>
    <xf numFmtId="1" fontId="1" fillId="0" borderId="0" xfId="0" applyNumberFormat="1" applyFont="1" applyAlignment="1"/>
    <xf numFmtId="0" fontId="1" fillId="17" borderId="0" xfId="0" applyFont="1" applyFill="1" applyAlignment="1"/>
    <xf numFmtId="44" fontId="1" fillId="17" borderId="0" xfId="10" applyFont="1" applyFill="1" applyAlignment="1" applyProtection="1"/>
    <xf numFmtId="44" fontId="1" fillId="17" borderId="0" xfId="0" applyNumberFormat="1" applyFont="1" applyFill="1" applyAlignment="1"/>
    <xf numFmtId="165" fontId="1" fillId="17" borderId="0" xfId="0" applyNumberFormat="1" applyFont="1" applyFill="1" applyAlignment="1"/>
    <xf numFmtId="44" fontId="24" fillId="17" borderId="0" xfId="10" applyFill="1">
      <alignment vertical="top"/>
      <protection locked="0"/>
    </xf>
    <xf numFmtId="167" fontId="12" fillId="17" borderId="0" xfId="0" applyNumberFormat="1" applyFont="1" applyFill="1" applyAlignment="1">
      <alignment vertical="center" wrapText="1"/>
    </xf>
    <xf numFmtId="0" fontId="1" fillId="0" borderId="50" xfId="1" applyFont="1" applyBorder="1" applyAlignment="1" applyProtection="1">
      <alignment horizontal="center" vertical="center" wrapText="1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" fillId="0" borderId="14" xfId="1" applyFont="1" applyBorder="1" applyAlignment="1" applyProtection="1">
      <alignment horizontal="center" vertical="center" wrapText="1"/>
    </xf>
    <xf numFmtId="0" fontId="1" fillId="0" borderId="46" xfId="1" applyFont="1" applyBorder="1" applyAlignment="1" applyProtection="1">
      <alignment horizontal="center" vertical="center" wrapText="1"/>
    </xf>
    <xf numFmtId="0" fontId="8" fillId="16" borderId="7" xfId="0" applyFont="1" applyFill="1" applyBorder="1" applyAlignment="1">
      <alignment horizontal="center" vertical="center"/>
    </xf>
    <xf numFmtId="0" fontId="8" fillId="16" borderId="11" xfId="0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22" fillId="0" borderId="24" xfId="1" applyFont="1" applyBorder="1" applyAlignment="1" applyProtection="1">
      <alignment horizontal="center" vertical="center"/>
    </xf>
    <xf numFmtId="0" fontId="22" fillId="0" borderId="26" xfId="1" applyFont="1" applyBorder="1" applyAlignment="1" applyProtection="1">
      <alignment horizontal="center" vertical="center"/>
    </xf>
    <xf numFmtId="0" fontId="22" fillId="0" borderId="27" xfId="1" applyFont="1" applyBorder="1" applyAlignment="1" applyProtection="1">
      <alignment horizontal="center" vertical="center"/>
    </xf>
    <xf numFmtId="0" fontId="22" fillId="0" borderId="28" xfId="1" applyFont="1" applyBorder="1" applyAlignment="1" applyProtection="1">
      <alignment horizontal="center" vertical="center"/>
    </xf>
    <xf numFmtId="0" fontId="22" fillId="0" borderId="29" xfId="1" applyFont="1" applyBorder="1" applyAlignment="1" applyProtection="1">
      <alignment horizontal="center" vertical="center"/>
    </xf>
    <xf numFmtId="0" fontId="22" fillId="0" borderId="30" xfId="1" applyFont="1" applyBorder="1" applyAlignment="1" applyProtection="1">
      <alignment horizontal="center" vertical="center"/>
    </xf>
    <xf numFmtId="0" fontId="6" fillId="4" borderId="20" xfId="2" applyFont="1" applyFill="1" applyBorder="1" applyAlignment="1" applyProtection="1">
      <alignment horizontal="center" vertical="center"/>
    </xf>
    <xf numFmtId="0" fontId="6" fillId="4" borderId="21" xfId="2" applyFont="1" applyFill="1" applyBorder="1" applyAlignment="1" applyProtection="1">
      <alignment horizontal="center" vertical="center"/>
    </xf>
    <xf numFmtId="0" fontId="6" fillId="4" borderId="22" xfId="2" applyFont="1" applyFill="1" applyBorder="1" applyAlignment="1" applyProtection="1">
      <alignment horizontal="center" vertical="center"/>
    </xf>
    <xf numFmtId="1" fontId="7" fillId="0" borderId="10" xfId="5" applyNumberFormat="1" applyFont="1" applyBorder="1" applyAlignment="1" applyProtection="1">
      <alignment horizontal="center" vertical="center" wrapText="1"/>
    </xf>
    <xf numFmtId="1" fontId="7" fillId="0" borderId="11" xfId="5" applyNumberFormat="1" applyFont="1" applyBorder="1" applyAlignment="1" applyProtection="1">
      <alignment horizontal="center" vertical="center" wrapText="1"/>
    </xf>
    <xf numFmtId="1" fontId="7" fillId="0" borderId="8" xfId="5" applyNumberFormat="1" applyFont="1" applyBorder="1" applyAlignment="1" applyProtection="1">
      <alignment horizontal="center" vertical="center" wrapText="1"/>
    </xf>
    <xf numFmtId="0" fontId="7" fillId="13" borderId="0" xfId="2" applyFont="1" applyFill="1" applyAlignment="1" applyProtection="1">
      <alignment horizontal="left" vertical="center" wrapText="1"/>
    </xf>
    <xf numFmtId="0" fontId="21" fillId="0" borderId="7" xfId="1" applyFont="1" applyBorder="1" applyAlignment="1" applyProtection="1">
      <alignment horizontal="left" vertical="center"/>
    </xf>
    <xf numFmtId="0" fontId="21" fillId="0" borderId="11" xfId="1" applyFont="1" applyBorder="1" applyAlignment="1" applyProtection="1">
      <alignment horizontal="left" vertical="center"/>
    </xf>
    <xf numFmtId="0" fontId="21" fillId="0" borderId="8" xfId="1" applyFont="1" applyBorder="1" applyAlignment="1" applyProtection="1">
      <alignment horizontal="left" vertical="center"/>
    </xf>
    <xf numFmtId="0" fontId="3" fillId="0" borderId="50" xfId="1" applyFont="1" applyBorder="1" applyAlignment="1" applyProtection="1">
      <alignment horizontal="center" vertical="top" wrapText="1"/>
    </xf>
    <xf numFmtId="0" fontId="3" fillId="0" borderId="49" xfId="1" applyFont="1" applyBorder="1" applyAlignment="1" applyProtection="1">
      <alignment horizontal="center" vertical="top" wrapText="1"/>
    </xf>
    <xf numFmtId="0" fontId="3" fillId="0" borderId="51" xfId="1" applyFont="1" applyBorder="1" applyAlignment="1" applyProtection="1">
      <alignment horizontal="center" vertical="top" wrapText="1"/>
    </xf>
    <xf numFmtId="0" fontId="3" fillId="0" borderId="45" xfId="1" applyFont="1" applyBorder="1" applyAlignment="1" applyProtection="1">
      <alignment horizontal="center" vertical="top" wrapText="1"/>
    </xf>
    <xf numFmtId="0" fontId="3" fillId="0" borderId="32" xfId="1" applyFont="1" applyBorder="1" applyAlignment="1" applyProtection="1">
      <alignment horizontal="center" vertical="top" wrapText="1"/>
    </xf>
    <xf numFmtId="0" fontId="3" fillId="0" borderId="39" xfId="1" applyFont="1" applyBorder="1" applyAlignment="1" applyProtection="1">
      <alignment horizontal="center" vertical="top" wrapText="1"/>
    </xf>
    <xf numFmtId="0" fontId="3" fillId="0" borderId="52" xfId="1" applyFont="1" applyBorder="1" applyAlignment="1" applyProtection="1">
      <alignment horizontal="center" vertical="top" wrapText="1"/>
    </xf>
    <xf numFmtId="0" fontId="3" fillId="0" borderId="53" xfId="1" applyFont="1" applyBorder="1" applyAlignment="1" applyProtection="1">
      <alignment horizontal="center" vertical="top" wrapText="1"/>
    </xf>
    <xf numFmtId="0" fontId="3" fillId="0" borderId="54" xfId="1" applyFont="1" applyBorder="1" applyAlignment="1" applyProtection="1">
      <alignment horizontal="center" vertical="top" wrapText="1"/>
    </xf>
    <xf numFmtId="0" fontId="22" fillId="0" borderId="20" xfId="1" applyFont="1" applyBorder="1" applyAlignment="1" applyProtection="1">
      <alignment horizontal="center"/>
    </xf>
    <xf numFmtId="0" fontId="22" fillId="0" borderId="21" xfId="1" applyFont="1" applyBorder="1" applyAlignment="1" applyProtection="1">
      <alignment horizontal="center"/>
    </xf>
    <xf numFmtId="0" fontId="22" fillId="0" borderId="22" xfId="1" applyFont="1" applyBorder="1" applyAlignment="1" applyProtection="1">
      <alignment horizontal="center"/>
    </xf>
    <xf numFmtId="164" fontId="7" fillId="0" borderId="7" xfId="1" applyNumberFormat="1" applyFont="1" applyBorder="1" applyAlignment="1" applyProtection="1">
      <alignment horizontal="left" vertical="center" wrapText="1"/>
    </xf>
    <xf numFmtId="164" fontId="7" fillId="0" borderId="11" xfId="1" applyNumberFormat="1" applyFont="1" applyBorder="1" applyAlignment="1" applyProtection="1">
      <alignment horizontal="left" vertical="center" wrapText="1"/>
    </xf>
    <xf numFmtId="164" fontId="7" fillId="0" borderId="12" xfId="1" applyNumberFormat="1" applyFont="1" applyBorder="1" applyAlignment="1" applyProtection="1">
      <alignment horizontal="left" vertical="center" wrapText="1"/>
    </xf>
    <xf numFmtId="0" fontId="6" fillId="13" borderId="25" xfId="2" applyFont="1" applyFill="1" applyBorder="1" applyAlignment="1" applyProtection="1">
      <alignment horizontal="center" vertical="center" wrapText="1"/>
    </xf>
    <xf numFmtId="0" fontId="6" fillId="8" borderId="20" xfId="1" applyFont="1" applyFill="1" applyBorder="1" applyAlignment="1" applyProtection="1">
      <alignment horizontal="center" vertical="center" wrapText="1"/>
    </xf>
    <xf numFmtId="0" fontId="6" fillId="8" borderId="21" xfId="1" applyFont="1" applyFill="1" applyBorder="1" applyAlignment="1" applyProtection="1">
      <alignment horizontal="center" vertical="center" wrapText="1"/>
    </xf>
    <xf numFmtId="0" fontId="6" fillId="8" borderId="22" xfId="1" applyFont="1" applyFill="1" applyBorder="1" applyAlignment="1" applyProtection="1">
      <alignment horizontal="center" vertical="center" wrapText="1"/>
    </xf>
    <xf numFmtId="1" fontId="7" fillId="0" borderId="3" xfId="5" applyNumberFormat="1" applyFont="1" applyBorder="1" applyAlignment="1" applyProtection="1">
      <alignment horizontal="center" vertical="center" wrapText="1"/>
    </xf>
    <xf numFmtId="1" fontId="7" fillId="0" borderId="4" xfId="5" applyNumberFormat="1" applyFont="1" applyBorder="1" applyAlignment="1" applyProtection="1">
      <alignment horizontal="center" vertical="center" wrapText="1"/>
    </xf>
    <xf numFmtId="1" fontId="7" fillId="0" borderId="5" xfId="5" applyNumberFormat="1" applyFont="1" applyBorder="1" applyAlignment="1" applyProtection="1">
      <alignment horizontal="center" vertical="center" wrapText="1"/>
    </xf>
    <xf numFmtId="0" fontId="6" fillId="0" borderId="7" xfId="1" applyFont="1" applyBorder="1" applyAlignment="1" applyProtection="1">
      <alignment horizontal="center" vertical="center" wrapText="1"/>
    </xf>
    <xf numFmtId="0" fontId="6" fillId="0" borderId="8" xfId="1" applyFont="1" applyBorder="1" applyAlignment="1" applyProtection="1">
      <alignment horizontal="center" vertical="center" wrapText="1"/>
    </xf>
    <xf numFmtId="0" fontId="3" fillId="0" borderId="10" xfId="5" applyFont="1" applyBorder="1" applyAlignment="1" applyProtection="1">
      <alignment horizontal="left"/>
    </xf>
    <xf numFmtId="0" fontId="3" fillId="0" borderId="11" xfId="5" applyFont="1" applyBorder="1" applyAlignment="1" applyProtection="1">
      <alignment horizontal="left"/>
    </xf>
    <xf numFmtId="0" fontId="6" fillId="0" borderId="40" xfId="1" applyFont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7" fillId="0" borderId="16" xfId="4" applyFont="1" applyBorder="1" applyAlignment="1" applyProtection="1">
      <alignment horizontal="center" vertical="center" wrapText="1"/>
    </xf>
    <xf numFmtId="0" fontId="7" fillId="0" borderId="18" xfId="4" applyFont="1" applyBorder="1" applyAlignment="1" applyProtection="1">
      <alignment horizontal="center" vertical="center" wrapText="1"/>
    </xf>
    <xf numFmtId="0" fontId="7" fillId="0" borderId="19" xfId="4" applyFont="1" applyBorder="1" applyAlignment="1" applyProtection="1">
      <alignment horizontal="center" vertical="center" wrapText="1"/>
    </xf>
    <xf numFmtId="0" fontId="6" fillId="0" borderId="10" xfId="4" applyFont="1" applyBorder="1" applyAlignment="1" applyProtection="1">
      <alignment horizontal="left" wrapText="1"/>
    </xf>
    <xf numFmtId="0" fontId="6" fillId="0" borderId="11" xfId="4" applyFont="1" applyBorder="1" applyAlignment="1" applyProtection="1">
      <alignment horizontal="left" wrapText="1"/>
    </xf>
    <xf numFmtId="0" fontId="6" fillId="0" borderId="8" xfId="4" applyFont="1" applyBorder="1" applyAlignment="1" applyProtection="1">
      <alignment horizontal="left" wrapText="1"/>
    </xf>
    <xf numFmtId="0" fontId="7" fillId="0" borderId="7" xfId="4" applyFont="1" applyBorder="1" applyAlignment="1" applyProtection="1">
      <alignment horizontal="center" vertical="center" wrapText="1"/>
    </xf>
    <xf numFmtId="0" fontId="7" fillId="0" borderId="11" xfId="4" applyFont="1" applyBorder="1" applyAlignment="1" applyProtection="1">
      <alignment horizontal="center" vertical="center" wrapText="1"/>
    </xf>
    <xf numFmtId="0" fontId="7" fillId="0" borderId="12" xfId="4" applyFont="1" applyBorder="1" applyAlignment="1" applyProtection="1">
      <alignment horizontal="center" vertical="center" wrapText="1"/>
    </xf>
    <xf numFmtId="0" fontId="6" fillId="0" borderId="3" xfId="2" applyFont="1" applyBorder="1" applyAlignment="1" applyProtection="1">
      <alignment horizontal="center" wrapText="1"/>
    </xf>
    <xf numFmtId="0" fontId="6" fillId="0" borderId="4" xfId="2" applyFont="1" applyBorder="1" applyAlignment="1" applyProtection="1">
      <alignment horizontal="center" wrapText="1"/>
    </xf>
    <xf numFmtId="0" fontId="6" fillId="0" borderId="5" xfId="2" applyFont="1" applyBorder="1" applyAlignment="1" applyProtection="1">
      <alignment horizontal="center" wrapText="1"/>
    </xf>
    <xf numFmtId="0" fontId="3" fillId="0" borderId="8" xfId="5" applyFont="1" applyBorder="1" applyAlignment="1" applyProtection="1">
      <alignment horizontal="left"/>
    </xf>
    <xf numFmtId="0" fontId="7" fillId="0" borderId="3" xfId="2" applyFont="1" applyBorder="1" applyAlignment="1" applyProtection="1">
      <alignment horizontal="left" wrapText="1"/>
    </xf>
    <xf numFmtId="0" fontId="7" fillId="0" borderId="4" xfId="2" applyFont="1" applyBorder="1" applyAlignment="1" applyProtection="1">
      <alignment horizontal="left" wrapText="1"/>
    </xf>
    <xf numFmtId="0" fontId="7" fillId="0" borderId="5" xfId="2" applyFont="1" applyBorder="1" applyAlignment="1" applyProtection="1">
      <alignment horizontal="left" wrapText="1"/>
    </xf>
    <xf numFmtId="0" fontId="7" fillId="0" borderId="10" xfId="2" applyFont="1" applyBorder="1" applyAlignment="1" applyProtection="1">
      <alignment horizontal="left" wrapText="1"/>
    </xf>
    <xf numFmtId="0" fontId="7" fillId="0" borderId="11" xfId="2" applyFont="1" applyBorder="1" applyAlignment="1" applyProtection="1">
      <alignment horizontal="left" wrapText="1"/>
    </xf>
    <xf numFmtId="0" fontId="7" fillId="0" borderId="8" xfId="2" applyFont="1" applyBorder="1" applyAlignment="1" applyProtection="1">
      <alignment horizontal="left" wrapText="1"/>
    </xf>
    <xf numFmtId="164" fontId="7" fillId="0" borderId="7" xfId="2" applyNumberFormat="1" applyFont="1" applyBorder="1" applyAlignment="1" applyProtection="1">
      <alignment horizontal="center" vertical="center" wrapText="1"/>
    </xf>
    <xf numFmtId="0" fontId="7" fillId="0" borderId="11" xfId="2" applyFont="1" applyBorder="1" applyAlignment="1" applyProtection="1">
      <alignment horizontal="center" vertical="center" wrapText="1"/>
    </xf>
    <xf numFmtId="0" fontId="7" fillId="0" borderId="12" xfId="2" applyFont="1" applyBorder="1" applyAlignment="1" applyProtection="1">
      <alignment horizontal="center" vertical="center" wrapText="1"/>
    </xf>
    <xf numFmtId="14" fontId="7" fillId="0" borderId="16" xfId="2" applyNumberFormat="1" applyFont="1" applyBorder="1" applyAlignment="1" applyProtection="1">
      <alignment horizontal="center" vertical="center" wrapText="1"/>
    </xf>
    <xf numFmtId="0" fontId="7" fillId="0" borderId="18" xfId="2" applyFont="1" applyBorder="1" applyAlignment="1" applyProtection="1">
      <alignment horizontal="center" vertical="center" wrapText="1"/>
    </xf>
    <xf numFmtId="0" fontId="7" fillId="0" borderId="19" xfId="2" applyFont="1" applyBorder="1" applyAlignment="1" applyProtection="1">
      <alignment horizontal="center" vertical="center" wrapText="1"/>
    </xf>
    <xf numFmtId="43" fontId="7" fillId="0" borderId="7" xfId="3" applyFont="1" applyBorder="1" applyAlignment="1" applyProtection="1">
      <alignment horizontal="center" vertical="center" wrapText="1"/>
    </xf>
    <xf numFmtId="43" fontId="7" fillId="0" borderId="11" xfId="3" applyFont="1" applyBorder="1" applyAlignment="1" applyProtection="1">
      <alignment horizontal="center" vertical="center" wrapText="1"/>
    </xf>
    <xf numFmtId="43" fontId="7" fillId="0" borderId="12" xfId="3" applyFont="1" applyBorder="1" applyAlignment="1" applyProtection="1">
      <alignment horizontal="center" vertical="center" wrapText="1"/>
    </xf>
    <xf numFmtId="0" fontId="7" fillId="13" borderId="15" xfId="2" applyFont="1" applyFill="1" applyBorder="1" applyAlignment="1" applyProtection="1">
      <alignment horizontal="left" vertical="center" wrapText="1"/>
    </xf>
    <xf numFmtId="0" fontId="9" fillId="16" borderId="6" xfId="0" applyFont="1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22" fillId="0" borderId="20" xfId="1" applyFont="1" applyBorder="1" applyAlignment="1" applyProtection="1">
      <alignment horizontal="center" wrapText="1"/>
    </xf>
    <xf numFmtId="0" fontId="22" fillId="0" borderId="21" xfId="1" applyFont="1" applyBorder="1" applyAlignment="1" applyProtection="1">
      <alignment horizontal="center" wrapText="1"/>
    </xf>
    <xf numFmtId="0" fontId="22" fillId="0" borderId="22" xfId="1" applyFont="1" applyBorder="1" applyAlignment="1" applyProtection="1">
      <alignment horizontal="center" wrapText="1"/>
    </xf>
    <xf numFmtId="0" fontId="8" fillId="4" borderId="20" xfId="1" applyFont="1" applyFill="1" applyBorder="1" applyAlignment="1" applyProtection="1">
      <alignment horizontal="center" vertical="center"/>
    </xf>
    <xf numFmtId="0" fontId="8" fillId="4" borderId="21" xfId="1" applyFont="1" applyFill="1" applyBorder="1" applyAlignment="1" applyProtection="1">
      <alignment horizontal="center" vertical="center"/>
    </xf>
    <xf numFmtId="0" fontId="8" fillId="4" borderId="22" xfId="1" applyFont="1" applyFill="1" applyBorder="1" applyAlignment="1" applyProtection="1">
      <alignment horizontal="center" vertical="center"/>
    </xf>
    <xf numFmtId="0" fontId="6" fillId="0" borderId="24" xfId="1" applyFont="1" applyBorder="1" applyAlignment="1" applyProtection="1">
      <alignment horizontal="center" wrapText="1"/>
    </xf>
    <xf numFmtId="0" fontId="6" fillId="0" borderId="25" xfId="1" applyFont="1" applyBorder="1" applyAlignment="1" applyProtection="1">
      <alignment horizontal="center" wrapText="1"/>
    </xf>
    <xf numFmtId="0" fontId="6" fillId="0" borderId="26" xfId="1" applyFont="1" applyBorder="1" applyAlignment="1" applyProtection="1">
      <alignment horizontal="center" wrapText="1"/>
    </xf>
    <xf numFmtId="0" fontId="6" fillId="0" borderId="29" xfId="1" applyFont="1" applyBorder="1" applyAlignment="1" applyProtection="1">
      <alignment horizontal="center" wrapText="1"/>
    </xf>
    <xf numFmtId="0" fontId="6" fillId="0" borderId="15" xfId="1" applyFont="1" applyBorder="1" applyAlignment="1" applyProtection="1">
      <alignment horizontal="center" wrapText="1"/>
    </xf>
    <xf numFmtId="0" fontId="6" fillId="0" borderId="30" xfId="1" applyFont="1" applyBorder="1" applyAlignment="1" applyProtection="1">
      <alignment horizont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20" xfId="1" applyFont="1" applyBorder="1" applyAlignment="1" applyProtection="1">
      <alignment horizontal="center" vertical="center" wrapText="1"/>
    </xf>
    <xf numFmtId="0" fontId="6" fillId="0" borderId="21" xfId="1" applyFont="1" applyBorder="1" applyAlignment="1" applyProtection="1">
      <alignment horizontal="center" vertical="center" wrapText="1"/>
    </xf>
    <xf numFmtId="0" fontId="6" fillId="0" borderId="22" xfId="1" applyFont="1" applyBorder="1" applyAlignment="1" applyProtection="1">
      <alignment horizontal="center" vertical="center" wrapText="1"/>
    </xf>
    <xf numFmtId="0" fontId="9" fillId="16" borderId="7" xfId="0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 wrapText="1"/>
    </xf>
    <xf numFmtId="0" fontId="6" fillId="14" borderId="20" xfId="2" applyFont="1" applyFill="1" applyBorder="1" applyAlignment="1" applyProtection="1">
      <alignment horizontal="center" vertical="center" wrapText="1"/>
    </xf>
    <xf numFmtId="0" fontId="6" fillId="14" borderId="47" xfId="2" applyFont="1" applyFill="1" applyBorder="1" applyAlignment="1" applyProtection="1">
      <alignment horizontal="center" vertical="center" wrapText="1"/>
    </xf>
    <xf numFmtId="0" fontId="8" fillId="15" borderId="20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 wrapText="1"/>
    </xf>
    <xf numFmtId="0" fontId="8" fillId="15" borderId="22" xfId="0" applyFont="1" applyFill="1" applyBorder="1" applyAlignment="1">
      <alignment horizontal="center" vertical="center" wrapText="1"/>
    </xf>
    <xf numFmtId="0" fontId="8" fillId="16" borderId="6" xfId="0" applyFont="1" applyFill="1" applyBorder="1" applyAlignment="1">
      <alignment horizontal="center" vertical="center" wrapText="1"/>
    </xf>
    <xf numFmtId="0" fontId="8" fillId="16" borderId="5" xfId="0" applyFont="1" applyFill="1" applyBorder="1" applyAlignment="1">
      <alignment horizontal="center" vertical="center" wrapText="1"/>
    </xf>
    <xf numFmtId="0" fontId="6" fillId="0" borderId="6" xfId="2" applyFont="1" applyBorder="1" applyAlignment="1" applyProtection="1">
      <alignment horizontal="center" wrapText="1"/>
    </xf>
    <xf numFmtId="0" fontId="6" fillId="0" borderId="9" xfId="2" applyFont="1" applyBorder="1" applyAlignment="1" applyProtection="1">
      <alignment horizontal="center" wrapText="1"/>
    </xf>
    <xf numFmtId="164" fontId="7" fillId="0" borderId="6" xfId="5" applyNumberFormat="1" applyFont="1" applyBorder="1" applyAlignment="1" applyProtection="1">
      <alignment horizontal="center" vertical="center" wrapText="1"/>
    </xf>
    <xf numFmtId="164" fontId="7" fillId="0" borderId="4" xfId="5" applyNumberFormat="1" applyFont="1" applyBorder="1" applyAlignment="1" applyProtection="1">
      <alignment horizontal="center" vertical="center" wrapText="1"/>
    </xf>
    <xf numFmtId="164" fontId="7" fillId="0" borderId="5" xfId="5" applyNumberFormat="1" applyFont="1" applyBorder="1" applyAlignment="1" applyProtection="1">
      <alignment horizontal="center" vertical="center" wrapText="1"/>
    </xf>
    <xf numFmtId="0" fontId="3" fillId="0" borderId="13" xfId="1" applyFont="1" applyBorder="1" applyAlignment="1" applyProtection="1">
      <alignment horizontal="center" vertical="top" wrapText="1"/>
    </xf>
    <xf numFmtId="0" fontId="3" fillId="0" borderId="14" xfId="1" applyFont="1" applyBorder="1" applyAlignment="1" applyProtection="1">
      <alignment horizontal="center" vertical="top" wrapText="1"/>
    </xf>
    <xf numFmtId="0" fontId="3" fillId="0" borderId="46" xfId="1" applyFont="1" applyBorder="1" applyAlignment="1" applyProtection="1">
      <alignment horizontal="center" vertical="top" wrapText="1"/>
    </xf>
    <xf numFmtId="0" fontId="22" fillId="0" borderId="24" xfId="1" applyFont="1" applyBorder="1" applyAlignment="1" applyProtection="1">
      <alignment horizontal="center"/>
    </xf>
    <xf numFmtId="0" fontId="22" fillId="0" borderId="25" xfId="1" applyFont="1" applyBorder="1" applyAlignment="1" applyProtection="1">
      <alignment horizontal="center"/>
    </xf>
    <xf numFmtId="0" fontId="22" fillId="0" borderId="26" xfId="1" applyFont="1" applyBorder="1" applyAlignment="1" applyProtection="1">
      <alignment horizontal="center"/>
    </xf>
    <xf numFmtId="0" fontId="22" fillId="0" borderId="27" xfId="1" applyFont="1" applyBorder="1" applyAlignment="1" applyProtection="1">
      <alignment horizontal="center"/>
    </xf>
    <xf numFmtId="0" fontId="22" fillId="0" borderId="0" xfId="1" applyFont="1" applyAlignment="1" applyProtection="1">
      <alignment horizontal="center"/>
    </xf>
    <xf numFmtId="0" fontId="22" fillId="0" borderId="28" xfId="1" applyFont="1" applyBorder="1" applyAlignment="1" applyProtection="1">
      <alignment horizontal="center"/>
    </xf>
    <xf numFmtId="0" fontId="22" fillId="0" borderId="29" xfId="1" applyFont="1" applyBorder="1" applyAlignment="1" applyProtection="1">
      <alignment horizontal="center"/>
    </xf>
    <xf numFmtId="0" fontId="22" fillId="0" borderId="15" xfId="1" applyFont="1" applyBorder="1" applyAlignment="1" applyProtection="1">
      <alignment horizontal="center"/>
    </xf>
    <xf numFmtId="0" fontId="22" fillId="0" borderId="30" xfId="1" applyFont="1" applyBorder="1" applyAlignment="1" applyProtection="1">
      <alignment horizontal="center"/>
    </xf>
    <xf numFmtId="0" fontId="1" fillId="0" borderId="24" xfId="1" applyFont="1" applyBorder="1" applyAlignment="1" applyProtection="1">
      <alignment horizontal="center" vertical="center" wrapText="1"/>
    </xf>
    <xf numFmtId="0" fontId="22" fillId="0" borderId="25" xfId="1" applyFont="1" applyBorder="1" applyAlignment="1" applyProtection="1">
      <alignment horizontal="center" vertical="center" wrapText="1"/>
    </xf>
    <xf numFmtId="0" fontId="22" fillId="0" borderId="26" xfId="1" applyFont="1" applyBorder="1" applyAlignment="1" applyProtection="1">
      <alignment horizontal="center" vertical="center" wrapText="1"/>
    </xf>
    <xf numFmtId="0" fontId="22" fillId="0" borderId="27" xfId="1" applyFont="1" applyBorder="1" applyAlignment="1" applyProtection="1">
      <alignment horizontal="center" vertical="center" wrapText="1"/>
    </xf>
    <xf numFmtId="0" fontId="22" fillId="0" borderId="0" xfId="1" applyFont="1" applyAlignment="1" applyProtection="1">
      <alignment horizontal="center" vertical="center" wrapText="1"/>
    </xf>
    <xf numFmtId="0" fontId="22" fillId="0" borderId="28" xfId="1" applyFont="1" applyBorder="1" applyAlignment="1" applyProtection="1">
      <alignment horizontal="center" vertical="center" wrapText="1"/>
    </xf>
    <xf numFmtId="0" fontId="22" fillId="0" borderId="29" xfId="1" applyFont="1" applyBorder="1" applyAlignment="1" applyProtection="1">
      <alignment horizontal="center" vertical="center" wrapText="1"/>
    </xf>
    <xf numFmtId="0" fontId="22" fillId="0" borderId="15" xfId="1" applyFont="1" applyBorder="1" applyAlignment="1" applyProtection="1">
      <alignment horizontal="center" vertical="center" wrapText="1"/>
    </xf>
    <xf numFmtId="0" fontId="22" fillId="0" borderId="30" xfId="1" applyFont="1" applyBorder="1" applyAlignment="1" applyProtection="1">
      <alignment horizontal="center" vertical="center" wrapText="1"/>
    </xf>
    <xf numFmtId="0" fontId="8" fillId="12" borderId="20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16" borderId="6" xfId="0" applyFont="1" applyFill="1" applyBorder="1" applyAlignment="1">
      <alignment horizontal="center" vertical="center"/>
    </xf>
    <xf numFmtId="0" fontId="8" fillId="16" borderId="4" xfId="0" applyFont="1" applyFill="1" applyBorder="1" applyAlignment="1">
      <alignment horizontal="center" vertical="center"/>
    </xf>
    <xf numFmtId="0" fontId="8" fillId="16" borderId="5" xfId="0" applyFont="1" applyFill="1" applyBorder="1" applyAlignment="1">
      <alignment horizontal="center" vertical="center"/>
    </xf>
    <xf numFmtId="0" fontId="22" fillId="0" borderId="20" xfId="1" applyFont="1" applyBorder="1" applyAlignment="1" applyProtection="1">
      <alignment horizontal="center" vertical="center" wrapText="1"/>
    </xf>
    <xf numFmtId="0" fontId="22" fillId="0" borderId="21" xfId="1" applyFont="1" applyBorder="1" applyAlignment="1" applyProtection="1">
      <alignment horizontal="center" vertical="center" wrapText="1"/>
    </xf>
    <xf numFmtId="0" fontId="22" fillId="0" borderId="22" xfId="1" applyFont="1" applyBorder="1" applyAlignment="1" applyProtection="1">
      <alignment horizontal="center" vertical="center" wrapText="1"/>
    </xf>
    <xf numFmtId="0" fontId="6" fillId="0" borderId="20" xfId="2" applyFont="1" applyBorder="1" applyAlignment="1" applyProtection="1">
      <alignment horizontal="center" vertical="center" wrapText="1"/>
    </xf>
    <xf numFmtId="0" fontId="6" fillId="0" borderId="21" xfId="2" applyFont="1" applyBorder="1" applyAlignment="1" applyProtection="1">
      <alignment horizontal="center" vertical="center" wrapText="1"/>
    </xf>
    <xf numFmtId="0" fontId="6" fillId="0" borderId="22" xfId="2" applyFont="1" applyBorder="1" applyAlignment="1" applyProtection="1">
      <alignment horizontal="center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21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0" fontId="6" fillId="12" borderId="29" xfId="2" applyFont="1" applyFill="1" applyBorder="1" applyAlignment="1" applyProtection="1">
      <alignment horizontal="center" vertical="center"/>
    </xf>
    <xf numFmtId="0" fontId="6" fillId="12" borderId="15" xfId="2" applyFont="1" applyFill="1" applyBorder="1" applyAlignment="1" applyProtection="1">
      <alignment horizontal="center" vertical="center"/>
    </xf>
    <xf numFmtId="0" fontId="6" fillId="12" borderId="30" xfId="2" applyFont="1" applyFill="1" applyBorder="1" applyAlignment="1" applyProtection="1">
      <alignment horizontal="center" vertical="center"/>
    </xf>
    <xf numFmtId="0" fontId="7" fillId="0" borderId="24" xfId="2" applyFont="1" applyBorder="1" applyAlignment="1" applyProtection="1">
      <alignment horizontal="center" vertical="center" wrapText="1"/>
    </xf>
    <xf numFmtId="0" fontId="7" fillId="0" borderId="25" xfId="2" applyFont="1" applyBorder="1" applyAlignment="1" applyProtection="1">
      <alignment horizontal="center" vertical="center" wrapText="1"/>
    </xf>
    <xf numFmtId="0" fontId="7" fillId="0" borderId="26" xfId="2" applyFont="1" applyBorder="1" applyAlignment="1" applyProtection="1">
      <alignment horizontal="center" vertical="center" wrapText="1"/>
    </xf>
    <xf numFmtId="0" fontId="7" fillId="0" borderId="27" xfId="2" applyFont="1" applyBorder="1" applyAlignment="1" applyProtection="1">
      <alignment horizontal="center" vertical="center" wrapText="1"/>
    </xf>
    <xf numFmtId="0" fontId="7" fillId="0" borderId="0" xfId="2" applyFont="1" applyAlignment="1" applyProtection="1">
      <alignment horizontal="center" vertical="center" wrapText="1"/>
    </xf>
    <xf numFmtId="0" fontId="7" fillId="0" borderId="28" xfId="2" applyFont="1" applyBorder="1" applyAlignment="1" applyProtection="1">
      <alignment horizontal="center" vertical="center" wrapText="1"/>
    </xf>
    <xf numFmtId="0" fontId="7" fillId="0" borderId="29" xfId="2" applyFont="1" applyBorder="1" applyAlignment="1" applyProtection="1">
      <alignment horizontal="center" vertical="center" wrapText="1"/>
    </xf>
    <xf numFmtId="0" fontId="7" fillId="0" borderId="15" xfId="2" applyFont="1" applyBorder="1" applyAlignment="1" applyProtection="1">
      <alignment horizontal="center" vertical="center" wrapText="1"/>
    </xf>
    <xf numFmtId="0" fontId="7" fillId="0" borderId="30" xfId="2" applyFont="1" applyBorder="1" applyAlignment="1" applyProtection="1">
      <alignment horizontal="center" vertical="center" wrapText="1"/>
    </xf>
    <xf numFmtId="0" fontId="3" fillId="0" borderId="6" xfId="1" applyFont="1" applyBorder="1" applyAlignment="1" applyProtection="1">
      <alignment horizontal="center" vertical="center"/>
    </xf>
    <xf numFmtId="0" fontId="3" fillId="0" borderId="4" xfId="1" applyFont="1" applyBorder="1" applyAlignment="1" applyProtection="1">
      <alignment horizontal="center" vertical="center"/>
    </xf>
    <xf numFmtId="0" fontId="3" fillId="0" borderId="9" xfId="1" applyFont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center" vertical="center" wrapText="1"/>
    </xf>
    <xf numFmtId="0" fontId="5" fillId="0" borderId="11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 wrapText="1"/>
    </xf>
    <xf numFmtId="0" fontId="7" fillId="0" borderId="7" xfId="2" applyFont="1" applyBorder="1" applyAlignment="1" applyProtection="1">
      <alignment horizontal="center" vertic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8" fillId="4" borderId="20" xfId="2" applyFont="1" applyFill="1" applyBorder="1" applyAlignment="1" applyProtection="1">
      <alignment horizontal="center" vertical="center"/>
    </xf>
    <xf numFmtId="0" fontId="8" fillId="4" borderId="21" xfId="2" applyFont="1" applyFill="1" applyBorder="1" applyAlignment="1" applyProtection="1">
      <alignment horizontal="center" vertical="center"/>
    </xf>
    <xf numFmtId="0" fontId="8" fillId="4" borderId="22" xfId="2" applyFont="1" applyFill="1" applyBorder="1" applyAlignment="1" applyProtection="1">
      <alignment horizontal="center" vertical="center"/>
    </xf>
    <xf numFmtId="0" fontId="6" fillId="14" borderId="2" xfId="2" applyFont="1" applyFill="1" applyBorder="1" applyAlignment="1" applyProtection="1">
      <alignment horizontal="center" vertical="center" wrapText="1"/>
    </xf>
    <xf numFmtId="0" fontId="6" fillId="14" borderId="34" xfId="2" applyFont="1" applyFill="1" applyBorder="1" applyAlignment="1" applyProtection="1">
      <alignment horizontal="center" vertical="center" wrapText="1"/>
    </xf>
    <xf numFmtId="171" fontId="7" fillId="0" borderId="7" xfId="5" applyNumberFormat="1" applyFont="1" applyBorder="1" applyAlignment="1" applyProtection="1">
      <alignment horizontal="center" vertical="center" wrapText="1"/>
    </xf>
    <xf numFmtId="171" fontId="7" fillId="0" borderId="8" xfId="5" applyNumberFormat="1" applyFont="1" applyBorder="1" applyAlignment="1" applyProtection="1">
      <alignment horizontal="center" vertical="center" wrapText="1"/>
    </xf>
    <xf numFmtId="0" fontId="21" fillId="0" borderId="7" xfId="1" applyFont="1" applyBorder="1" applyAlignment="1" applyProtection="1">
      <alignment horizontal="left" vertical="center" wrapText="1"/>
    </xf>
    <xf numFmtId="0" fontId="21" fillId="0" borderId="8" xfId="1" applyFont="1" applyBorder="1" applyAlignment="1" applyProtection="1">
      <alignment horizontal="left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64" fontId="7" fillId="0" borderId="6" xfId="1" applyNumberFormat="1" applyFont="1" applyBorder="1" applyAlignment="1" applyProtection="1">
      <alignment horizontal="left" vertical="center" wrapText="1"/>
    </xf>
    <xf numFmtId="164" fontId="7" fillId="0" borderId="4" xfId="1" applyNumberFormat="1" applyFont="1" applyBorder="1" applyAlignment="1" applyProtection="1">
      <alignment horizontal="left" vertical="center" wrapText="1"/>
    </xf>
    <xf numFmtId="164" fontId="7" fillId="0" borderId="9" xfId="1" applyNumberFormat="1" applyFont="1" applyBorder="1" applyAlignment="1" applyProtection="1">
      <alignment horizontal="left" vertical="center" wrapText="1"/>
    </xf>
    <xf numFmtId="164" fontId="7" fillId="0" borderId="7" xfId="5" applyNumberFormat="1" applyFont="1" applyBorder="1" applyAlignment="1" applyProtection="1">
      <alignment horizontal="center" vertical="center" wrapText="1"/>
    </xf>
    <xf numFmtId="164" fontId="7" fillId="0" borderId="11" xfId="5" applyNumberFormat="1" applyFont="1" applyBorder="1" applyAlignment="1" applyProtection="1">
      <alignment horizontal="center" vertical="center" wrapText="1"/>
    </xf>
    <xf numFmtId="164" fontId="7" fillId="0" borderId="8" xfId="5" applyNumberFormat="1" applyFont="1" applyBorder="1" applyAlignment="1" applyProtection="1">
      <alignment horizontal="center" vertical="center" wrapText="1"/>
    </xf>
    <xf numFmtId="165" fontId="7" fillId="0" borderId="7" xfId="2" applyNumberFormat="1" applyFont="1" applyBorder="1" applyAlignment="1" applyProtection="1">
      <alignment horizontal="center" vertical="center" wrapText="1"/>
    </xf>
    <xf numFmtId="165" fontId="7" fillId="0" borderId="11" xfId="2" applyNumberFormat="1" applyFont="1" applyBorder="1" applyAlignment="1" applyProtection="1">
      <alignment horizontal="center" vertical="center" wrapText="1"/>
    </xf>
    <xf numFmtId="165" fontId="7" fillId="0" borderId="12" xfId="2" applyNumberFormat="1" applyFont="1" applyBorder="1" applyAlignment="1" applyProtection="1">
      <alignment horizontal="center" vertical="center" wrapText="1"/>
    </xf>
    <xf numFmtId="0" fontId="16" fillId="0" borderId="20" xfId="1" applyFont="1" applyBorder="1" applyAlignment="1" applyProtection="1">
      <alignment horizontal="center" vertical="center" wrapText="1"/>
    </xf>
    <xf numFmtId="0" fontId="16" fillId="0" borderId="21" xfId="1" applyFont="1" applyBorder="1" applyAlignment="1" applyProtection="1">
      <alignment horizontal="center" vertical="center" wrapText="1"/>
    </xf>
    <xf numFmtId="0" fontId="16" fillId="0" borderId="22" xfId="1" applyFont="1" applyBorder="1" applyAlignment="1" applyProtection="1">
      <alignment horizontal="center" vertical="center" wrapText="1"/>
    </xf>
    <xf numFmtId="0" fontId="6" fillId="12" borderId="20" xfId="1" applyFont="1" applyFill="1" applyBorder="1" applyAlignment="1" applyProtection="1">
      <alignment horizontal="center" vertical="center" wrapText="1"/>
    </xf>
    <xf numFmtId="0" fontId="6" fillId="12" borderId="21" xfId="1" applyFont="1" applyFill="1" applyBorder="1" applyAlignment="1" applyProtection="1">
      <alignment horizontal="center" vertical="center" wrapText="1"/>
    </xf>
    <xf numFmtId="0" fontId="6" fillId="12" borderId="22" xfId="1" applyFont="1" applyFill="1" applyBorder="1" applyAlignment="1" applyProtection="1">
      <alignment horizontal="center" vertical="center" wrapText="1"/>
    </xf>
    <xf numFmtId="164" fontId="7" fillId="0" borderId="7" xfId="3" applyNumberFormat="1" applyFont="1" applyBorder="1" applyAlignment="1" applyProtection="1">
      <alignment horizontal="center" vertical="center" wrapText="1"/>
    </xf>
    <xf numFmtId="0" fontId="6" fillId="0" borderId="23" xfId="4" applyFont="1" applyBorder="1" applyAlignment="1" applyProtection="1">
      <alignment horizontal="left" wrapText="1"/>
    </xf>
    <xf numFmtId="0" fontId="6" fillId="0" borderId="18" xfId="4" applyFont="1" applyBorder="1" applyAlignment="1" applyProtection="1">
      <alignment horizontal="left" wrapText="1"/>
    </xf>
    <xf numFmtId="0" fontId="6" fillId="0" borderId="17" xfId="4" applyFont="1" applyBorder="1" applyAlignment="1" applyProtection="1">
      <alignment horizontal="left" wrapText="1"/>
    </xf>
    <xf numFmtId="0" fontId="19" fillId="14" borderId="42" xfId="2" applyFont="1" applyFill="1" applyBorder="1" applyAlignment="1" applyProtection="1">
      <alignment horizontal="left" vertical="top" wrapText="1"/>
    </xf>
    <xf numFmtId="0" fontId="8" fillId="0" borderId="1" xfId="1" applyFont="1" applyBorder="1" applyAlignment="1" applyProtection="1">
      <alignment horizontal="left" vertical="top" wrapText="1"/>
    </xf>
    <xf numFmtId="0" fontId="9" fillId="0" borderId="2" xfId="1" applyBorder="1" applyAlignment="1" applyProtection="1">
      <alignment horizontal="left" vertical="top" wrapText="1"/>
    </xf>
    <xf numFmtId="0" fontId="9" fillId="0" borderId="28" xfId="1" applyBorder="1" applyAlignment="1" applyProtection="1">
      <alignment horizontal="left" vertical="top" wrapText="1"/>
    </xf>
    <xf numFmtId="0" fontId="9" fillId="0" borderId="33" xfId="1" applyBorder="1" applyAlignment="1" applyProtection="1">
      <alignment horizontal="left" vertical="top" wrapText="1"/>
    </xf>
    <xf numFmtId="0" fontId="9" fillId="0" borderId="34" xfId="1" applyBorder="1" applyAlignment="1" applyProtection="1">
      <alignment horizontal="left" vertical="top" wrapText="1"/>
    </xf>
    <xf numFmtId="0" fontId="9" fillId="0" borderId="35" xfId="1" applyBorder="1" applyAlignment="1" applyProtection="1">
      <alignment horizontal="left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 wrapText="1"/>
    </xf>
    <xf numFmtId="0" fontId="6" fillId="4" borderId="20" xfId="2" applyFont="1" applyFill="1" applyBorder="1" applyAlignment="1" applyProtection="1">
      <alignment horizontal="center" vertical="center" wrapText="1"/>
    </xf>
    <xf numFmtId="0" fontId="6" fillId="4" borderId="21" xfId="2" applyFont="1" applyFill="1" applyBorder="1" applyAlignment="1" applyProtection="1">
      <alignment horizontal="center" vertical="center" wrapText="1"/>
    </xf>
    <xf numFmtId="0" fontId="6" fillId="4" borderId="22" xfId="2" applyFont="1" applyFill="1" applyBorder="1" applyAlignment="1" applyProtection="1">
      <alignment horizontal="center" vertical="center" wrapText="1"/>
    </xf>
    <xf numFmtId="10" fontId="8" fillId="8" borderId="7" xfId="9" applyNumberFormat="1" applyFont="1" applyFill="1" applyBorder="1" applyAlignment="1" applyProtection="1">
      <alignment horizontal="center" vertical="center" wrapText="1"/>
    </xf>
    <xf numFmtId="10" fontId="8" fillId="8" borderId="11" xfId="9" applyNumberFormat="1" applyFont="1" applyFill="1" applyBorder="1" applyAlignment="1" applyProtection="1">
      <alignment horizontal="center" vertical="center" wrapText="1"/>
    </xf>
    <xf numFmtId="10" fontId="8" fillId="8" borderId="8" xfId="9" applyNumberFormat="1" applyFont="1" applyFill="1" applyBorder="1" applyAlignment="1" applyProtection="1">
      <alignment horizontal="center" vertical="center" wrapText="1"/>
    </xf>
    <xf numFmtId="0" fontId="1" fillId="0" borderId="25" xfId="1" applyFont="1" applyBorder="1" applyAlignment="1" applyProtection="1">
      <alignment horizontal="center" vertical="center" wrapText="1"/>
    </xf>
    <xf numFmtId="0" fontId="1" fillId="0" borderId="26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28" xfId="1" applyFont="1" applyBorder="1" applyAlignment="1" applyProtection="1">
      <alignment horizontal="center" vertical="center" wrapText="1"/>
    </xf>
    <xf numFmtId="0" fontId="1" fillId="0" borderId="29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3" fillId="0" borderId="24" xfId="1" applyFont="1" applyBorder="1" applyAlignment="1" applyProtection="1">
      <alignment horizontal="center" vertical="center" wrapText="1"/>
    </xf>
    <xf numFmtId="0" fontId="3" fillId="0" borderId="3" xfId="1" applyFont="1" applyBorder="1" applyAlignment="1" applyProtection="1">
      <alignment horizontal="center" vertical="center"/>
    </xf>
    <xf numFmtId="0" fontId="3" fillId="0" borderId="5" xfId="1" applyFont="1" applyBorder="1" applyAlignment="1" applyProtection="1">
      <alignment horizontal="center" vertical="center"/>
    </xf>
    <xf numFmtId="0" fontId="7" fillId="0" borderId="6" xfId="2" applyFont="1" applyBorder="1" applyAlignment="1" applyProtection="1">
      <alignment horizontal="center" vertical="center" wrapText="1"/>
    </xf>
    <xf numFmtId="0" fontId="7" fillId="0" borderId="4" xfId="2" applyFont="1" applyBorder="1" applyAlignment="1" applyProtection="1">
      <alignment horizontal="center" vertical="center" wrapText="1"/>
    </xf>
    <xf numFmtId="0" fontId="7" fillId="0" borderId="9" xfId="2" applyFont="1" applyBorder="1" applyAlignment="1" applyProtection="1">
      <alignment horizontal="center" vertical="center" wrapText="1"/>
    </xf>
    <xf numFmtId="3" fontId="14" fillId="2" borderId="11" xfId="0" applyNumberFormat="1" applyFont="1" applyFill="1" applyBorder="1" applyAlignment="1">
      <alignment horizontal="center" vertical="top" wrapText="1"/>
    </xf>
    <xf numFmtId="3" fontId="14" fillId="2" borderId="8" xfId="0" applyNumberFormat="1" applyFont="1" applyFill="1" applyBorder="1" applyAlignment="1">
      <alignment horizontal="center" vertical="top" wrapText="1"/>
    </xf>
    <xf numFmtId="0" fontId="9" fillId="0" borderId="1" xfId="1" applyBorder="1" applyAlignment="1" applyProtection="1">
      <alignment horizontal="left" vertical="top" wrapText="1"/>
    </xf>
    <xf numFmtId="0" fontId="9" fillId="0" borderId="31" xfId="1" applyBorder="1" applyAlignment="1" applyProtection="1">
      <alignment horizontal="left" vertical="top" wrapText="1"/>
    </xf>
    <xf numFmtId="0" fontId="6" fillId="4" borderId="20" xfId="2" applyFont="1" applyFill="1" applyBorder="1" applyAlignment="1" applyProtection="1">
      <alignment horizontal="center"/>
    </xf>
    <xf numFmtId="0" fontId="6" fillId="4" borderId="21" xfId="2" applyFont="1" applyFill="1" applyBorder="1" applyAlignment="1" applyProtection="1">
      <alignment horizontal="center"/>
    </xf>
    <xf numFmtId="0" fontId="6" fillId="4" borderId="22" xfId="2" applyFont="1" applyFill="1" applyBorder="1" applyAlignment="1" applyProtection="1">
      <alignment horizontal="center"/>
    </xf>
    <xf numFmtId="0" fontId="4" fillId="0" borderId="6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164" fontId="7" fillId="0" borderId="16" xfId="2" applyNumberFormat="1" applyFont="1" applyBorder="1" applyAlignment="1" applyProtection="1">
      <alignment horizontal="center" vertical="center"/>
    </xf>
    <xf numFmtId="0" fontId="7" fillId="0" borderId="17" xfId="2" applyFont="1" applyBorder="1" applyAlignment="1" applyProtection="1">
      <alignment horizontal="center" vertical="center"/>
    </xf>
    <xf numFmtId="0" fontId="5" fillId="0" borderId="8" xfId="1" applyFont="1" applyBorder="1" applyAlignment="1" applyProtection="1">
      <alignment horizontal="center" vertical="center" wrapText="1"/>
    </xf>
    <xf numFmtId="0" fontId="6" fillId="0" borderId="24" xfId="1" applyFont="1" applyBorder="1" applyAlignment="1" applyProtection="1">
      <alignment horizontal="center" vertical="center" wrapText="1"/>
    </xf>
    <xf numFmtId="0" fontId="6" fillId="0" borderId="26" xfId="1" applyFont="1" applyBorder="1" applyAlignment="1" applyProtection="1">
      <alignment horizontal="center" vertical="center" wrapText="1"/>
    </xf>
    <xf numFmtId="0" fontId="6" fillId="0" borderId="29" xfId="1" applyFont="1" applyBorder="1" applyAlignment="1" applyProtection="1">
      <alignment horizontal="center" vertical="center" wrapText="1"/>
    </xf>
    <xf numFmtId="0" fontId="6" fillId="0" borderId="30" xfId="1" applyFont="1" applyBorder="1" applyAlignment="1" applyProtection="1">
      <alignment horizontal="center" vertical="center" wrapText="1"/>
    </xf>
    <xf numFmtId="0" fontId="3" fillId="0" borderId="10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0" fontId="7" fillId="0" borderId="23" xfId="2" applyFont="1" applyBorder="1" applyAlignment="1" applyProtection="1">
      <alignment horizontal="left" wrapText="1"/>
    </xf>
    <xf numFmtId="0" fontId="7" fillId="0" borderId="18" xfId="2" applyFont="1" applyBorder="1" applyAlignment="1" applyProtection="1">
      <alignment horizontal="left" wrapText="1"/>
    </xf>
    <xf numFmtId="0" fontId="7" fillId="0" borderId="17" xfId="2" applyFont="1" applyBorder="1" applyAlignment="1" applyProtection="1">
      <alignment horizontal="left" wrapText="1"/>
    </xf>
    <xf numFmtId="0" fontId="7" fillId="0" borderId="20" xfId="1" applyFont="1" applyBorder="1" applyAlignment="1" applyProtection="1">
      <alignment horizontal="left" vertical="top" wrapText="1"/>
    </xf>
    <xf numFmtId="0" fontId="7" fillId="0" borderId="21" xfId="1" applyFont="1" applyBorder="1" applyAlignment="1" applyProtection="1">
      <alignment horizontal="left" vertical="top" wrapText="1"/>
    </xf>
    <xf numFmtId="0" fontId="7" fillId="0" borderId="22" xfId="1" applyFont="1" applyBorder="1" applyAlignment="1" applyProtection="1">
      <alignment horizontal="left" vertical="top" wrapText="1"/>
    </xf>
    <xf numFmtId="0" fontId="7" fillId="13" borderId="0" xfId="4" applyFont="1" applyFill="1" applyAlignment="1" applyProtection="1">
      <alignment horizontal="left" vertical="center" wrapText="1"/>
    </xf>
    <xf numFmtId="0" fontId="6" fillId="12" borderId="20" xfId="1" applyFont="1" applyFill="1" applyBorder="1" applyAlignment="1" applyProtection="1">
      <alignment vertical="center" wrapText="1"/>
    </xf>
    <xf numFmtId="0" fontId="6" fillId="12" borderId="21" xfId="1" applyFont="1" applyFill="1" applyBorder="1" applyAlignment="1" applyProtection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12" borderId="29" xfId="1" applyFont="1" applyFill="1" applyBorder="1" applyAlignment="1" applyProtection="1">
      <alignment horizontal="center" vertical="center" wrapText="1"/>
    </xf>
    <xf numFmtId="0" fontId="7" fillId="12" borderId="30" xfId="1" applyFont="1" applyFill="1" applyBorder="1" applyAlignment="1" applyProtection="1">
      <alignment horizontal="center" vertical="center" wrapText="1"/>
    </xf>
    <xf numFmtId="0" fontId="7" fillId="0" borderId="1" xfId="4" applyFont="1" applyBorder="1" applyAlignment="1" applyProtection="1">
      <alignment horizontal="center" vertical="center" wrapText="1"/>
    </xf>
    <xf numFmtId="0" fontId="7" fillId="0" borderId="2" xfId="4" applyFont="1" applyBorder="1" applyAlignment="1" applyProtection="1">
      <alignment horizontal="center" vertical="center" wrapText="1"/>
    </xf>
    <xf numFmtId="0" fontId="7" fillId="0" borderId="31" xfId="4" applyFont="1" applyBorder="1" applyAlignment="1" applyProtection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7" fillId="12" borderId="24" xfId="1" applyFont="1" applyFill="1" applyBorder="1" applyAlignment="1" applyProtection="1">
      <alignment horizontal="center" vertical="center" wrapText="1"/>
    </xf>
    <xf numFmtId="0" fontId="7" fillId="12" borderId="26" xfId="1" applyFont="1" applyFill="1" applyBorder="1" applyAlignment="1" applyProtection="1">
      <alignment horizontal="center" vertical="center" wrapText="1"/>
    </xf>
    <xf numFmtId="0" fontId="21" fillId="0" borderId="7" xfId="1" applyFont="1" applyBorder="1" applyAlignment="1" applyProtection="1">
      <alignment horizontal="center" vertical="center"/>
    </xf>
    <xf numFmtId="0" fontId="21" fillId="0" borderId="8" xfId="1" applyFont="1" applyBorder="1" applyAlignment="1" applyProtection="1">
      <alignment horizontal="center" vertical="center"/>
    </xf>
    <xf numFmtId="164" fontId="7" fillId="12" borderId="20" xfId="1" applyNumberFormat="1" applyFont="1" applyFill="1" applyBorder="1" applyAlignment="1" applyProtection="1">
      <alignment horizontal="center" vertical="center" wrapText="1"/>
    </xf>
    <xf numFmtId="164" fontId="7" fillId="12" borderId="21" xfId="1" applyNumberFormat="1" applyFont="1" applyFill="1" applyBorder="1" applyAlignment="1" applyProtection="1">
      <alignment horizontal="center" vertical="center" wrapText="1"/>
    </xf>
    <xf numFmtId="164" fontId="7" fillId="12" borderId="22" xfId="1" applyNumberFormat="1" applyFont="1" applyFill="1" applyBorder="1" applyAlignment="1" applyProtection="1">
      <alignment horizontal="center" vertical="center" wrapText="1"/>
    </xf>
    <xf numFmtId="0" fontId="6" fillId="8" borderId="47" xfId="1" applyFont="1" applyFill="1" applyBorder="1" applyAlignment="1" applyProtection="1">
      <alignment horizontal="center" vertical="center" wrapText="1"/>
    </xf>
    <xf numFmtId="0" fontId="21" fillId="2" borderId="7" xfId="1" applyFont="1" applyFill="1" applyBorder="1" applyAlignment="1" applyProtection="1">
      <alignment horizontal="left" vertical="center"/>
    </xf>
    <xf numFmtId="0" fontId="21" fillId="2" borderId="8" xfId="1" applyFont="1" applyFill="1" applyBorder="1" applyAlignment="1" applyProtection="1">
      <alignment horizontal="left" vertical="center"/>
    </xf>
    <xf numFmtId="0" fontId="17" fillId="14" borderId="24" xfId="2" applyFont="1" applyFill="1" applyBorder="1" applyAlignment="1" applyProtection="1">
      <alignment horizontal="justify" vertical="justify" wrapText="1"/>
    </xf>
    <xf numFmtId="0" fontId="17" fillId="14" borderId="25" xfId="2" applyFont="1" applyFill="1" applyBorder="1" applyAlignment="1" applyProtection="1">
      <alignment horizontal="justify" vertical="justify" wrapText="1"/>
    </xf>
    <xf numFmtId="0" fontId="17" fillId="14" borderId="29" xfId="2" applyFont="1" applyFill="1" applyBorder="1" applyAlignment="1" applyProtection="1">
      <alignment horizontal="justify" vertical="justify" wrapText="1"/>
    </xf>
    <xf numFmtId="0" fontId="17" fillId="14" borderId="15" xfId="2" applyFont="1" applyFill="1" applyBorder="1" applyAlignment="1" applyProtection="1">
      <alignment horizontal="justify" vertical="justify" wrapText="1"/>
    </xf>
    <xf numFmtId="0" fontId="6" fillId="11" borderId="20" xfId="2" applyFont="1" applyFill="1" applyBorder="1" applyAlignment="1" applyProtection="1">
      <alignment horizontal="center" vertical="center" wrapText="1"/>
    </xf>
    <xf numFmtId="0" fontId="6" fillId="11" borderId="21" xfId="2" applyFont="1" applyFill="1" applyBorder="1" applyAlignment="1" applyProtection="1">
      <alignment horizontal="center" vertical="center" wrapText="1"/>
    </xf>
    <xf numFmtId="0" fontId="6" fillId="11" borderId="22" xfId="2" applyFont="1" applyFill="1" applyBorder="1" applyAlignment="1" applyProtection="1">
      <alignment horizontal="center" vertical="center" wrapText="1"/>
    </xf>
    <xf numFmtId="0" fontId="6" fillId="0" borderId="20" xfId="1" applyFont="1" applyBorder="1" applyAlignment="1" applyProtection="1">
      <alignment horizontal="right" vertical="center" wrapText="1"/>
    </xf>
    <xf numFmtId="0" fontId="6" fillId="0" borderId="21" xfId="1" applyFont="1" applyBorder="1" applyAlignment="1" applyProtection="1">
      <alignment horizontal="right" vertical="center" wrapText="1"/>
    </xf>
    <xf numFmtId="0" fontId="6" fillId="0" borderId="22" xfId="1" applyFont="1" applyBorder="1" applyAlignment="1" applyProtection="1">
      <alignment horizontal="right" vertical="center" wrapText="1"/>
    </xf>
    <xf numFmtId="0" fontId="6" fillId="4" borderId="3" xfId="2" applyFont="1" applyFill="1" applyBorder="1" applyAlignment="1" applyProtection="1">
      <alignment horizontal="center" vertical="center" wrapText="1"/>
    </xf>
    <xf numFmtId="0" fontId="6" fillId="4" borderId="4" xfId="2" applyFont="1" applyFill="1" applyBorder="1" applyAlignment="1" applyProtection="1">
      <alignment horizontal="center" vertical="center" wrapText="1"/>
    </xf>
    <xf numFmtId="0" fontId="6" fillId="4" borderId="25" xfId="2" applyFont="1" applyFill="1" applyBorder="1" applyAlignment="1" applyProtection="1">
      <alignment horizontal="center" vertical="center" wrapText="1"/>
    </xf>
    <xf numFmtId="0" fontId="6" fillId="4" borderId="26" xfId="2" applyFont="1" applyFill="1" applyBorder="1" applyAlignment="1" applyProtection="1">
      <alignment horizontal="center" vertical="center" wrapText="1"/>
    </xf>
    <xf numFmtId="1" fontId="6" fillId="0" borderId="20" xfId="6" applyNumberFormat="1" applyFont="1" applyBorder="1" applyAlignment="1" applyProtection="1">
      <alignment horizontal="center" vertical="center"/>
    </xf>
    <xf numFmtId="1" fontId="6" fillId="0" borderId="21" xfId="6" applyNumberFormat="1" applyFont="1" applyBorder="1" applyAlignment="1" applyProtection="1">
      <alignment horizontal="center" vertical="center"/>
    </xf>
    <xf numFmtId="1" fontId="6" fillId="0" borderId="22" xfId="6" applyNumberFormat="1" applyFont="1" applyBorder="1" applyAlignment="1" applyProtection="1">
      <alignment horizontal="center" vertical="center"/>
    </xf>
    <xf numFmtId="49" fontId="16" fillId="0" borderId="20" xfId="2" applyNumberFormat="1" applyFont="1" applyBorder="1" applyAlignment="1" applyProtection="1">
      <alignment horizontal="left" vertical="top" wrapText="1"/>
    </xf>
    <xf numFmtId="49" fontId="16" fillId="0" borderId="21" xfId="2" applyNumberFormat="1" applyFont="1" applyBorder="1" applyAlignment="1" applyProtection="1">
      <alignment horizontal="left" vertical="top" wrapText="1"/>
    </xf>
    <xf numFmtId="49" fontId="16" fillId="0" borderId="22" xfId="2" applyNumberFormat="1" applyFont="1" applyBorder="1" applyAlignment="1" applyProtection="1">
      <alignment horizontal="left" vertical="top" wrapText="1"/>
    </xf>
    <xf numFmtId="0" fontId="6" fillId="11" borderId="20" xfId="2" applyFont="1" applyFill="1" applyBorder="1" applyAlignment="1" applyProtection="1">
      <alignment horizontal="center" vertical="center"/>
    </xf>
    <xf numFmtId="0" fontId="6" fillId="11" borderId="21" xfId="2" applyFont="1" applyFill="1" applyBorder="1" applyAlignment="1" applyProtection="1">
      <alignment horizontal="center" vertical="center"/>
    </xf>
    <xf numFmtId="0" fontId="6" fillId="11" borderId="22" xfId="2" applyFont="1" applyFill="1" applyBorder="1" applyAlignment="1" applyProtection="1">
      <alignment horizontal="center" vertical="center"/>
    </xf>
    <xf numFmtId="0" fontId="6" fillId="0" borderId="25" xfId="1" applyFont="1" applyBorder="1" applyAlignment="1" applyProtection="1">
      <alignment horizontal="center" vertical="center" wrapText="1"/>
    </xf>
    <xf numFmtId="0" fontId="6" fillId="0" borderId="15" xfId="1" applyFont="1" applyBorder="1" applyAlignment="1" applyProtection="1">
      <alignment horizontal="center" vertical="center" wrapText="1"/>
    </xf>
    <xf numFmtId="0" fontId="8" fillId="16" borderId="7" xfId="0" applyFont="1" applyFill="1" applyBorder="1" applyAlignment="1">
      <alignment horizontal="center" vertical="center" wrapText="1"/>
    </xf>
    <xf numFmtId="0" fontId="8" fillId="16" borderId="11" xfId="0" applyFont="1" applyFill="1" applyBorder="1" applyAlignment="1">
      <alignment horizontal="center" vertical="center" wrapText="1"/>
    </xf>
    <xf numFmtId="0" fontId="8" fillId="16" borderId="8" xfId="0" applyFont="1" applyFill="1" applyBorder="1" applyAlignment="1">
      <alignment horizontal="center" vertical="center" wrapText="1"/>
    </xf>
    <xf numFmtId="0" fontId="13" fillId="0" borderId="24" xfId="2" applyFont="1" applyBorder="1" applyAlignment="1" applyProtection="1">
      <alignment horizontal="center" vertical="center" wrapText="1"/>
    </xf>
    <xf numFmtId="0" fontId="13" fillId="0" borderId="25" xfId="2" applyFont="1" applyBorder="1" applyAlignment="1" applyProtection="1">
      <alignment horizontal="center" vertical="center" wrapText="1"/>
    </xf>
    <xf numFmtId="0" fontId="13" fillId="0" borderId="26" xfId="2" applyFont="1" applyBorder="1" applyAlignment="1" applyProtection="1">
      <alignment horizontal="center" vertical="center" wrapText="1"/>
    </xf>
    <xf numFmtId="0" fontId="13" fillId="0" borderId="29" xfId="2" applyFont="1" applyBorder="1" applyAlignment="1" applyProtection="1">
      <alignment horizontal="center" vertical="center" wrapText="1"/>
    </xf>
    <xf numFmtId="0" fontId="13" fillId="0" borderId="15" xfId="2" applyFont="1" applyBorder="1" applyAlignment="1" applyProtection="1">
      <alignment horizontal="center" vertical="center" wrapText="1"/>
    </xf>
    <xf numFmtId="0" fontId="13" fillId="0" borderId="30" xfId="2" applyFont="1" applyBorder="1" applyAlignment="1" applyProtection="1">
      <alignment horizontal="center" vertical="center" wrapText="1"/>
    </xf>
    <xf numFmtId="171" fontId="7" fillId="0" borderId="6" xfId="5" applyNumberFormat="1" applyFont="1" applyBorder="1" applyAlignment="1" applyProtection="1">
      <alignment horizontal="center" vertical="center" wrapText="1"/>
    </xf>
    <xf numFmtId="171" fontId="7" fillId="0" borderId="5" xfId="5" applyNumberFormat="1" applyFont="1" applyBorder="1" applyAlignment="1" applyProtection="1">
      <alignment horizontal="center" vertical="center" wrapText="1"/>
    </xf>
    <xf numFmtId="0" fontId="3" fillId="0" borderId="23" xfId="5" applyFont="1" applyBorder="1" applyAlignment="1" applyProtection="1">
      <alignment horizontal="left"/>
    </xf>
    <xf numFmtId="0" fontId="3" fillId="0" borderId="18" xfId="5" applyFont="1" applyBorder="1" applyAlignment="1" applyProtection="1">
      <alignment horizontal="left"/>
    </xf>
    <xf numFmtId="0" fontId="3" fillId="0" borderId="17" xfId="5" applyFont="1" applyBorder="1" applyAlignment="1" applyProtection="1">
      <alignment horizontal="left"/>
    </xf>
    <xf numFmtId="0" fontId="9" fillId="0" borderId="11" xfId="0" applyFont="1" applyBorder="1" applyAlignment="1">
      <alignment vertical="center" wrapText="1"/>
    </xf>
    <xf numFmtId="0" fontId="6" fillId="13" borderId="0" xfId="2" applyFont="1" applyFill="1" applyAlignment="1" applyProtection="1">
      <alignment horizontal="justify" vertical="top" wrapText="1"/>
    </xf>
    <xf numFmtId="0" fontId="7" fillId="0" borderId="20" xfId="2" applyFont="1" applyBorder="1" applyAlignment="1" applyProtection="1">
      <alignment horizontal="right" wrapText="1"/>
    </xf>
    <xf numFmtId="0" fontId="7" fillId="0" borderId="21" xfId="2" applyFont="1" applyBorder="1" applyAlignment="1" applyProtection="1">
      <alignment horizontal="right" wrapText="1"/>
    </xf>
    <xf numFmtId="0" fontId="7" fillId="0" borderId="22" xfId="2" applyFont="1" applyBorder="1" applyAlignment="1" applyProtection="1">
      <alignment horizontal="right" wrapText="1"/>
    </xf>
    <xf numFmtId="0" fontId="7" fillId="0" borderId="33" xfId="4" applyFont="1" applyBorder="1" applyAlignment="1" applyProtection="1">
      <alignment horizontal="center" vertical="center" wrapText="1"/>
    </xf>
    <xf numFmtId="0" fontId="7" fillId="0" borderId="34" xfId="4" applyFont="1" applyBorder="1" applyAlignment="1" applyProtection="1">
      <alignment horizontal="center" vertical="center" wrapText="1"/>
    </xf>
    <xf numFmtId="0" fontId="7" fillId="0" borderId="35" xfId="4" applyFont="1" applyBorder="1" applyAlignment="1" applyProtection="1">
      <alignment horizontal="center" vertical="center" wrapText="1"/>
    </xf>
    <xf numFmtId="0" fontId="6" fillId="12" borderId="20" xfId="1" applyFont="1" applyFill="1" applyBorder="1" applyAlignment="1" applyProtection="1">
      <alignment horizontal="left" vertical="center" wrapText="1"/>
    </xf>
    <xf numFmtId="0" fontId="6" fillId="12" borderId="21" xfId="1" applyFont="1" applyFill="1" applyBorder="1" applyAlignment="1" applyProtection="1">
      <alignment horizontal="left" vertical="center" wrapText="1"/>
    </xf>
    <xf numFmtId="0" fontId="6" fillId="4" borderId="23" xfId="2" applyFont="1" applyFill="1" applyBorder="1" applyAlignment="1" applyProtection="1">
      <alignment horizontal="center" vertical="center" wrapText="1"/>
    </xf>
    <xf numFmtId="0" fontId="6" fillId="4" borderId="18" xfId="2" applyFont="1" applyFill="1" applyBorder="1" applyAlignment="1" applyProtection="1">
      <alignment horizontal="center" vertical="center" wrapText="1"/>
    </xf>
    <xf numFmtId="0" fontId="6" fillId="4" borderId="15" xfId="2" applyFont="1" applyFill="1" applyBorder="1" applyAlignment="1" applyProtection="1">
      <alignment horizontal="center" vertical="center" wrapText="1"/>
    </xf>
    <xf numFmtId="0" fontId="6" fillId="4" borderId="30" xfId="2" applyFont="1" applyFill="1" applyBorder="1" applyAlignment="1" applyProtection="1">
      <alignment horizontal="center" vertical="center" wrapText="1"/>
    </xf>
  </cellXfs>
  <cellStyles count="12">
    <cellStyle name="Millares" xfId="3" builtinId="3"/>
    <cellStyle name="Moneda" xfId="10" builtinId="4"/>
    <cellStyle name="Normal" xfId="0" builtinId="0"/>
    <cellStyle name="Normal 13" xfId="7" xr:uid="{00000000-0005-0000-0000-000007000000}"/>
    <cellStyle name="Normal 14" xfId="5" xr:uid="{00000000-0005-0000-0000-000005000000}"/>
    <cellStyle name="Normal 2" xfId="1" xr:uid="{00000000-0005-0000-0000-000001000000}"/>
    <cellStyle name="Normal 2 2" xfId="2" xr:uid="{00000000-0005-0000-0000-000002000000}"/>
    <cellStyle name="Normal 2 2 15" xfId="11" xr:uid="{00000000-0005-0000-0000-00000B000000}"/>
    <cellStyle name="Normal 2 2 2" xfId="4" xr:uid="{00000000-0005-0000-0000-000004000000}"/>
    <cellStyle name="Porcentaje" xfId="8" builtinId="5"/>
    <cellStyle name="Porcentaje 2" xfId="6" xr:uid="{00000000-0005-0000-0000-000006000000}"/>
    <cellStyle name="Porcentaje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www.wps.cn/officeDocument/2020/cellImage" Target="cellimag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r>
              <a:rPr lang="es-CO"/>
              <a:t>GRAFICO AVANCE FISICO CONTRATO DE CONSTRUCCION</a:t>
            </a:r>
          </a:p>
        </c:rich>
      </c:tx>
      <c:layout>
        <c:manualLayout>
          <c:xMode val="edge"/>
          <c:yMode val="edge"/>
          <c:x val="0.43877721847414164"/>
          <c:y val="4.18300885401324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544390683640854E-2"/>
          <c:y val="9.5938745261109237E-2"/>
          <c:w val="0.87429741079183432"/>
          <c:h val="0.77819259888316483"/>
        </c:manualLayout>
      </c:layout>
      <c:lineChart>
        <c:grouping val="standard"/>
        <c:varyColors val="0"/>
        <c:ser>
          <c:idx val="0"/>
          <c:order val="0"/>
          <c:tx>
            <c:strRef>
              <c:f>'Formato INFORME SEMANAL'!$N$52</c:f>
              <c:strCache>
                <c:ptCount val="1"/>
                <c:pt idx="0">
                  <c:v>0,00%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666699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'Formato INFORME SEMANAL'!$L$52:$L$82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SEMANAL'!$N$52:$N$82</c:f>
              <c:numCache>
                <c:formatCode>0.00%</c:formatCode>
                <c:ptCount val="31"/>
                <c:pt idx="0">
                  <c:v>0</c:v>
                </c:pt>
                <c:pt idx="1">
                  <c:v>1.6940084533672262E-3</c:v>
                </c:pt>
                <c:pt idx="2">
                  <c:v>3.3880169067344525E-3</c:v>
                </c:pt>
                <c:pt idx="3">
                  <c:v>5.0820253601016789E-3</c:v>
                </c:pt>
                <c:pt idx="4">
                  <c:v>6.776033813468905E-3</c:v>
                </c:pt>
                <c:pt idx="5">
                  <c:v>1.0543648774196075E-2</c:v>
                </c:pt>
                <c:pt idx="6">
                  <c:v>1.4311263734923248E-2</c:v>
                </c:pt>
                <c:pt idx="7">
                  <c:v>2.6199457051030398E-2</c:v>
                </c:pt>
                <c:pt idx="8">
                  <c:v>6.3704791325845139E-2</c:v>
                </c:pt>
                <c:pt idx="9">
                  <c:v>0.10121012560065989</c:v>
                </c:pt>
                <c:pt idx="10">
                  <c:v>0.13871545987547465</c:v>
                </c:pt>
                <c:pt idx="11">
                  <c:v>0.17622079415028941</c:v>
                </c:pt>
                <c:pt idx="12">
                  <c:v>0.21186864075211792</c:v>
                </c:pt>
                <c:pt idx="13">
                  <c:v>0.24389417690219298</c:v>
                </c:pt>
                <c:pt idx="14">
                  <c:v>0.26174317365332889</c:v>
                </c:pt>
                <c:pt idx="15">
                  <c:v>0.27959217040446482</c:v>
                </c:pt>
                <c:pt idx="16">
                  <c:v>0.30378514977297649</c:v>
                </c:pt>
                <c:pt idx="17">
                  <c:v>0.33405061910987366</c:v>
                </c:pt>
                <c:pt idx="18">
                  <c:v>0.37244558574179165</c:v>
                </c:pt>
                <c:pt idx="19">
                  <c:v>0.41348351317436416</c:v>
                </c:pt>
                <c:pt idx="20">
                  <c:v>0.46237252028124903</c:v>
                </c:pt>
                <c:pt idx="21">
                  <c:v>0.51627144733857</c:v>
                </c:pt>
                <c:pt idx="22">
                  <c:v>0.59273591003514836</c:v>
                </c:pt>
                <c:pt idx="23">
                  <c:v>0.68960384420377596</c:v>
                </c:pt>
                <c:pt idx="24">
                  <c:v>0.78954102769173318</c:v>
                </c:pt>
                <c:pt idx="25">
                  <c:v>0.87780080082118439</c:v>
                </c:pt>
                <c:pt idx="26">
                  <c:v>0.94921722208677484</c:v>
                </c:pt>
                <c:pt idx="27">
                  <c:v>0.98684987993368445</c:v>
                </c:pt>
                <c:pt idx="28">
                  <c:v>0.9945924775592424</c:v>
                </c:pt>
                <c:pt idx="29">
                  <c:v>0.99729623877962081</c:v>
                </c:pt>
                <c:pt idx="30">
                  <c:v>0.99999999999999922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B3-475B-880B-F1AB6BDAA520}"/>
            </c:ext>
          </c:extLst>
        </c:ser>
        <c:ser>
          <c:idx val="2"/>
          <c:order val="1"/>
          <c:tx>
            <c:strRef>
              <c:f>'Formato INFORME SEMANAL'!$P$51</c:f>
              <c:strCache>
                <c:ptCount val="1"/>
                <c:pt idx="0">
                  <c:v>EV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69696"/>
              </a:solidFill>
              <a:ln>
                <a:solidFill>
                  <a:srgbClr val="969696"/>
                </a:solidFill>
                <a:prstDash val="solid"/>
              </a:ln>
            </c:spPr>
          </c:marker>
          <c:cat>
            <c:strRef>
              <c:f>'Formato INFORME SEMANAL'!$L$52:$L$82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SEMANAL'!$P$52:$P$82</c:f>
              <c:numCache>
                <c:formatCode>0.00%</c:formatCode>
                <c:ptCount val="31"/>
                <c:pt idx="0">
                  <c:v>0</c:v>
                </c:pt>
                <c:pt idx="1">
                  <c:v>1.7123450000000001E-3</c:v>
                </c:pt>
                <c:pt idx="2">
                  <c:v>3.5691339999999998E-3</c:v>
                </c:pt>
                <c:pt idx="3">
                  <c:v>5.1249329999999999E-3</c:v>
                </c:pt>
                <c:pt idx="4">
                  <c:v>6.2063096858901903E-3</c:v>
                </c:pt>
                <c:pt idx="5">
                  <c:v>6.2063096858901903E-3</c:v>
                </c:pt>
                <c:pt idx="6">
                  <c:v>8.8063096858901901E-3</c:v>
                </c:pt>
                <c:pt idx="7">
                  <c:v>0.10749529226814175</c:v>
                </c:pt>
                <c:pt idx="8">
                  <c:v>0.11518563153087806</c:v>
                </c:pt>
                <c:pt idx="9">
                  <c:v>0.12287597079361437</c:v>
                </c:pt>
                <c:pt idx="10">
                  <c:v>0.15025410846737761</c:v>
                </c:pt>
                <c:pt idx="11">
                  <c:v>0.21206622438423553</c:v>
                </c:pt>
                <c:pt idx="12">
                  <c:v>0.21473600938423554</c:v>
                </c:pt>
                <c:pt idx="13">
                  <c:v>0.25973600927191853</c:v>
                </c:pt>
                <c:pt idx="14">
                  <c:v>0.26446065057793222</c:v>
                </c:pt>
                <c:pt idx="15">
                  <c:v>0.30036821496100818</c:v>
                </c:pt>
                <c:pt idx="16">
                  <c:v>0.30405894340773459</c:v>
                </c:pt>
                <c:pt idx="17">
                  <c:v>0.3406251695361554</c:v>
                </c:pt>
                <c:pt idx="18">
                  <c:v>0.3406251695361554</c:v>
                </c:pt>
                <c:pt idx="19">
                  <c:v>0.3406251695361554</c:v>
                </c:pt>
                <c:pt idx="20">
                  <c:v>0.3406251695361554</c:v>
                </c:pt>
                <c:pt idx="21">
                  <c:v>0.3406251695361554</c:v>
                </c:pt>
                <c:pt idx="22">
                  <c:v>0.3406251695361554</c:v>
                </c:pt>
                <c:pt idx="23">
                  <c:v>0.3406251695361554</c:v>
                </c:pt>
                <c:pt idx="24">
                  <c:v>0.3406251695361554</c:v>
                </c:pt>
                <c:pt idx="25">
                  <c:v>0.3406251695361554</c:v>
                </c:pt>
                <c:pt idx="26">
                  <c:v>0.3406251695361554</c:v>
                </c:pt>
                <c:pt idx="27">
                  <c:v>0.3406251695361554</c:v>
                </c:pt>
                <c:pt idx="28">
                  <c:v>0.3406251695361554</c:v>
                </c:pt>
                <c:pt idx="29">
                  <c:v>0.3406251695361554</c:v>
                </c:pt>
                <c:pt idx="30">
                  <c:v>0.3406251695361554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B3-475B-880B-F1AB6BDAA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4066192"/>
        <c:axId val="1"/>
      </c:lineChart>
      <c:catAx>
        <c:axId val="180406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.2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%" sourceLinked="0"/>
        <c:majorTickMark val="none"/>
        <c:minorTickMark val="none"/>
        <c:tickLblPos val="nextTo"/>
        <c:spPr>
          <a:ln w="1270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804066192"/>
        <c:crosses val="autoZero"/>
        <c:crossBetween val="between"/>
        <c:majorUnit val="0.2"/>
        <c:minorUnit val="2.3999999999999998E-3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5066820000460622"/>
          <c:y val="0.96598320745003452"/>
          <c:w val="0.1486372691308068"/>
          <c:h val="2.042864789169257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+mn-ea"/>
              <a:ea typeface="+mn-ea"/>
              <a:cs typeface="+mn-ea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+mn-ea"/>
          <a:ea typeface="+mn-ea"/>
          <a:cs typeface="+mn-ea"/>
        </a:defRPr>
      </a:pPr>
      <a:endParaRPr lang="es-CO"/>
    </a:p>
  </c:txPr>
  <c:printSettings>
    <c:headerFooter alignWithMargins="0"/>
    <c:pageMargins b="0.75" l="0.7" r="0.7" t="0.75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r>
              <a:rPr lang="es-CO" sz="1400" b="0" i="0" u="none" strike="noStrike" baseline="0">
                <a:solidFill>
                  <a:srgbClr val="000000"/>
                </a:solidFill>
                <a:latin typeface="+mn-ea"/>
                <a:ea typeface="+mn-ea"/>
                <a:cs typeface="+mn-ea"/>
              </a:rPr>
              <a:t>GRAFICO AVANCE FINANCIERO DEL CONTRATO DE CONSTRUCCION</a:t>
            </a:r>
          </a:p>
        </c:rich>
      </c:tx>
      <c:layout>
        <c:manualLayout>
          <c:xMode val="edge"/>
          <c:yMode val="edge"/>
          <c:x val="0.47920655567772114"/>
          <c:y val="4.17986045319196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544390683640854E-2"/>
          <c:y val="9.5938745261109237E-2"/>
          <c:w val="0.87429741079183432"/>
          <c:h val="0.77819259888316483"/>
        </c:manualLayout>
      </c:layout>
      <c:lineChart>
        <c:grouping val="standard"/>
        <c:varyColors val="0"/>
        <c:ser>
          <c:idx val="0"/>
          <c:order val="0"/>
          <c:tx>
            <c:strRef>
              <c:f>'Formato INFORME SEMANAL'!$N$91</c:f>
              <c:strCache>
                <c:ptCount val="1"/>
                <c:pt idx="0">
                  <c:v>PV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666699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'Formato INFORME SEMANAL'!$L$92:$L$122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SEMANAL'!$N$92:$N$122</c:f>
              <c:numCache>
                <c:formatCode>"$"\ #,##0.00</c:formatCode>
                <c:ptCount val="31"/>
                <c:pt idx="0">
                  <c:v>0</c:v>
                </c:pt>
                <c:pt idx="1">
                  <c:v>3422706.9994732146</c:v>
                </c:pt>
                <c:pt idx="2">
                  <c:v>6845413.9989464292</c:v>
                </c:pt>
                <c:pt idx="3">
                  <c:v>10268120.998419644</c:v>
                </c:pt>
                <c:pt idx="4">
                  <c:v>13690827.997892858</c:v>
                </c:pt>
                <c:pt idx="5">
                  <c:v>21303211.555819198</c:v>
                </c:pt>
                <c:pt idx="6">
                  <c:v>28915595.113745537</c:v>
                </c:pt>
                <c:pt idx="7">
                  <c:v>52935429.485439733</c:v>
                </c:pt>
                <c:pt idx="8">
                  <c:v>128714136.42449133</c:v>
                </c:pt>
                <c:pt idx="9">
                  <c:v>204492843.36354291</c:v>
                </c:pt>
                <c:pt idx="10">
                  <c:v>280271550.30259454</c:v>
                </c:pt>
                <c:pt idx="11">
                  <c:v>356050257.24164617</c:v>
                </c:pt>
                <c:pt idx="12">
                  <c:v>428075950.99642003</c:v>
                </c:pt>
                <c:pt idx="13">
                  <c:v>492782845.77304387</c:v>
                </c:pt>
                <c:pt idx="14">
                  <c:v>528846353.00776494</c:v>
                </c:pt>
                <c:pt idx="15">
                  <c:v>564909860.242486</c:v>
                </c:pt>
                <c:pt idx="16">
                  <c:v>613791245.49066544</c:v>
                </c:pt>
                <c:pt idx="17">
                  <c:v>674941963.79778576</c:v>
                </c:pt>
                <c:pt idx="18">
                  <c:v>752518153.44098949</c:v>
                </c:pt>
                <c:pt idx="19">
                  <c:v>835434387.5295161</c:v>
                </c:pt>
                <c:pt idx="20">
                  <c:v>934213556.24583435</c:v>
                </c:pt>
                <c:pt idx="21">
                  <c:v>1043115158.5586755</c:v>
                </c:pt>
                <c:pt idx="22">
                  <c:v>1197609931.688242</c:v>
                </c:pt>
                <c:pt idx="23">
                  <c:v>1393329472.3106279</c:v>
                </c:pt>
                <c:pt idx="24">
                  <c:v>1595250363.9991889</c:v>
                </c:pt>
                <c:pt idx="25">
                  <c:v>1773577303.6680102</c:v>
                </c:pt>
                <c:pt idx="26">
                  <c:v>1917872619.584049</c:v>
                </c:pt>
                <c:pt idx="27">
                  <c:v>1993908581.0135024</c:v>
                </c:pt>
                <c:pt idx="28">
                  <c:v>2009552330.0363753</c:v>
                </c:pt>
                <c:pt idx="29">
                  <c:v>2015015220.3988752</c:v>
                </c:pt>
                <c:pt idx="30">
                  <c:v>2020478110.7613752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DC-4B3E-9E03-C778607F5A8F}"/>
            </c:ext>
          </c:extLst>
        </c:ser>
        <c:ser>
          <c:idx val="2"/>
          <c:order val="1"/>
          <c:tx>
            <c:strRef>
              <c:f>'Formato INFORME SEMANAL'!$P$91</c:f>
              <c:strCache>
                <c:ptCount val="1"/>
                <c:pt idx="0">
                  <c:v>EV</c:v>
                </c:pt>
              </c:strCache>
            </c:strRef>
          </c:tx>
          <c:spPr>
            <a:ln w="25400">
              <a:solidFill>
                <a:srgbClr val="96969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969696"/>
              </a:solidFill>
              <a:ln>
                <a:solidFill>
                  <a:srgbClr val="969696"/>
                </a:solidFill>
                <a:prstDash val="solid"/>
              </a:ln>
            </c:spPr>
          </c:marker>
          <c:cat>
            <c:strRef>
              <c:f>'Formato INFORME SEMANAL'!$L$92:$L$122</c:f>
              <c:strCache>
                <c:ptCount val="31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  <c:pt idx="25">
                  <c:v>SEM 26</c:v>
                </c:pt>
                <c:pt idx="26">
                  <c:v>SEM 27</c:v>
                </c:pt>
                <c:pt idx="27">
                  <c:v>SEM 28</c:v>
                </c:pt>
                <c:pt idx="28">
                  <c:v>SEM 29</c:v>
                </c:pt>
                <c:pt idx="29">
                  <c:v>SEM 30</c:v>
                </c:pt>
                <c:pt idx="30">
                  <c:v>SEM 31</c:v>
                </c:pt>
              </c:strCache>
            </c:strRef>
          </c:cat>
          <c:val>
            <c:numRef>
              <c:f>'Formato INFORME SEMANAL'!$P$92:$P$122</c:f>
              <c:numCache>
                <c:formatCode>"$"\ #,##0.00</c:formatCode>
                <c:ptCount val="31"/>
                <c:pt idx="0">
                  <c:v>0</c:v>
                </c:pt>
                <c:pt idx="1">
                  <c:v>3459755.5905716871</c:v>
                </c:pt>
                <c:pt idx="2">
                  <c:v>7211357.1213741899</c:v>
                </c:pt>
                <c:pt idx="3">
                  <c:v>10354814.945618626</c:v>
                </c:pt>
                <c:pt idx="4">
                  <c:v>12539712.868947433</c:v>
                </c:pt>
                <c:pt idx="5">
                  <c:v>12539712.868947433</c:v>
                </c:pt>
                <c:pt idx="6">
                  <c:v>17792955.956927009</c:v>
                </c:pt>
                <c:pt idx="7">
                  <c:v>217191885.0376769</c:v>
                </c:pt>
                <c:pt idx="8">
                  <c:v>232730047.1823644</c:v>
                </c:pt>
                <c:pt idx="9">
                  <c:v>248268209.32705191</c:v>
                </c:pt>
                <c:pt idx="10">
                  <c:v>303585137.21030188</c:v>
                </c:pt>
                <c:pt idx="11">
                  <c:v>428475164.40015811</c:v>
                </c:pt>
                <c:pt idx="12">
                  <c:v>433869406.55309719</c:v>
                </c:pt>
                <c:pt idx="13">
                  <c:v>524790921.31042504</c:v>
                </c:pt>
                <c:pt idx="14">
                  <c:v>534336955.65042496</c:v>
                </c:pt>
                <c:pt idx="15">
                  <c:v>606887403.49718475</c:v>
                </c:pt>
                <c:pt idx="16">
                  <c:v>614344439.5365597</c:v>
                </c:pt>
                <c:pt idx="17">
                  <c:v>688225676.89452505</c:v>
                </c:pt>
                <c:pt idx="18">
                  <c:v>688225676.89452505</c:v>
                </c:pt>
                <c:pt idx="19">
                  <c:v>688225676.89452505</c:v>
                </c:pt>
                <c:pt idx="20">
                  <c:v>688225676.89452505</c:v>
                </c:pt>
                <c:pt idx="21">
                  <c:v>688225676.89452505</c:v>
                </c:pt>
                <c:pt idx="22">
                  <c:v>688225676.89452505</c:v>
                </c:pt>
                <c:pt idx="23">
                  <c:v>688225676.89452505</c:v>
                </c:pt>
                <c:pt idx="24">
                  <c:v>688225676.89452505</c:v>
                </c:pt>
                <c:pt idx="25">
                  <c:v>688225676.89452505</c:v>
                </c:pt>
                <c:pt idx="26">
                  <c:v>688225676.89452505</c:v>
                </c:pt>
                <c:pt idx="27">
                  <c:v>688225676.89452505</c:v>
                </c:pt>
                <c:pt idx="28">
                  <c:v>688225676.89452505</c:v>
                </c:pt>
                <c:pt idx="29">
                  <c:v>688225676.89452505</c:v>
                </c:pt>
                <c:pt idx="30">
                  <c:v>688225676.89452505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DC-4B3E-9E03-C778607F5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628800"/>
        <c:axId val="1"/>
      </c:lineChart>
      <c:catAx>
        <c:axId val="1652628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000000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\$\ #,##0" sourceLinked="0"/>
        <c:majorTickMark val="none"/>
        <c:minorTickMark val="none"/>
        <c:tickLblPos val="nextTo"/>
        <c:spPr>
          <a:ln w="1270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+mn-ea"/>
                <a:ea typeface="+mn-ea"/>
                <a:cs typeface="+mn-ea"/>
              </a:defRPr>
            </a:pPr>
            <a:endParaRPr lang="es-CO"/>
          </a:p>
        </c:txPr>
        <c:crossAx val="165262880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9823212612646439"/>
          <c:y val="0.96345783446074773"/>
          <c:w val="0.12485530606987771"/>
          <c:h val="2.19442673792578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+mn-ea"/>
              <a:ea typeface="+mn-ea"/>
              <a:cs typeface="+mn-ea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+mn-ea"/>
          <a:ea typeface="+mn-ea"/>
          <a:cs typeface="+mn-ea"/>
        </a:defRPr>
      </a:pPr>
      <a:endParaRPr lang="es-CO"/>
    </a:p>
  </c:txPr>
  <c:printSettings>
    <c:headerFooter alignWithMargins="0"/>
    <c:pageMargins b="0.75" l="0.7" r="0.7" t="0.75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image" Target="../media/image3.png"/><Relationship Id="rId10" Type="http://schemas.openxmlformats.org/officeDocument/2006/relationships/image" Target="../media/image8.png"/><Relationship Id="rId4" Type="http://schemas.openxmlformats.org/officeDocument/2006/relationships/image" Target="../media/image2.png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114112</xdr:colOff>
      <xdr:row>50</xdr:row>
      <xdr:rowOff>0</xdr:rowOff>
    </xdr:from>
    <xdr:to>
      <xdr:col>10</xdr:col>
      <xdr:colOff>532186</xdr:colOff>
      <xdr:row>84</xdr:row>
      <xdr:rowOff>75307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265948</xdr:colOff>
      <xdr:row>90</xdr:row>
      <xdr:rowOff>24556</xdr:rowOff>
    </xdr:from>
    <xdr:to>
      <xdr:col>10</xdr:col>
      <xdr:colOff>684240</xdr:colOff>
      <xdr:row>122</xdr:row>
      <xdr:rowOff>0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176</xdr:row>
      <xdr:rowOff>164455</xdr:rowOff>
    </xdr:from>
    <xdr:to>
      <xdr:col>13</xdr:col>
      <xdr:colOff>639408</xdr:colOff>
      <xdr:row>178</xdr:row>
      <xdr:rowOff>5180335</xdr:rowOff>
    </xdr:to>
    <xdr:sp macro="" textlink="">
      <xdr:nvSpPr>
        <xdr:cNvPr id="4" name="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51214" y="46073784"/>
          <a:ext cx="11103429" cy="10395860"/>
        </a:xfrm>
        <a:prstGeom prst="rect">
          <a:avLst/>
        </a:prstGeom>
        <a:solidFill>
          <a:srgbClr val="FFFFFF"/>
        </a:solidFill>
        <a:ln w="9525" cap="flat" cmpd="sng">
          <a:solidFill>
            <a:srgbClr val="BCBCBC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90000" tIns="46800" rIns="90000" bIns="46800" anchor="t"/>
        <a:lstStyle/>
        <a:p>
          <a:r>
            <a:rPr lang="es-CO" b="1"/>
            <a:t>1. Actividades Ejecutadas y Verificadas por la Interventoría</a:t>
          </a:r>
        </a:p>
        <a:p>
          <a:endParaRPr lang="es-CO" b="1"/>
        </a:p>
        <a:p>
          <a:r>
            <a:rPr lang="es-CO" b="1"/>
            <a:t>1.1 Armado de acero en vigas de entrepiso</a:t>
          </a:r>
        </a:p>
        <a:p>
          <a:endParaRPr lang="es-CO" b="1"/>
        </a:p>
        <a:p>
          <a:r>
            <a:rPr lang="es-CO"/>
            <a:t>Durante la presente semana se realizó el </a:t>
          </a:r>
          <a:r>
            <a:rPr lang="es-CO" b="1"/>
            <a:t>armado del acero de refuerzo de las vigas de entrepiso en el tramo comprendido entre los ejes A y G</a:t>
          </a:r>
          <a:r>
            <a:rPr lang="es-CO"/>
            <a:t>.</a:t>
          </a:r>
        </a:p>
        <a:p>
          <a:r>
            <a:rPr lang="es-CO"/>
            <a:t>La interventoría verificó previamente:</a:t>
          </a:r>
        </a:p>
        <a:p>
          <a:endParaRPr lang="es-CO"/>
        </a:p>
        <a:p>
          <a:r>
            <a:rPr lang="es-CO"/>
            <a:t>  •  Disposición del acero longitudinal.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/>
            <a:t>Separación y correcta instalación de flejes.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/>
            <a:t>Longitudes de traslapo.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/>
            <a:t>Ubicación del refuerzo conforme a los planos estructurales.</a:t>
          </a:r>
        </a:p>
        <a:p>
          <a:endParaRPr lang="es-CO"/>
        </a:p>
        <a:p>
          <a:r>
            <a:rPr lang="es-CO"/>
            <a:t>Se constató que el armado de las vigas se ejecutara conforme a las especificaciones técnicas establecidas en el diseño estructural del proyecto.</a:t>
          </a:r>
        </a:p>
        <a:p>
          <a:br>
            <a:rPr lang="es-CO"/>
          </a:br>
          <a:endParaRPr lang="es-CO"/>
        </a:p>
        <a:p>
          <a:r>
            <a:rPr lang="es-CO" b="1"/>
            <a:t>1.2 Ejecución de placa de contrapiso</a:t>
          </a:r>
        </a:p>
        <a:p>
          <a:endParaRPr lang="es-CO" b="1"/>
        </a:p>
        <a:p>
          <a:r>
            <a:rPr lang="es-CO"/>
            <a:t>Durante el mismo periodo se ejecutó la </a:t>
          </a:r>
          <a:r>
            <a:rPr lang="es-CO" b="1"/>
            <a:t>fundida de la placa de contrapiso</a:t>
          </a:r>
          <a:r>
            <a:rPr lang="es-CO"/>
            <a:t>, actividad que se desarrolló siguiendo el proceso constructivo correspondiente, el cual fue verificado por la interventoría en sus diferentes etapas:</a:t>
          </a:r>
        </a:p>
        <a:p>
          <a:endParaRPr lang="es-CO"/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 b="1"/>
            <a:t>Nivelación y preparación del terreno</a:t>
          </a:r>
          <a:r>
            <a:rPr lang="es-CO"/>
            <a:t>, garantizando una superficie uniforme y estable para la posterior colocación del concreto.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 b="1"/>
            <a:t>Instalación de malla electrosoldada</a:t>
          </a:r>
          <a:r>
            <a:rPr lang="es-CO"/>
            <a:t>, verificando su correcta disposición y asegurando un </a:t>
          </a:r>
          <a:r>
            <a:rPr lang="es-CO" b="1"/>
            <a:t>traslapo mínimo de 30 cm</a:t>
          </a:r>
          <a:r>
            <a:rPr lang="es-CO"/>
            <a:t> entre paños, conforme a las especificaciones técnicas.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 b="1"/>
            <a:t>Definición de juntas de construcción</a:t>
          </a:r>
          <a:r>
            <a:rPr lang="es-CO"/>
            <a:t>, con el fin de controlar posibles fisuras y permitir el adecuado comportamiento del concreto frente a cambios volumétricos.</a:t>
          </a: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•  </a:t>
          </a:r>
          <a:r>
            <a:rPr lang="es-CO" b="1"/>
            <a:t>Fundida de la placa de contrapiso</a:t>
          </a:r>
          <a:r>
            <a:rPr lang="es-CO"/>
            <a:t>, verificando el adecuado proceso de colocación, distribución y nivelación del concreto en la superficie intervenida.</a:t>
          </a:r>
        </a:p>
        <a:p>
          <a:pPr algn="l"/>
          <a:endParaRPr/>
        </a:p>
      </xdr:txBody>
    </xdr:sp>
    <xdr:clientData/>
  </xdr:twoCellAnchor>
  <xdr:twoCellAnchor>
    <xdr:from>
      <xdr:col>3</xdr:col>
      <xdr:colOff>13188</xdr:colOff>
      <xdr:row>180</xdr:row>
      <xdr:rowOff>0</xdr:rowOff>
    </xdr:from>
    <xdr:to>
      <xdr:col>13</xdr:col>
      <xdr:colOff>610745</xdr:colOff>
      <xdr:row>180</xdr:row>
      <xdr:rowOff>1992436</xdr:rowOff>
    </xdr:to>
    <xdr:sp macro="" textlink="">
      <xdr:nvSpPr>
        <xdr:cNvPr id="5" name="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564821" y="56809820"/>
          <a:ext cx="11062608" cy="3102428"/>
        </a:xfrm>
        <a:prstGeom prst="rect">
          <a:avLst/>
        </a:prstGeom>
        <a:solidFill>
          <a:srgbClr val="FFFFFF"/>
        </a:solidFill>
        <a:ln w="9525" cap="flat" cmpd="sng">
          <a:solidFill>
            <a:srgbClr val="BCBCBC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90000" tIns="46800" rIns="90000" bIns="46800" anchor="t"/>
        <a:lstStyle/>
        <a:p>
          <a:r>
            <a:rPr lang="es-CO" b="1"/>
            <a:t>Observaciones de la Interventoría</a:t>
          </a:r>
        </a:p>
        <a:p>
          <a:endParaRPr lang="es-CO"/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•   </a:t>
          </a:r>
          <a:r>
            <a:rPr lang="es-CO"/>
            <a:t>Se verificó que la colocación de la </a:t>
          </a:r>
          <a:r>
            <a:rPr lang="es-CO" b="1"/>
            <a:t>malla electrosoldada</a:t>
          </a:r>
          <a:r>
            <a:rPr lang="es-CO"/>
            <a:t> cumpliera con los traslapos mínimos requeridos y se mantuviera correctamente posicionada dentro de la sección de la placa.</a:t>
          </a:r>
        </a:p>
        <a:p>
          <a:endParaRPr lang="es-CO"/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•  </a:t>
          </a:r>
          <a:r>
            <a:rPr lang="es-CO"/>
            <a:t>La interventoría reiteró la importancia de mantener una adecuada </a:t>
          </a:r>
          <a:r>
            <a:rPr lang="es-CO" b="1"/>
            <a:t>nivelación y preparación del terreno previo a la fundida</a:t>
          </a:r>
          <a:r>
            <a:rPr lang="es-CO"/>
            <a:t>, con el fin de garantizar la uniformidad y estabilidad de la placa de contrapiso.</a:t>
          </a:r>
        </a:p>
        <a:p>
          <a:endParaRPr lang="es-CO"/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•  </a:t>
          </a:r>
          <a:r>
            <a:rPr lang="es-CO"/>
            <a:t>Se constató la correcta </a:t>
          </a:r>
          <a:r>
            <a:rPr lang="es-CO" b="1"/>
            <a:t>disposición de juntas de construcción y dilatación</a:t>
          </a:r>
          <a:r>
            <a:rPr lang="es-CO"/>
            <a:t>, elementos necesarios para el adecuado comportamiento del concreto y control de fisuración.</a:t>
          </a:r>
        </a:p>
        <a:p>
          <a:pPr algn="l"/>
          <a:endParaRPr/>
        </a:p>
      </xdr:txBody>
    </xdr:sp>
    <xdr:clientData/>
  </xdr:twoCellAnchor>
  <xdr:twoCellAnchor editAs="oneCell">
    <xdr:from>
      <xdr:col>2</xdr:col>
      <xdr:colOff>0</xdr:colOff>
      <xdr:row>201</xdr:row>
      <xdr:rowOff>204106</xdr:rowOff>
    </xdr:from>
    <xdr:to>
      <xdr:col>9</xdr:col>
      <xdr:colOff>884464</xdr:colOff>
      <xdr:row>217</xdr:row>
      <xdr:rowOff>176892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8D5C1AB-09A3-60DB-89E3-DAC68500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8071" y="60470142"/>
          <a:ext cx="6858000" cy="3891643"/>
        </a:xfrm>
        <a:prstGeom prst="rect">
          <a:avLst/>
        </a:prstGeom>
      </xdr:spPr>
    </xdr:pic>
    <xdr:clientData/>
  </xdr:twoCellAnchor>
  <xdr:twoCellAnchor editAs="oneCell">
    <xdr:from>
      <xdr:col>10</xdr:col>
      <xdr:colOff>1455963</xdr:colOff>
      <xdr:row>201</xdr:row>
      <xdr:rowOff>204106</xdr:rowOff>
    </xdr:from>
    <xdr:to>
      <xdr:col>15</xdr:col>
      <xdr:colOff>1469570</xdr:colOff>
      <xdr:row>217</xdr:row>
      <xdr:rowOff>204106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60867A5-BA0C-BCCA-20FE-284245F1C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25642" y="60470142"/>
          <a:ext cx="7443107" cy="3918857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225</xdr:row>
      <xdr:rowOff>13606</xdr:rowOff>
    </xdr:from>
    <xdr:to>
      <xdr:col>9</xdr:col>
      <xdr:colOff>884465</xdr:colOff>
      <xdr:row>241</xdr:row>
      <xdr:rowOff>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C73B20E-09C1-9A63-1A99-5F69C30D55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5000" r="30357"/>
        <a:stretch>
          <a:fillRect/>
        </a:stretch>
      </xdr:blipFill>
      <xdr:spPr>
        <a:xfrm>
          <a:off x="4422321" y="65831356"/>
          <a:ext cx="3333751" cy="4653644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224</xdr:row>
      <xdr:rowOff>204105</xdr:rowOff>
    </xdr:from>
    <xdr:to>
      <xdr:col>7</xdr:col>
      <xdr:colOff>149679</xdr:colOff>
      <xdr:row>240</xdr:row>
      <xdr:rowOff>189350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90E8EBD-00E1-26E7-B84A-665FA80FC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98072" y="65817748"/>
          <a:ext cx="3578678" cy="465249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224</xdr:row>
      <xdr:rowOff>204106</xdr:rowOff>
    </xdr:from>
    <xdr:to>
      <xdr:col>13</xdr:col>
      <xdr:colOff>1030594</xdr:colOff>
      <xdr:row>240</xdr:row>
      <xdr:rowOff>190499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C83CA3B-40E4-8466-9428-0E61404A8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225643" y="65817749"/>
          <a:ext cx="3820058" cy="4653643"/>
        </a:xfrm>
        <a:prstGeom prst="rect">
          <a:avLst/>
        </a:prstGeom>
      </xdr:spPr>
    </xdr:pic>
    <xdr:clientData/>
  </xdr:twoCellAnchor>
  <xdr:twoCellAnchor editAs="oneCell">
    <xdr:from>
      <xdr:col>13</xdr:col>
      <xdr:colOff>884465</xdr:colOff>
      <xdr:row>225</xdr:row>
      <xdr:rowOff>27214</xdr:rowOff>
    </xdr:from>
    <xdr:to>
      <xdr:col>15</xdr:col>
      <xdr:colOff>1475455</xdr:colOff>
      <xdr:row>240</xdr:row>
      <xdr:rowOff>204106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E934297-26F6-2400-D9C9-F3D14D478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899572" y="65844964"/>
          <a:ext cx="3775062" cy="464003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247</xdr:row>
      <xdr:rowOff>204106</xdr:rowOff>
    </xdr:from>
    <xdr:to>
      <xdr:col>9</xdr:col>
      <xdr:colOff>884464</xdr:colOff>
      <xdr:row>264</xdr:row>
      <xdr:rowOff>-1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86BB57B-6E76-CAF3-CC96-654E17126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98071" y="71913749"/>
          <a:ext cx="6858000" cy="443592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247</xdr:row>
      <xdr:rowOff>204106</xdr:rowOff>
    </xdr:from>
    <xdr:to>
      <xdr:col>16</xdr:col>
      <xdr:colOff>0</xdr:colOff>
      <xdr:row>263</xdr:row>
      <xdr:rowOff>190499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32AC193C-6E4C-8FA4-2A81-985E33655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225643" y="71913749"/>
          <a:ext cx="7456714" cy="4422321"/>
        </a:xfrm>
        <a:prstGeom prst="rect">
          <a:avLst/>
        </a:prstGeom>
      </xdr:spPr>
    </xdr:pic>
    <xdr:clientData/>
  </xdr:twoCellAnchor>
  <xdr:twoCellAnchor editAs="oneCell">
    <xdr:from>
      <xdr:col>1</xdr:col>
      <xdr:colOff>707570</xdr:colOff>
      <xdr:row>271</xdr:row>
      <xdr:rowOff>0</xdr:rowOff>
    </xdr:from>
    <xdr:to>
      <xdr:col>10</xdr:col>
      <xdr:colOff>0</xdr:colOff>
      <xdr:row>287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D219D86-9CE4-1331-A1B5-C3342AB1B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98070" y="77887286"/>
          <a:ext cx="6871609" cy="43542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V320"/>
  <sheetViews>
    <sheetView showGridLines="0" tabSelected="1" zoomScale="70" zoomScaleNormal="70" workbookViewId="0">
      <selection activeCell="F325" sqref="F325"/>
    </sheetView>
  </sheetViews>
  <sheetFormatPr baseColWidth="10" defaultColWidth="10" defaultRowHeight="15.75" x14ac:dyDescent="0.2"/>
  <cols>
    <col min="1" max="1" width="2.5" style="1" customWidth="1"/>
    <col min="2" max="2" width="9.25" style="1" customWidth="1"/>
    <col min="3" max="5" width="8.625" style="1" customWidth="1"/>
    <col min="6" max="7" width="9.625" style="1" customWidth="1"/>
    <col min="8" max="8" width="15.75" style="1" customWidth="1"/>
    <col min="9" max="9" width="17.75" style="1" customWidth="1"/>
    <col min="10" max="10" width="11.75" style="1" customWidth="1"/>
    <col min="11" max="11" width="19.125" style="1" customWidth="1"/>
    <col min="12" max="12" width="13.375" style="2" customWidth="1"/>
    <col min="13" max="13" width="23.125" style="3" customWidth="1"/>
    <col min="14" max="14" width="21.625" style="3" customWidth="1"/>
    <col min="15" max="15" width="20.125" style="3" customWidth="1"/>
    <col min="16" max="16" width="19.375" style="3" customWidth="1"/>
    <col min="17" max="17" width="16.25" style="1" customWidth="1"/>
    <col min="18" max="18" width="2.625" style="1" customWidth="1"/>
    <col min="19" max="19" width="18" style="1" customWidth="1"/>
    <col min="20" max="20" width="13.875" style="1" customWidth="1"/>
    <col min="21" max="21" width="11" style="1"/>
    <col min="22" max="22" width="20.5" style="1" customWidth="1"/>
    <col min="23" max="23" width="20.25" style="1" customWidth="1"/>
    <col min="24" max="24" width="0" style="1" hidden="1" customWidth="1"/>
    <col min="25" max="252" width="11" style="1"/>
    <col min="253" max="253" width="2.25" style="1" customWidth="1"/>
    <col min="254" max="254" width="15" style="1" customWidth="1"/>
    <col min="255" max="255" width="22.375" style="1" customWidth="1"/>
    <col min="256" max="256" width="21.75" style="1" customWidth="1"/>
  </cols>
  <sheetData>
    <row r="2" spans="2:17" ht="28.5" customHeight="1" x14ac:dyDescent="0.2">
      <c r="B2" s="306" t="s">
        <v>109</v>
      </c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</row>
    <row r="3" spans="2:17" ht="21.75" customHeight="1" x14ac:dyDescent="0.2">
      <c r="B3" s="402" t="s">
        <v>0</v>
      </c>
      <c r="C3" s="333"/>
      <c r="D3" s="403"/>
      <c r="E3" s="414" t="s">
        <v>193</v>
      </c>
      <c r="F3" s="415"/>
      <c r="G3" s="415"/>
      <c r="H3" s="415"/>
      <c r="I3" s="415"/>
      <c r="J3" s="416"/>
      <c r="K3" s="213" t="s">
        <v>1</v>
      </c>
      <c r="L3" s="214"/>
      <c r="M3" s="332">
        <v>18</v>
      </c>
      <c r="N3" s="333"/>
      <c r="O3" s="333"/>
      <c r="P3" s="333"/>
      <c r="Q3" s="334"/>
    </row>
    <row r="4" spans="2:17" ht="19.5" customHeight="1" x14ac:dyDescent="0.2">
      <c r="B4" s="424" t="s">
        <v>2</v>
      </c>
      <c r="C4" s="425"/>
      <c r="D4" s="425"/>
      <c r="E4" s="425"/>
      <c r="F4" s="425"/>
      <c r="G4" s="426"/>
      <c r="H4" s="335" t="s">
        <v>110</v>
      </c>
      <c r="I4" s="336"/>
      <c r="J4" s="419"/>
      <c r="K4" s="213" t="s">
        <v>3</v>
      </c>
      <c r="L4" s="214"/>
      <c r="M4" s="335" t="s">
        <v>111</v>
      </c>
      <c r="N4" s="336"/>
      <c r="O4" s="336"/>
      <c r="P4" s="336"/>
      <c r="Q4" s="337"/>
    </row>
    <row r="5" spans="2:17" ht="20.25" customHeight="1" x14ac:dyDescent="0.2">
      <c r="B5" s="4" t="s">
        <v>4</v>
      </c>
      <c r="C5" s="5"/>
      <c r="D5" s="5"/>
      <c r="E5" s="6"/>
      <c r="F5" s="6"/>
      <c r="G5" s="417">
        <v>46089</v>
      </c>
      <c r="H5" s="418"/>
      <c r="I5" s="383"/>
      <c r="J5" s="384"/>
      <c r="K5" s="384"/>
      <c r="L5" s="384"/>
      <c r="M5" s="384"/>
      <c r="N5" s="384"/>
      <c r="O5" s="384"/>
      <c r="P5" s="384"/>
      <c r="Q5" s="385"/>
    </row>
    <row r="6" spans="2:17" x14ac:dyDescent="0.2">
      <c r="B6" s="411" t="s">
        <v>5</v>
      </c>
      <c r="C6" s="412"/>
      <c r="D6" s="412"/>
      <c r="E6" s="412"/>
      <c r="F6" s="412"/>
      <c r="G6" s="412"/>
      <c r="H6" s="412"/>
      <c r="I6" s="412"/>
      <c r="J6" s="412"/>
      <c r="K6" s="412"/>
      <c r="L6" s="412"/>
      <c r="M6" s="412"/>
      <c r="N6" s="412"/>
      <c r="O6" s="412"/>
      <c r="P6" s="412"/>
      <c r="Q6" s="413"/>
    </row>
    <row r="7" spans="2:17" x14ac:dyDescent="0.2">
      <c r="B7" s="181" t="s">
        <v>6</v>
      </c>
      <c r="C7" s="182"/>
      <c r="D7" s="182"/>
      <c r="E7" s="182"/>
      <c r="F7" s="182"/>
      <c r="G7" s="182"/>
      <c r="H7" s="182"/>
      <c r="I7" s="183"/>
      <c r="J7" s="181" t="s">
        <v>7</v>
      </c>
      <c r="K7" s="182"/>
      <c r="L7" s="182"/>
      <c r="M7" s="182"/>
      <c r="N7" s="182"/>
      <c r="O7" s="182"/>
      <c r="P7" s="182"/>
      <c r="Q7" s="183"/>
    </row>
    <row r="8" spans="2:17" ht="15" customHeight="1" x14ac:dyDescent="0.2">
      <c r="B8" s="232" t="s">
        <v>8</v>
      </c>
      <c r="C8" s="233"/>
      <c r="D8" s="233"/>
      <c r="E8" s="234"/>
      <c r="F8" s="404" t="s">
        <v>112</v>
      </c>
      <c r="G8" s="405"/>
      <c r="H8" s="405"/>
      <c r="I8" s="406"/>
      <c r="J8" s="232" t="s">
        <v>9</v>
      </c>
      <c r="K8" s="233"/>
      <c r="L8" s="234"/>
      <c r="M8" s="404" t="s">
        <v>122</v>
      </c>
      <c r="N8" s="405"/>
      <c r="O8" s="405"/>
      <c r="P8" s="405"/>
      <c r="Q8" s="406"/>
    </row>
    <row r="9" spans="2:17" ht="15" customHeight="1" x14ac:dyDescent="0.2">
      <c r="B9" s="235" t="s">
        <v>10</v>
      </c>
      <c r="C9" s="236"/>
      <c r="D9" s="236"/>
      <c r="E9" s="237"/>
      <c r="F9" s="338" t="s">
        <v>113</v>
      </c>
      <c r="G9" s="239"/>
      <c r="H9" s="239"/>
      <c r="I9" s="240"/>
      <c r="J9" s="235" t="s">
        <v>10</v>
      </c>
      <c r="K9" s="236"/>
      <c r="L9" s="237"/>
      <c r="M9" s="338" t="s">
        <v>123</v>
      </c>
      <c r="N9" s="239"/>
      <c r="O9" s="239"/>
      <c r="P9" s="239"/>
      <c r="Q9" s="240"/>
    </row>
    <row r="10" spans="2:17" ht="15.75" customHeight="1" x14ac:dyDescent="0.2">
      <c r="B10" s="235" t="s">
        <v>11</v>
      </c>
      <c r="C10" s="236"/>
      <c r="D10" s="236"/>
      <c r="E10" s="237"/>
      <c r="F10" s="238">
        <v>45936</v>
      </c>
      <c r="G10" s="239"/>
      <c r="H10" s="239"/>
      <c r="I10" s="240"/>
      <c r="J10" s="235" t="s">
        <v>11</v>
      </c>
      <c r="K10" s="236"/>
      <c r="L10" s="237"/>
      <c r="M10" s="238">
        <v>45936</v>
      </c>
      <c r="N10" s="239"/>
      <c r="O10" s="239"/>
      <c r="P10" s="239"/>
      <c r="Q10" s="240"/>
    </row>
    <row r="11" spans="2:17" ht="15.75" customHeight="1" x14ac:dyDescent="0.2">
      <c r="B11" s="235" t="s">
        <v>12</v>
      </c>
      <c r="C11" s="236"/>
      <c r="D11" s="236"/>
      <c r="E11" s="237"/>
      <c r="F11" s="370">
        <v>45940</v>
      </c>
      <c r="G11" s="245"/>
      <c r="H11" s="245"/>
      <c r="I11" s="246"/>
      <c r="J11" s="235" t="s">
        <v>12</v>
      </c>
      <c r="K11" s="236"/>
      <c r="L11" s="237"/>
      <c r="M11" s="238">
        <v>45940</v>
      </c>
      <c r="N11" s="239"/>
      <c r="O11" s="239"/>
      <c r="P11" s="239"/>
      <c r="Q11" s="240"/>
    </row>
    <row r="12" spans="2:17" ht="15.75" customHeight="1" x14ac:dyDescent="0.2">
      <c r="B12" s="235" t="s">
        <v>13</v>
      </c>
      <c r="C12" s="236"/>
      <c r="D12" s="236"/>
      <c r="E12" s="237"/>
      <c r="F12" s="370">
        <v>45965</v>
      </c>
      <c r="G12" s="245"/>
      <c r="H12" s="245"/>
      <c r="I12" s="246"/>
      <c r="J12" s="235" t="s">
        <v>13</v>
      </c>
      <c r="K12" s="236"/>
      <c r="L12" s="237"/>
      <c r="M12" s="238">
        <v>45965</v>
      </c>
      <c r="N12" s="239"/>
      <c r="O12" s="239"/>
      <c r="P12" s="239"/>
      <c r="Q12" s="240"/>
    </row>
    <row r="13" spans="2:17" ht="15" customHeight="1" x14ac:dyDescent="0.2">
      <c r="B13" s="235" t="s">
        <v>14</v>
      </c>
      <c r="C13" s="236"/>
      <c r="D13" s="236"/>
      <c r="E13" s="237"/>
      <c r="F13" s="370">
        <v>46045</v>
      </c>
      <c r="G13" s="245"/>
      <c r="H13" s="245"/>
      <c r="I13" s="246"/>
      <c r="J13" s="235" t="s">
        <v>14</v>
      </c>
      <c r="K13" s="236"/>
      <c r="L13" s="237"/>
      <c r="M13" s="238">
        <v>46045</v>
      </c>
      <c r="N13" s="239"/>
      <c r="O13" s="239"/>
      <c r="P13" s="239"/>
      <c r="Q13" s="240"/>
    </row>
    <row r="14" spans="2:17" ht="15" customHeight="1" x14ac:dyDescent="0.2">
      <c r="B14" s="235" t="s">
        <v>15</v>
      </c>
      <c r="C14" s="236"/>
      <c r="D14" s="236"/>
      <c r="E14" s="237"/>
      <c r="F14" s="361">
        <v>1931186386.4100001</v>
      </c>
      <c r="G14" s="362"/>
      <c r="H14" s="362"/>
      <c r="I14" s="363"/>
      <c r="J14" s="235" t="s">
        <v>16</v>
      </c>
      <c r="K14" s="236"/>
      <c r="L14" s="237"/>
      <c r="M14" s="361">
        <v>199999998</v>
      </c>
      <c r="N14" s="362"/>
      <c r="O14" s="362"/>
      <c r="P14" s="362"/>
      <c r="Q14" s="363"/>
    </row>
    <row r="15" spans="2:17" ht="15" customHeight="1" x14ac:dyDescent="0.2">
      <c r="B15" s="235" t="s">
        <v>17</v>
      </c>
      <c r="C15" s="236"/>
      <c r="D15" s="236"/>
      <c r="E15" s="237"/>
      <c r="F15" s="361">
        <v>2020478110.7613764</v>
      </c>
      <c r="G15" s="362"/>
      <c r="H15" s="362"/>
      <c r="I15" s="363"/>
      <c r="J15" s="235" t="s">
        <v>18</v>
      </c>
      <c r="K15" s="236"/>
      <c r="L15" s="237"/>
      <c r="M15" s="361">
        <v>199999998</v>
      </c>
      <c r="N15" s="362"/>
      <c r="O15" s="362"/>
      <c r="P15" s="362"/>
      <c r="Q15" s="363"/>
    </row>
    <row r="16" spans="2:17" ht="15" customHeight="1" x14ac:dyDescent="0.2">
      <c r="B16" s="235" t="s">
        <v>19</v>
      </c>
      <c r="C16" s="236"/>
      <c r="D16" s="236"/>
      <c r="E16" s="237"/>
      <c r="F16" s="338" t="s">
        <v>114</v>
      </c>
      <c r="G16" s="239"/>
      <c r="H16" s="239"/>
      <c r="I16" s="240"/>
      <c r="J16" s="235" t="s">
        <v>19</v>
      </c>
      <c r="K16" s="236"/>
      <c r="L16" s="237"/>
      <c r="M16" s="339" t="s">
        <v>114</v>
      </c>
      <c r="N16" s="340"/>
      <c r="O16" s="340"/>
      <c r="P16" s="340"/>
      <c r="Q16" s="341"/>
    </row>
    <row r="17" spans="2:17" ht="15" customHeight="1" x14ac:dyDescent="0.2">
      <c r="B17" s="235" t="s">
        <v>173</v>
      </c>
      <c r="C17" s="236"/>
      <c r="D17" s="236"/>
      <c r="E17" s="237"/>
      <c r="F17" s="244" t="s">
        <v>191</v>
      </c>
      <c r="G17" s="245"/>
      <c r="H17" s="245"/>
      <c r="I17" s="246"/>
      <c r="J17" s="235" t="s">
        <v>173</v>
      </c>
      <c r="K17" s="236"/>
      <c r="L17" s="237"/>
      <c r="M17" s="244" t="s">
        <v>191</v>
      </c>
      <c r="N17" s="245"/>
      <c r="O17" s="245"/>
      <c r="P17" s="245"/>
      <c r="Q17" s="246"/>
    </row>
    <row r="18" spans="2:17" ht="19.5" customHeight="1" thickBot="1" x14ac:dyDescent="0.25">
      <c r="B18" s="235" t="s">
        <v>192</v>
      </c>
      <c r="C18" s="236"/>
      <c r="D18" s="236"/>
      <c r="E18" s="237"/>
      <c r="F18" s="241">
        <v>46183</v>
      </c>
      <c r="G18" s="242"/>
      <c r="H18" s="242"/>
      <c r="I18" s="243"/>
      <c r="J18" s="427" t="s">
        <v>192</v>
      </c>
      <c r="K18" s="428"/>
      <c r="L18" s="429"/>
      <c r="M18" s="241">
        <v>46183</v>
      </c>
      <c r="N18" s="242"/>
      <c r="O18" s="242"/>
      <c r="P18" s="242"/>
      <c r="Q18" s="243"/>
    </row>
    <row r="19" spans="2:17" ht="16.5" thickBot="1" x14ac:dyDescent="0.25">
      <c r="B19" s="495"/>
      <c r="C19" s="496"/>
      <c r="D19" s="496"/>
      <c r="E19" s="496"/>
      <c r="F19" s="496"/>
      <c r="G19" s="496"/>
      <c r="H19" s="496"/>
      <c r="I19" s="496"/>
      <c r="J19" s="496"/>
      <c r="K19" s="496"/>
      <c r="L19" s="496"/>
      <c r="M19" s="496"/>
      <c r="N19" s="496"/>
      <c r="O19" s="496"/>
      <c r="P19" s="496"/>
      <c r="Q19" s="497"/>
    </row>
    <row r="20" spans="2:17" ht="18" customHeight="1" x14ac:dyDescent="0.2">
      <c r="B20" s="411" t="s">
        <v>20</v>
      </c>
      <c r="C20" s="412"/>
      <c r="D20" s="412"/>
      <c r="E20" s="412"/>
      <c r="F20" s="412"/>
      <c r="G20" s="412"/>
      <c r="H20" s="412"/>
      <c r="I20" s="412"/>
      <c r="J20" s="412"/>
      <c r="K20" s="412"/>
      <c r="L20" s="412"/>
      <c r="M20" s="412"/>
      <c r="N20" s="412"/>
      <c r="O20" s="412"/>
      <c r="P20" s="412"/>
      <c r="Q20" s="413"/>
    </row>
    <row r="21" spans="2:17" ht="14.25" customHeight="1" x14ac:dyDescent="0.2">
      <c r="B21" s="323" t="s">
        <v>124</v>
      </c>
      <c r="C21" s="324"/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5"/>
    </row>
    <row r="22" spans="2:17" ht="6.75" customHeight="1" x14ac:dyDescent="0.2">
      <c r="B22" s="326"/>
      <c r="C22" s="327"/>
      <c r="D22" s="327"/>
      <c r="E22" s="327"/>
      <c r="F22" s="327"/>
      <c r="G22" s="327"/>
      <c r="H22" s="327"/>
      <c r="I22" s="327"/>
      <c r="J22" s="327"/>
      <c r="K22" s="327"/>
      <c r="L22" s="327"/>
      <c r="M22" s="327"/>
      <c r="N22" s="327"/>
      <c r="O22" s="327"/>
      <c r="P22" s="327"/>
      <c r="Q22" s="328"/>
    </row>
    <row r="23" spans="2:17" ht="3.75" customHeight="1" x14ac:dyDescent="0.2">
      <c r="B23" s="329"/>
      <c r="C23" s="330"/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1"/>
    </row>
    <row r="24" spans="2:17" x14ac:dyDescent="0.2">
      <c r="B24" s="411" t="s">
        <v>21</v>
      </c>
      <c r="C24" s="412"/>
      <c r="D24" s="412"/>
      <c r="E24" s="412"/>
      <c r="F24" s="412"/>
      <c r="G24" s="412"/>
      <c r="H24" s="412"/>
      <c r="I24" s="412"/>
      <c r="J24" s="412"/>
      <c r="K24" s="412"/>
      <c r="L24" s="412"/>
      <c r="M24" s="412"/>
      <c r="N24" s="412"/>
      <c r="O24" s="412"/>
      <c r="P24" s="412"/>
      <c r="Q24" s="413"/>
    </row>
    <row r="25" spans="2:17" x14ac:dyDescent="0.2">
      <c r="B25" s="323" t="s">
        <v>125</v>
      </c>
      <c r="C25" s="324"/>
      <c r="D25" s="324"/>
      <c r="E25" s="324"/>
      <c r="F25" s="324"/>
      <c r="G25" s="324"/>
      <c r="H25" s="324"/>
      <c r="I25" s="324"/>
      <c r="J25" s="324"/>
      <c r="K25" s="324"/>
      <c r="L25" s="324"/>
      <c r="M25" s="324"/>
      <c r="N25" s="324"/>
      <c r="O25" s="324"/>
      <c r="P25" s="324"/>
      <c r="Q25" s="325"/>
    </row>
    <row r="26" spans="2:17" ht="15.75" customHeight="1" thickBot="1" x14ac:dyDescent="0.25">
      <c r="B26" s="326"/>
      <c r="C26" s="327"/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327"/>
      <c r="Q26" s="328"/>
    </row>
    <row r="27" spans="2:17" hidden="1" x14ac:dyDescent="0.2">
      <c r="B27" s="329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1"/>
    </row>
    <row r="28" spans="2:17" ht="26.25" customHeight="1" thickBot="1" x14ac:dyDescent="0.25">
      <c r="B28" s="181" t="s">
        <v>22</v>
      </c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3"/>
    </row>
    <row r="29" spans="2:17" ht="15" customHeight="1" x14ac:dyDescent="0.2">
      <c r="B29" s="228" t="s">
        <v>23</v>
      </c>
      <c r="C29" s="229"/>
      <c r="D29" s="229"/>
      <c r="E29" s="229"/>
      <c r="F29" s="229"/>
      <c r="G29" s="229"/>
      <c r="H29" s="229"/>
      <c r="I29" s="230"/>
      <c r="J29" s="278" t="s">
        <v>24</v>
      </c>
      <c r="K29" s="229"/>
      <c r="L29" s="229"/>
      <c r="M29" s="229"/>
      <c r="N29" s="229"/>
      <c r="O29" s="229"/>
      <c r="P29" s="229"/>
      <c r="Q29" s="279"/>
    </row>
    <row r="30" spans="2:17" ht="19.5" customHeight="1" x14ac:dyDescent="0.2">
      <c r="B30" s="222" t="s">
        <v>25</v>
      </c>
      <c r="C30" s="223"/>
      <c r="D30" s="223"/>
      <c r="E30" s="223"/>
      <c r="F30" s="223"/>
      <c r="G30" s="223"/>
      <c r="H30" s="223"/>
      <c r="I30" s="224"/>
      <c r="J30" s="440" t="s">
        <v>134</v>
      </c>
      <c r="K30" s="441"/>
      <c r="L30" s="441"/>
      <c r="M30" s="441"/>
      <c r="N30" s="441"/>
      <c r="O30" s="441"/>
      <c r="P30" s="441"/>
      <c r="Q30" s="442"/>
    </row>
    <row r="31" spans="2:17" ht="19.5" customHeight="1" x14ac:dyDescent="0.2">
      <c r="B31" s="215" t="s">
        <v>140</v>
      </c>
      <c r="C31" s="216"/>
      <c r="D31" s="216"/>
      <c r="E31" s="216"/>
      <c r="F31" s="216"/>
      <c r="G31" s="216"/>
      <c r="H31" s="216"/>
      <c r="I31" s="216"/>
      <c r="J31" s="443" t="s">
        <v>141</v>
      </c>
      <c r="K31" s="443"/>
      <c r="L31" s="443"/>
      <c r="M31" s="443"/>
      <c r="N31" s="443"/>
      <c r="O31" s="443"/>
      <c r="P31" s="443"/>
      <c r="Q31" s="443"/>
    </row>
    <row r="32" spans="2:17" ht="19.5" customHeight="1" x14ac:dyDescent="0.2">
      <c r="B32" s="222" t="s">
        <v>26</v>
      </c>
      <c r="C32" s="223"/>
      <c r="D32" s="223"/>
      <c r="E32" s="223"/>
      <c r="F32" s="223"/>
      <c r="G32" s="223"/>
      <c r="H32" s="223"/>
      <c r="I32" s="224"/>
      <c r="J32" s="498" t="s">
        <v>126</v>
      </c>
      <c r="K32" s="499"/>
      <c r="L32" s="499"/>
      <c r="M32" s="499"/>
      <c r="N32" s="499"/>
      <c r="O32" s="499"/>
      <c r="P32" s="499"/>
      <c r="Q32" s="500"/>
    </row>
    <row r="33" spans="2:17" ht="19.5" customHeight="1" x14ac:dyDescent="0.2">
      <c r="B33" s="222" t="s">
        <v>143</v>
      </c>
      <c r="C33" s="223"/>
      <c r="D33" s="223"/>
      <c r="E33" s="223"/>
      <c r="F33" s="223"/>
      <c r="G33" s="223"/>
      <c r="H33" s="223"/>
      <c r="I33" s="224"/>
      <c r="J33" s="225" t="s">
        <v>142</v>
      </c>
      <c r="K33" s="226"/>
      <c r="L33" s="226"/>
      <c r="M33" s="226"/>
      <c r="N33" s="226"/>
      <c r="O33" s="226"/>
      <c r="P33" s="226"/>
      <c r="Q33" s="227"/>
    </row>
    <row r="34" spans="2:17" ht="19.5" customHeight="1" x14ac:dyDescent="0.2">
      <c r="B34" s="222" t="s">
        <v>144</v>
      </c>
      <c r="C34" s="223"/>
      <c r="D34" s="223"/>
      <c r="E34" s="223"/>
      <c r="F34" s="223"/>
      <c r="G34" s="223"/>
      <c r="H34" s="223"/>
      <c r="I34" s="224"/>
      <c r="J34" s="225" t="s">
        <v>145</v>
      </c>
      <c r="K34" s="226"/>
      <c r="L34" s="226"/>
      <c r="M34" s="226"/>
      <c r="N34" s="226"/>
      <c r="O34" s="226"/>
      <c r="P34" s="226"/>
      <c r="Q34" s="227"/>
    </row>
    <row r="35" spans="2:17" ht="19.5" customHeight="1" x14ac:dyDescent="0.2">
      <c r="B35" s="215" t="s">
        <v>146</v>
      </c>
      <c r="C35" s="216"/>
      <c r="D35" s="216"/>
      <c r="E35" s="216"/>
      <c r="F35" s="216"/>
      <c r="G35" s="216"/>
      <c r="H35" s="216"/>
      <c r="I35" s="231"/>
      <c r="J35" s="225" t="s">
        <v>147</v>
      </c>
      <c r="K35" s="226"/>
      <c r="L35" s="226"/>
      <c r="M35" s="226"/>
      <c r="N35" s="226"/>
      <c r="O35" s="226"/>
      <c r="P35" s="226"/>
      <c r="Q35" s="227"/>
    </row>
    <row r="36" spans="2:17" ht="19.5" customHeight="1" x14ac:dyDescent="0.2">
      <c r="B36" s="222" t="s">
        <v>148</v>
      </c>
      <c r="C36" s="223"/>
      <c r="D36" s="223"/>
      <c r="E36" s="223"/>
      <c r="F36" s="223"/>
      <c r="G36" s="223"/>
      <c r="H36" s="223"/>
      <c r="I36" s="224"/>
      <c r="J36" s="225" t="s">
        <v>149</v>
      </c>
      <c r="K36" s="226"/>
      <c r="L36" s="226"/>
      <c r="M36" s="226"/>
      <c r="N36" s="226"/>
      <c r="O36" s="226"/>
      <c r="P36" s="226"/>
      <c r="Q36" s="227"/>
    </row>
    <row r="37" spans="2:17" x14ac:dyDescent="0.2">
      <c r="B37" s="371"/>
      <c r="C37" s="372"/>
      <c r="D37" s="372"/>
      <c r="E37" s="372"/>
      <c r="F37" s="372"/>
      <c r="G37" s="372"/>
      <c r="H37" s="372"/>
      <c r="I37" s="373"/>
      <c r="J37" s="219"/>
      <c r="K37" s="220"/>
      <c r="L37" s="220"/>
      <c r="M37" s="220"/>
      <c r="N37" s="220"/>
      <c r="O37" s="220"/>
      <c r="P37" s="220"/>
      <c r="Q37" s="221"/>
    </row>
    <row r="38" spans="2:17" ht="28.5" customHeight="1" x14ac:dyDescent="0.2">
      <c r="B38" s="181" t="s">
        <v>27</v>
      </c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3"/>
    </row>
    <row r="39" spans="2:17" ht="15" customHeight="1" x14ac:dyDescent="0.2">
      <c r="B39" s="228" t="s">
        <v>23</v>
      </c>
      <c r="C39" s="229"/>
      <c r="D39" s="229"/>
      <c r="E39" s="229"/>
      <c r="F39" s="229"/>
      <c r="G39" s="229"/>
      <c r="H39" s="229"/>
      <c r="I39" s="230"/>
      <c r="J39" s="278" t="s">
        <v>24</v>
      </c>
      <c r="K39" s="229"/>
      <c r="L39" s="229"/>
      <c r="M39" s="229"/>
      <c r="N39" s="229"/>
      <c r="O39" s="229"/>
      <c r="P39" s="229"/>
      <c r="Q39" s="279"/>
    </row>
    <row r="40" spans="2:17" ht="21" customHeight="1" x14ac:dyDescent="0.2">
      <c r="B40" s="222" t="s">
        <v>136</v>
      </c>
      <c r="C40" s="223"/>
      <c r="D40" s="223"/>
      <c r="E40" s="223"/>
      <c r="F40" s="223"/>
      <c r="G40" s="223"/>
      <c r="H40" s="223"/>
      <c r="I40" s="224"/>
      <c r="J40" s="225" t="s">
        <v>127</v>
      </c>
      <c r="K40" s="226"/>
      <c r="L40" s="226"/>
      <c r="M40" s="226"/>
      <c r="N40" s="226"/>
      <c r="O40" s="226"/>
      <c r="P40" s="226"/>
      <c r="Q40" s="227"/>
    </row>
    <row r="41" spans="2:17" ht="21" customHeight="1" x14ac:dyDescent="0.2">
      <c r="B41" s="215" t="s">
        <v>137</v>
      </c>
      <c r="C41" s="216"/>
      <c r="D41" s="216"/>
      <c r="E41" s="216"/>
      <c r="F41" s="216"/>
      <c r="G41" s="216"/>
      <c r="H41" s="216"/>
      <c r="I41" s="231"/>
      <c r="J41" s="225" t="s">
        <v>128</v>
      </c>
      <c r="K41" s="226"/>
      <c r="L41" s="226"/>
      <c r="M41" s="226"/>
      <c r="N41" s="226"/>
      <c r="O41" s="226"/>
      <c r="P41" s="226"/>
      <c r="Q41" s="227"/>
    </row>
    <row r="42" spans="2:17" ht="21" customHeight="1" x14ac:dyDescent="0.2">
      <c r="B42" s="222" t="s">
        <v>138</v>
      </c>
      <c r="C42" s="223"/>
      <c r="D42" s="223"/>
      <c r="E42" s="223"/>
      <c r="F42" s="223"/>
      <c r="G42" s="223"/>
      <c r="H42" s="223"/>
      <c r="I42" s="224"/>
      <c r="J42" s="225" t="s">
        <v>129</v>
      </c>
      <c r="K42" s="226"/>
      <c r="L42" s="226"/>
      <c r="M42" s="226"/>
      <c r="N42" s="226"/>
      <c r="O42" s="226"/>
      <c r="P42" s="226"/>
      <c r="Q42" s="227"/>
    </row>
    <row r="43" spans="2:17" ht="21" customHeight="1" x14ac:dyDescent="0.2">
      <c r="B43" s="222" t="s">
        <v>135</v>
      </c>
      <c r="C43" s="223"/>
      <c r="D43" s="223"/>
      <c r="E43" s="223"/>
      <c r="F43" s="223"/>
      <c r="G43" s="223"/>
      <c r="H43" s="223"/>
      <c r="I43" s="224"/>
      <c r="J43" s="225" t="s">
        <v>130</v>
      </c>
      <c r="K43" s="226"/>
      <c r="L43" s="226"/>
      <c r="M43" s="226"/>
      <c r="N43" s="226"/>
      <c r="O43" s="226"/>
      <c r="P43" s="226"/>
      <c r="Q43" s="227"/>
    </row>
    <row r="44" spans="2:17" ht="21" customHeight="1" x14ac:dyDescent="0.2">
      <c r="B44" s="222" t="s">
        <v>139</v>
      </c>
      <c r="C44" s="223"/>
      <c r="D44" s="223"/>
      <c r="E44" s="223"/>
      <c r="F44" s="223"/>
      <c r="G44" s="223"/>
      <c r="H44" s="223"/>
      <c r="I44" s="224"/>
      <c r="J44" s="225" t="s">
        <v>131</v>
      </c>
      <c r="K44" s="226"/>
      <c r="L44" s="226"/>
      <c r="M44" s="226"/>
      <c r="N44" s="226"/>
      <c r="O44" s="226"/>
      <c r="P44" s="226"/>
      <c r="Q44" s="227"/>
    </row>
    <row r="45" spans="2:17" ht="21" customHeight="1" x14ac:dyDescent="0.2">
      <c r="B45" s="215" t="s">
        <v>132</v>
      </c>
      <c r="C45" s="216"/>
      <c r="D45" s="216"/>
      <c r="E45" s="216"/>
      <c r="F45" s="216"/>
      <c r="G45" s="216"/>
      <c r="H45" s="216"/>
      <c r="I45" s="231"/>
      <c r="J45" s="225" t="s">
        <v>133</v>
      </c>
      <c r="K45" s="226"/>
      <c r="L45" s="226"/>
      <c r="M45" s="226"/>
      <c r="N45" s="226"/>
      <c r="O45" s="226"/>
      <c r="P45" s="226"/>
      <c r="Q45" s="227"/>
    </row>
    <row r="46" spans="2:17" x14ac:dyDescent="0.2">
      <c r="B46" s="490"/>
      <c r="C46" s="491"/>
      <c r="D46" s="491"/>
      <c r="E46" s="491"/>
      <c r="F46" s="491"/>
      <c r="G46" s="491"/>
      <c r="H46" s="491"/>
      <c r="I46" s="492"/>
      <c r="J46" s="219"/>
      <c r="K46" s="220"/>
      <c r="L46" s="220"/>
      <c r="M46" s="220"/>
      <c r="N46" s="220"/>
      <c r="O46" s="220"/>
      <c r="P46" s="220"/>
      <c r="Q46" s="221"/>
    </row>
    <row r="47" spans="2:17" ht="20.25" customHeight="1" x14ac:dyDescent="0.2">
      <c r="B47" s="253" t="s">
        <v>28</v>
      </c>
      <c r="C47" s="254"/>
      <c r="D47" s="254"/>
      <c r="E47" s="254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  <c r="Q47" s="255"/>
    </row>
    <row r="48" spans="2:17" ht="20.25" customHeight="1" x14ac:dyDescent="0.2">
      <c r="B48" s="344" t="s">
        <v>29</v>
      </c>
      <c r="C48" s="345"/>
      <c r="D48" s="345"/>
      <c r="E48" s="345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6"/>
    </row>
    <row r="49" spans="2:20" ht="12" customHeight="1" thickBot="1" x14ac:dyDescent="0.25"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9"/>
    </row>
    <row r="50" spans="2:20" ht="20.25" hidden="1" customHeight="1" x14ac:dyDescent="0.2">
      <c r="B50" s="7"/>
      <c r="C50" s="8"/>
      <c r="D50" s="8"/>
      <c r="E50" s="8"/>
      <c r="F50" s="8"/>
      <c r="G50" s="8"/>
      <c r="H50" s="8"/>
      <c r="I50" s="8"/>
      <c r="J50" s="10"/>
      <c r="K50" s="10"/>
      <c r="L50" s="10"/>
      <c r="M50" s="10"/>
      <c r="N50" s="10"/>
      <c r="O50" s="10"/>
      <c r="P50" s="10"/>
      <c r="Q50" s="11"/>
    </row>
    <row r="51" spans="2:20" ht="22.5" customHeight="1" thickBot="1" x14ac:dyDescent="0.25">
      <c r="B51" s="7"/>
      <c r="C51" s="8"/>
      <c r="D51" s="8"/>
      <c r="E51" s="8"/>
      <c r="F51" s="8"/>
      <c r="G51" s="8"/>
      <c r="H51" s="8"/>
      <c r="I51" s="8"/>
      <c r="J51" s="10"/>
      <c r="K51" s="10"/>
      <c r="L51" s="12" t="s">
        <v>30</v>
      </c>
      <c r="M51" s="13" t="s">
        <v>31</v>
      </c>
      <c r="N51" s="13" t="s">
        <v>32</v>
      </c>
      <c r="O51" s="14" t="s">
        <v>33</v>
      </c>
      <c r="P51" s="14" t="s">
        <v>34</v>
      </c>
      <c r="Q51" s="15" t="s">
        <v>35</v>
      </c>
      <c r="T51" s="16"/>
    </row>
    <row r="52" spans="2:20" ht="22.5" customHeight="1" thickBot="1" x14ac:dyDescent="0.25">
      <c r="B52" s="7"/>
      <c r="C52" s="8"/>
      <c r="D52" s="8"/>
      <c r="E52" s="8"/>
      <c r="F52" s="8"/>
      <c r="G52" s="8"/>
      <c r="H52" s="8"/>
      <c r="I52" s="8"/>
      <c r="J52" s="10"/>
      <c r="K52" s="10"/>
      <c r="L52" s="17" t="s">
        <v>36</v>
      </c>
      <c r="M52" s="18">
        <f>M92/$F$14</f>
        <v>0</v>
      </c>
      <c r="N52" s="19">
        <f>+M52</f>
        <v>0</v>
      </c>
      <c r="O52" s="18">
        <v>0</v>
      </c>
      <c r="P52" s="20">
        <f>+O52</f>
        <v>0</v>
      </c>
      <c r="Q52" s="21">
        <f>+P52-N52</f>
        <v>0</v>
      </c>
      <c r="T52" s="16"/>
    </row>
    <row r="53" spans="2:20" ht="22.5" customHeight="1" x14ac:dyDescent="0.2">
      <c r="B53" s="7"/>
      <c r="C53" s="8"/>
      <c r="D53" s="8"/>
      <c r="E53" s="8"/>
      <c r="F53" s="8"/>
      <c r="G53" s="8"/>
      <c r="H53" s="8"/>
      <c r="I53" s="8"/>
      <c r="J53" s="10"/>
      <c r="K53" s="10"/>
      <c r="L53" s="22" t="s">
        <v>37</v>
      </c>
      <c r="M53" s="23">
        <v>1.6940084533672262E-3</v>
      </c>
      <c r="N53" s="24">
        <f>+N52+M53</f>
        <v>1.6940084533672262E-3</v>
      </c>
      <c r="O53" s="23">
        <v>1.7123450000000001E-3</v>
      </c>
      <c r="P53" s="25">
        <f>+P52+O53</f>
        <v>1.7123450000000001E-3</v>
      </c>
      <c r="Q53" s="21">
        <f t="shared" ref="Q53:Q82" si="0">+P53-N53</f>
        <v>1.8336546632773858E-5</v>
      </c>
      <c r="T53" s="26"/>
    </row>
    <row r="54" spans="2:20" ht="22.5" customHeight="1" x14ac:dyDescent="0.2">
      <c r="B54" s="7"/>
      <c r="C54" s="8"/>
      <c r="D54" s="8"/>
      <c r="E54" s="8"/>
      <c r="F54" s="8"/>
      <c r="G54" s="8"/>
      <c r="H54" s="8"/>
      <c r="I54" s="8"/>
      <c r="J54" s="10"/>
      <c r="K54" s="27"/>
      <c r="L54" s="17" t="s">
        <v>38</v>
      </c>
      <c r="M54" s="23">
        <v>1.6940084533672262E-3</v>
      </c>
      <c r="N54" s="24">
        <f t="shared" ref="N54:N82" si="1">+N53+M54</f>
        <v>3.3880169067344525E-3</v>
      </c>
      <c r="O54" s="18">
        <v>1.856789E-3</v>
      </c>
      <c r="P54" s="25">
        <f>+P53+O54</f>
        <v>3.5691339999999998E-3</v>
      </c>
      <c r="Q54" s="21">
        <f t="shared" si="0"/>
        <v>1.8111709326554737E-4</v>
      </c>
      <c r="T54" s="26"/>
    </row>
    <row r="55" spans="2:20" ht="22.5" customHeight="1" x14ac:dyDescent="0.2">
      <c r="B55" s="7"/>
      <c r="C55" s="8"/>
      <c r="D55" s="8"/>
      <c r="E55" s="8"/>
      <c r="F55" s="8"/>
      <c r="G55" s="8"/>
      <c r="H55" s="8"/>
      <c r="I55" s="8"/>
      <c r="J55" s="10"/>
      <c r="K55" s="10"/>
      <c r="L55" s="22" t="s">
        <v>39</v>
      </c>
      <c r="M55" s="23">
        <v>1.6940084533672262E-3</v>
      </c>
      <c r="N55" s="24">
        <f t="shared" si="1"/>
        <v>5.0820253601016789E-3</v>
      </c>
      <c r="O55" s="18">
        <v>1.5557990000000001E-3</v>
      </c>
      <c r="P55" s="25">
        <v>5.1249329999999999E-3</v>
      </c>
      <c r="Q55" s="21">
        <f t="shared" si="0"/>
        <v>4.2907639898320978E-5</v>
      </c>
      <c r="T55" s="26"/>
    </row>
    <row r="56" spans="2:20" ht="22.5" customHeight="1" x14ac:dyDescent="0.2">
      <c r="B56" s="7"/>
      <c r="C56" s="8"/>
      <c r="D56" s="8"/>
      <c r="E56" s="8"/>
      <c r="F56" s="8"/>
      <c r="G56" s="8"/>
      <c r="H56" s="8"/>
      <c r="I56" s="8"/>
      <c r="J56" s="10"/>
      <c r="K56" s="10"/>
      <c r="L56" s="17" t="s">
        <v>40</v>
      </c>
      <c r="M56" s="23">
        <v>1.6940084533672262E-3</v>
      </c>
      <c r="N56" s="24">
        <f t="shared" si="1"/>
        <v>6.776033813468905E-3</v>
      </c>
      <c r="O56" s="23">
        <v>1.0813766858901899E-3</v>
      </c>
      <c r="P56" s="25">
        <f t="shared" ref="P56:P82" si="2">+P55+O56</f>
        <v>6.2063096858901903E-3</v>
      </c>
      <c r="Q56" s="21">
        <f t="shared" si="0"/>
        <v>-5.697241275787147E-4</v>
      </c>
      <c r="T56" s="26"/>
    </row>
    <row r="57" spans="2:20" ht="22.5" customHeight="1" x14ac:dyDescent="0.2">
      <c r="B57" s="7"/>
      <c r="C57" s="8"/>
      <c r="D57" s="8"/>
      <c r="E57" s="8"/>
      <c r="F57" s="8"/>
      <c r="G57" s="8"/>
      <c r="H57" s="8"/>
      <c r="I57" s="8"/>
      <c r="J57" s="10"/>
      <c r="K57" s="10"/>
      <c r="L57" s="22" t="s">
        <v>41</v>
      </c>
      <c r="M57" s="23">
        <v>3.76761496072717E-3</v>
      </c>
      <c r="N57" s="24">
        <f t="shared" si="1"/>
        <v>1.0543648774196075E-2</v>
      </c>
      <c r="O57" s="23">
        <v>0</v>
      </c>
      <c r="P57" s="25">
        <f t="shared" si="2"/>
        <v>6.2063096858901903E-3</v>
      </c>
      <c r="Q57" s="21">
        <f t="shared" si="0"/>
        <v>-4.3373390883058843E-3</v>
      </c>
      <c r="T57" s="26"/>
    </row>
    <row r="58" spans="2:20" ht="22.5" customHeight="1" x14ac:dyDescent="0.2">
      <c r="B58" s="7"/>
      <c r="C58" s="8"/>
      <c r="D58" s="8"/>
      <c r="E58" s="8"/>
      <c r="F58" s="8"/>
      <c r="G58" s="8"/>
      <c r="H58" s="8"/>
      <c r="I58" s="8"/>
      <c r="J58" s="10"/>
      <c r="K58" s="10"/>
      <c r="L58" s="17" t="s">
        <v>42</v>
      </c>
      <c r="M58" s="23">
        <v>3.7676149607271743E-3</v>
      </c>
      <c r="N58" s="24">
        <f t="shared" si="1"/>
        <v>1.4311263734923248E-2</v>
      </c>
      <c r="O58" s="23">
        <v>2.5999999999999999E-3</v>
      </c>
      <c r="P58" s="25">
        <f t="shared" si="2"/>
        <v>8.8063096858901901E-3</v>
      </c>
      <c r="Q58" s="21">
        <f t="shared" si="0"/>
        <v>-5.5049540490330583E-3</v>
      </c>
      <c r="T58" s="26"/>
    </row>
    <row r="59" spans="2:20" ht="22.5" customHeight="1" x14ac:dyDescent="0.2">
      <c r="B59" s="7"/>
      <c r="C59" s="8"/>
      <c r="D59" s="8"/>
      <c r="E59" s="8"/>
      <c r="F59" s="8"/>
      <c r="G59" s="8"/>
      <c r="H59" s="8"/>
      <c r="I59" s="8"/>
      <c r="J59" s="10"/>
      <c r="K59" s="10"/>
      <c r="L59" s="22" t="s">
        <v>43</v>
      </c>
      <c r="M59" s="23">
        <v>1.1888193316107149E-2</v>
      </c>
      <c r="N59" s="24">
        <f t="shared" si="1"/>
        <v>2.6199457051030398E-2</v>
      </c>
      <c r="O59" s="23">
        <v>9.8688982582251561E-2</v>
      </c>
      <c r="P59" s="25">
        <f>+P58+O59</f>
        <v>0.10749529226814175</v>
      </c>
      <c r="Q59" s="21">
        <f t="shared" si="0"/>
        <v>8.1295835217111354E-2</v>
      </c>
      <c r="T59" s="26"/>
    </row>
    <row r="60" spans="2:20" ht="22.5" customHeight="1" x14ac:dyDescent="0.2">
      <c r="B60" s="7"/>
      <c r="C60" s="8"/>
      <c r="D60" s="8"/>
      <c r="E60" s="8"/>
      <c r="F60" s="8"/>
      <c r="G60" s="8"/>
      <c r="H60" s="8"/>
      <c r="I60" s="8"/>
      <c r="J60" s="10"/>
      <c r="K60" s="10"/>
      <c r="L60" s="17" t="s">
        <v>115</v>
      </c>
      <c r="M60" s="23">
        <v>3.7505334274814749E-2</v>
      </c>
      <c r="N60" s="24">
        <f t="shared" si="1"/>
        <v>6.3704791325845139E-2</v>
      </c>
      <c r="O60" s="23">
        <v>7.6903392627363128E-3</v>
      </c>
      <c r="P60" s="25">
        <f t="shared" si="2"/>
        <v>0.11518563153087806</v>
      </c>
      <c r="Q60" s="21">
        <f t="shared" si="0"/>
        <v>5.1480840205032921E-2</v>
      </c>
      <c r="T60" s="26"/>
    </row>
    <row r="61" spans="2:20" ht="22.5" customHeight="1" x14ac:dyDescent="0.2">
      <c r="B61" s="7"/>
      <c r="C61" s="8"/>
      <c r="D61" s="8"/>
      <c r="E61" s="8"/>
      <c r="F61" s="8"/>
      <c r="G61" s="8"/>
      <c r="H61" s="8"/>
      <c r="I61" s="8"/>
      <c r="J61" s="10"/>
      <c r="K61" s="10"/>
      <c r="L61" s="22" t="s">
        <v>116</v>
      </c>
      <c r="M61" s="23">
        <v>3.7505334274814749E-2</v>
      </c>
      <c r="N61" s="24">
        <f>+N60+M61</f>
        <v>0.10121012560065989</v>
      </c>
      <c r="O61" s="23">
        <v>7.6903392627363128E-3</v>
      </c>
      <c r="P61" s="25">
        <f t="shared" si="2"/>
        <v>0.12287597079361437</v>
      </c>
      <c r="Q61" s="21">
        <f t="shared" si="0"/>
        <v>2.1665845192954475E-2</v>
      </c>
      <c r="T61" s="26"/>
    </row>
    <row r="62" spans="2:20" ht="22.5" customHeight="1" x14ac:dyDescent="0.2">
      <c r="B62" s="7"/>
      <c r="C62" s="8"/>
      <c r="D62" s="8"/>
      <c r="E62" s="8"/>
      <c r="F62" s="8"/>
      <c r="G62" s="8"/>
      <c r="H62" s="8"/>
      <c r="I62" s="8"/>
      <c r="J62" s="10"/>
      <c r="K62" s="10"/>
      <c r="L62" s="17" t="s">
        <v>117</v>
      </c>
      <c r="M62" s="23">
        <v>3.7505334274814749E-2</v>
      </c>
      <c r="N62" s="24">
        <f t="shared" si="1"/>
        <v>0.13871545987547465</v>
      </c>
      <c r="O62" s="23">
        <v>2.7378137673763233E-2</v>
      </c>
      <c r="P62" s="25">
        <f t="shared" si="2"/>
        <v>0.15025410846737761</v>
      </c>
      <c r="Q62" s="21">
        <f t="shared" si="0"/>
        <v>1.1538648591902956E-2</v>
      </c>
      <c r="T62" s="26"/>
    </row>
    <row r="63" spans="2:20" ht="22.5" customHeight="1" x14ac:dyDescent="0.2">
      <c r="B63" s="7"/>
      <c r="C63" s="8"/>
      <c r="D63" s="8"/>
      <c r="E63" s="8"/>
      <c r="F63" s="8"/>
      <c r="G63" s="8"/>
      <c r="H63" s="8"/>
      <c r="I63" s="8"/>
      <c r="J63" s="10"/>
      <c r="K63" s="10"/>
      <c r="L63" s="22" t="s">
        <v>118</v>
      </c>
      <c r="M63" s="23">
        <v>3.7505334274814749E-2</v>
      </c>
      <c r="N63" s="24">
        <f t="shared" si="1"/>
        <v>0.17622079415028941</v>
      </c>
      <c r="O63" s="23">
        <v>6.1812115916857924E-2</v>
      </c>
      <c r="P63" s="25">
        <f t="shared" si="2"/>
        <v>0.21206622438423553</v>
      </c>
      <c r="Q63" s="21">
        <f t="shared" si="0"/>
        <v>3.5845430233946124E-2</v>
      </c>
      <c r="T63" s="26"/>
    </row>
    <row r="64" spans="2:20" ht="22.5" customHeight="1" x14ac:dyDescent="0.2">
      <c r="B64" s="7"/>
      <c r="C64" s="8"/>
      <c r="D64" s="8"/>
      <c r="E64" s="8"/>
      <c r="F64" s="8"/>
      <c r="G64" s="8"/>
      <c r="H64" s="8"/>
      <c r="I64" s="8"/>
      <c r="J64" s="10"/>
      <c r="K64" s="10"/>
      <c r="L64" s="17" t="s">
        <v>119</v>
      </c>
      <c r="M64" s="23">
        <v>3.5647846601828515E-2</v>
      </c>
      <c r="N64" s="24">
        <f t="shared" si="1"/>
        <v>0.21186864075211792</v>
      </c>
      <c r="O64" s="23">
        <v>2.669785E-3</v>
      </c>
      <c r="P64" s="25">
        <f t="shared" si="2"/>
        <v>0.21473600938423554</v>
      </c>
      <c r="Q64" s="21">
        <f t="shared" si="0"/>
        <v>2.8673686321176173E-3</v>
      </c>
      <c r="S64" s="28"/>
      <c r="T64" s="26"/>
    </row>
    <row r="65" spans="2:23" ht="22.5" customHeight="1" x14ac:dyDescent="0.25">
      <c r="B65" s="7"/>
      <c r="C65" s="8"/>
      <c r="D65" s="8"/>
      <c r="E65" s="8"/>
      <c r="F65" s="8"/>
      <c r="G65" s="8"/>
      <c r="H65" s="8"/>
      <c r="I65" s="8"/>
      <c r="J65" s="10"/>
      <c r="K65" s="10"/>
      <c r="L65" s="22" t="s">
        <v>120</v>
      </c>
      <c r="M65" s="23">
        <v>3.2025536150075057E-2</v>
      </c>
      <c r="N65" s="24">
        <f t="shared" si="1"/>
        <v>0.24389417690219298</v>
      </c>
      <c r="O65" s="23">
        <v>4.4999999887683009E-2</v>
      </c>
      <c r="P65" s="25">
        <f t="shared" si="2"/>
        <v>0.25973600927191853</v>
      </c>
      <c r="Q65" s="21">
        <f t="shared" si="0"/>
        <v>1.5841832369725556E-2</v>
      </c>
      <c r="S65" s="29"/>
      <c r="T65" s="30"/>
      <c r="V65" s="26"/>
    </row>
    <row r="66" spans="2:23" ht="22.5" customHeight="1" x14ac:dyDescent="0.25">
      <c r="B66" s="7"/>
      <c r="C66" s="8"/>
      <c r="D66" s="8"/>
      <c r="E66" s="8"/>
      <c r="F66" s="8"/>
      <c r="G66" s="8"/>
      <c r="H66" s="8"/>
      <c r="I66" s="8"/>
      <c r="J66" s="10"/>
      <c r="K66" s="10"/>
      <c r="L66" s="17" t="s">
        <v>121</v>
      </c>
      <c r="M66" s="23">
        <v>1.7848996751135927E-2</v>
      </c>
      <c r="N66" s="24">
        <f t="shared" si="1"/>
        <v>0.26174317365332889</v>
      </c>
      <c r="O66" s="23">
        <v>4.7246413060136883E-3</v>
      </c>
      <c r="P66" s="25">
        <f t="shared" si="2"/>
        <v>0.26446065057793222</v>
      </c>
      <c r="Q66" s="21">
        <f t="shared" si="0"/>
        <v>2.7174769246033348E-3</v>
      </c>
      <c r="T66" s="30"/>
      <c r="V66" s="31"/>
      <c r="W66" s="32"/>
    </row>
    <row r="67" spans="2:23" ht="22.5" customHeight="1" x14ac:dyDescent="0.25">
      <c r="B67" s="7"/>
      <c r="C67" s="8"/>
      <c r="D67" s="8"/>
      <c r="E67" s="8"/>
      <c r="F67" s="8"/>
      <c r="G67" s="8"/>
      <c r="H67" s="8"/>
      <c r="I67" s="8"/>
      <c r="J67" s="10"/>
      <c r="K67" s="10"/>
      <c r="L67" s="22" t="s">
        <v>174</v>
      </c>
      <c r="M67" s="23">
        <v>1.7848996751135927E-2</v>
      </c>
      <c r="N67" s="24">
        <f t="shared" si="1"/>
        <v>0.27959217040446482</v>
      </c>
      <c r="O67" s="23">
        <v>3.5907564383075963E-2</v>
      </c>
      <c r="P67" s="25">
        <f t="shared" si="2"/>
        <v>0.30036821496100818</v>
      </c>
      <c r="Q67" s="21">
        <f t="shared" si="0"/>
        <v>2.077604455654336E-2</v>
      </c>
      <c r="S67" s="153"/>
      <c r="T67" s="29"/>
      <c r="V67" s="33"/>
      <c r="W67" s="34"/>
    </row>
    <row r="68" spans="2:23" ht="22.5" customHeight="1" x14ac:dyDescent="0.2">
      <c r="B68" s="7"/>
      <c r="C68" s="8"/>
      <c r="D68" s="8"/>
      <c r="E68" s="8"/>
      <c r="F68" s="8"/>
      <c r="G68" s="8"/>
      <c r="H68" s="8"/>
      <c r="I68" s="8"/>
      <c r="J68" s="10"/>
      <c r="K68" s="10"/>
      <c r="L68" s="17" t="s">
        <v>175</v>
      </c>
      <c r="M68" s="23">
        <v>2.4192979368511662E-2</v>
      </c>
      <c r="N68" s="24">
        <f t="shared" si="1"/>
        <v>0.30378514977297649</v>
      </c>
      <c r="O68" s="23">
        <v>3.690728446726388E-3</v>
      </c>
      <c r="P68" s="25">
        <f t="shared" si="2"/>
        <v>0.30405894340773459</v>
      </c>
      <c r="Q68" s="21">
        <f t="shared" si="0"/>
        <v>2.7379363475810159E-4</v>
      </c>
      <c r="T68" s="26"/>
      <c r="W68" s="29"/>
    </row>
    <row r="69" spans="2:23" ht="22.5" customHeight="1" x14ac:dyDescent="0.2">
      <c r="B69" s="7"/>
      <c r="C69" s="8"/>
      <c r="D69" s="8"/>
      <c r="E69" s="8"/>
      <c r="F69" s="8"/>
      <c r="G69" s="8"/>
      <c r="H69" s="8"/>
      <c r="I69" s="8"/>
      <c r="J69" s="10"/>
      <c r="K69" s="10"/>
      <c r="L69" s="22" t="s">
        <v>176</v>
      </c>
      <c r="M69" s="23">
        <v>3.0265469336897177E-2</v>
      </c>
      <c r="N69" s="24">
        <f t="shared" si="1"/>
        <v>0.33405061910987366</v>
      </c>
      <c r="O69" s="23">
        <v>3.6566226128420837E-2</v>
      </c>
      <c r="P69" s="25">
        <f t="shared" si="2"/>
        <v>0.3406251695361554</v>
      </c>
      <c r="Q69" s="21">
        <f t="shared" si="0"/>
        <v>6.5745504262817445E-3</v>
      </c>
      <c r="T69" s="26"/>
    </row>
    <row r="70" spans="2:23" ht="22.5" customHeight="1" x14ac:dyDescent="0.2">
      <c r="B70" s="7"/>
      <c r="C70" s="8"/>
      <c r="D70" s="8"/>
      <c r="E70" s="8"/>
      <c r="F70" s="8"/>
      <c r="G70" s="8"/>
      <c r="H70" s="8"/>
      <c r="I70" s="8"/>
      <c r="J70" s="10"/>
      <c r="K70" s="10"/>
      <c r="L70" s="17" t="s">
        <v>177</v>
      </c>
      <c r="M70" s="23">
        <v>3.8394966631917972E-2</v>
      </c>
      <c r="N70" s="24">
        <f t="shared" si="1"/>
        <v>0.37244558574179165</v>
      </c>
      <c r="O70" s="23">
        <v>0</v>
      </c>
      <c r="P70" s="25">
        <f t="shared" si="2"/>
        <v>0.3406251695361554</v>
      </c>
      <c r="Q70" s="21">
        <f t="shared" si="0"/>
        <v>-3.1820416205636248E-2</v>
      </c>
      <c r="T70" s="26"/>
    </row>
    <row r="71" spans="2:23" ht="22.5" customHeight="1" x14ac:dyDescent="0.2">
      <c r="B71" s="7"/>
      <c r="C71" s="8"/>
      <c r="D71" s="8"/>
      <c r="E71" s="8"/>
      <c r="F71" s="8"/>
      <c r="G71" s="8"/>
      <c r="H71" s="8"/>
      <c r="I71" s="8"/>
      <c r="J71" s="10"/>
      <c r="K71" s="10"/>
      <c r="L71" s="22" t="s">
        <v>178</v>
      </c>
      <c r="M71" s="23">
        <v>4.1037927432572528E-2</v>
      </c>
      <c r="N71" s="24">
        <f t="shared" si="1"/>
        <v>0.41348351317436416</v>
      </c>
      <c r="O71" s="23">
        <v>0</v>
      </c>
      <c r="P71" s="25">
        <f t="shared" si="2"/>
        <v>0.3406251695361554</v>
      </c>
      <c r="Q71" s="21">
        <f t="shared" si="0"/>
        <v>-7.2858343638208756E-2</v>
      </c>
      <c r="T71" s="26"/>
    </row>
    <row r="72" spans="2:23" ht="22.5" customHeight="1" x14ac:dyDescent="0.2">
      <c r="B72" s="7"/>
      <c r="C72" s="8"/>
      <c r="D72" s="8"/>
      <c r="E72" s="8"/>
      <c r="F72" s="8"/>
      <c r="G72" s="8"/>
      <c r="H72" s="8"/>
      <c r="I72" s="8"/>
      <c r="J72" s="10"/>
      <c r="K72" s="10"/>
      <c r="L72" s="17" t="s">
        <v>179</v>
      </c>
      <c r="M72" s="23">
        <v>4.8889007106884881E-2</v>
      </c>
      <c r="N72" s="24">
        <f t="shared" si="1"/>
        <v>0.46237252028124903</v>
      </c>
      <c r="O72" s="23">
        <v>0</v>
      </c>
      <c r="P72" s="25">
        <f t="shared" si="2"/>
        <v>0.3406251695361554</v>
      </c>
      <c r="Q72" s="21">
        <f t="shared" si="0"/>
        <v>-0.12174735074509363</v>
      </c>
      <c r="T72" s="26"/>
    </row>
    <row r="73" spans="2:23" ht="22.5" customHeight="1" x14ac:dyDescent="0.2">
      <c r="B73" s="7"/>
      <c r="C73" s="8"/>
      <c r="D73" s="8"/>
      <c r="E73" s="8"/>
      <c r="F73" s="8"/>
      <c r="G73" s="8"/>
      <c r="H73" s="8"/>
      <c r="I73" s="8"/>
      <c r="J73" s="10"/>
      <c r="K73" s="10"/>
      <c r="L73" s="22" t="s">
        <v>180</v>
      </c>
      <c r="M73" s="23">
        <v>5.3898927057320987E-2</v>
      </c>
      <c r="N73" s="24">
        <f t="shared" si="1"/>
        <v>0.51627144733857</v>
      </c>
      <c r="O73" s="23">
        <v>0</v>
      </c>
      <c r="P73" s="25">
        <f t="shared" si="2"/>
        <v>0.3406251695361554</v>
      </c>
      <c r="Q73" s="21">
        <f t="shared" si="0"/>
        <v>-0.1756462778024146</v>
      </c>
      <c r="T73" s="26"/>
    </row>
    <row r="74" spans="2:23" ht="22.5" customHeight="1" x14ac:dyDescent="0.2">
      <c r="B74" s="7"/>
      <c r="C74" s="8"/>
      <c r="D74" s="8"/>
      <c r="E74" s="8"/>
      <c r="F74" s="8"/>
      <c r="G74" s="8"/>
      <c r="H74" s="8"/>
      <c r="I74" s="8"/>
      <c r="J74" s="10"/>
      <c r="K74" s="10"/>
      <c r="L74" s="17" t="s">
        <v>181</v>
      </c>
      <c r="M74" s="23">
        <v>7.6464462696578403E-2</v>
      </c>
      <c r="N74" s="24">
        <f t="shared" si="1"/>
        <v>0.59273591003514836</v>
      </c>
      <c r="O74" s="23">
        <v>0</v>
      </c>
      <c r="P74" s="25">
        <f t="shared" si="2"/>
        <v>0.3406251695361554</v>
      </c>
      <c r="Q74" s="21">
        <f t="shared" si="0"/>
        <v>-0.25211074049899296</v>
      </c>
      <c r="T74" s="26"/>
    </row>
    <row r="75" spans="2:23" ht="22.5" customHeight="1" x14ac:dyDescent="0.2">
      <c r="B75" s="7"/>
      <c r="C75" s="8"/>
      <c r="D75" s="8"/>
      <c r="E75" s="8"/>
      <c r="F75" s="8"/>
      <c r="G75" s="8"/>
      <c r="H75" s="8"/>
      <c r="I75" s="8"/>
      <c r="J75" s="10"/>
      <c r="K75" s="10"/>
      <c r="L75" s="22" t="s">
        <v>182</v>
      </c>
      <c r="M75" s="23">
        <v>9.6867934168627559E-2</v>
      </c>
      <c r="N75" s="24">
        <f t="shared" si="1"/>
        <v>0.68960384420377596</v>
      </c>
      <c r="O75" s="23">
        <v>0</v>
      </c>
      <c r="P75" s="25">
        <f t="shared" si="2"/>
        <v>0.3406251695361554</v>
      </c>
      <c r="Q75" s="21">
        <f t="shared" si="0"/>
        <v>-0.34897867466762056</v>
      </c>
      <c r="T75" s="26"/>
    </row>
    <row r="76" spans="2:23" ht="22.5" customHeight="1" x14ac:dyDescent="0.2">
      <c r="B76" s="7"/>
      <c r="C76" s="8"/>
      <c r="D76" s="8"/>
      <c r="E76" s="8"/>
      <c r="F76" s="8"/>
      <c r="G76" s="8"/>
      <c r="H76" s="8"/>
      <c r="I76" s="8"/>
      <c r="J76" s="10"/>
      <c r="K76" s="10"/>
      <c r="L76" s="17" t="s">
        <v>183</v>
      </c>
      <c r="M76" s="23">
        <v>9.9937183487957243E-2</v>
      </c>
      <c r="N76" s="24">
        <f t="shared" si="1"/>
        <v>0.78954102769173318</v>
      </c>
      <c r="O76" s="23">
        <v>0</v>
      </c>
      <c r="P76" s="25">
        <f t="shared" si="2"/>
        <v>0.3406251695361554</v>
      </c>
      <c r="Q76" s="21">
        <f t="shared" si="0"/>
        <v>-0.44891585815557777</v>
      </c>
      <c r="T76" s="26"/>
    </row>
    <row r="77" spans="2:23" ht="22.5" customHeight="1" x14ac:dyDescent="0.2">
      <c r="B77" s="7"/>
      <c r="C77" s="8"/>
      <c r="D77" s="8"/>
      <c r="E77" s="8"/>
      <c r="F77" s="8"/>
      <c r="G77" s="8"/>
      <c r="H77" s="8"/>
      <c r="I77" s="8"/>
      <c r="J77" s="10"/>
      <c r="K77" s="10"/>
      <c r="L77" s="22" t="s">
        <v>184</v>
      </c>
      <c r="M77" s="23">
        <v>8.8259773129451213E-2</v>
      </c>
      <c r="N77" s="24">
        <f t="shared" si="1"/>
        <v>0.87780080082118439</v>
      </c>
      <c r="O77" s="23">
        <v>0</v>
      </c>
      <c r="P77" s="25">
        <f t="shared" si="2"/>
        <v>0.3406251695361554</v>
      </c>
      <c r="Q77" s="21">
        <f t="shared" si="0"/>
        <v>-0.53717563128502899</v>
      </c>
      <c r="T77" s="26"/>
    </row>
    <row r="78" spans="2:23" ht="22.5" customHeight="1" x14ac:dyDescent="0.2">
      <c r="B78" s="7"/>
      <c r="C78" s="8"/>
      <c r="D78" s="8"/>
      <c r="E78" s="8"/>
      <c r="F78" s="8"/>
      <c r="G78" s="8"/>
      <c r="H78" s="8"/>
      <c r="I78" s="8"/>
      <c r="J78" s="10"/>
      <c r="K78" s="10"/>
      <c r="L78" s="17" t="s">
        <v>185</v>
      </c>
      <c r="M78" s="23">
        <v>7.1416421265590405E-2</v>
      </c>
      <c r="N78" s="24">
        <f t="shared" si="1"/>
        <v>0.94921722208677484</v>
      </c>
      <c r="O78" s="23">
        <v>0</v>
      </c>
      <c r="P78" s="25">
        <f t="shared" si="2"/>
        <v>0.3406251695361554</v>
      </c>
      <c r="Q78" s="21">
        <f t="shared" si="0"/>
        <v>-0.60859205255061943</v>
      </c>
      <c r="T78" s="26"/>
    </row>
    <row r="79" spans="2:23" ht="22.5" customHeight="1" x14ac:dyDescent="0.2">
      <c r="B79" s="7"/>
      <c r="C79" s="8"/>
      <c r="D79" s="8"/>
      <c r="E79" s="8"/>
      <c r="F79" s="8"/>
      <c r="G79" s="8"/>
      <c r="H79" s="8"/>
      <c r="I79" s="8"/>
      <c r="J79" s="10"/>
      <c r="K79" s="10"/>
      <c r="L79" s="17" t="s">
        <v>186</v>
      </c>
      <c r="M79" s="23">
        <v>3.7632657846909646E-2</v>
      </c>
      <c r="N79" s="24">
        <f>+N78+M79</f>
        <v>0.98684987993368445</v>
      </c>
      <c r="O79" s="23">
        <v>0</v>
      </c>
      <c r="P79" s="25">
        <f t="shared" si="2"/>
        <v>0.3406251695361554</v>
      </c>
      <c r="Q79" s="21">
        <f>+P79-N79</f>
        <v>-0.64622471039752905</v>
      </c>
      <c r="T79" s="26"/>
    </row>
    <row r="80" spans="2:23" ht="22.5" customHeight="1" x14ac:dyDescent="0.2">
      <c r="B80" s="7"/>
      <c r="C80" s="8"/>
      <c r="D80" s="8"/>
      <c r="E80" s="8"/>
      <c r="F80" s="8"/>
      <c r="G80" s="8"/>
      <c r="H80" s="8"/>
      <c r="I80" s="8"/>
      <c r="J80" s="10"/>
      <c r="K80" s="10"/>
      <c r="L80" s="22" t="s">
        <v>187</v>
      </c>
      <c r="M80" s="23">
        <v>7.7425976255579869E-3</v>
      </c>
      <c r="N80" s="24">
        <f t="shared" si="1"/>
        <v>0.9945924775592424</v>
      </c>
      <c r="O80" s="23">
        <v>0</v>
      </c>
      <c r="P80" s="25">
        <f t="shared" si="2"/>
        <v>0.3406251695361554</v>
      </c>
      <c r="Q80" s="21">
        <f t="shared" si="0"/>
        <v>-0.653967308023087</v>
      </c>
      <c r="T80" s="26"/>
    </row>
    <row r="81" spans="2:20" ht="22.5" customHeight="1" x14ac:dyDescent="0.2">
      <c r="B81" s="7"/>
      <c r="C81" s="8"/>
      <c r="D81" s="8"/>
      <c r="E81" s="8"/>
      <c r="F81" s="8"/>
      <c r="G81" s="8"/>
      <c r="H81" s="8"/>
      <c r="I81" s="8"/>
      <c r="J81" s="10"/>
      <c r="K81" s="10"/>
      <c r="L81" s="17" t="s">
        <v>188</v>
      </c>
      <c r="M81" s="23">
        <v>2.7037612203783886E-3</v>
      </c>
      <c r="N81" s="24">
        <f t="shared" si="1"/>
        <v>0.99729623877962081</v>
      </c>
      <c r="O81" s="23">
        <v>0</v>
      </c>
      <c r="P81" s="25">
        <f t="shared" si="2"/>
        <v>0.3406251695361554</v>
      </c>
      <c r="Q81" s="21">
        <f t="shared" si="0"/>
        <v>-0.65667106924346541</v>
      </c>
      <c r="T81" s="26"/>
    </row>
    <row r="82" spans="2:20" ht="22.5" customHeight="1" x14ac:dyDescent="0.2">
      <c r="B82" s="35"/>
      <c r="C82" s="36"/>
      <c r="D82" s="36"/>
      <c r="E82" s="36"/>
      <c r="F82" s="36"/>
      <c r="G82" s="36"/>
      <c r="H82" s="36"/>
      <c r="I82" s="36"/>
      <c r="J82" s="37"/>
      <c r="K82" s="37"/>
      <c r="L82" s="17" t="s">
        <v>189</v>
      </c>
      <c r="M82" s="23">
        <v>2.7037612203783886E-3</v>
      </c>
      <c r="N82" s="24">
        <f t="shared" si="1"/>
        <v>0.99999999999999922</v>
      </c>
      <c r="O82" s="23">
        <v>0</v>
      </c>
      <c r="P82" s="25">
        <f t="shared" si="2"/>
        <v>0.3406251695361554</v>
      </c>
      <c r="Q82" s="21">
        <f t="shared" si="0"/>
        <v>-0.65937483046384382</v>
      </c>
      <c r="T82" s="26"/>
    </row>
    <row r="83" spans="2:20" ht="22.5" customHeight="1" x14ac:dyDescent="0.2">
      <c r="B83" s="35"/>
      <c r="C83" s="36"/>
      <c r="D83" s="36"/>
      <c r="E83" s="36"/>
      <c r="F83" s="36"/>
      <c r="G83" s="36"/>
      <c r="H83" s="36"/>
      <c r="I83" s="36"/>
      <c r="J83" s="37"/>
      <c r="K83" s="37"/>
      <c r="L83" s="390" t="s">
        <v>44</v>
      </c>
      <c r="M83" s="391"/>
      <c r="N83" s="391"/>
      <c r="O83" s="391"/>
      <c r="P83" s="391"/>
      <c r="Q83" s="21">
        <f>Q82</f>
        <v>-0.65937483046384382</v>
      </c>
    </row>
    <row r="84" spans="2:20" ht="22.5" customHeight="1" x14ac:dyDescent="0.2">
      <c r="B84" s="35"/>
      <c r="C84" s="36"/>
      <c r="D84" s="36"/>
      <c r="E84" s="36"/>
      <c r="F84" s="36"/>
      <c r="G84" s="36"/>
      <c r="H84" s="36"/>
      <c r="I84" s="36"/>
      <c r="J84" s="37"/>
      <c r="K84" s="37"/>
      <c r="L84" s="375" t="s">
        <v>171</v>
      </c>
      <c r="M84" s="376"/>
      <c r="N84" s="376"/>
      <c r="O84" s="376"/>
      <c r="P84" s="376"/>
      <c r="Q84" s="377"/>
    </row>
    <row r="85" spans="2:20" ht="33" customHeight="1" x14ac:dyDescent="0.2">
      <c r="B85" s="35"/>
      <c r="C85" s="36"/>
      <c r="D85" s="36"/>
      <c r="E85" s="36"/>
      <c r="F85" s="36"/>
      <c r="G85" s="36"/>
      <c r="H85" s="36"/>
      <c r="I85" s="36"/>
      <c r="J85" s="37"/>
      <c r="K85" s="37"/>
      <c r="L85" s="378"/>
      <c r="M85" s="379"/>
      <c r="N85" s="379"/>
      <c r="O85" s="379"/>
      <c r="P85" s="379"/>
      <c r="Q85" s="380"/>
    </row>
    <row r="86" spans="2:20" ht="22.5" customHeight="1" x14ac:dyDescent="0.2"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9"/>
    </row>
    <row r="87" spans="2:20" ht="22.5" customHeight="1" x14ac:dyDescent="0.2">
      <c r="B87" s="253" t="s">
        <v>45</v>
      </c>
      <c r="C87" s="254"/>
      <c r="D87" s="254"/>
      <c r="E87" s="254"/>
      <c r="F87" s="254"/>
      <c r="G87" s="254"/>
      <c r="H87" s="254"/>
      <c r="I87" s="254"/>
      <c r="J87" s="254"/>
      <c r="K87" s="254"/>
      <c r="L87" s="254"/>
      <c r="M87" s="254"/>
      <c r="N87" s="254"/>
      <c r="O87" s="254"/>
      <c r="P87" s="254"/>
      <c r="Q87" s="255"/>
    </row>
    <row r="88" spans="2:20" ht="22.5" customHeight="1" x14ac:dyDescent="0.2">
      <c r="B88" s="344" t="s">
        <v>46</v>
      </c>
      <c r="C88" s="345"/>
      <c r="D88" s="345"/>
      <c r="E88" s="345"/>
      <c r="F88" s="345"/>
      <c r="G88" s="345"/>
      <c r="H88" s="345"/>
      <c r="I88" s="345"/>
      <c r="J88" s="345"/>
      <c r="K88" s="345"/>
      <c r="L88" s="345"/>
      <c r="M88" s="345"/>
      <c r="N88" s="345"/>
      <c r="O88" s="345"/>
      <c r="P88" s="345"/>
      <c r="Q88" s="346"/>
    </row>
    <row r="89" spans="2:20" ht="22.5" customHeight="1" x14ac:dyDescent="0.2">
      <c r="B89" s="38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40"/>
      <c r="N89" s="40"/>
      <c r="O89" s="40"/>
      <c r="P89" s="40"/>
      <c r="Q89" s="41"/>
    </row>
    <row r="90" spans="2:20" ht="22.5" customHeight="1" x14ac:dyDescent="0.2">
      <c r="B90" s="7"/>
      <c r="C90" s="8"/>
      <c r="D90" s="8"/>
      <c r="E90" s="8"/>
      <c r="F90" s="8"/>
      <c r="G90" s="8"/>
      <c r="H90" s="8"/>
      <c r="I90" s="8"/>
      <c r="J90" s="10"/>
      <c r="K90" s="10"/>
      <c r="L90" s="10"/>
      <c r="M90" s="10"/>
      <c r="N90" s="10"/>
      <c r="O90" s="10"/>
      <c r="P90" s="10"/>
      <c r="Q90" s="41"/>
    </row>
    <row r="91" spans="2:20" ht="22.5" customHeight="1" x14ac:dyDescent="0.2">
      <c r="B91" s="7"/>
      <c r="C91" s="8"/>
      <c r="D91" s="8"/>
      <c r="E91" s="8"/>
      <c r="F91" s="8"/>
      <c r="G91" s="8"/>
      <c r="H91" s="8"/>
      <c r="I91" s="8"/>
      <c r="J91" s="10"/>
      <c r="K91" s="10"/>
      <c r="L91" s="42" t="s">
        <v>30</v>
      </c>
      <c r="M91" s="43" t="s">
        <v>31</v>
      </c>
      <c r="N91" s="43" t="s">
        <v>32</v>
      </c>
      <c r="O91" s="44" t="s">
        <v>33</v>
      </c>
      <c r="P91" s="44" t="s">
        <v>34</v>
      </c>
      <c r="Q91" s="45" t="s">
        <v>35</v>
      </c>
    </row>
    <row r="92" spans="2:20" ht="22.5" customHeight="1" x14ac:dyDescent="0.2">
      <c r="B92" s="7"/>
      <c r="C92" s="8"/>
      <c r="D92" s="8"/>
      <c r="E92" s="8"/>
      <c r="F92" s="8"/>
      <c r="G92" s="8"/>
      <c r="H92" s="8"/>
      <c r="I92" s="8"/>
      <c r="J92" s="10"/>
      <c r="K92" s="10"/>
      <c r="L92" s="22" t="s">
        <v>36</v>
      </c>
      <c r="M92" s="46">
        <v>0</v>
      </c>
      <c r="N92" s="47">
        <f>(M92)</f>
        <v>0</v>
      </c>
      <c r="O92" s="46">
        <v>0</v>
      </c>
      <c r="P92" s="48">
        <f>(O92)</f>
        <v>0</v>
      </c>
      <c r="Q92" s="49">
        <f>+P92-N92</f>
        <v>0</v>
      </c>
    </row>
    <row r="93" spans="2:20" ht="22.5" customHeight="1" x14ac:dyDescent="0.2">
      <c r="B93" s="7"/>
      <c r="C93" s="8"/>
      <c r="D93" s="8"/>
      <c r="E93" s="8"/>
      <c r="F93" s="8"/>
      <c r="G93" s="8"/>
      <c r="H93" s="8"/>
      <c r="I93" s="8"/>
      <c r="J93" s="10"/>
      <c r="K93" s="10"/>
      <c r="L93" s="22" t="s">
        <v>37</v>
      </c>
      <c r="M93" s="46">
        <v>3422706.9994732146</v>
      </c>
      <c r="N93" s="47">
        <f>N92+M93</f>
        <v>3422706.9994732146</v>
      </c>
      <c r="O93" s="46">
        <v>3459755.5905716871</v>
      </c>
      <c r="P93" s="48">
        <f>P92+O93</f>
        <v>3459755.5905716871</v>
      </c>
      <c r="Q93" s="49">
        <f t="shared" ref="Q93:Q122" si="3">+P93-N93</f>
        <v>37048.591098472476</v>
      </c>
    </row>
    <row r="94" spans="2:20" ht="22.5" customHeight="1" x14ac:dyDescent="0.2">
      <c r="B94" s="7"/>
      <c r="C94" s="8"/>
      <c r="D94" s="8"/>
      <c r="E94" s="8"/>
      <c r="F94" s="8"/>
      <c r="G94" s="8"/>
      <c r="H94" s="8"/>
      <c r="I94" s="8"/>
      <c r="J94" s="10"/>
      <c r="K94" s="10"/>
      <c r="L94" s="22" t="s">
        <v>38</v>
      </c>
      <c r="M94" s="46">
        <v>3422706.9994732146</v>
      </c>
      <c r="N94" s="47">
        <f t="shared" ref="N94:N103" si="4">N93+M94</f>
        <v>6845413.9989464292</v>
      </c>
      <c r="O94" s="46">
        <v>3751601.5308025032</v>
      </c>
      <c r="P94" s="48">
        <f t="shared" ref="P94:P122" si="5">P93+O94</f>
        <v>7211357.1213741899</v>
      </c>
      <c r="Q94" s="49">
        <f t="shared" si="3"/>
        <v>365943.12242776062</v>
      </c>
    </row>
    <row r="95" spans="2:20" ht="22.5" customHeight="1" x14ac:dyDescent="0.2">
      <c r="B95" s="7"/>
      <c r="C95" s="8"/>
      <c r="D95" s="8"/>
      <c r="E95" s="8"/>
      <c r="F95" s="8"/>
      <c r="G95" s="8"/>
      <c r="H95" s="8"/>
      <c r="I95" s="8"/>
      <c r="J95" s="10"/>
      <c r="K95" s="10"/>
      <c r="L95" s="22" t="s">
        <v>39</v>
      </c>
      <c r="M95" s="46">
        <v>3422706.9994732146</v>
      </c>
      <c r="N95" s="47">
        <f t="shared" si="4"/>
        <v>10268120.998419644</v>
      </c>
      <c r="O95" s="46">
        <v>3143457.8242444368</v>
      </c>
      <c r="P95" s="48">
        <f t="shared" si="5"/>
        <v>10354814.945618626</v>
      </c>
      <c r="Q95" s="49">
        <f t="shared" si="3"/>
        <v>86693.947198981419</v>
      </c>
    </row>
    <row r="96" spans="2:20" ht="22.5" customHeight="1" x14ac:dyDescent="0.2">
      <c r="B96" s="7"/>
      <c r="C96" s="8"/>
      <c r="D96" s="8"/>
      <c r="E96" s="8"/>
      <c r="F96" s="8"/>
      <c r="G96" s="8"/>
      <c r="H96" s="8"/>
      <c r="I96" s="8"/>
      <c r="J96" s="10"/>
      <c r="K96" s="10"/>
      <c r="L96" s="22" t="s">
        <v>40</v>
      </c>
      <c r="M96" s="46">
        <v>3422706.9994732146</v>
      </c>
      <c r="N96" s="47">
        <f t="shared" si="4"/>
        <v>13690827.997892858</v>
      </c>
      <c r="O96" s="46">
        <v>2184897.923328808</v>
      </c>
      <c r="P96" s="48">
        <f t="shared" si="5"/>
        <v>12539712.868947433</v>
      </c>
      <c r="Q96" s="49">
        <f t="shared" si="3"/>
        <v>-1151115.1289454252</v>
      </c>
    </row>
    <row r="97" spans="2:22" ht="22.5" customHeight="1" x14ac:dyDescent="0.2">
      <c r="B97" s="7"/>
      <c r="C97" s="8"/>
      <c r="D97" s="8"/>
      <c r="E97" s="8"/>
      <c r="F97" s="8"/>
      <c r="G97" s="8"/>
      <c r="H97" s="8"/>
      <c r="I97" s="8"/>
      <c r="J97" s="10"/>
      <c r="K97" s="10"/>
      <c r="L97" s="22" t="s">
        <v>41</v>
      </c>
      <c r="M97" s="46">
        <v>7612383.5579263382</v>
      </c>
      <c r="N97" s="47">
        <f t="shared" si="4"/>
        <v>21303211.555819198</v>
      </c>
      <c r="O97" s="46">
        <v>0</v>
      </c>
      <c r="P97" s="48">
        <f t="shared" si="5"/>
        <v>12539712.868947433</v>
      </c>
      <c r="Q97" s="49">
        <f t="shared" si="3"/>
        <v>-8763498.6868717652</v>
      </c>
    </row>
    <row r="98" spans="2:22" ht="22.5" customHeight="1" x14ac:dyDescent="0.2">
      <c r="B98" s="7"/>
      <c r="C98" s="8"/>
      <c r="D98" s="8"/>
      <c r="E98" s="8"/>
      <c r="F98" s="8"/>
      <c r="G98" s="8"/>
      <c r="H98" s="8"/>
      <c r="I98" s="8"/>
      <c r="J98" s="10"/>
      <c r="K98" s="10"/>
      <c r="L98" s="22" t="s">
        <v>42</v>
      </c>
      <c r="M98" s="46">
        <v>7612383.5579263382</v>
      </c>
      <c r="N98" s="47">
        <f t="shared" si="4"/>
        <v>28915595.113745537</v>
      </c>
      <c r="O98" s="46">
        <v>5253243.0879795756</v>
      </c>
      <c r="P98" s="48">
        <f t="shared" si="5"/>
        <v>17792955.956927009</v>
      </c>
      <c r="Q98" s="49">
        <f t="shared" si="3"/>
        <v>-11122639.156818528</v>
      </c>
    </row>
    <row r="99" spans="2:22" ht="22.5" customHeight="1" x14ac:dyDescent="0.2">
      <c r="B99" s="7"/>
      <c r="C99" s="8"/>
      <c r="D99" s="8"/>
      <c r="E99" s="8"/>
      <c r="F99" s="8"/>
      <c r="G99" s="8"/>
      <c r="H99" s="8"/>
      <c r="I99" s="8"/>
      <c r="J99" s="10"/>
      <c r="K99" s="10"/>
      <c r="L99" s="22" t="s">
        <v>43</v>
      </c>
      <c r="M99" s="46">
        <v>24019834.371694196</v>
      </c>
      <c r="N99" s="47">
        <f t="shared" si="4"/>
        <v>52935429.485439733</v>
      </c>
      <c r="O99" s="46">
        <v>199398929.0807499</v>
      </c>
      <c r="P99" s="48">
        <f t="shared" si="5"/>
        <v>217191885.0376769</v>
      </c>
      <c r="Q99" s="49">
        <f t="shared" si="3"/>
        <v>164256455.55223715</v>
      </c>
    </row>
    <row r="100" spans="2:22" ht="22.5" customHeight="1" x14ac:dyDescent="0.2">
      <c r="B100" s="7"/>
      <c r="C100" s="8"/>
      <c r="D100" s="8"/>
      <c r="E100" s="8"/>
      <c r="F100" s="8"/>
      <c r="G100" s="8"/>
      <c r="H100" s="8"/>
      <c r="I100" s="8"/>
      <c r="J100" s="10"/>
      <c r="K100" s="10"/>
      <c r="L100" s="22" t="s">
        <v>115</v>
      </c>
      <c r="M100" s="46">
        <v>75778706.939051598</v>
      </c>
      <c r="N100" s="47">
        <f t="shared" si="4"/>
        <v>128714136.42449133</v>
      </c>
      <c r="O100" s="46">
        <v>15538162.144687492</v>
      </c>
      <c r="P100" s="48">
        <f t="shared" si="5"/>
        <v>232730047.1823644</v>
      </c>
      <c r="Q100" s="49">
        <f t="shared" si="3"/>
        <v>104015910.75787307</v>
      </c>
    </row>
    <row r="101" spans="2:22" ht="22.5" customHeight="1" x14ac:dyDescent="0.2">
      <c r="B101" s="7"/>
      <c r="C101" s="8"/>
      <c r="D101" s="8"/>
      <c r="E101" s="8"/>
      <c r="F101" s="8"/>
      <c r="G101" s="8"/>
      <c r="H101" s="8"/>
      <c r="I101" s="8"/>
      <c r="J101" s="10"/>
      <c r="K101" s="10"/>
      <c r="L101" s="22" t="s">
        <v>116</v>
      </c>
      <c r="M101" s="46">
        <v>75778706.939051598</v>
      </c>
      <c r="N101" s="47">
        <f t="shared" si="4"/>
        <v>204492843.36354291</v>
      </c>
      <c r="O101" s="50">
        <v>15538162.144687492</v>
      </c>
      <c r="P101" s="48">
        <f t="shared" si="5"/>
        <v>248268209.32705191</v>
      </c>
      <c r="Q101" s="49">
        <f t="shared" si="3"/>
        <v>43775365.963508993</v>
      </c>
    </row>
    <row r="102" spans="2:22" ht="22.5" customHeight="1" x14ac:dyDescent="0.2">
      <c r="B102" s="7"/>
      <c r="C102" s="8"/>
      <c r="D102" s="8"/>
      <c r="E102" s="8"/>
      <c r="F102" s="8"/>
      <c r="G102" s="8"/>
      <c r="H102" s="8"/>
      <c r="I102" s="8"/>
      <c r="J102" s="10"/>
      <c r="K102" s="10"/>
      <c r="L102" s="22" t="s">
        <v>117</v>
      </c>
      <c r="M102" s="46">
        <v>75778706.939051598</v>
      </c>
      <c r="N102" s="47">
        <f t="shared" si="4"/>
        <v>280271550.30259454</v>
      </c>
      <c r="O102" s="50">
        <v>55316927.883249968</v>
      </c>
      <c r="P102" s="48">
        <f t="shared" si="5"/>
        <v>303585137.21030188</v>
      </c>
      <c r="Q102" s="49">
        <f t="shared" si="3"/>
        <v>23313586.907707334</v>
      </c>
    </row>
    <row r="103" spans="2:22" ht="22.5" customHeight="1" x14ac:dyDescent="0.2">
      <c r="B103" s="7"/>
      <c r="C103" s="8"/>
      <c r="D103" s="8"/>
      <c r="E103" s="8"/>
      <c r="F103" s="8"/>
      <c r="G103" s="8"/>
      <c r="H103" s="8"/>
      <c r="I103" s="8"/>
      <c r="J103" s="10"/>
      <c r="K103" s="10"/>
      <c r="L103" s="22" t="s">
        <v>118</v>
      </c>
      <c r="M103" s="46">
        <v>75778706.939051598</v>
      </c>
      <c r="N103" s="47">
        <f t="shared" si="4"/>
        <v>356050257.24164617</v>
      </c>
      <c r="O103" s="50">
        <v>124890027.18985623</v>
      </c>
      <c r="P103" s="48">
        <f t="shared" si="5"/>
        <v>428475164.40015811</v>
      </c>
      <c r="Q103" s="49">
        <f t="shared" si="3"/>
        <v>72424907.158511937</v>
      </c>
    </row>
    <row r="104" spans="2:22" ht="22.5" customHeight="1" x14ac:dyDescent="0.2">
      <c r="B104" s="7"/>
      <c r="C104" s="8"/>
      <c r="D104" s="8"/>
      <c r="E104" s="8"/>
      <c r="F104" s="8"/>
      <c r="G104" s="8"/>
      <c r="H104" s="8"/>
      <c r="I104" s="8"/>
      <c r="J104" s="10"/>
      <c r="K104" s="10"/>
      <c r="L104" s="22" t="s">
        <v>119</v>
      </c>
      <c r="M104" s="46">
        <v>72025693.754773825</v>
      </c>
      <c r="N104" s="47">
        <f>N103+M104</f>
        <v>428075950.99642003</v>
      </c>
      <c r="O104" s="46">
        <v>5394242.1529390579</v>
      </c>
      <c r="P104" s="48">
        <f t="shared" si="5"/>
        <v>433869406.55309719</v>
      </c>
      <c r="Q104" s="49">
        <f t="shared" si="3"/>
        <v>5793455.5566771626</v>
      </c>
    </row>
    <row r="105" spans="2:22" ht="22.5" customHeight="1" x14ac:dyDescent="0.2">
      <c r="B105" s="35"/>
      <c r="C105" s="36"/>
      <c r="D105" s="36"/>
      <c r="E105" s="36"/>
      <c r="F105" s="36"/>
      <c r="G105" s="36"/>
      <c r="H105" s="36"/>
      <c r="I105" s="36"/>
      <c r="J105" s="37"/>
      <c r="K105" s="37"/>
      <c r="L105" s="22" t="s">
        <v>120</v>
      </c>
      <c r="M105" s="46">
        <v>64706894.776623815</v>
      </c>
      <c r="N105" s="47">
        <f t="shared" ref="N105:N106" si="6">N104+M105</f>
        <v>492782845.77304387</v>
      </c>
      <c r="O105" s="46">
        <v>90921514.75732787</v>
      </c>
      <c r="P105" s="48">
        <f t="shared" si="5"/>
        <v>524790921.31042504</v>
      </c>
      <c r="Q105" s="49">
        <f t="shared" si="3"/>
        <v>32008075.537381172</v>
      </c>
    </row>
    <row r="106" spans="2:22" ht="22.5" customHeight="1" x14ac:dyDescent="0.2">
      <c r="B106" s="35"/>
      <c r="C106" s="36"/>
      <c r="D106" s="36"/>
      <c r="E106" s="36"/>
      <c r="F106" s="36"/>
      <c r="G106" s="36"/>
      <c r="H106" s="36"/>
      <c r="I106" s="36"/>
      <c r="J106" s="37"/>
      <c r="K106" s="37"/>
      <c r="L106" s="22" t="s">
        <v>121</v>
      </c>
      <c r="M106" s="46">
        <v>36063507.234721065</v>
      </c>
      <c r="N106" s="47">
        <f t="shared" si="6"/>
        <v>528846353.00776494</v>
      </c>
      <c r="O106" s="46">
        <v>9546034.3399999142</v>
      </c>
      <c r="P106" s="48">
        <f t="shared" si="5"/>
        <v>534336955.65042496</v>
      </c>
      <c r="Q106" s="49">
        <f t="shared" si="3"/>
        <v>5490602.6426600218</v>
      </c>
      <c r="R106" s="26"/>
      <c r="S106" s="155"/>
      <c r="T106" s="155"/>
      <c r="U106" s="155"/>
      <c r="V106" s="155"/>
    </row>
    <row r="107" spans="2:22" ht="22.5" customHeight="1" x14ac:dyDescent="0.2">
      <c r="B107" s="35"/>
      <c r="C107" s="36"/>
      <c r="D107" s="36"/>
      <c r="E107" s="36"/>
      <c r="F107" s="36"/>
      <c r="G107" s="36"/>
      <c r="H107" s="36"/>
      <c r="I107" s="36"/>
      <c r="J107" s="37"/>
      <c r="K107" s="37"/>
      <c r="L107" s="22" t="s">
        <v>174</v>
      </c>
      <c r="M107" s="46">
        <v>36063507.234721065</v>
      </c>
      <c r="N107" s="47">
        <f t="shared" ref="N107:N117" si="7">N106+M107</f>
        <v>564909860.242486</v>
      </c>
      <c r="O107" s="46">
        <v>72550447.846759796</v>
      </c>
      <c r="P107" s="48">
        <f t="shared" si="5"/>
        <v>606887403.49718475</v>
      </c>
      <c r="Q107" s="49">
        <f t="shared" si="3"/>
        <v>41977543.254698753</v>
      </c>
      <c r="R107" s="26"/>
      <c r="S107" s="156"/>
      <c r="T107" s="157"/>
      <c r="U107" s="155"/>
      <c r="V107" s="155"/>
    </row>
    <row r="108" spans="2:22" ht="22.5" customHeight="1" x14ac:dyDescent="0.2">
      <c r="B108" s="35"/>
      <c r="C108" s="36"/>
      <c r="D108" s="36"/>
      <c r="E108" s="36"/>
      <c r="F108" s="36"/>
      <c r="G108" s="36"/>
      <c r="H108" s="36"/>
      <c r="I108" s="36"/>
      <c r="J108" s="37"/>
      <c r="K108" s="37"/>
      <c r="L108" s="22" t="s">
        <v>175</v>
      </c>
      <c r="M108" s="46">
        <v>48881385.248179398</v>
      </c>
      <c r="N108" s="47">
        <f t="shared" si="7"/>
        <v>613791245.49066544</v>
      </c>
      <c r="O108" s="46">
        <v>7457036.0393750016</v>
      </c>
      <c r="P108" s="48">
        <f t="shared" si="5"/>
        <v>614344439.5365597</v>
      </c>
      <c r="Q108" s="49">
        <f t="shared" si="3"/>
        <v>553194.04589426517</v>
      </c>
      <c r="R108" s="26"/>
      <c r="S108" s="159"/>
      <c r="T108" s="155"/>
      <c r="U108" s="155"/>
      <c r="V108" s="155"/>
    </row>
    <row r="109" spans="2:22" ht="22.5" customHeight="1" x14ac:dyDescent="0.2">
      <c r="B109" s="35"/>
      <c r="C109" s="36"/>
      <c r="D109" s="36"/>
      <c r="E109" s="36"/>
      <c r="F109" s="36"/>
      <c r="G109" s="36"/>
      <c r="H109" s="36"/>
      <c r="I109" s="36"/>
      <c r="J109" s="37"/>
      <c r="K109" s="37"/>
      <c r="L109" s="22" t="s">
        <v>176</v>
      </c>
      <c r="M109" s="46">
        <v>61150718.307120375</v>
      </c>
      <c r="N109" s="47">
        <f t="shared" si="7"/>
        <v>674941963.79778576</v>
      </c>
      <c r="O109" s="46">
        <v>73881237.35796532</v>
      </c>
      <c r="P109" s="48">
        <f t="shared" si="5"/>
        <v>688225676.89452505</v>
      </c>
      <c r="Q109" s="49">
        <f t="shared" si="3"/>
        <v>13283713.096739292</v>
      </c>
      <c r="R109" s="26"/>
      <c r="S109" s="160"/>
      <c r="T109" s="158"/>
      <c r="U109" s="155"/>
      <c r="V109" s="158"/>
    </row>
    <row r="110" spans="2:22" ht="22.5" customHeight="1" x14ac:dyDescent="0.2">
      <c r="B110" s="35"/>
      <c r="C110" s="36"/>
      <c r="D110" s="36"/>
      <c r="E110" s="36"/>
      <c r="F110" s="36"/>
      <c r="G110" s="36"/>
      <c r="H110" s="36"/>
      <c r="I110" s="36"/>
      <c r="J110" s="37"/>
      <c r="K110" s="37"/>
      <c r="L110" s="22" t="s">
        <v>177</v>
      </c>
      <c r="M110" s="46">
        <v>77576189.643203706</v>
      </c>
      <c r="N110" s="47">
        <f t="shared" si="7"/>
        <v>752518153.44098949</v>
      </c>
      <c r="O110" s="46">
        <v>0</v>
      </c>
      <c r="P110" s="48">
        <f t="shared" si="5"/>
        <v>688225676.89452505</v>
      </c>
      <c r="Q110" s="49">
        <f t="shared" si="3"/>
        <v>-64292476.546464443</v>
      </c>
      <c r="R110" s="26"/>
    </row>
    <row r="111" spans="2:22" ht="22.5" customHeight="1" x14ac:dyDescent="0.2">
      <c r="B111" s="35"/>
      <c r="C111" s="36"/>
      <c r="D111" s="36"/>
      <c r="E111" s="36"/>
      <c r="F111" s="36"/>
      <c r="G111" s="36"/>
      <c r="H111" s="36"/>
      <c r="I111" s="36"/>
      <c r="J111" s="37"/>
      <c r="K111" s="37"/>
      <c r="L111" s="22" t="s">
        <v>178</v>
      </c>
      <c r="M111" s="46">
        <v>82916234.088526607</v>
      </c>
      <c r="N111" s="47">
        <f t="shared" si="7"/>
        <v>835434387.5295161</v>
      </c>
      <c r="O111" s="46">
        <v>0</v>
      </c>
      <c r="P111" s="48">
        <f t="shared" si="5"/>
        <v>688225676.89452505</v>
      </c>
      <c r="Q111" s="49">
        <f t="shared" si="3"/>
        <v>-147208710.63499105</v>
      </c>
      <c r="R111" s="26"/>
    </row>
    <row r="112" spans="2:22" ht="22.5" customHeight="1" x14ac:dyDescent="0.2">
      <c r="B112" s="35"/>
      <c r="C112" s="36"/>
      <c r="D112" s="36"/>
      <c r="E112" s="36"/>
      <c r="F112" s="36"/>
      <c r="G112" s="36"/>
      <c r="H112" s="36"/>
      <c r="I112" s="36"/>
      <c r="J112" s="37"/>
      <c r="K112" s="37"/>
      <c r="L112" s="22" t="s">
        <v>179</v>
      </c>
      <c r="M112" s="46">
        <v>98779168.716318265</v>
      </c>
      <c r="N112" s="47">
        <f t="shared" si="7"/>
        <v>934213556.24583435</v>
      </c>
      <c r="O112" s="46">
        <v>0</v>
      </c>
      <c r="P112" s="48">
        <f t="shared" si="5"/>
        <v>688225676.89452505</v>
      </c>
      <c r="Q112" s="49">
        <f t="shared" si="3"/>
        <v>-245987879.3513093</v>
      </c>
      <c r="R112" s="26"/>
    </row>
    <row r="113" spans="2:20" ht="22.5" customHeight="1" x14ac:dyDescent="0.2">
      <c r="B113" s="35"/>
      <c r="C113" s="36"/>
      <c r="D113" s="36"/>
      <c r="E113" s="36"/>
      <c r="F113" s="36"/>
      <c r="G113" s="36"/>
      <c r="H113" s="36"/>
      <c r="I113" s="36"/>
      <c r="J113" s="37"/>
      <c r="K113" s="37"/>
      <c r="L113" s="22" t="s">
        <v>180</v>
      </c>
      <c r="M113" s="46">
        <v>108901602.31284115</v>
      </c>
      <c r="N113" s="47">
        <f t="shared" si="7"/>
        <v>1043115158.5586755</v>
      </c>
      <c r="O113" s="46">
        <v>0</v>
      </c>
      <c r="P113" s="48">
        <f t="shared" si="5"/>
        <v>688225676.89452505</v>
      </c>
      <c r="Q113" s="49">
        <f t="shared" si="3"/>
        <v>-354889481.66415048</v>
      </c>
      <c r="R113" s="26"/>
    </row>
    <row r="114" spans="2:20" ht="22.5" customHeight="1" x14ac:dyDescent="0.2">
      <c r="B114" s="35"/>
      <c r="C114" s="36"/>
      <c r="D114" s="36"/>
      <c r="E114" s="36"/>
      <c r="F114" s="36"/>
      <c r="G114" s="36"/>
      <c r="H114" s="36"/>
      <c r="I114" s="36"/>
      <c r="J114" s="37"/>
      <c r="K114" s="37"/>
      <c r="L114" s="22" t="s">
        <v>181</v>
      </c>
      <c r="M114" s="46">
        <v>154494773.12956646</v>
      </c>
      <c r="N114" s="47">
        <f t="shared" si="7"/>
        <v>1197609931.688242</v>
      </c>
      <c r="O114" s="46">
        <v>0</v>
      </c>
      <c r="P114" s="48">
        <f t="shared" si="5"/>
        <v>688225676.89452505</v>
      </c>
      <c r="Q114" s="49">
        <f t="shared" si="3"/>
        <v>-509384254.79371691</v>
      </c>
      <c r="R114" s="26"/>
    </row>
    <row r="115" spans="2:20" ht="22.5" customHeight="1" x14ac:dyDescent="0.2">
      <c r="B115" s="35"/>
      <c r="C115" s="36"/>
      <c r="D115" s="36"/>
      <c r="E115" s="36"/>
      <c r="F115" s="36"/>
      <c r="G115" s="36"/>
      <c r="H115" s="36"/>
      <c r="I115" s="36"/>
      <c r="J115" s="37"/>
      <c r="K115" s="37"/>
      <c r="L115" s="22" t="s">
        <v>182</v>
      </c>
      <c r="M115" s="46">
        <v>195719540.62238598</v>
      </c>
      <c r="N115" s="47">
        <f t="shared" si="7"/>
        <v>1393329472.3106279</v>
      </c>
      <c r="O115" s="46">
        <v>0</v>
      </c>
      <c r="P115" s="48">
        <f t="shared" si="5"/>
        <v>688225676.89452505</v>
      </c>
      <c r="Q115" s="49">
        <f t="shared" si="3"/>
        <v>-705103795.41610289</v>
      </c>
      <c r="R115" s="26"/>
    </row>
    <row r="116" spans="2:20" ht="22.5" customHeight="1" x14ac:dyDescent="0.2">
      <c r="B116" s="35"/>
      <c r="C116" s="36"/>
      <c r="D116" s="36"/>
      <c r="E116" s="36"/>
      <c r="F116" s="36"/>
      <c r="G116" s="36"/>
      <c r="H116" s="36"/>
      <c r="I116" s="36"/>
      <c r="J116" s="37"/>
      <c r="K116" s="37"/>
      <c r="L116" s="22" t="s">
        <v>183</v>
      </c>
      <c r="M116" s="46">
        <v>201920891.68856087</v>
      </c>
      <c r="N116" s="47">
        <f t="shared" si="7"/>
        <v>1595250363.9991889</v>
      </c>
      <c r="O116" s="46">
        <v>0</v>
      </c>
      <c r="P116" s="48">
        <f t="shared" si="5"/>
        <v>688225676.89452505</v>
      </c>
      <c r="Q116" s="49">
        <f t="shared" si="3"/>
        <v>-907024687.10466385</v>
      </c>
      <c r="R116" s="26"/>
    </row>
    <row r="117" spans="2:20" ht="22.5" customHeight="1" x14ac:dyDescent="0.2">
      <c r="B117" s="35"/>
      <c r="C117" s="36"/>
      <c r="D117" s="36"/>
      <c r="E117" s="36"/>
      <c r="F117" s="36"/>
      <c r="G117" s="36"/>
      <c r="H117" s="36"/>
      <c r="I117" s="36"/>
      <c r="J117" s="37"/>
      <c r="K117" s="37"/>
      <c r="L117" s="22" t="s">
        <v>184</v>
      </c>
      <c r="M117" s="46">
        <v>178326939.66882128</v>
      </c>
      <c r="N117" s="47">
        <f t="shared" si="7"/>
        <v>1773577303.6680102</v>
      </c>
      <c r="O117" s="46">
        <v>0</v>
      </c>
      <c r="P117" s="48">
        <f t="shared" si="5"/>
        <v>688225676.89452505</v>
      </c>
      <c r="Q117" s="49">
        <f t="shared" si="3"/>
        <v>-1085351626.7734852</v>
      </c>
      <c r="R117" s="26"/>
    </row>
    <row r="118" spans="2:20" ht="22.5" customHeight="1" x14ac:dyDescent="0.2">
      <c r="B118" s="35"/>
      <c r="C118" s="36"/>
      <c r="D118" s="36"/>
      <c r="E118" s="36"/>
      <c r="F118" s="36"/>
      <c r="G118" s="36"/>
      <c r="H118" s="36"/>
      <c r="I118" s="36"/>
      <c r="J118" s="37"/>
      <c r="K118" s="37"/>
      <c r="L118" s="22" t="s">
        <v>185</v>
      </c>
      <c r="M118" s="46">
        <v>144295315.91603869</v>
      </c>
      <c r="N118" s="47">
        <f t="shared" ref="N118:N122" si="8">N117+M118</f>
        <v>1917872619.584049</v>
      </c>
      <c r="O118" s="46">
        <v>0</v>
      </c>
      <c r="P118" s="48">
        <f t="shared" si="5"/>
        <v>688225676.89452505</v>
      </c>
      <c r="Q118" s="49">
        <f t="shared" si="3"/>
        <v>-1229646942.6895239</v>
      </c>
      <c r="R118" s="29"/>
      <c r="S118" s="51"/>
    </row>
    <row r="119" spans="2:20" ht="22.5" customHeight="1" x14ac:dyDescent="0.2">
      <c r="B119" s="35"/>
      <c r="C119" s="36"/>
      <c r="D119" s="36"/>
      <c r="E119" s="36"/>
      <c r="F119" s="36"/>
      <c r="G119" s="36"/>
      <c r="H119" s="36"/>
      <c r="I119" s="36"/>
      <c r="J119" s="37"/>
      <c r="K119" s="37"/>
      <c r="L119" s="22" t="s">
        <v>186</v>
      </c>
      <c r="M119" s="46">
        <v>76035961.429453284</v>
      </c>
      <c r="N119" s="47">
        <f t="shared" si="8"/>
        <v>1993908581.0135024</v>
      </c>
      <c r="O119" s="46">
        <v>0</v>
      </c>
      <c r="P119" s="48">
        <f t="shared" si="5"/>
        <v>688225676.89452505</v>
      </c>
      <c r="Q119" s="49">
        <f t="shared" si="3"/>
        <v>-1305682904.1189773</v>
      </c>
      <c r="R119" s="26"/>
      <c r="S119" s="52"/>
      <c r="T119" s="2"/>
    </row>
    <row r="120" spans="2:20" ht="22.5" customHeight="1" x14ac:dyDescent="0.2">
      <c r="B120" s="35"/>
      <c r="C120" s="36"/>
      <c r="D120" s="36"/>
      <c r="E120" s="36"/>
      <c r="F120" s="36"/>
      <c r="G120" s="36"/>
      <c r="H120" s="36"/>
      <c r="I120" s="36"/>
      <c r="J120" s="37"/>
      <c r="K120" s="37"/>
      <c r="L120" s="22" t="s">
        <v>187</v>
      </c>
      <c r="M120" s="46">
        <v>15643749.022872919</v>
      </c>
      <c r="N120" s="47">
        <f t="shared" si="8"/>
        <v>2009552330.0363753</v>
      </c>
      <c r="O120" s="46">
        <v>0</v>
      </c>
      <c r="P120" s="48">
        <f t="shared" si="5"/>
        <v>688225676.89452505</v>
      </c>
      <c r="Q120" s="49">
        <f t="shared" si="3"/>
        <v>-1321326653.1418502</v>
      </c>
      <c r="R120" s="26"/>
      <c r="S120" s="52"/>
      <c r="T120" s="2"/>
    </row>
    <row r="121" spans="2:20" ht="22.5" customHeight="1" x14ac:dyDescent="0.2">
      <c r="B121" s="35"/>
      <c r="C121" s="36"/>
      <c r="D121" s="36"/>
      <c r="E121" s="36"/>
      <c r="F121" s="36"/>
      <c r="G121" s="36"/>
      <c r="H121" s="36"/>
      <c r="I121" s="36"/>
      <c r="J121" s="37"/>
      <c r="K121" s="37"/>
      <c r="L121" s="22" t="s">
        <v>188</v>
      </c>
      <c r="M121" s="46">
        <v>5462890.3624999998</v>
      </c>
      <c r="N121" s="47">
        <f t="shared" si="8"/>
        <v>2015015220.3988752</v>
      </c>
      <c r="O121" s="46">
        <v>0</v>
      </c>
      <c r="P121" s="48">
        <f t="shared" si="5"/>
        <v>688225676.89452505</v>
      </c>
      <c r="Q121" s="49">
        <f t="shared" si="3"/>
        <v>-1326789543.5043502</v>
      </c>
      <c r="R121" s="26"/>
      <c r="S121" s="53"/>
      <c r="T121" s="54"/>
    </row>
    <row r="122" spans="2:20" ht="22.5" customHeight="1" x14ac:dyDescent="0.2">
      <c r="B122" s="35"/>
      <c r="C122" s="36"/>
      <c r="D122" s="36"/>
      <c r="E122" s="36"/>
      <c r="F122" s="36"/>
      <c r="G122" s="36"/>
      <c r="H122" s="36"/>
      <c r="I122" s="36"/>
      <c r="J122" s="37"/>
      <c r="K122" s="37"/>
      <c r="L122" s="22" t="s">
        <v>189</v>
      </c>
      <c r="M122" s="46">
        <v>5462890.3624999998</v>
      </c>
      <c r="N122" s="47">
        <f t="shared" si="8"/>
        <v>2020478110.7613752</v>
      </c>
      <c r="O122" s="46">
        <v>0</v>
      </c>
      <c r="P122" s="48">
        <f t="shared" si="5"/>
        <v>688225676.89452505</v>
      </c>
      <c r="Q122" s="49">
        <f t="shared" si="3"/>
        <v>-1332252433.8668501</v>
      </c>
      <c r="R122" s="26"/>
      <c r="S122" s="2"/>
      <c r="T122" s="54"/>
    </row>
    <row r="123" spans="2:20" ht="17.25" customHeight="1" x14ac:dyDescent="0.2">
      <c r="B123" s="35"/>
      <c r="C123" s="36"/>
      <c r="D123" s="36"/>
      <c r="E123" s="36"/>
      <c r="F123" s="36"/>
      <c r="G123" s="36"/>
      <c r="H123" s="36"/>
      <c r="I123" s="36"/>
      <c r="J123" s="37"/>
      <c r="K123" s="37"/>
      <c r="L123" s="390" t="s">
        <v>44</v>
      </c>
      <c r="M123" s="391"/>
      <c r="N123" s="391"/>
      <c r="O123" s="391"/>
      <c r="P123" s="392"/>
      <c r="Q123" s="49">
        <f>Q122</f>
        <v>-1332252433.8668501</v>
      </c>
    </row>
    <row r="124" spans="2:20" ht="17.25" customHeight="1" x14ac:dyDescent="0.2">
      <c r="B124" s="35"/>
      <c r="C124" s="36"/>
      <c r="D124" s="36"/>
      <c r="E124" s="36"/>
      <c r="F124" s="36"/>
      <c r="G124" s="36"/>
      <c r="H124" s="36"/>
      <c r="I124" s="36"/>
      <c r="J124" s="37"/>
      <c r="K124" s="37"/>
      <c r="L124" s="409" t="s">
        <v>167</v>
      </c>
      <c r="M124" s="376"/>
      <c r="N124" s="376"/>
      <c r="O124" s="376"/>
      <c r="P124" s="376"/>
      <c r="Q124" s="410"/>
    </row>
    <row r="125" spans="2:20" ht="17.25" customHeight="1" x14ac:dyDescent="0.2">
      <c r="B125" s="35"/>
      <c r="C125" s="36"/>
      <c r="D125" s="36"/>
      <c r="E125" s="36"/>
      <c r="F125" s="36"/>
      <c r="G125" s="36"/>
      <c r="H125" s="36"/>
      <c r="I125" s="36"/>
      <c r="J125" s="37"/>
      <c r="K125" s="37"/>
      <c r="L125" s="378"/>
      <c r="M125" s="379"/>
      <c r="N125" s="379"/>
      <c r="O125" s="379"/>
      <c r="P125" s="379"/>
      <c r="Q125" s="380"/>
    </row>
    <row r="126" spans="2:20" ht="17.25" customHeight="1" x14ac:dyDescent="0.2">
      <c r="B126" s="55"/>
      <c r="C126" s="56"/>
      <c r="D126" s="56"/>
      <c r="E126" s="56"/>
      <c r="F126" s="56"/>
      <c r="G126" s="56"/>
      <c r="H126" s="56"/>
      <c r="I126" s="56"/>
      <c r="J126" s="57"/>
      <c r="K126" s="57"/>
      <c r="L126" s="57"/>
      <c r="M126" s="58"/>
      <c r="N126" s="57"/>
      <c r="O126" s="57"/>
      <c r="P126" s="57"/>
      <c r="Q126" s="59"/>
    </row>
    <row r="127" spans="2:20" ht="27" customHeight="1" x14ac:dyDescent="0.2">
      <c r="B127" s="420" t="s">
        <v>48</v>
      </c>
      <c r="C127" s="477"/>
      <c r="D127" s="477"/>
      <c r="E127" s="477"/>
      <c r="F127" s="477"/>
      <c r="G127" s="477"/>
      <c r="H127" s="477"/>
      <c r="I127" s="477"/>
      <c r="J127" s="477"/>
      <c r="K127" s="477"/>
      <c r="L127" s="477"/>
      <c r="M127" s="477"/>
      <c r="N127" s="477"/>
      <c r="O127" s="477"/>
      <c r="P127" s="477"/>
      <c r="Q127" s="421"/>
    </row>
    <row r="128" spans="2:20" ht="27" customHeight="1" x14ac:dyDescent="0.2">
      <c r="B128" s="422"/>
      <c r="C128" s="478"/>
      <c r="D128" s="478"/>
      <c r="E128" s="478"/>
      <c r="F128" s="478"/>
      <c r="G128" s="478"/>
      <c r="H128" s="478"/>
      <c r="I128" s="478"/>
      <c r="J128" s="478"/>
      <c r="K128" s="478"/>
      <c r="L128" s="478"/>
      <c r="M128" s="478"/>
      <c r="N128" s="478"/>
      <c r="O128" s="478"/>
      <c r="P128" s="478"/>
      <c r="Q128" s="423"/>
    </row>
    <row r="129" spans="2:22" ht="27" customHeight="1" x14ac:dyDescent="0.2">
      <c r="B129" s="474" t="s">
        <v>49</v>
      </c>
      <c r="C129" s="475"/>
      <c r="D129" s="475"/>
      <c r="E129" s="475"/>
      <c r="F129" s="475"/>
      <c r="G129" s="475"/>
      <c r="H129" s="475"/>
      <c r="I129" s="475"/>
      <c r="J129" s="475"/>
      <c r="K129" s="475"/>
      <c r="L129" s="475"/>
      <c r="M129" s="475"/>
      <c r="N129" s="475"/>
      <c r="O129" s="475"/>
      <c r="P129" s="475"/>
      <c r="Q129" s="476"/>
    </row>
    <row r="130" spans="2:22" ht="27" customHeight="1" x14ac:dyDescent="0.2">
      <c r="B130" s="420" t="s">
        <v>50</v>
      </c>
      <c r="C130" s="421"/>
      <c r="D130" s="256" t="s">
        <v>51</v>
      </c>
      <c r="E130" s="257"/>
      <c r="F130" s="257"/>
      <c r="G130" s="257"/>
      <c r="H130" s="257"/>
      <c r="I130" s="257"/>
      <c r="J130" s="258"/>
      <c r="K130" s="217" t="s">
        <v>52</v>
      </c>
      <c r="L130" s="217" t="s">
        <v>53</v>
      </c>
      <c r="M130" s="217" t="s">
        <v>54</v>
      </c>
      <c r="N130" s="217" t="s">
        <v>55</v>
      </c>
      <c r="O130" s="217" t="s">
        <v>56</v>
      </c>
      <c r="P130" s="217" t="s">
        <v>57</v>
      </c>
      <c r="Q130" s="217" t="s">
        <v>58</v>
      </c>
    </row>
    <row r="131" spans="2:22" ht="27" customHeight="1" x14ac:dyDescent="0.2">
      <c r="B131" s="422"/>
      <c r="C131" s="423"/>
      <c r="D131" s="259"/>
      <c r="E131" s="260"/>
      <c r="F131" s="260"/>
      <c r="G131" s="260"/>
      <c r="H131" s="260"/>
      <c r="I131" s="260"/>
      <c r="J131" s="261"/>
      <c r="K131" s="218"/>
      <c r="L131" s="218"/>
      <c r="M131" s="218"/>
      <c r="N131" s="218"/>
      <c r="O131" s="218"/>
      <c r="P131" s="218"/>
      <c r="Q131" s="218"/>
    </row>
    <row r="132" spans="2:22" ht="27" customHeight="1" x14ac:dyDescent="0.2">
      <c r="B132" s="444"/>
      <c r="C132" s="445"/>
      <c r="D132" s="434" t="s">
        <v>59</v>
      </c>
      <c r="E132" s="435"/>
      <c r="F132" s="435"/>
      <c r="G132" s="435"/>
      <c r="H132" s="435"/>
      <c r="I132" s="435"/>
      <c r="J132" s="435"/>
      <c r="K132" s="60">
        <v>45936</v>
      </c>
      <c r="L132" s="61">
        <v>46183</v>
      </c>
      <c r="M132" s="62">
        <f>IF(L132&lt;&gt;"",L132-K132,0)</f>
        <v>247</v>
      </c>
      <c r="N132" s="61"/>
      <c r="O132" s="61"/>
      <c r="P132" s="61"/>
      <c r="Q132" s="63"/>
    </row>
    <row r="133" spans="2:22" ht="28.5" customHeight="1" x14ac:dyDescent="0.2">
      <c r="B133" s="342">
        <v>1</v>
      </c>
      <c r="C133" s="343">
        <v>1</v>
      </c>
      <c r="D133" s="407" t="s">
        <v>194</v>
      </c>
      <c r="E133" s="407"/>
      <c r="F133" s="407"/>
      <c r="G133" s="407"/>
      <c r="H133" s="407"/>
      <c r="I133" s="407"/>
      <c r="J133" s="408"/>
      <c r="K133" s="64">
        <v>45992</v>
      </c>
      <c r="L133" s="65">
        <v>46117</v>
      </c>
      <c r="M133" s="66">
        <f>L133-K133</f>
        <v>125</v>
      </c>
      <c r="N133" s="66">
        <f t="shared" ref="N133" ca="1" si="9">TODAY()-K133</f>
        <v>106</v>
      </c>
      <c r="O133" s="67">
        <f t="shared" ref="O133" ca="1" si="10">IF(N133&gt;M133,1,N133/M133)</f>
        <v>0.84799999999999998</v>
      </c>
      <c r="P133" s="68">
        <v>1.0000000000000002</v>
      </c>
      <c r="Q133" s="67">
        <f t="shared" ref="Q133" ca="1" si="11">+P133-O133</f>
        <v>0.15200000000000025</v>
      </c>
      <c r="U133" s="69"/>
    </row>
    <row r="134" spans="2:22" ht="22.5" customHeight="1" x14ac:dyDescent="0.2">
      <c r="B134" s="342">
        <v>2</v>
      </c>
      <c r="C134" s="343">
        <v>1</v>
      </c>
      <c r="D134" s="407" t="s">
        <v>170</v>
      </c>
      <c r="E134" s="407"/>
      <c r="F134" s="407"/>
      <c r="G134" s="407"/>
      <c r="H134" s="407"/>
      <c r="I134" s="407"/>
      <c r="J134" s="408"/>
      <c r="K134" s="64">
        <v>46006</v>
      </c>
      <c r="L134" s="65">
        <v>46166</v>
      </c>
      <c r="M134" s="66">
        <f>+L134-K134</f>
        <v>160</v>
      </c>
      <c r="N134" s="66">
        <f ca="1">TODAY()-K134</f>
        <v>92</v>
      </c>
      <c r="O134" s="67">
        <f ca="1">IF(N134&gt;M134,1,N134/M134)</f>
        <v>0.57499999999999996</v>
      </c>
      <c r="P134" s="68">
        <v>0.78318583824132759</v>
      </c>
      <c r="Q134" s="67">
        <f ca="1">+P134-O134</f>
        <v>0.20818583824132764</v>
      </c>
    </row>
    <row r="135" spans="2:22" ht="22.5" customHeight="1" x14ac:dyDescent="0.2">
      <c r="B135" s="342">
        <v>3</v>
      </c>
      <c r="C135" s="343">
        <v>1</v>
      </c>
      <c r="D135" s="262" t="s">
        <v>195</v>
      </c>
      <c r="E135" s="263"/>
      <c r="F135" s="263"/>
      <c r="G135" s="263"/>
      <c r="H135" s="263"/>
      <c r="I135" s="263"/>
      <c r="J135" s="264"/>
      <c r="K135" s="64">
        <v>46055</v>
      </c>
      <c r="L135" s="65">
        <v>46117</v>
      </c>
      <c r="M135" s="66">
        <f>+L135-K135</f>
        <v>62</v>
      </c>
      <c r="N135" s="66">
        <f ca="1">TODAY()-K135</f>
        <v>43</v>
      </c>
      <c r="O135" s="67">
        <f ca="1">IF(N135&gt;M135,1,N135/M135)</f>
        <v>0.69354838709677424</v>
      </c>
      <c r="P135" s="68">
        <v>0.57788834096512853</v>
      </c>
      <c r="Q135" s="67">
        <f ca="1">+P135-O135</f>
        <v>-0.11566004613164571</v>
      </c>
    </row>
    <row r="136" spans="2:22" ht="22.5" customHeight="1" x14ac:dyDescent="0.2">
      <c r="B136" s="342">
        <v>4</v>
      </c>
      <c r="C136" s="343"/>
      <c r="D136" s="386"/>
      <c r="E136" s="263"/>
      <c r="F136" s="263"/>
      <c r="G136" s="263"/>
      <c r="H136" s="263"/>
      <c r="I136" s="263"/>
      <c r="J136" s="264"/>
      <c r="K136" s="64"/>
      <c r="L136" s="65"/>
      <c r="M136" s="66"/>
      <c r="N136" s="66"/>
      <c r="O136" s="67"/>
      <c r="P136" s="68"/>
      <c r="Q136" s="67"/>
    </row>
    <row r="137" spans="2:22" ht="22.5" customHeight="1" x14ac:dyDescent="0.2">
      <c r="B137" s="342">
        <v>5</v>
      </c>
      <c r="C137" s="343">
        <v>1</v>
      </c>
      <c r="D137" s="386"/>
      <c r="E137" s="263"/>
      <c r="F137" s="263"/>
      <c r="G137" s="263"/>
      <c r="H137" s="263"/>
      <c r="I137" s="263"/>
      <c r="J137" s="264"/>
      <c r="K137" s="64"/>
      <c r="L137" s="65"/>
      <c r="M137" s="66"/>
      <c r="N137" s="66"/>
      <c r="O137" s="67"/>
      <c r="P137" s="68"/>
      <c r="Q137" s="67"/>
    </row>
    <row r="138" spans="2:22" ht="22.5" customHeight="1" x14ac:dyDescent="0.2">
      <c r="B138" s="342">
        <v>6</v>
      </c>
      <c r="C138" s="343">
        <v>1</v>
      </c>
      <c r="D138" s="386"/>
      <c r="E138" s="263"/>
      <c r="F138" s="263"/>
      <c r="G138" s="263"/>
      <c r="H138" s="263"/>
      <c r="I138" s="263"/>
      <c r="J138" s="264"/>
      <c r="K138" s="64"/>
      <c r="L138" s="65"/>
      <c r="M138" s="66"/>
      <c r="N138" s="66"/>
      <c r="O138" s="67"/>
      <c r="P138" s="68"/>
      <c r="Q138" s="67"/>
    </row>
    <row r="139" spans="2:22" ht="22.5" customHeight="1" x14ac:dyDescent="0.2">
      <c r="B139" s="342">
        <v>7</v>
      </c>
      <c r="C139" s="343">
        <v>1</v>
      </c>
      <c r="D139" s="493"/>
      <c r="E139" s="493"/>
      <c r="F139" s="493"/>
      <c r="G139" s="493"/>
      <c r="H139" s="493"/>
      <c r="I139" s="493"/>
      <c r="J139" s="493"/>
      <c r="K139" s="64"/>
      <c r="L139" s="65"/>
      <c r="M139" s="66"/>
      <c r="N139" s="66"/>
      <c r="O139" s="67"/>
      <c r="P139" s="68"/>
      <c r="Q139" s="67"/>
    </row>
    <row r="140" spans="2:22" ht="22.5" customHeight="1" x14ac:dyDescent="0.2">
      <c r="B140" s="436">
        <v>8</v>
      </c>
      <c r="C140" s="437"/>
      <c r="D140" s="270"/>
      <c r="E140" s="270"/>
      <c r="F140" s="270"/>
      <c r="G140" s="270"/>
      <c r="H140" s="270"/>
      <c r="I140" s="270"/>
      <c r="J140" s="270"/>
      <c r="K140" s="64"/>
      <c r="L140" s="65"/>
      <c r="M140" s="66"/>
      <c r="N140" s="66"/>
      <c r="O140" s="67"/>
      <c r="P140" s="68"/>
      <c r="Q140" s="67"/>
    </row>
    <row r="141" spans="2:22" ht="53.25" customHeight="1" x14ac:dyDescent="0.2">
      <c r="B141" s="438"/>
      <c r="C141" s="439"/>
      <c r="D141" s="501" t="s">
        <v>60</v>
      </c>
      <c r="E141" s="502"/>
      <c r="F141" s="502"/>
      <c r="G141" s="502"/>
      <c r="H141" s="502"/>
      <c r="I141" s="502"/>
      <c r="J141" s="502"/>
      <c r="K141" s="448">
        <f>L132</f>
        <v>46183</v>
      </c>
      <c r="L141" s="449"/>
      <c r="M141" s="449"/>
      <c r="N141" s="449"/>
      <c r="O141" s="449"/>
      <c r="P141" s="449"/>
      <c r="Q141" s="450"/>
      <c r="R141" s="70"/>
    </row>
    <row r="142" spans="2:22" ht="27" customHeight="1" x14ac:dyDescent="0.2">
      <c r="B142" s="461" t="s">
        <v>61</v>
      </c>
      <c r="C142" s="462"/>
      <c r="D142" s="462"/>
      <c r="E142" s="462"/>
      <c r="F142" s="462"/>
      <c r="G142" s="462"/>
      <c r="H142" s="462"/>
      <c r="I142" s="462"/>
      <c r="J142" s="463"/>
      <c r="K142" s="468">
        <v>86</v>
      </c>
      <c r="L142" s="469"/>
      <c r="M142" s="469"/>
      <c r="N142" s="469"/>
      <c r="O142" s="469"/>
      <c r="P142" s="469"/>
      <c r="Q142" s="470"/>
      <c r="S142" s="69"/>
      <c r="V142" s="154"/>
    </row>
    <row r="143" spans="2:22" ht="27" customHeight="1" x14ac:dyDescent="0.2">
      <c r="B143" s="364"/>
      <c r="C143" s="365"/>
      <c r="D143" s="365"/>
      <c r="E143" s="365"/>
      <c r="F143" s="365"/>
      <c r="G143" s="365"/>
      <c r="H143" s="365"/>
      <c r="I143" s="365"/>
      <c r="J143" s="365"/>
      <c r="K143" s="365"/>
      <c r="L143" s="365"/>
      <c r="M143" s="365"/>
      <c r="N143" s="365"/>
      <c r="O143" s="365"/>
      <c r="P143" s="365"/>
      <c r="Q143" s="366"/>
      <c r="U143" s="71"/>
    </row>
    <row r="144" spans="2:22" ht="20.25" customHeight="1" x14ac:dyDescent="0.2">
      <c r="B144" s="320" t="s">
        <v>62</v>
      </c>
      <c r="C144" s="321"/>
      <c r="D144" s="321"/>
      <c r="E144" s="321"/>
      <c r="F144" s="321"/>
      <c r="G144" s="322"/>
      <c r="H144" s="471"/>
      <c r="I144" s="472"/>
      <c r="J144" s="472"/>
      <c r="K144" s="472"/>
      <c r="L144" s="472"/>
      <c r="M144" s="472"/>
      <c r="N144" s="472"/>
      <c r="O144" s="472"/>
      <c r="P144" s="472"/>
      <c r="Q144" s="473"/>
    </row>
    <row r="145" spans="2:24" ht="28.5" customHeight="1" x14ac:dyDescent="0.2">
      <c r="B145" s="314" t="s">
        <v>63</v>
      </c>
      <c r="C145" s="315"/>
      <c r="D145" s="315"/>
      <c r="E145" s="315"/>
      <c r="F145" s="315"/>
      <c r="G145" s="315"/>
      <c r="H145" s="315"/>
      <c r="I145" s="315"/>
      <c r="J145" s="315"/>
      <c r="K145" s="315"/>
      <c r="L145" s="315"/>
      <c r="M145" s="315"/>
      <c r="N145" s="315"/>
      <c r="O145" s="315"/>
      <c r="P145" s="315"/>
      <c r="Q145" s="316"/>
    </row>
    <row r="146" spans="2:24" ht="20.25" customHeight="1" x14ac:dyDescent="0.2">
      <c r="B146" s="387" t="s">
        <v>64</v>
      </c>
      <c r="C146" s="388"/>
      <c r="D146" s="388"/>
      <c r="E146" s="388"/>
      <c r="F146" s="388"/>
      <c r="G146" s="388"/>
      <c r="H146" s="388"/>
      <c r="I146" s="388"/>
      <c r="J146" s="388"/>
      <c r="K146" s="388"/>
      <c r="L146" s="388"/>
      <c r="M146" s="388"/>
      <c r="N146" s="388"/>
      <c r="O146" s="388"/>
      <c r="P146" s="388"/>
      <c r="Q146" s="389"/>
    </row>
    <row r="147" spans="2:24" ht="15" customHeight="1" x14ac:dyDescent="0.2">
      <c r="B147" s="72"/>
      <c r="C147" s="206" t="s">
        <v>65</v>
      </c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74"/>
      <c r="O147" s="73" t="s">
        <v>66</v>
      </c>
      <c r="P147" s="74"/>
      <c r="Q147" s="75"/>
      <c r="X147" s="1" t="s">
        <v>67</v>
      </c>
    </row>
    <row r="148" spans="2:24" ht="21" customHeight="1" x14ac:dyDescent="0.2">
      <c r="B148" s="76"/>
      <c r="C148" s="187" t="s">
        <v>68</v>
      </c>
      <c r="D148" s="187"/>
      <c r="E148" s="187"/>
      <c r="F148" s="187"/>
      <c r="G148" s="187"/>
      <c r="H148" s="187"/>
      <c r="I148" s="187"/>
      <c r="J148" s="187"/>
      <c r="K148" s="187"/>
      <c r="L148" s="187"/>
      <c r="M148" s="187"/>
      <c r="N148" s="77"/>
      <c r="O148" s="78" t="s">
        <v>67</v>
      </c>
      <c r="P148" s="77"/>
      <c r="Q148" s="79"/>
      <c r="X148" s="1" t="s">
        <v>69</v>
      </c>
    </row>
    <row r="149" spans="2:24" ht="32.25" customHeight="1" x14ac:dyDescent="0.2">
      <c r="B149" s="76"/>
      <c r="C149" s="187" t="s">
        <v>70</v>
      </c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77"/>
      <c r="O149" s="78" t="s">
        <v>67</v>
      </c>
      <c r="P149" s="77"/>
      <c r="Q149" s="79"/>
      <c r="X149" s="1" t="s">
        <v>71</v>
      </c>
    </row>
    <row r="150" spans="2:24" ht="35.25" customHeight="1" x14ac:dyDescent="0.2">
      <c r="B150" s="76"/>
      <c r="C150" s="187" t="s">
        <v>72</v>
      </c>
      <c r="D150" s="187"/>
      <c r="E150" s="187"/>
      <c r="F150" s="187"/>
      <c r="G150" s="187"/>
      <c r="H150" s="187"/>
      <c r="I150" s="187"/>
      <c r="J150" s="187"/>
      <c r="K150" s="187"/>
      <c r="L150" s="187"/>
      <c r="M150" s="187"/>
      <c r="N150" s="77"/>
      <c r="O150" s="78" t="s">
        <v>67</v>
      </c>
      <c r="P150" s="77" t="s">
        <v>47</v>
      </c>
      <c r="Q150" s="79"/>
    </row>
    <row r="151" spans="2:24" ht="37.5" customHeight="1" x14ac:dyDescent="0.2">
      <c r="B151" s="76"/>
      <c r="C151" s="187" t="s">
        <v>73</v>
      </c>
      <c r="D151" s="187"/>
      <c r="E151" s="187"/>
      <c r="F151" s="187"/>
      <c r="G151" s="187"/>
      <c r="H151" s="187"/>
      <c r="I151" s="187"/>
      <c r="J151" s="187"/>
      <c r="K151" s="187"/>
      <c r="L151" s="187"/>
      <c r="M151" s="187"/>
      <c r="N151" s="77"/>
      <c r="O151" s="78" t="s">
        <v>67</v>
      </c>
      <c r="P151" s="77"/>
      <c r="Q151" s="79"/>
    </row>
    <row r="152" spans="2:24" ht="24" customHeight="1" x14ac:dyDescent="0.2">
      <c r="B152" s="76"/>
      <c r="C152" s="187" t="s">
        <v>74</v>
      </c>
      <c r="D152" s="187"/>
      <c r="E152" s="187"/>
      <c r="F152" s="187"/>
      <c r="G152" s="187"/>
      <c r="H152" s="187"/>
      <c r="I152" s="187"/>
      <c r="J152" s="187"/>
      <c r="K152" s="187"/>
      <c r="L152" s="187"/>
      <c r="M152" s="187"/>
      <c r="N152" s="77"/>
      <c r="O152" s="78" t="s">
        <v>67</v>
      </c>
      <c r="P152" s="77"/>
      <c r="Q152" s="79"/>
    </row>
    <row r="153" spans="2:24" ht="22.5" customHeight="1" x14ac:dyDescent="0.2">
      <c r="B153" s="76"/>
      <c r="C153" s="187" t="s">
        <v>75</v>
      </c>
      <c r="D153" s="187"/>
      <c r="E153" s="187"/>
      <c r="F153" s="187"/>
      <c r="G153" s="187"/>
      <c r="H153" s="187"/>
      <c r="I153" s="187"/>
      <c r="J153" s="187"/>
      <c r="K153" s="187"/>
      <c r="L153" s="187"/>
      <c r="M153" s="187"/>
      <c r="N153" s="77"/>
      <c r="O153" s="78" t="s">
        <v>67</v>
      </c>
      <c r="P153" s="77"/>
      <c r="Q153" s="79"/>
    </row>
    <row r="154" spans="2:24" ht="22.5" customHeight="1" x14ac:dyDescent="0.2">
      <c r="B154" s="76"/>
      <c r="C154" s="187" t="s">
        <v>76</v>
      </c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77"/>
      <c r="O154" s="78" t="s">
        <v>67</v>
      </c>
      <c r="P154" s="77"/>
      <c r="Q154" s="79"/>
    </row>
    <row r="155" spans="2:24" ht="22.5" customHeight="1" x14ac:dyDescent="0.2">
      <c r="B155" s="76"/>
      <c r="C155" s="187" t="s">
        <v>77</v>
      </c>
      <c r="D155" s="187"/>
      <c r="E155" s="187"/>
      <c r="F155" s="187"/>
      <c r="G155" s="187"/>
      <c r="H155" s="187"/>
      <c r="I155" s="187"/>
      <c r="J155" s="187"/>
      <c r="K155" s="187"/>
      <c r="L155" s="187"/>
      <c r="M155" s="187"/>
      <c r="N155" s="77"/>
      <c r="O155" s="78" t="s">
        <v>67</v>
      </c>
      <c r="P155" s="77"/>
      <c r="Q155" s="79"/>
    </row>
    <row r="156" spans="2:24" ht="22.5" customHeight="1" x14ac:dyDescent="0.2">
      <c r="B156" s="76"/>
      <c r="C156" s="187" t="s">
        <v>78</v>
      </c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77"/>
      <c r="O156" s="78" t="s">
        <v>67</v>
      </c>
      <c r="P156" s="77"/>
      <c r="Q156" s="79"/>
    </row>
    <row r="157" spans="2:24" ht="24" customHeight="1" x14ac:dyDescent="0.2">
      <c r="B157" s="76"/>
      <c r="C157" s="187" t="s">
        <v>79</v>
      </c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77"/>
      <c r="O157" s="78" t="s">
        <v>67</v>
      </c>
      <c r="P157" s="77"/>
      <c r="Q157" s="79"/>
    </row>
    <row r="158" spans="2:24" ht="36.75" customHeight="1" x14ac:dyDescent="0.2">
      <c r="B158" s="76"/>
      <c r="C158" s="187" t="s">
        <v>80</v>
      </c>
      <c r="D158" s="187"/>
      <c r="E158" s="187"/>
      <c r="F158" s="187"/>
      <c r="G158" s="187"/>
      <c r="H158" s="187"/>
      <c r="I158" s="187"/>
      <c r="J158" s="187"/>
      <c r="K158" s="187"/>
      <c r="L158" s="187"/>
      <c r="M158" s="187"/>
      <c r="N158" s="77"/>
      <c r="O158" s="78" t="s">
        <v>67</v>
      </c>
      <c r="P158" s="77"/>
      <c r="Q158" s="79"/>
    </row>
    <row r="159" spans="2:24" ht="22.5" customHeight="1" x14ac:dyDescent="0.2">
      <c r="B159" s="76"/>
      <c r="C159" s="187" t="s">
        <v>81</v>
      </c>
      <c r="D159" s="187"/>
      <c r="E159" s="187"/>
      <c r="F159" s="187"/>
      <c r="G159" s="187"/>
      <c r="H159" s="187"/>
      <c r="I159" s="187"/>
      <c r="J159" s="187"/>
      <c r="K159" s="187"/>
      <c r="L159" s="187"/>
      <c r="M159" s="187"/>
      <c r="N159" s="77"/>
      <c r="O159" s="78" t="s">
        <v>67</v>
      </c>
      <c r="P159" s="77"/>
      <c r="Q159" s="79"/>
    </row>
    <row r="160" spans="2:24" ht="24" customHeight="1" x14ac:dyDescent="0.2">
      <c r="B160" s="76"/>
      <c r="C160" s="187" t="s">
        <v>82</v>
      </c>
      <c r="D160" s="187"/>
      <c r="E160" s="187"/>
      <c r="F160" s="187"/>
      <c r="G160" s="187"/>
      <c r="H160" s="187"/>
      <c r="I160" s="187"/>
      <c r="J160" s="187"/>
      <c r="K160" s="187"/>
      <c r="L160" s="187"/>
      <c r="M160" s="187"/>
      <c r="N160" s="77"/>
      <c r="O160" s="78" t="s">
        <v>67</v>
      </c>
      <c r="P160" s="77"/>
      <c r="Q160" s="79"/>
    </row>
    <row r="161" spans="2:17" ht="15" customHeight="1" x14ac:dyDescent="0.2">
      <c r="B161" s="76"/>
      <c r="C161" s="494" t="s">
        <v>83</v>
      </c>
      <c r="D161" s="494"/>
      <c r="E161" s="494"/>
      <c r="F161" s="494"/>
      <c r="G161" s="494"/>
      <c r="H161" s="494"/>
      <c r="I161" s="494"/>
      <c r="J161" s="494"/>
      <c r="K161" s="494"/>
      <c r="L161" s="494"/>
      <c r="M161" s="494"/>
      <c r="N161" s="494"/>
      <c r="O161" s="494"/>
      <c r="P161" s="494"/>
      <c r="Q161" s="79"/>
    </row>
    <row r="162" spans="2:17" x14ac:dyDescent="0.2">
      <c r="B162" s="76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79"/>
    </row>
    <row r="163" spans="2:17" ht="17.25" customHeight="1" x14ac:dyDescent="0.2">
      <c r="B163" s="458" t="s">
        <v>84</v>
      </c>
      <c r="C163" s="459"/>
      <c r="D163" s="459"/>
      <c r="E163" s="459"/>
      <c r="F163" s="459"/>
      <c r="G163" s="459"/>
      <c r="H163" s="459"/>
      <c r="I163" s="459"/>
      <c r="J163" s="459"/>
      <c r="K163" s="459"/>
      <c r="L163" s="459"/>
      <c r="M163" s="459"/>
      <c r="N163" s="459"/>
      <c r="O163" s="459"/>
      <c r="P163" s="459"/>
      <c r="Q163" s="460"/>
    </row>
    <row r="164" spans="2:17" s="81" customFormat="1" ht="8.25" customHeight="1" thickBot="1" x14ac:dyDescent="0.25">
      <c r="B164" s="482"/>
      <c r="C164" s="483"/>
      <c r="D164" s="483"/>
      <c r="E164" s="483"/>
      <c r="F164" s="483"/>
      <c r="G164" s="483"/>
      <c r="H164" s="483"/>
      <c r="I164" s="483"/>
      <c r="J164" s="483"/>
      <c r="K164" s="483"/>
      <c r="L164" s="483"/>
      <c r="M164" s="483"/>
      <c r="N164" s="483"/>
      <c r="O164" s="483"/>
      <c r="P164" s="483"/>
      <c r="Q164" s="484"/>
    </row>
    <row r="165" spans="2:17" s="81" customFormat="1" ht="12" hidden="1" customHeight="1" x14ac:dyDescent="0.2">
      <c r="B165" s="485"/>
      <c r="C165" s="486"/>
      <c r="D165" s="486"/>
      <c r="E165" s="486"/>
      <c r="F165" s="486"/>
      <c r="G165" s="486"/>
      <c r="H165" s="486"/>
      <c r="I165" s="486"/>
      <c r="J165" s="486"/>
      <c r="K165" s="486"/>
      <c r="L165" s="486"/>
      <c r="M165" s="486"/>
      <c r="N165" s="486"/>
      <c r="O165" s="486"/>
      <c r="P165" s="486"/>
      <c r="Q165" s="487"/>
    </row>
    <row r="166" spans="2:17" ht="15.75" customHeight="1" thickBot="1" x14ac:dyDescent="0.25">
      <c r="B166" s="387" t="s">
        <v>85</v>
      </c>
      <c r="C166" s="388"/>
      <c r="D166" s="388"/>
      <c r="E166" s="388"/>
      <c r="F166" s="388"/>
      <c r="G166" s="388"/>
      <c r="H166" s="388"/>
      <c r="I166" s="388"/>
      <c r="J166" s="388"/>
      <c r="K166" s="388"/>
      <c r="L166" s="388"/>
      <c r="M166" s="388"/>
      <c r="N166" s="388"/>
      <c r="O166" s="388"/>
      <c r="P166" s="388"/>
      <c r="Q166" s="389"/>
    </row>
    <row r="167" spans="2:17" ht="16.5" thickBot="1" x14ac:dyDescent="0.25">
      <c r="B167" s="82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83"/>
    </row>
    <row r="168" spans="2:17" ht="15" customHeight="1" x14ac:dyDescent="0.2">
      <c r="B168" s="72"/>
      <c r="C168" s="206" t="s">
        <v>86</v>
      </c>
      <c r="D168" s="206"/>
      <c r="E168" s="206"/>
      <c r="F168" s="206"/>
      <c r="G168" s="206"/>
      <c r="H168" s="206"/>
      <c r="I168" s="206"/>
      <c r="J168" s="206"/>
      <c r="K168" s="206"/>
      <c r="L168" s="206"/>
      <c r="M168" s="206"/>
      <c r="N168" s="74"/>
      <c r="O168" s="73" t="s">
        <v>66</v>
      </c>
      <c r="P168" s="74"/>
      <c r="Q168" s="75"/>
    </row>
    <row r="169" spans="2:17" ht="23.25" customHeight="1" x14ac:dyDescent="0.2">
      <c r="B169" s="76"/>
      <c r="C169" s="187" t="s">
        <v>87</v>
      </c>
      <c r="D169" s="187"/>
      <c r="E169" s="187"/>
      <c r="F169" s="187"/>
      <c r="G169" s="187"/>
      <c r="H169" s="187"/>
      <c r="I169" s="187"/>
      <c r="J169" s="187"/>
      <c r="K169" s="187"/>
      <c r="L169" s="187"/>
      <c r="M169" s="187"/>
      <c r="N169" s="77"/>
      <c r="O169" s="78" t="s">
        <v>67</v>
      </c>
      <c r="P169" s="77"/>
      <c r="Q169" s="79"/>
    </row>
    <row r="170" spans="2:17" ht="23.25" customHeight="1" x14ac:dyDescent="0.2">
      <c r="B170" s="76"/>
      <c r="C170" s="433" t="s">
        <v>88</v>
      </c>
      <c r="D170" s="433"/>
      <c r="E170" s="433"/>
      <c r="F170" s="433"/>
      <c r="G170" s="433"/>
      <c r="H170" s="433"/>
      <c r="I170" s="433"/>
      <c r="J170" s="433"/>
      <c r="K170" s="433"/>
      <c r="L170" s="433"/>
      <c r="M170" s="433"/>
      <c r="N170" s="77"/>
      <c r="O170" s="78" t="s">
        <v>67</v>
      </c>
      <c r="P170" s="77"/>
      <c r="Q170" s="79"/>
    </row>
    <row r="171" spans="2:17" ht="23.25" customHeight="1" x14ac:dyDescent="0.2">
      <c r="B171" s="76"/>
      <c r="C171" s="433" t="s">
        <v>89</v>
      </c>
      <c r="D171" s="433"/>
      <c r="E171" s="433"/>
      <c r="F171" s="433"/>
      <c r="G171" s="433"/>
      <c r="H171" s="433"/>
      <c r="I171" s="433"/>
      <c r="J171" s="433"/>
      <c r="K171" s="433"/>
      <c r="L171" s="433"/>
      <c r="M171" s="433"/>
      <c r="N171" s="77"/>
      <c r="O171" s="78" t="s">
        <v>67</v>
      </c>
      <c r="P171" s="77"/>
      <c r="Q171" s="79"/>
    </row>
    <row r="172" spans="2:17" hidden="1" x14ac:dyDescent="0.2">
      <c r="B172" s="76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77"/>
      <c r="O172" s="85"/>
      <c r="P172" s="77"/>
      <c r="Q172" s="79"/>
    </row>
    <row r="173" spans="2:17" hidden="1" x14ac:dyDescent="0.2">
      <c r="B173" s="76"/>
      <c r="C173" s="187" t="s">
        <v>47</v>
      </c>
      <c r="D173" s="187"/>
      <c r="E173" s="187"/>
      <c r="F173" s="187"/>
      <c r="G173" s="187"/>
      <c r="H173" s="187"/>
      <c r="I173" s="187"/>
      <c r="J173" s="187"/>
      <c r="K173" s="187"/>
      <c r="L173" s="187"/>
      <c r="M173" s="187"/>
      <c r="N173" s="77"/>
      <c r="O173" s="78"/>
      <c r="P173" s="77"/>
      <c r="Q173" s="79"/>
    </row>
    <row r="174" spans="2:17" ht="0.75" hidden="1" customHeight="1" x14ac:dyDescent="0.2">
      <c r="B174" s="7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79"/>
    </row>
    <row r="175" spans="2:17" hidden="1" x14ac:dyDescent="0.2">
      <c r="B175" s="87"/>
      <c r="C175" s="247"/>
      <c r="D175" s="247"/>
      <c r="E175" s="247"/>
      <c r="F175" s="247"/>
      <c r="G175" s="247"/>
      <c r="H175" s="247"/>
      <c r="I175" s="247"/>
      <c r="J175" s="247"/>
      <c r="K175" s="247"/>
      <c r="L175" s="247"/>
      <c r="M175" s="247"/>
      <c r="N175" s="88"/>
      <c r="O175" s="89"/>
      <c r="P175" s="88"/>
      <c r="Q175" s="90"/>
    </row>
    <row r="176" spans="2:17" ht="16.5" thickBot="1" x14ac:dyDescent="0.25">
      <c r="B176" s="91"/>
      <c r="C176" s="92"/>
      <c r="D176" s="93"/>
      <c r="E176" s="92"/>
      <c r="F176" s="92"/>
      <c r="G176" s="92"/>
      <c r="H176" s="94"/>
      <c r="I176" s="94"/>
      <c r="J176" s="95"/>
      <c r="K176" s="96"/>
      <c r="L176" s="96"/>
      <c r="M176" s="97"/>
      <c r="N176" s="97"/>
      <c r="O176" s="97"/>
      <c r="P176" s="97"/>
      <c r="Q176" s="98"/>
    </row>
    <row r="177" spans="2:17" ht="15" customHeight="1" thickBot="1" x14ac:dyDescent="0.25">
      <c r="B177" s="464" t="s">
        <v>90</v>
      </c>
      <c r="C177" s="465"/>
      <c r="D177" s="466"/>
      <c r="E177" s="466"/>
      <c r="F177" s="466"/>
      <c r="G177" s="466"/>
      <c r="H177" s="466"/>
      <c r="I177" s="466"/>
      <c r="J177" s="466"/>
      <c r="K177" s="466"/>
      <c r="L177" s="466"/>
      <c r="M177" s="466"/>
      <c r="N177" s="466"/>
      <c r="O177" s="466"/>
      <c r="P177" s="466"/>
      <c r="Q177" s="467"/>
    </row>
    <row r="178" spans="2:17" ht="315" customHeight="1" x14ac:dyDescent="0.2">
      <c r="B178" s="347" t="s">
        <v>190</v>
      </c>
      <c r="C178" s="347"/>
      <c r="D178" s="454"/>
      <c r="E178" s="455"/>
      <c r="F178" s="455"/>
      <c r="G178" s="455"/>
      <c r="H178" s="455"/>
      <c r="I178" s="455"/>
      <c r="J178" s="455"/>
      <c r="K178" s="455"/>
      <c r="L178" s="455"/>
      <c r="M178" s="455"/>
      <c r="N178" s="455"/>
      <c r="O178" s="99"/>
      <c r="P178" s="99"/>
      <c r="Q178" s="100"/>
    </row>
    <row r="179" spans="2:17" ht="12" customHeight="1" thickBot="1" x14ac:dyDescent="0.25">
      <c r="B179" s="348"/>
      <c r="C179" s="348"/>
      <c r="D179" s="456"/>
      <c r="E179" s="457"/>
      <c r="F179" s="457"/>
      <c r="G179" s="457"/>
      <c r="H179" s="457"/>
      <c r="I179" s="457"/>
      <c r="J179" s="457"/>
      <c r="K179" s="457"/>
      <c r="L179" s="457"/>
      <c r="M179" s="457"/>
      <c r="N179" s="457"/>
      <c r="O179" s="101"/>
      <c r="P179" s="101"/>
      <c r="Q179" s="102"/>
    </row>
    <row r="180" spans="2:17" ht="25.5" customHeight="1" thickBot="1" x14ac:dyDescent="0.25">
      <c r="B180" s="503" t="s">
        <v>91</v>
      </c>
      <c r="C180" s="504"/>
      <c r="D180" s="505"/>
      <c r="E180" s="505"/>
      <c r="F180" s="505"/>
      <c r="G180" s="505"/>
      <c r="H180" s="505"/>
      <c r="I180" s="505"/>
      <c r="J180" s="505"/>
      <c r="K180" s="505"/>
      <c r="L180" s="505"/>
      <c r="M180" s="505"/>
      <c r="N180" s="505"/>
      <c r="O180" s="505"/>
      <c r="P180" s="505"/>
      <c r="Q180" s="506"/>
    </row>
    <row r="181" spans="2:17" ht="157.5" customHeight="1" thickBot="1" x14ac:dyDescent="0.25">
      <c r="B181" s="271" t="s">
        <v>190</v>
      </c>
      <c r="C181" s="272"/>
      <c r="D181" s="374"/>
      <c r="E181" s="374"/>
      <c r="F181" s="374"/>
      <c r="G181" s="374"/>
      <c r="H181" s="374"/>
      <c r="I181" s="374"/>
      <c r="J181" s="374"/>
      <c r="K181" s="374"/>
      <c r="L181" s="374"/>
      <c r="M181" s="374"/>
      <c r="N181" s="103"/>
      <c r="O181" s="103"/>
      <c r="P181" s="103"/>
      <c r="Q181" s="104"/>
    </row>
    <row r="182" spans="2:17" ht="24.75" customHeight="1" x14ac:dyDescent="0.2">
      <c r="B182" s="273" t="s">
        <v>92</v>
      </c>
      <c r="C182" s="274"/>
      <c r="D182" s="274"/>
      <c r="E182" s="274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5"/>
    </row>
    <row r="183" spans="2:17" ht="52.5" customHeight="1" x14ac:dyDescent="0.2">
      <c r="B183" s="317" t="s">
        <v>150</v>
      </c>
      <c r="C183" s="318"/>
      <c r="D183" s="318"/>
      <c r="E183" s="319"/>
      <c r="F183" s="304" t="s">
        <v>93</v>
      </c>
      <c r="G183" s="305"/>
      <c r="H183" s="317" t="s">
        <v>151</v>
      </c>
      <c r="I183" s="319"/>
      <c r="J183" s="105" t="s">
        <v>93</v>
      </c>
      <c r="K183" s="317" t="s">
        <v>152</v>
      </c>
      <c r="L183" s="319"/>
      <c r="M183" s="106" t="s">
        <v>93</v>
      </c>
      <c r="N183" s="317" t="s">
        <v>153</v>
      </c>
      <c r="O183" s="319"/>
      <c r="P183" s="106" t="s">
        <v>93</v>
      </c>
      <c r="Q183" s="107"/>
    </row>
    <row r="184" spans="2:17" ht="30.75" customHeight="1" x14ac:dyDescent="0.2">
      <c r="B184" s="308" t="s">
        <v>154</v>
      </c>
      <c r="C184" s="309"/>
      <c r="D184" s="309"/>
      <c r="E184" s="310"/>
      <c r="F184" s="248">
        <v>1</v>
      </c>
      <c r="G184" s="249"/>
      <c r="H184" s="173" t="s">
        <v>159</v>
      </c>
      <c r="I184" s="174"/>
      <c r="J184" s="108">
        <v>1</v>
      </c>
      <c r="K184" s="276" t="s">
        <v>160</v>
      </c>
      <c r="L184" s="277"/>
      <c r="M184" s="109">
        <v>1</v>
      </c>
      <c r="N184" s="173" t="s">
        <v>162</v>
      </c>
      <c r="O184" s="174"/>
      <c r="P184" s="110">
        <v>1</v>
      </c>
      <c r="Q184" s="111"/>
    </row>
    <row r="185" spans="2:17" ht="30.75" customHeight="1" x14ac:dyDescent="0.2">
      <c r="B185" s="479" t="s">
        <v>155</v>
      </c>
      <c r="C185" s="480"/>
      <c r="D185" s="480"/>
      <c r="E185" s="481"/>
      <c r="F185" s="268">
        <v>2</v>
      </c>
      <c r="G185" s="269"/>
      <c r="H185" s="381" t="s">
        <v>165</v>
      </c>
      <c r="I185" s="382"/>
      <c r="J185" s="112">
        <v>1</v>
      </c>
      <c r="K185" s="173" t="s">
        <v>158</v>
      </c>
      <c r="L185" s="174"/>
      <c r="M185" s="113">
        <v>1</v>
      </c>
      <c r="N185" s="173" t="s">
        <v>166</v>
      </c>
      <c r="O185" s="174"/>
      <c r="P185" s="114">
        <v>1</v>
      </c>
      <c r="Q185" s="115"/>
    </row>
    <row r="186" spans="2:17" ht="30.75" customHeight="1" x14ac:dyDescent="0.2">
      <c r="B186" s="479" t="s">
        <v>156</v>
      </c>
      <c r="C186" s="480"/>
      <c r="D186" s="480"/>
      <c r="E186" s="481"/>
      <c r="F186" s="268">
        <v>1</v>
      </c>
      <c r="G186" s="269"/>
      <c r="H186" s="353" t="s">
        <v>158</v>
      </c>
      <c r="I186" s="354"/>
      <c r="J186" s="112">
        <v>1</v>
      </c>
      <c r="K186" s="381" t="s">
        <v>165</v>
      </c>
      <c r="L186" s="382"/>
      <c r="M186" s="113">
        <v>1</v>
      </c>
      <c r="N186" s="173" t="s">
        <v>163</v>
      </c>
      <c r="O186" s="174"/>
      <c r="P186" s="114">
        <v>8</v>
      </c>
      <c r="Q186" s="115"/>
    </row>
    <row r="187" spans="2:17" ht="30.75" customHeight="1" x14ac:dyDescent="0.2">
      <c r="B187" s="479" t="s">
        <v>157</v>
      </c>
      <c r="C187" s="480"/>
      <c r="D187" s="480"/>
      <c r="E187" s="481"/>
      <c r="F187" s="268">
        <v>1</v>
      </c>
      <c r="G187" s="269"/>
      <c r="H187" s="173" t="s">
        <v>168</v>
      </c>
      <c r="I187" s="174"/>
      <c r="J187" s="112">
        <v>1</v>
      </c>
      <c r="K187" s="173" t="s">
        <v>169</v>
      </c>
      <c r="L187" s="174"/>
      <c r="M187" s="113">
        <v>1</v>
      </c>
      <c r="N187" s="173" t="s">
        <v>161</v>
      </c>
      <c r="O187" s="174"/>
      <c r="P187" s="114"/>
      <c r="Q187" s="115"/>
    </row>
    <row r="188" spans="2:17" ht="30.75" customHeight="1" x14ac:dyDescent="0.2">
      <c r="B188" s="170" t="s">
        <v>158</v>
      </c>
      <c r="C188" s="171"/>
      <c r="D188" s="171"/>
      <c r="E188" s="172"/>
      <c r="F188" s="268">
        <v>1</v>
      </c>
      <c r="G188" s="269"/>
      <c r="H188" s="173" t="s">
        <v>161</v>
      </c>
      <c r="I188" s="174"/>
      <c r="J188" s="112"/>
      <c r="K188" s="173" t="s">
        <v>161</v>
      </c>
      <c r="L188" s="174"/>
      <c r="M188" s="113"/>
      <c r="N188" s="173" t="s">
        <v>161</v>
      </c>
      <c r="O188" s="174"/>
      <c r="P188" s="114"/>
      <c r="Q188" s="115"/>
    </row>
    <row r="189" spans="2:17" ht="19.5" customHeight="1" x14ac:dyDescent="0.2">
      <c r="B189" s="170" t="s">
        <v>161</v>
      </c>
      <c r="C189" s="171"/>
      <c r="D189" s="171"/>
      <c r="E189" s="172"/>
      <c r="F189" s="268"/>
      <c r="G189" s="269"/>
      <c r="H189" s="173" t="s">
        <v>161</v>
      </c>
      <c r="I189" s="174"/>
      <c r="J189" s="112"/>
      <c r="K189" s="173" t="s">
        <v>161</v>
      </c>
      <c r="L189" s="174"/>
      <c r="M189" s="113"/>
      <c r="N189" s="173" t="s">
        <v>161</v>
      </c>
      <c r="O189" s="174"/>
      <c r="P189" s="114"/>
      <c r="Q189" s="115"/>
    </row>
    <row r="190" spans="2:17" ht="19.5" customHeight="1" x14ac:dyDescent="0.2">
      <c r="B190" s="479" t="s">
        <v>161</v>
      </c>
      <c r="C190" s="480"/>
      <c r="D190" s="480"/>
      <c r="E190" s="481"/>
      <c r="F190" s="268"/>
      <c r="G190" s="269"/>
      <c r="H190" s="173" t="s">
        <v>161</v>
      </c>
      <c r="I190" s="174"/>
      <c r="J190" s="112"/>
      <c r="K190" s="173" t="s">
        <v>161</v>
      </c>
      <c r="L190" s="174"/>
      <c r="M190" s="113"/>
      <c r="N190" s="173" t="s">
        <v>161</v>
      </c>
      <c r="O190" s="174"/>
      <c r="P190" s="114"/>
      <c r="Q190" s="115"/>
    </row>
    <row r="191" spans="2:17" ht="30.75" customHeight="1" x14ac:dyDescent="0.2">
      <c r="B191" s="188" t="s">
        <v>94</v>
      </c>
      <c r="C191" s="189"/>
      <c r="D191" s="189"/>
      <c r="E191" s="190"/>
      <c r="F191" s="446">
        <f>SUM(F184:G190)</f>
        <v>6</v>
      </c>
      <c r="G191" s="447"/>
      <c r="H191" s="452" t="s">
        <v>94</v>
      </c>
      <c r="I191" s="453"/>
      <c r="J191" s="116">
        <f>SUM(J184:J190)</f>
        <v>4</v>
      </c>
      <c r="K191" s="188" t="s">
        <v>94</v>
      </c>
      <c r="L191" s="190"/>
      <c r="M191" s="117">
        <f>SUM(M184:M190)</f>
        <v>4</v>
      </c>
      <c r="N191" s="351" t="s">
        <v>94</v>
      </c>
      <c r="O191" s="352"/>
      <c r="P191" s="117">
        <f>SUM(P184:P190)</f>
        <v>10</v>
      </c>
      <c r="Q191" s="118"/>
    </row>
    <row r="192" spans="2:17" ht="13.5" customHeight="1" x14ac:dyDescent="0.2">
      <c r="B192" s="119"/>
      <c r="C192" s="120"/>
      <c r="D192" s="120"/>
      <c r="E192" s="120"/>
      <c r="F192" s="121"/>
      <c r="G192" s="121"/>
      <c r="H192" s="122"/>
      <c r="I192" s="122"/>
      <c r="J192" s="123"/>
      <c r="K192" s="120"/>
      <c r="L192" s="120"/>
      <c r="M192" s="124"/>
      <c r="N192" s="125"/>
      <c r="O192" s="125"/>
      <c r="P192" s="126"/>
      <c r="Q192" s="127"/>
    </row>
    <row r="193" spans="2:17" ht="27.75" customHeight="1" x14ac:dyDescent="0.2">
      <c r="B193" s="265" t="s">
        <v>95</v>
      </c>
      <c r="C193" s="266"/>
      <c r="D193" s="266"/>
      <c r="E193" s="266"/>
      <c r="F193" s="266"/>
      <c r="G193" s="266"/>
      <c r="H193" s="266"/>
      <c r="I193" s="266"/>
      <c r="J193" s="266"/>
      <c r="K193" s="266"/>
      <c r="L193" s="266"/>
      <c r="M193" s="266"/>
      <c r="N193" s="266"/>
      <c r="O193" s="266"/>
      <c r="P193" s="266"/>
      <c r="Q193" s="267"/>
    </row>
    <row r="194" spans="2:17" ht="15.75" customHeight="1" x14ac:dyDescent="0.2">
      <c r="B194" s="367" t="s">
        <v>96</v>
      </c>
      <c r="C194" s="368"/>
      <c r="D194" s="368"/>
      <c r="E194" s="368"/>
      <c r="F194" s="368"/>
      <c r="G194" s="368"/>
      <c r="H194" s="369"/>
      <c r="I194" s="367" t="s">
        <v>97</v>
      </c>
      <c r="J194" s="368"/>
      <c r="K194" s="368"/>
      <c r="L194" s="368"/>
      <c r="M194" s="368"/>
      <c r="N194" s="368"/>
      <c r="O194" s="368"/>
      <c r="P194" s="368"/>
      <c r="Q194" s="369"/>
    </row>
    <row r="195" spans="2:17" ht="36.75" customHeight="1" x14ac:dyDescent="0.2">
      <c r="B195" s="207" t="s">
        <v>98</v>
      </c>
      <c r="C195" s="208"/>
      <c r="D195" s="209"/>
      <c r="E195" s="207" t="s">
        <v>99</v>
      </c>
      <c r="F195" s="208"/>
      <c r="G195" s="451"/>
      <c r="H195" s="128" t="s">
        <v>100</v>
      </c>
      <c r="I195" s="129" t="s">
        <v>101</v>
      </c>
      <c r="J195" s="207" t="s">
        <v>102</v>
      </c>
      <c r="K195" s="209"/>
      <c r="L195" s="207" t="s">
        <v>103</v>
      </c>
      <c r="M195" s="208"/>
      <c r="N195" s="208"/>
      <c r="O195" s="208"/>
      <c r="P195" s="208"/>
      <c r="Q195" s="209"/>
    </row>
    <row r="196" spans="2:17" ht="66" customHeight="1" x14ac:dyDescent="0.2">
      <c r="B196" s="210">
        <v>1</v>
      </c>
      <c r="C196" s="211"/>
      <c r="D196" s="212"/>
      <c r="E196" s="280">
        <v>46090</v>
      </c>
      <c r="F196" s="281"/>
      <c r="G196" s="282"/>
      <c r="H196" s="130">
        <v>46095</v>
      </c>
      <c r="I196" s="130">
        <v>46095</v>
      </c>
      <c r="J196" s="488"/>
      <c r="K196" s="489"/>
      <c r="L196" s="355" t="s">
        <v>196</v>
      </c>
      <c r="M196" s="356"/>
      <c r="N196" s="356"/>
      <c r="O196" s="356"/>
      <c r="P196" s="356"/>
      <c r="Q196" s="357"/>
    </row>
    <row r="197" spans="2:17" ht="24.75" customHeight="1" x14ac:dyDescent="0.2">
      <c r="B197" s="184">
        <v>2</v>
      </c>
      <c r="C197" s="185"/>
      <c r="D197" s="186"/>
      <c r="E197" s="358"/>
      <c r="F197" s="359"/>
      <c r="G197" s="360"/>
      <c r="H197" s="131"/>
      <c r="I197" s="131"/>
      <c r="J197" s="349"/>
      <c r="K197" s="350"/>
      <c r="L197" s="203"/>
      <c r="M197" s="204"/>
      <c r="N197" s="204"/>
      <c r="O197" s="204"/>
      <c r="P197" s="204"/>
      <c r="Q197" s="205"/>
    </row>
    <row r="198" spans="2:17" ht="24.75" customHeight="1" x14ac:dyDescent="0.2">
      <c r="B198" s="184">
        <v>3</v>
      </c>
      <c r="C198" s="185"/>
      <c r="D198" s="186"/>
      <c r="E198" s="358"/>
      <c r="F198" s="359"/>
      <c r="G198" s="360"/>
      <c r="H198" s="131"/>
      <c r="I198" s="131"/>
      <c r="J198" s="349"/>
      <c r="K198" s="350"/>
      <c r="L198" s="203"/>
      <c r="M198" s="204"/>
      <c r="N198" s="204"/>
      <c r="O198" s="204"/>
      <c r="P198" s="204"/>
      <c r="Q198" s="205"/>
    </row>
    <row r="199" spans="2:17" ht="24.75" customHeight="1" x14ac:dyDescent="0.2">
      <c r="B199" s="184">
        <v>4</v>
      </c>
      <c r="C199" s="185"/>
      <c r="D199" s="186"/>
      <c r="E199" s="358"/>
      <c r="F199" s="359"/>
      <c r="G199" s="360"/>
      <c r="H199" s="131"/>
      <c r="I199" s="131"/>
      <c r="J199" s="349"/>
      <c r="K199" s="350"/>
      <c r="L199" s="203"/>
      <c r="M199" s="204"/>
      <c r="N199" s="204"/>
      <c r="O199" s="204"/>
      <c r="P199" s="204"/>
      <c r="Q199" s="205"/>
    </row>
    <row r="200" spans="2:17" ht="27" customHeight="1" x14ac:dyDescent="0.2">
      <c r="B200" s="430" t="s">
        <v>104</v>
      </c>
      <c r="C200" s="431"/>
      <c r="D200" s="431"/>
      <c r="E200" s="431"/>
      <c r="F200" s="431"/>
      <c r="G200" s="431"/>
      <c r="H200" s="431"/>
      <c r="I200" s="431"/>
      <c r="J200" s="431"/>
      <c r="K200" s="431"/>
      <c r="L200" s="431"/>
      <c r="M200" s="431"/>
      <c r="N200" s="431"/>
      <c r="O200" s="431"/>
      <c r="P200" s="431"/>
      <c r="Q200" s="432"/>
    </row>
    <row r="201" spans="2:17" ht="30" customHeight="1" x14ac:dyDescent="0.2">
      <c r="B201" s="181" t="s">
        <v>105</v>
      </c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2"/>
      <c r="P201" s="182"/>
      <c r="Q201" s="183"/>
    </row>
    <row r="202" spans="2:17" x14ac:dyDescent="0.2">
      <c r="B202" s="132"/>
      <c r="C202" s="133"/>
      <c r="D202" s="133"/>
      <c r="E202" s="133"/>
      <c r="F202" s="133"/>
      <c r="G202" s="133"/>
      <c r="H202" s="133"/>
      <c r="I202" s="133"/>
      <c r="J202" s="133"/>
      <c r="K202" s="133"/>
      <c r="L202" s="133"/>
      <c r="M202" s="134"/>
      <c r="N202" s="134"/>
      <c r="O202" s="134"/>
      <c r="P202" s="134"/>
      <c r="Q202" s="135"/>
    </row>
    <row r="203" spans="2:17" ht="15.75" customHeight="1" x14ac:dyDescent="0.2">
      <c r="B203" s="136"/>
      <c r="C203" s="286"/>
      <c r="D203" s="287"/>
      <c r="E203" s="287"/>
      <c r="F203" s="287"/>
      <c r="G203" s="287"/>
      <c r="H203" s="287"/>
      <c r="I203" s="287"/>
      <c r="J203" s="288"/>
      <c r="K203" s="137"/>
      <c r="L203" s="191"/>
      <c r="M203" s="192"/>
      <c r="N203" s="192"/>
      <c r="O203" s="192"/>
      <c r="P203" s="193"/>
      <c r="Q203" s="138"/>
    </row>
    <row r="204" spans="2:17" ht="15.75" customHeight="1" x14ac:dyDescent="0.2">
      <c r="B204" s="136"/>
      <c r="C204" s="289"/>
      <c r="D204" s="290"/>
      <c r="E204" s="290"/>
      <c r="F204" s="290"/>
      <c r="G204" s="290"/>
      <c r="H204" s="290"/>
      <c r="I204" s="290"/>
      <c r="J204" s="291"/>
      <c r="K204" s="137"/>
      <c r="L204" s="194"/>
      <c r="M204" s="195"/>
      <c r="N204" s="195"/>
      <c r="O204" s="195"/>
      <c r="P204" s="196"/>
      <c r="Q204" s="138"/>
    </row>
    <row r="205" spans="2:17" ht="15.75" customHeight="1" x14ac:dyDescent="0.2">
      <c r="B205" s="136"/>
      <c r="C205" s="289"/>
      <c r="D205" s="290"/>
      <c r="E205" s="290"/>
      <c r="F205" s="290"/>
      <c r="G205" s="290"/>
      <c r="H205" s="290"/>
      <c r="I205" s="290"/>
      <c r="J205" s="291"/>
      <c r="K205" s="137"/>
      <c r="L205" s="194"/>
      <c r="M205" s="195"/>
      <c r="N205" s="195"/>
      <c r="O205" s="195"/>
      <c r="P205" s="196"/>
      <c r="Q205" s="138"/>
    </row>
    <row r="206" spans="2:17" ht="15.75" customHeight="1" x14ac:dyDescent="0.2">
      <c r="B206" s="136"/>
      <c r="C206" s="289"/>
      <c r="D206" s="290"/>
      <c r="E206" s="290"/>
      <c r="F206" s="290"/>
      <c r="G206" s="290"/>
      <c r="H206" s="290"/>
      <c r="I206" s="290"/>
      <c r="J206" s="291"/>
      <c r="K206" s="137"/>
      <c r="L206" s="194"/>
      <c r="M206" s="195"/>
      <c r="N206" s="195"/>
      <c r="O206" s="195"/>
      <c r="P206" s="196"/>
      <c r="Q206" s="138"/>
    </row>
    <row r="207" spans="2:17" ht="15.75" customHeight="1" x14ac:dyDescent="0.2">
      <c r="B207" s="136"/>
      <c r="C207" s="289"/>
      <c r="D207" s="290"/>
      <c r="E207" s="290"/>
      <c r="F207" s="290"/>
      <c r="G207" s="290"/>
      <c r="H207" s="290"/>
      <c r="I207" s="290"/>
      <c r="J207" s="291"/>
      <c r="K207" s="137"/>
      <c r="L207" s="194"/>
      <c r="M207" s="195"/>
      <c r="N207" s="195"/>
      <c r="O207" s="195"/>
      <c r="P207" s="196"/>
      <c r="Q207" s="138"/>
    </row>
    <row r="208" spans="2:17" ht="15.75" customHeight="1" x14ac:dyDescent="0.2">
      <c r="B208" s="136"/>
      <c r="C208" s="289"/>
      <c r="D208" s="290"/>
      <c r="E208" s="290"/>
      <c r="F208" s="290"/>
      <c r="G208" s="290"/>
      <c r="H208" s="290"/>
      <c r="I208" s="290"/>
      <c r="J208" s="291"/>
      <c r="K208" s="137"/>
      <c r="L208" s="194"/>
      <c r="M208" s="195"/>
      <c r="N208" s="195"/>
      <c r="O208" s="195"/>
      <c r="P208" s="196"/>
      <c r="Q208" s="138"/>
    </row>
    <row r="209" spans="2:17" ht="15.75" customHeight="1" x14ac:dyDescent="0.2">
      <c r="B209" s="136"/>
      <c r="C209" s="289"/>
      <c r="D209" s="290"/>
      <c r="E209" s="290"/>
      <c r="F209" s="290"/>
      <c r="G209" s="290"/>
      <c r="H209" s="290"/>
      <c r="I209" s="290"/>
      <c r="J209" s="291"/>
      <c r="K209" s="137"/>
      <c r="L209" s="194"/>
      <c r="M209" s="195"/>
      <c r="N209" s="195"/>
      <c r="O209" s="195"/>
      <c r="P209" s="196"/>
      <c r="Q209" s="138"/>
    </row>
    <row r="210" spans="2:17" ht="15.75" customHeight="1" x14ac:dyDescent="0.2">
      <c r="B210" s="136"/>
      <c r="C210" s="289"/>
      <c r="D210" s="290"/>
      <c r="E210" s="290"/>
      <c r="F210" s="290"/>
      <c r="G210" s="290"/>
      <c r="H210" s="290"/>
      <c r="I210" s="290"/>
      <c r="J210" s="291"/>
      <c r="K210" s="137"/>
      <c r="L210" s="194"/>
      <c r="M210" s="195"/>
      <c r="N210" s="195"/>
      <c r="O210" s="195"/>
      <c r="P210" s="196"/>
      <c r="Q210" s="138"/>
    </row>
    <row r="211" spans="2:17" ht="15.75" customHeight="1" x14ac:dyDescent="0.2">
      <c r="B211" s="136"/>
      <c r="C211" s="289"/>
      <c r="D211" s="290"/>
      <c r="E211" s="290"/>
      <c r="F211" s="290"/>
      <c r="G211" s="290"/>
      <c r="H211" s="290"/>
      <c r="I211" s="290"/>
      <c r="J211" s="291"/>
      <c r="K211" s="137"/>
      <c r="L211" s="194"/>
      <c r="M211" s="195"/>
      <c r="N211" s="195"/>
      <c r="O211" s="195"/>
      <c r="P211" s="196"/>
      <c r="Q211" s="138"/>
    </row>
    <row r="212" spans="2:17" ht="15.75" customHeight="1" x14ac:dyDescent="0.2">
      <c r="B212" s="136"/>
      <c r="C212" s="289"/>
      <c r="D212" s="290"/>
      <c r="E212" s="290"/>
      <c r="F212" s="290"/>
      <c r="G212" s="290"/>
      <c r="H212" s="290"/>
      <c r="I212" s="290"/>
      <c r="J212" s="291"/>
      <c r="K212" s="137"/>
      <c r="L212" s="194"/>
      <c r="M212" s="195"/>
      <c r="N212" s="195"/>
      <c r="O212" s="195"/>
      <c r="P212" s="196"/>
      <c r="Q212" s="138"/>
    </row>
    <row r="213" spans="2:17" ht="67.5" customHeight="1" x14ac:dyDescent="0.2">
      <c r="B213" s="136"/>
      <c r="C213" s="289"/>
      <c r="D213" s="290"/>
      <c r="E213" s="290"/>
      <c r="F213" s="290"/>
      <c r="G213" s="290"/>
      <c r="H213" s="290"/>
      <c r="I213" s="290"/>
      <c r="J213" s="291"/>
      <c r="K213" s="137"/>
      <c r="L213" s="194"/>
      <c r="M213" s="195"/>
      <c r="N213" s="195"/>
      <c r="O213" s="195"/>
      <c r="P213" s="196"/>
      <c r="Q213" s="138"/>
    </row>
    <row r="214" spans="2:17" ht="15.75" customHeight="1" x14ac:dyDescent="0.2">
      <c r="B214" s="140"/>
      <c r="C214" s="289"/>
      <c r="D214" s="290"/>
      <c r="E214" s="290"/>
      <c r="F214" s="290"/>
      <c r="G214" s="290"/>
      <c r="H214" s="290"/>
      <c r="I214" s="290"/>
      <c r="J214" s="291"/>
      <c r="K214" s="137"/>
      <c r="L214" s="194"/>
      <c r="M214" s="195"/>
      <c r="N214" s="195"/>
      <c r="O214" s="195"/>
      <c r="P214" s="196"/>
      <c r="Q214" s="138"/>
    </row>
    <row r="215" spans="2:17" ht="15.75" customHeight="1" x14ac:dyDescent="0.2">
      <c r="B215" s="136"/>
      <c r="C215" s="289"/>
      <c r="D215" s="290"/>
      <c r="E215" s="290"/>
      <c r="F215" s="290"/>
      <c r="G215" s="290"/>
      <c r="H215" s="290"/>
      <c r="I215" s="290"/>
      <c r="J215" s="291"/>
      <c r="K215" s="137"/>
      <c r="L215" s="194"/>
      <c r="M215" s="195"/>
      <c r="N215" s="195"/>
      <c r="O215" s="195"/>
      <c r="P215" s="196"/>
      <c r="Q215" s="138"/>
    </row>
    <row r="216" spans="2:17" ht="15.75" customHeight="1" x14ac:dyDescent="0.2">
      <c r="B216" s="136"/>
      <c r="C216" s="289"/>
      <c r="D216" s="290"/>
      <c r="E216" s="290"/>
      <c r="F216" s="290"/>
      <c r="G216" s="290"/>
      <c r="H216" s="290"/>
      <c r="I216" s="290"/>
      <c r="J216" s="291"/>
      <c r="K216" s="137"/>
      <c r="L216" s="194"/>
      <c r="M216" s="195"/>
      <c r="N216" s="195"/>
      <c r="O216" s="195"/>
      <c r="P216" s="196"/>
      <c r="Q216" s="138"/>
    </row>
    <row r="217" spans="2:17" ht="15.75" customHeight="1" x14ac:dyDescent="0.2">
      <c r="B217" s="136"/>
      <c r="C217" s="289"/>
      <c r="D217" s="290"/>
      <c r="E217" s="290"/>
      <c r="F217" s="290"/>
      <c r="G217" s="290"/>
      <c r="H217" s="290"/>
      <c r="I217" s="290"/>
      <c r="J217" s="291"/>
      <c r="K217" s="137"/>
      <c r="L217" s="194"/>
      <c r="M217" s="195"/>
      <c r="N217" s="195"/>
      <c r="O217" s="195"/>
      <c r="P217" s="196"/>
      <c r="Q217" s="138"/>
    </row>
    <row r="218" spans="2:17" ht="16.5" customHeight="1" x14ac:dyDescent="0.2">
      <c r="B218" s="136"/>
      <c r="C218" s="292"/>
      <c r="D218" s="293"/>
      <c r="E218" s="293"/>
      <c r="F218" s="293"/>
      <c r="G218" s="293"/>
      <c r="H218" s="293"/>
      <c r="I218" s="293"/>
      <c r="J218" s="294"/>
      <c r="K218" s="137"/>
      <c r="L218" s="197"/>
      <c r="M218" s="198"/>
      <c r="N218" s="198"/>
      <c r="O218" s="198"/>
      <c r="P218" s="199"/>
      <c r="Q218" s="138"/>
    </row>
    <row r="219" spans="2:17" ht="16.5" customHeight="1" x14ac:dyDescent="0.2">
      <c r="B219" s="136"/>
      <c r="C219" s="200" t="s">
        <v>107</v>
      </c>
      <c r="D219" s="201"/>
      <c r="E219" s="201"/>
      <c r="F219" s="202"/>
      <c r="G219" s="311" t="s">
        <v>108</v>
      </c>
      <c r="H219" s="312"/>
      <c r="I219" s="312"/>
      <c r="J219" s="313"/>
      <c r="K219" s="139"/>
      <c r="L219" s="200" t="s">
        <v>107</v>
      </c>
      <c r="M219" s="202"/>
      <c r="N219" s="250" t="s">
        <v>108</v>
      </c>
      <c r="O219" s="251"/>
      <c r="P219" s="252"/>
      <c r="Q219" s="138"/>
    </row>
    <row r="220" spans="2:17" ht="16.5" customHeight="1" x14ac:dyDescent="0.2">
      <c r="B220" s="136"/>
      <c r="C220" s="161" t="s">
        <v>164</v>
      </c>
      <c r="D220" s="162"/>
      <c r="E220" s="162"/>
      <c r="F220" s="163"/>
      <c r="G220" s="295" t="s">
        <v>197</v>
      </c>
      <c r="H220" s="393"/>
      <c r="I220" s="393"/>
      <c r="J220" s="394"/>
      <c r="K220" s="137"/>
      <c r="L220" s="175" t="s">
        <v>164</v>
      </c>
      <c r="M220" s="176"/>
      <c r="N220" s="295" t="s">
        <v>197</v>
      </c>
      <c r="O220" s="296"/>
      <c r="P220" s="297"/>
      <c r="Q220" s="138"/>
    </row>
    <row r="221" spans="2:17" ht="15.75" customHeight="1" x14ac:dyDescent="0.2">
      <c r="B221" s="136"/>
      <c r="C221" s="164"/>
      <c r="D221" s="165"/>
      <c r="E221" s="165"/>
      <c r="F221" s="166"/>
      <c r="G221" s="395"/>
      <c r="H221" s="396"/>
      <c r="I221" s="396"/>
      <c r="J221" s="397"/>
      <c r="K221" s="137" t="s">
        <v>47</v>
      </c>
      <c r="L221" s="177"/>
      <c r="M221" s="178"/>
      <c r="N221" s="298"/>
      <c r="O221" s="299"/>
      <c r="P221" s="300"/>
      <c r="Q221" s="138"/>
    </row>
    <row r="222" spans="2:17" ht="15.75" customHeight="1" x14ac:dyDescent="0.2">
      <c r="B222" s="136"/>
      <c r="C222" s="164"/>
      <c r="D222" s="165"/>
      <c r="E222" s="165"/>
      <c r="F222" s="166"/>
      <c r="G222" s="395"/>
      <c r="H222" s="396"/>
      <c r="I222" s="396"/>
      <c r="J222" s="397"/>
      <c r="K222" s="137"/>
      <c r="L222" s="177"/>
      <c r="M222" s="178"/>
      <c r="N222" s="298"/>
      <c r="O222" s="299"/>
      <c r="P222" s="300"/>
      <c r="Q222" s="138"/>
    </row>
    <row r="223" spans="2:17" ht="16.5" customHeight="1" x14ac:dyDescent="0.2">
      <c r="B223" s="136"/>
      <c r="C223" s="167"/>
      <c r="D223" s="168"/>
      <c r="E223" s="168"/>
      <c r="F223" s="169"/>
      <c r="G223" s="398"/>
      <c r="H223" s="399"/>
      <c r="I223" s="399"/>
      <c r="J223" s="400"/>
      <c r="K223" s="137"/>
      <c r="L223" s="179"/>
      <c r="M223" s="180"/>
      <c r="N223" s="301"/>
      <c r="O223" s="302"/>
      <c r="P223" s="303"/>
      <c r="Q223" s="138"/>
    </row>
    <row r="224" spans="2:17" x14ac:dyDescent="0.2">
      <c r="B224" s="141"/>
      <c r="C224" s="142"/>
      <c r="D224" s="142"/>
      <c r="E224" s="142"/>
      <c r="F224" s="142"/>
      <c r="G224" s="142"/>
      <c r="H224" s="142"/>
      <c r="I224" s="142"/>
      <c r="J224" s="142"/>
      <c r="K224" s="142"/>
      <c r="L224" s="142"/>
      <c r="M224" s="142"/>
      <c r="N224" s="142"/>
      <c r="O224" s="142"/>
      <c r="P224" s="142"/>
      <c r="Q224" s="143"/>
    </row>
    <row r="225" spans="2:17" x14ac:dyDescent="0.2">
      <c r="B225" s="136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8"/>
    </row>
    <row r="226" spans="2:17" x14ac:dyDescent="0.2">
      <c r="B226" s="136"/>
      <c r="C226" s="286" t="s">
        <v>106</v>
      </c>
      <c r="D226" s="287"/>
      <c r="E226" s="287"/>
      <c r="F226" s="287"/>
      <c r="G226" s="287"/>
      <c r="H226" s="287"/>
      <c r="I226" s="287"/>
      <c r="J226" s="288"/>
      <c r="K226" s="137"/>
      <c r="L226" s="191"/>
      <c r="M226" s="192"/>
      <c r="N226" s="192"/>
      <c r="O226" s="192"/>
      <c r="P226" s="193"/>
      <c r="Q226" s="138"/>
    </row>
    <row r="227" spans="2:17" x14ac:dyDescent="0.2">
      <c r="B227" s="136"/>
      <c r="C227" s="289"/>
      <c r="D227" s="290"/>
      <c r="E227" s="290"/>
      <c r="F227" s="290"/>
      <c r="G227" s="290"/>
      <c r="H227" s="290"/>
      <c r="I227" s="290"/>
      <c r="J227" s="291"/>
      <c r="K227" s="137"/>
      <c r="L227" s="194"/>
      <c r="M227" s="195"/>
      <c r="N227" s="195"/>
      <c r="O227" s="195"/>
      <c r="P227" s="196"/>
      <c r="Q227" s="138"/>
    </row>
    <row r="228" spans="2:17" x14ac:dyDescent="0.2">
      <c r="B228" s="136"/>
      <c r="C228" s="289"/>
      <c r="D228" s="290"/>
      <c r="E228" s="290"/>
      <c r="F228" s="290"/>
      <c r="G228" s="290"/>
      <c r="H228" s="290"/>
      <c r="I228" s="290"/>
      <c r="J228" s="291"/>
      <c r="K228" s="137"/>
      <c r="L228" s="194"/>
      <c r="M228" s="195"/>
      <c r="N228" s="195"/>
      <c r="O228" s="195"/>
      <c r="P228" s="196"/>
      <c r="Q228" s="138"/>
    </row>
    <row r="229" spans="2:17" x14ac:dyDescent="0.2">
      <c r="B229" s="136"/>
      <c r="C229" s="289"/>
      <c r="D229" s="290"/>
      <c r="E229" s="290"/>
      <c r="F229" s="290"/>
      <c r="G229" s="290"/>
      <c r="H229" s="290"/>
      <c r="I229" s="290"/>
      <c r="J229" s="291"/>
      <c r="K229" s="137"/>
      <c r="L229" s="194"/>
      <c r="M229" s="195"/>
      <c r="N229" s="195"/>
      <c r="O229" s="195"/>
      <c r="P229" s="196"/>
      <c r="Q229" s="138"/>
    </row>
    <row r="230" spans="2:17" x14ac:dyDescent="0.2">
      <c r="B230" s="136"/>
      <c r="C230" s="289"/>
      <c r="D230" s="290"/>
      <c r="E230" s="290"/>
      <c r="F230" s="290"/>
      <c r="G230" s="290"/>
      <c r="H230" s="290"/>
      <c r="I230" s="290"/>
      <c r="J230" s="291"/>
      <c r="K230" s="137"/>
      <c r="L230" s="194"/>
      <c r="M230" s="195"/>
      <c r="N230" s="195"/>
      <c r="O230" s="195"/>
      <c r="P230" s="196"/>
      <c r="Q230" s="138"/>
    </row>
    <row r="231" spans="2:17" x14ac:dyDescent="0.2">
      <c r="B231" s="140"/>
      <c r="C231" s="289"/>
      <c r="D231" s="290"/>
      <c r="E231" s="290"/>
      <c r="F231" s="290"/>
      <c r="G231" s="290"/>
      <c r="H231" s="290"/>
      <c r="I231" s="290"/>
      <c r="J231" s="291"/>
      <c r="K231" s="137"/>
      <c r="L231" s="194"/>
      <c r="M231" s="195"/>
      <c r="N231" s="195"/>
      <c r="O231" s="195"/>
      <c r="P231" s="196"/>
      <c r="Q231" s="138"/>
    </row>
    <row r="232" spans="2:17" x14ac:dyDescent="0.2">
      <c r="B232" s="136"/>
      <c r="C232" s="289"/>
      <c r="D232" s="290"/>
      <c r="E232" s="290"/>
      <c r="F232" s="290"/>
      <c r="G232" s="290"/>
      <c r="H232" s="290"/>
      <c r="I232" s="290"/>
      <c r="J232" s="291"/>
      <c r="K232" s="144"/>
      <c r="L232" s="194"/>
      <c r="M232" s="195"/>
      <c r="N232" s="195"/>
      <c r="O232" s="195"/>
      <c r="P232" s="196"/>
      <c r="Q232" s="138"/>
    </row>
    <row r="233" spans="2:17" x14ac:dyDescent="0.2">
      <c r="B233" s="136"/>
      <c r="C233" s="289"/>
      <c r="D233" s="290"/>
      <c r="E233" s="290"/>
      <c r="F233" s="290"/>
      <c r="G233" s="290"/>
      <c r="H233" s="290"/>
      <c r="I233" s="290"/>
      <c r="J233" s="291"/>
      <c r="K233" s="145"/>
      <c r="L233" s="194"/>
      <c r="M233" s="195"/>
      <c r="N233" s="195"/>
      <c r="O233" s="195"/>
      <c r="P233" s="196"/>
      <c r="Q233" s="138"/>
    </row>
    <row r="234" spans="2:17" x14ac:dyDescent="0.2">
      <c r="B234" s="136"/>
      <c r="C234" s="289"/>
      <c r="D234" s="290"/>
      <c r="E234" s="290"/>
      <c r="F234" s="290"/>
      <c r="G234" s="290"/>
      <c r="H234" s="290"/>
      <c r="I234" s="290"/>
      <c r="J234" s="291"/>
      <c r="K234" s="145"/>
      <c r="L234" s="194"/>
      <c r="M234" s="195"/>
      <c r="N234" s="195"/>
      <c r="O234" s="195"/>
      <c r="P234" s="196"/>
      <c r="Q234" s="138"/>
    </row>
    <row r="235" spans="2:17" x14ac:dyDescent="0.2">
      <c r="B235" s="136"/>
      <c r="C235" s="289"/>
      <c r="D235" s="290"/>
      <c r="E235" s="290"/>
      <c r="F235" s="290"/>
      <c r="G235" s="290"/>
      <c r="H235" s="290"/>
      <c r="I235" s="290"/>
      <c r="J235" s="291"/>
      <c r="K235" s="145"/>
      <c r="L235" s="194"/>
      <c r="M235" s="195"/>
      <c r="N235" s="195"/>
      <c r="O235" s="195"/>
      <c r="P235" s="196"/>
      <c r="Q235" s="138"/>
    </row>
    <row r="236" spans="2:17" x14ac:dyDescent="0.2">
      <c r="B236" s="136"/>
      <c r="C236" s="289"/>
      <c r="D236" s="290"/>
      <c r="E236" s="290"/>
      <c r="F236" s="290"/>
      <c r="G236" s="290"/>
      <c r="H236" s="290"/>
      <c r="I236" s="290"/>
      <c r="J236" s="291"/>
      <c r="K236" s="145"/>
      <c r="L236" s="194"/>
      <c r="M236" s="195"/>
      <c r="N236" s="195"/>
      <c r="O236" s="195"/>
      <c r="P236" s="196"/>
      <c r="Q236" s="138"/>
    </row>
    <row r="237" spans="2:17" x14ac:dyDescent="0.2">
      <c r="B237" s="136"/>
      <c r="C237" s="289"/>
      <c r="D237" s="290"/>
      <c r="E237" s="290"/>
      <c r="F237" s="290"/>
      <c r="G237" s="290"/>
      <c r="H237" s="290"/>
      <c r="I237" s="290"/>
      <c r="J237" s="291"/>
      <c r="K237" s="145"/>
      <c r="L237" s="194"/>
      <c r="M237" s="195"/>
      <c r="N237" s="195"/>
      <c r="O237" s="195"/>
      <c r="P237" s="196"/>
      <c r="Q237" s="146"/>
    </row>
    <row r="238" spans="2:17" x14ac:dyDescent="0.2">
      <c r="B238" s="136"/>
      <c r="C238" s="289"/>
      <c r="D238" s="290"/>
      <c r="E238" s="290"/>
      <c r="F238" s="290"/>
      <c r="G238" s="290"/>
      <c r="H238" s="290"/>
      <c r="I238" s="290"/>
      <c r="J238" s="291"/>
      <c r="L238" s="194"/>
      <c r="M238" s="195"/>
      <c r="N238" s="195"/>
      <c r="O238" s="195"/>
      <c r="P238" s="196"/>
      <c r="Q238" s="148"/>
    </row>
    <row r="239" spans="2:17" ht="126" customHeight="1" x14ac:dyDescent="0.2">
      <c r="B239" s="149"/>
      <c r="C239" s="289"/>
      <c r="D239" s="290"/>
      <c r="E239" s="290"/>
      <c r="F239" s="290"/>
      <c r="G239" s="290"/>
      <c r="H239" s="290"/>
      <c r="I239" s="290"/>
      <c r="J239" s="291"/>
      <c r="L239" s="194"/>
      <c r="M239" s="195"/>
      <c r="N239" s="195"/>
      <c r="O239" s="195"/>
      <c r="P239" s="196"/>
      <c r="Q239" s="138"/>
    </row>
    <row r="240" spans="2:17" x14ac:dyDescent="0.2">
      <c r="B240" s="149"/>
      <c r="C240" s="289"/>
      <c r="D240" s="290"/>
      <c r="E240" s="290"/>
      <c r="F240" s="290"/>
      <c r="G240" s="290"/>
      <c r="H240" s="290"/>
      <c r="I240" s="290"/>
      <c r="J240" s="291"/>
      <c r="L240" s="194"/>
      <c r="M240" s="195"/>
      <c r="N240" s="195"/>
      <c r="O240" s="195"/>
      <c r="P240" s="196"/>
      <c r="Q240" s="138"/>
    </row>
    <row r="241" spans="2:17" x14ac:dyDescent="0.2">
      <c r="B241" s="149"/>
      <c r="C241" s="292"/>
      <c r="D241" s="293"/>
      <c r="E241" s="293"/>
      <c r="F241" s="293"/>
      <c r="G241" s="293"/>
      <c r="H241" s="293"/>
      <c r="I241" s="293"/>
      <c r="J241" s="294"/>
      <c r="L241" s="283"/>
      <c r="M241" s="284"/>
      <c r="N241" s="284"/>
      <c r="O241" s="284"/>
      <c r="P241" s="285"/>
      <c r="Q241" s="138"/>
    </row>
    <row r="242" spans="2:17" x14ac:dyDescent="0.2">
      <c r="B242" s="149"/>
      <c r="C242" s="200" t="s">
        <v>107</v>
      </c>
      <c r="D242" s="201"/>
      <c r="E242" s="201"/>
      <c r="F242" s="202"/>
      <c r="G242" s="311" t="s">
        <v>108</v>
      </c>
      <c r="H242" s="312"/>
      <c r="I242" s="312"/>
      <c r="J242" s="313"/>
      <c r="L242" s="200" t="s">
        <v>107</v>
      </c>
      <c r="M242" s="202"/>
      <c r="N242" s="250" t="s">
        <v>108</v>
      </c>
      <c r="O242" s="251"/>
      <c r="P242" s="252"/>
      <c r="Q242" s="138"/>
    </row>
    <row r="243" spans="2:17" x14ac:dyDescent="0.2">
      <c r="B243" s="149"/>
      <c r="C243" s="161" t="s">
        <v>164</v>
      </c>
      <c r="D243" s="162"/>
      <c r="E243" s="162"/>
      <c r="F243" s="163"/>
      <c r="G243" s="295" t="s">
        <v>198</v>
      </c>
      <c r="H243" s="393"/>
      <c r="I243" s="393"/>
      <c r="J243" s="394"/>
      <c r="L243" s="175" t="s">
        <v>164</v>
      </c>
      <c r="M243" s="176"/>
      <c r="N243" s="295" t="s">
        <v>199</v>
      </c>
      <c r="O243" s="296"/>
      <c r="P243" s="297"/>
      <c r="Q243" s="138"/>
    </row>
    <row r="244" spans="2:17" x14ac:dyDescent="0.2">
      <c r="B244" s="149"/>
      <c r="C244" s="164"/>
      <c r="D244" s="165"/>
      <c r="E244" s="165"/>
      <c r="F244" s="166"/>
      <c r="G244" s="395"/>
      <c r="H244" s="396"/>
      <c r="I244" s="396"/>
      <c r="J244" s="397"/>
      <c r="L244" s="177"/>
      <c r="M244" s="178"/>
      <c r="N244" s="298"/>
      <c r="O244" s="299"/>
      <c r="P244" s="300"/>
      <c r="Q244" s="138"/>
    </row>
    <row r="245" spans="2:17" x14ac:dyDescent="0.2">
      <c r="B245" s="149"/>
      <c r="C245" s="164"/>
      <c r="D245" s="165"/>
      <c r="E245" s="165"/>
      <c r="F245" s="166"/>
      <c r="G245" s="395"/>
      <c r="H245" s="396"/>
      <c r="I245" s="396"/>
      <c r="J245" s="397"/>
      <c r="L245" s="177"/>
      <c r="M245" s="178"/>
      <c r="N245" s="298"/>
      <c r="O245" s="299"/>
      <c r="P245" s="300"/>
      <c r="Q245" s="138"/>
    </row>
    <row r="246" spans="2:17" x14ac:dyDescent="0.2">
      <c r="B246" s="149"/>
      <c r="C246" s="167"/>
      <c r="D246" s="168"/>
      <c r="E246" s="168"/>
      <c r="F246" s="169"/>
      <c r="G246" s="398"/>
      <c r="H246" s="399"/>
      <c r="I246" s="399"/>
      <c r="J246" s="400"/>
      <c r="L246" s="179"/>
      <c r="M246" s="180"/>
      <c r="N246" s="301"/>
      <c r="O246" s="302"/>
      <c r="P246" s="303"/>
      <c r="Q246" s="138"/>
    </row>
    <row r="247" spans="2:17" x14ac:dyDescent="0.2">
      <c r="B247" s="150"/>
      <c r="C247" s="6"/>
      <c r="D247" s="6"/>
      <c r="E247" s="6"/>
      <c r="F247" s="6"/>
      <c r="G247" s="6"/>
      <c r="H247" s="6"/>
      <c r="I247" s="6"/>
      <c r="J247" s="6"/>
      <c r="K247" s="6"/>
      <c r="L247" s="151"/>
      <c r="M247" s="152"/>
      <c r="N247" s="152"/>
      <c r="O247" s="152"/>
      <c r="P247" s="152"/>
      <c r="Q247" s="143"/>
    </row>
    <row r="248" spans="2:17" x14ac:dyDescent="0.2">
      <c r="B248" s="136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8"/>
    </row>
    <row r="249" spans="2:17" x14ac:dyDescent="0.2">
      <c r="B249" s="136"/>
      <c r="C249" s="286"/>
      <c r="D249" s="287"/>
      <c r="E249" s="287"/>
      <c r="F249" s="287"/>
      <c r="G249" s="287"/>
      <c r="H249" s="287"/>
      <c r="I249" s="287"/>
      <c r="J249" s="288"/>
      <c r="K249" s="137"/>
      <c r="L249" s="191"/>
      <c r="M249" s="192"/>
      <c r="N249" s="192"/>
      <c r="O249" s="192"/>
      <c r="P249" s="193"/>
      <c r="Q249" s="138"/>
    </row>
    <row r="250" spans="2:17" x14ac:dyDescent="0.2">
      <c r="B250" s="136"/>
      <c r="C250" s="289"/>
      <c r="D250" s="290"/>
      <c r="E250" s="290"/>
      <c r="F250" s="290"/>
      <c r="G250" s="290"/>
      <c r="H250" s="290"/>
      <c r="I250" s="290"/>
      <c r="J250" s="291"/>
      <c r="K250" s="137"/>
      <c r="L250" s="194"/>
      <c r="M250" s="195"/>
      <c r="N250" s="195"/>
      <c r="O250" s="195"/>
      <c r="P250" s="196"/>
      <c r="Q250" s="138"/>
    </row>
    <row r="251" spans="2:17" x14ac:dyDescent="0.2">
      <c r="B251" s="136"/>
      <c r="C251" s="289"/>
      <c r="D251" s="290"/>
      <c r="E251" s="290"/>
      <c r="F251" s="290"/>
      <c r="G251" s="290"/>
      <c r="H251" s="290"/>
      <c r="I251" s="290"/>
      <c r="J251" s="291"/>
      <c r="K251" s="137"/>
      <c r="L251" s="194"/>
      <c r="M251" s="195"/>
      <c r="N251" s="195"/>
      <c r="O251" s="195"/>
      <c r="P251" s="196"/>
      <c r="Q251" s="138"/>
    </row>
    <row r="252" spans="2:17" x14ac:dyDescent="0.2">
      <c r="B252" s="136"/>
      <c r="C252" s="289"/>
      <c r="D252" s="290"/>
      <c r="E252" s="290"/>
      <c r="F252" s="290"/>
      <c r="G252" s="290"/>
      <c r="H252" s="290"/>
      <c r="I252" s="290"/>
      <c r="J252" s="291"/>
      <c r="K252" s="137"/>
      <c r="L252" s="194"/>
      <c r="M252" s="195"/>
      <c r="N252" s="195"/>
      <c r="O252" s="195"/>
      <c r="P252" s="196"/>
      <c r="Q252" s="138"/>
    </row>
    <row r="253" spans="2:17" ht="30" customHeight="1" x14ac:dyDescent="0.2">
      <c r="B253" s="136"/>
      <c r="C253" s="289"/>
      <c r="D253" s="290"/>
      <c r="E253" s="290"/>
      <c r="F253" s="290"/>
      <c r="G253" s="290"/>
      <c r="H253" s="290"/>
      <c r="I253" s="290"/>
      <c r="J253" s="291"/>
      <c r="K253" s="137"/>
      <c r="L253" s="194"/>
      <c r="M253" s="195"/>
      <c r="N253" s="195"/>
      <c r="O253" s="195"/>
      <c r="P253" s="196"/>
      <c r="Q253" s="138"/>
    </row>
    <row r="254" spans="2:17" x14ac:dyDescent="0.2">
      <c r="B254" s="140"/>
      <c r="C254" s="289"/>
      <c r="D254" s="290"/>
      <c r="E254" s="290"/>
      <c r="F254" s="290"/>
      <c r="G254" s="290"/>
      <c r="H254" s="290"/>
      <c r="I254" s="290"/>
      <c r="J254" s="291"/>
      <c r="K254" s="137"/>
      <c r="L254" s="194"/>
      <c r="M254" s="195"/>
      <c r="N254" s="195"/>
      <c r="O254" s="195"/>
      <c r="P254" s="196"/>
      <c r="Q254" s="138"/>
    </row>
    <row r="255" spans="2:17" ht="26.25" customHeight="1" x14ac:dyDescent="0.2">
      <c r="B255" s="136"/>
      <c r="C255" s="289"/>
      <c r="D255" s="290"/>
      <c r="E255" s="290"/>
      <c r="F255" s="290"/>
      <c r="G255" s="290"/>
      <c r="H255" s="290"/>
      <c r="I255" s="290"/>
      <c r="J255" s="291"/>
      <c r="K255" s="144"/>
      <c r="L255" s="194"/>
      <c r="M255" s="195"/>
      <c r="N255" s="195"/>
      <c r="O255" s="195"/>
      <c r="P255" s="196"/>
      <c r="Q255" s="138"/>
    </row>
    <row r="256" spans="2:17" ht="26.25" customHeight="1" x14ac:dyDescent="0.2">
      <c r="B256" s="136"/>
      <c r="C256" s="289"/>
      <c r="D256" s="290"/>
      <c r="E256" s="290"/>
      <c r="F256" s="290"/>
      <c r="G256" s="290"/>
      <c r="H256" s="290"/>
      <c r="I256" s="290"/>
      <c r="J256" s="291"/>
      <c r="K256" s="145"/>
      <c r="L256" s="194"/>
      <c r="M256" s="195"/>
      <c r="N256" s="195"/>
      <c r="O256" s="195"/>
      <c r="P256" s="196"/>
      <c r="Q256" s="138"/>
    </row>
    <row r="257" spans="2:17" ht="24" customHeight="1" x14ac:dyDescent="0.2">
      <c r="B257" s="136"/>
      <c r="C257" s="289"/>
      <c r="D257" s="290"/>
      <c r="E257" s="290"/>
      <c r="F257" s="290"/>
      <c r="G257" s="290"/>
      <c r="H257" s="290"/>
      <c r="I257" s="290"/>
      <c r="J257" s="291"/>
      <c r="K257" s="145"/>
      <c r="L257" s="194"/>
      <c r="M257" s="195"/>
      <c r="N257" s="195"/>
      <c r="O257" s="195"/>
      <c r="P257" s="196"/>
      <c r="Q257" s="138"/>
    </row>
    <row r="258" spans="2:17" x14ac:dyDescent="0.2">
      <c r="B258" s="136"/>
      <c r="C258" s="289"/>
      <c r="D258" s="290"/>
      <c r="E258" s="290"/>
      <c r="F258" s="290"/>
      <c r="G258" s="290"/>
      <c r="H258" s="290"/>
      <c r="I258" s="290"/>
      <c r="J258" s="291"/>
      <c r="K258" s="145"/>
      <c r="L258" s="194"/>
      <c r="M258" s="195"/>
      <c r="N258" s="195"/>
      <c r="O258" s="195"/>
      <c r="P258" s="196"/>
      <c r="Q258" s="138"/>
    </row>
    <row r="259" spans="2:17" x14ac:dyDescent="0.2">
      <c r="B259" s="136"/>
      <c r="C259" s="289"/>
      <c r="D259" s="290"/>
      <c r="E259" s="290"/>
      <c r="F259" s="290"/>
      <c r="G259" s="290"/>
      <c r="H259" s="290"/>
      <c r="I259" s="290"/>
      <c r="J259" s="291"/>
      <c r="K259" s="145"/>
      <c r="L259" s="194"/>
      <c r="M259" s="195"/>
      <c r="N259" s="195"/>
      <c r="O259" s="195"/>
      <c r="P259" s="196"/>
      <c r="Q259" s="138"/>
    </row>
    <row r="260" spans="2:17" ht="34.5" customHeight="1" x14ac:dyDescent="0.2">
      <c r="B260" s="136"/>
      <c r="C260" s="289"/>
      <c r="D260" s="290"/>
      <c r="E260" s="290"/>
      <c r="F260" s="290"/>
      <c r="G260" s="290"/>
      <c r="H260" s="290"/>
      <c r="I260" s="290"/>
      <c r="J260" s="291"/>
      <c r="K260" s="145"/>
      <c r="L260" s="194"/>
      <c r="M260" s="195"/>
      <c r="N260" s="195"/>
      <c r="O260" s="195"/>
      <c r="P260" s="196"/>
      <c r="Q260" s="146"/>
    </row>
    <row r="261" spans="2:17" ht="33.75" customHeight="1" x14ac:dyDescent="0.2">
      <c r="B261" s="136"/>
      <c r="C261" s="289"/>
      <c r="D261" s="290"/>
      <c r="E261" s="290"/>
      <c r="F261" s="290"/>
      <c r="G261" s="290"/>
      <c r="H261" s="290"/>
      <c r="I261" s="290"/>
      <c r="J261" s="291"/>
      <c r="K261" s="147"/>
      <c r="L261" s="194"/>
      <c r="M261" s="195"/>
      <c r="N261" s="195"/>
      <c r="O261" s="195"/>
      <c r="P261" s="196"/>
      <c r="Q261" s="148"/>
    </row>
    <row r="262" spans="2:17" x14ac:dyDescent="0.2">
      <c r="B262" s="149"/>
      <c r="C262" s="289"/>
      <c r="D262" s="290"/>
      <c r="E262" s="290"/>
      <c r="F262" s="290"/>
      <c r="G262" s="290"/>
      <c r="H262" s="290"/>
      <c r="I262" s="290"/>
      <c r="J262" s="291"/>
      <c r="L262" s="194"/>
      <c r="M262" s="195"/>
      <c r="N262" s="195"/>
      <c r="O262" s="195"/>
      <c r="P262" s="196"/>
      <c r="Q262" s="138"/>
    </row>
    <row r="263" spans="2:17" ht="28.5" customHeight="1" x14ac:dyDescent="0.2">
      <c r="B263" s="149"/>
      <c r="C263" s="289"/>
      <c r="D263" s="290"/>
      <c r="E263" s="290"/>
      <c r="F263" s="290"/>
      <c r="G263" s="290"/>
      <c r="H263" s="290"/>
      <c r="I263" s="290"/>
      <c r="J263" s="291"/>
      <c r="L263" s="194"/>
      <c r="M263" s="195"/>
      <c r="N263" s="195"/>
      <c r="O263" s="195"/>
      <c r="P263" s="196"/>
      <c r="Q263" s="138"/>
    </row>
    <row r="264" spans="2:17" x14ac:dyDescent="0.2">
      <c r="B264" s="149"/>
      <c r="C264" s="292"/>
      <c r="D264" s="293"/>
      <c r="E264" s="293"/>
      <c r="F264" s="293"/>
      <c r="G264" s="293"/>
      <c r="H264" s="293"/>
      <c r="I264" s="293"/>
      <c r="J264" s="294"/>
      <c r="L264" s="283"/>
      <c r="M264" s="284"/>
      <c r="N264" s="284"/>
      <c r="O264" s="284"/>
      <c r="P264" s="285"/>
      <c r="Q264" s="138"/>
    </row>
    <row r="265" spans="2:17" x14ac:dyDescent="0.2">
      <c r="B265" s="149"/>
      <c r="C265" s="200" t="s">
        <v>107</v>
      </c>
      <c r="D265" s="201"/>
      <c r="E265" s="201"/>
      <c r="F265" s="202"/>
      <c r="G265" s="311" t="s">
        <v>108</v>
      </c>
      <c r="H265" s="312"/>
      <c r="I265" s="312"/>
      <c r="J265" s="313"/>
      <c r="L265" s="200" t="s">
        <v>107</v>
      </c>
      <c r="M265" s="202"/>
      <c r="N265" s="250" t="s">
        <v>108</v>
      </c>
      <c r="O265" s="251"/>
      <c r="P265" s="252"/>
      <c r="Q265" s="138"/>
    </row>
    <row r="266" spans="2:17" x14ac:dyDescent="0.2">
      <c r="B266" s="149"/>
      <c r="C266" s="161" t="s">
        <v>164</v>
      </c>
      <c r="D266" s="162"/>
      <c r="E266" s="162"/>
      <c r="F266" s="163"/>
      <c r="G266" s="295" t="s">
        <v>200</v>
      </c>
      <c r="H266" s="393"/>
      <c r="I266" s="393"/>
      <c r="J266" s="394"/>
      <c r="L266" s="175" t="s">
        <v>164</v>
      </c>
      <c r="M266" s="176"/>
      <c r="N266" s="295" t="s">
        <v>201</v>
      </c>
      <c r="O266" s="296"/>
      <c r="P266" s="297"/>
      <c r="Q266" s="138"/>
    </row>
    <row r="267" spans="2:17" ht="15" customHeight="1" x14ac:dyDescent="0.2">
      <c r="B267" s="149"/>
      <c r="C267" s="164"/>
      <c r="D267" s="165"/>
      <c r="E267" s="165"/>
      <c r="F267" s="166"/>
      <c r="G267" s="395"/>
      <c r="H267" s="396"/>
      <c r="I267" s="396"/>
      <c r="J267" s="397"/>
      <c r="L267" s="177"/>
      <c r="M267" s="178"/>
      <c r="N267" s="298"/>
      <c r="O267" s="299"/>
      <c r="P267" s="300"/>
      <c r="Q267" s="138"/>
    </row>
    <row r="268" spans="2:17" x14ac:dyDescent="0.2">
      <c r="B268" s="149"/>
      <c r="C268" s="164"/>
      <c r="D268" s="165"/>
      <c r="E268" s="165"/>
      <c r="F268" s="166"/>
      <c r="G268" s="395"/>
      <c r="H268" s="396"/>
      <c r="I268" s="396"/>
      <c r="J268" s="397"/>
      <c r="L268" s="177"/>
      <c r="M268" s="178"/>
      <c r="N268" s="298"/>
      <c r="O268" s="299"/>
      <c r="P268" s="300"/>
      <c r="Q268" s="138"/>
    </row>
    <row r="269" spans="2:17" x14ac:dyDescent="0.2">
      <c r="B269" s="149"/>
      <c r="C269" s="167"/>
      <c r="D269" s="168"/>
      <c r="E269" s="168"/>
      <c r="F269" s="169"/>
      <c r="G269" s="398"/>
      <c r="H269" s="399"/>
      <c r="I269" s="399"/>
      <c r="J269" s="400"/>
      <c r="L269" s="179"/>
      <c r="M269" s="180"/>
      <c r="N269" s="301"/>
      <c r="O269" s="302"/>
      <c r="P269" s="303"/>
      <c r="Q269" s="138"/>
    </row>
    <row r="270" spans="2:17" ht="20.25" customHeight="1" x14ac:dyDescent="0.2">
      <c r="B270" s="150"/>
      <c r="C270" s="6"/>
      <c r="D270" s="6"/>
      <c r="E270" s="6"/>
      <c r="F270" s="6"/>
      <c r="G270" s="6"/>
      <c r="H270" s="6"/>
      <c r="I270" s="6"/>
      <c r="J270" s="6"/>
      <c r="K270" s="6"/>
      <c r="L270" s="151"/>
      <c r="M270" s="152"/>
      <c r="N270" s="152"/>
      <c r="O270" s="152"/>
      <c r="P270" s="152"/>
      <c r="Q270" s="143"/>
    </row>
    <row r="271" spans="2:17" ht="21" customHeight="1" thickBot="1" x14ac:dyDescent="0.25">
      <c r="B271" s="136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8"/>
    </row>
    <row r="272" spans="2:17" ht="21.75" customHeight="1" x14ac:dyDescent="0.2">
      <c r="B272" s="136"/>
      <c r="C272" s="286"/>
      <c r="D272" s="287"/>
      <c r="E272" s="287"/>
      <c r="F272" s="287"/>
      <c r="G272" s="287"/>
      <c r="H272" s="287"/>
      <c r="I272" s="287"/>
      <c r="J272" s="288"/>
      <c r="K272" s="137"/>
      <c r="L272" s="191" t="s">
        <v>172</v>
      </c>
      <c r="M272" s="192"/>
      <c r="N272" s="192"/>
      <c r="O272" s="192"/>
      <c r="P272" s="193"/>
      <c r="Q272" s="138"/>
    </row>
    <row r="273" spans="2:17" ht="21.75" customHeight="1" x14ac:dyDescent="0.2">
      <c r="B273" s="136"/>
      <c r="C273" s="289"/>
      <c r="D273" s="290"/>
      <c r="E273" s="290"/>
      <c r="F273" s="290"/>
      <c r="G273" s="290"/>
      <c r="H273" s="290"/>
      <c r="I273" s="290"/>
      <c r="J273" s="291"/>
      <c r="K273" s="137"/>
      <c r="L273" s="194"/>
      <c r="M273" s="195"/>
      <c r="N273" s="195"/>
      <c r="O273" s="195"/>
      <c r="P273" s="196"/>
      <c r="Q273" s="138"/>
    </row>
    <row r="274" spans="2:17" ht="21.75" customHeight="1" x14ac:dyDescent="0.2">
      <c r="B274" s="136"/>
      <c r="C274" s="289"/>
      <c r="D274" s="290"/>
      <c r="E274" s="290"/>
      <c r="F274" s="290"/>
      <c r="G274" s="290"/>
      <c r="H274" s="290"/>
      <c r="I274" s="290"/>
      <c r="J274" s="291"/>
      <c r="K274" s="137"/>
      <c r="L274" s="194"/>
      <c r="M274" s="195"/>
      <c r="N274" s="195"/>
      <c r="O274" s="195"/>
      <c r="P274" s="196"/>
      <c r="Q274" s="138"/>
    </row>
    <row r="275" spans="2:17" ht="21.75" customHeight="1" x14ac:dyDescent="0.2">
      <c r="B275" s="136"/>
      <c r="C275" s="289"/>
      <c r="D275" s="290"/>
      <c r="E275" s="290"/>
      <c r="F275" s="290"/>
      <c r="G275" s="290"/>
      <c r="H275" s="290"/>
      <c r="I275" s="290"/>
      <c r="J275" s="291"/>
      <c r="K275" s="137"/>
      <c r="L275" s="194"/>
      <c r="M275" s="195"/>
      <c r="N275" s="195"/>
      <c r="O275" s="195"/>
      <c r="P275" s="196"/>
      <c r="Q275" s="138"/>
    </row>
    <row r="276" spans="2:17" ht="21.75" customHeight="1" x14ac:dyDescent="0.2">
      <c r="B276" s="136"/>
      <c r="C276" s="289"/>
      <c r="D276" s="290"/>
      <c r="E276" s="290"/>
      <c r="F276" s="290"/>
      <c r="G276" s="290"/>
      <c r="H276" s="290"/>
      <c r="I276" s="290"/>
      <c r="J276" s="291"/>
      <c r="K276" s="137"/>
      <c r="L276" s="194"/>
      <c r="M276" s="195"/>
      <c r="N276" s="195"/>
      <c r="O276" s="195"/>
      <c r="P276" s="196"/>
      <c r="Q276" s="138"/>
    </row>
    <row r="277" spans="2:17" ht="21.75" customHeight="1" x14ac:dyDescent="0.2">
      <c r="B277" s="140"/>
      <c r="C277" s="289"/>
      <c r="D277" s="290"/>
      <c r="E277" s="290"/>
      <c r="F277" s="290"/>
      <c r="G277" s="290"/>
      <c r="H277" s="290"/>
      <c r="I277" s="290"/>
      <c r="J277" s="291"/>
      <c r="K277" s="137"/>
      <c r="L277" s="194"/>
      <c r="M277" s="195"/>
      <c r="N277" s="195"/>
      <c r="O277" s="195"/>
      <c r="P277" s="196"/>
      <c r="Q277" s="138"/>
    </row>
    <row r="278" spans="2:17" ht="21.75" customHeight="1" x14ac:dyDescent="0.2">
      <c r="B278" s="136"/>
      <c r="C278" s="289"/>
      <c r="D278" s="290"/>
      <c r="E278" s="290"/>
      <c r="F278" s="290"/>
      <c r="G278" s="290"/>
      <c r="H278" s="290"/>
      <c r="I278" s="290"/>
      <c r="J278" s="291"/>
      <c r="K278" s="144"/>
      <c r="L278" s="194"/>
      <c r="M278" s="195"/>
      <c r="N278" s="195"/>
      <c r="O278" s="195"/>
      <c r="P278" s="196"/>
      <c r="Q278" s="138"/>
    </row>
    <row r="279" spans="2:17" ht="21.75" customHeight="1" x14ac:dyDescent="0.2">
      <c r="B279" s="136"/>
      <c r="C279" s="289"/>
      <c r="D279" s="290"/>
      <c r="E279" s="290"/>
      <c r="F279" s="290"/>
      <c r="G279" s="290"/>
      <c r="H279" s="290"/>
      <c r="I279" s="290"/>
      <c r="J279" s="291"/>
      <c r="K279" s="145"/>
      <c r="L279" s="194"/>
      <c r="M279" s="195"/>
      <c r="N279" s="195"/>
      <c r="O279" s="195"/>
      <c r="P279" s="196"/>
      <c r="Q279" s="138"/>
    </row>
    <row r="280" spans="2:17" ht="21.75" customHeight="1" x14ac:dyDescent="0.2">
      <c r="B280" s="136"/>
      <c r="C280" s="289"/>
      <c r="D280" s="290"/>
      <c r="E280" s="290"/>
      <c r="F280" s="290"/>
      <c r="G280" s="290"/>
      <c r="H280" s="290"/>
      <c r="I280" s="290"/>
      <c r="J280" s="291"/>
      <c r="K280" s="145"/>
      <c r="L280" s="194"/>
      <c r="M280" s="195"/>
      <c r="N280" s="195"/>
      <c r="O280" s="195"/>
      <c r="P280" s="196"/>
      <c r="Q280" s="138"/>
    </row>
    <row r="281" spans="2:17" ht="21.75" customHeight="1" x14ac:dyDescent="0.2">
      <c r="B281" s="136"/>
      <c r="C281" s="289"/>
      <c r="D281" s="290"/>
      <c r="E281" s="290"/>
      <c r="F281" s="290"/>
      <c r="G281" s="290"/>
      <c r="H281" s="290"/>
      <c r="I281" s="290"/>
      <c r="J281" s="291"/>
      <c r="K281" s="145"/>
      <c r="L281" s="194"/>
      <c r="M281" s="195"/>
      <c r="N281" s="195"/>
      <c r="O281" s="195"/>
      <c r="P281" s="196"/>
      <c r="Q281" s="138"/>
    </row>
    <row r="282" spans="2:17" ht="21.75" customHeight="1" x14ac:dyDescent="0.2">
      <c r="B282" s="136"/>
      <c r="C282" s="289"/>
      <c r="D282" s="290"/>
      <c r="E282" s="290"/>
      <c r="F282" s="290"/>
      <c r="G282" s="290"/>
      <c r="H282" s="290"/>
      <c r="I282" s="290"/>
      <c r="J282" s="291"/>
      <c r="K282" s="145"/>
      <c r="L282" s="194"/>
      <c r="M282" s="195"/>
      <c r="N282" s="195"/>
      <c r="O282" s="195"/>
      <c r="P282" s="196"/>
      <c r="Q282" s="138"/>
    </row>
    <row r="283" spans="2:17" ht="21.75" customHeight="1" x14ac:dyDescent="0.2">
      <c r="B283" s="136"/>
      <c r="C283" s="289"/>
      <c r="D283" s="290"/>
      <c r="E283" s="290"/>
      <c r="F283" s="290"/>
      <c r="G283" s="290"/>
      <c r="H283" s="290"/>
      <c r="I283" s="290"/>
      <c r="J283" s="291"/>
      <c r="K283" s="145"/>
      <c r="L283" s="194"/>
      <c r="M283" s="195"/>
      <c r="N283" s="195"/>
      <c r="O283" s="195"/>
      <c r="P283" s="196"/>
      <c r="Q283" s="146"/>
    </row>
    <row r="284" spans="2:17" ht="21.75" customHeight="1" x14ac:dyDescent="0.2">
      <c r="B284" s="136"/>
      <c r="C284" s="289"/>
      <c r="D284" s="290"/>
      <c r="E284" s="290"/>
      <c r="F284" s="290"/>
      <c r="G284" s="290"/>
      <c r="H284" s="290"/>
      <c r="I284" s="290"/>
      <c r="J284" s="291"/>
      <c r="K284" s="147"/>
      <c r="L284" s="194"/>
      <c r="M284" s="195"/>
      <c r="N284" s="195"/>
      <c r="O284" s="195"/>
      <c r="P284" s="196"/>
      <c r="Q284" s="148"/>
    </row>
    <row r="285" spans="2:17" ht="21.75" customHeight="1" x14ac:dyDescent="0.2">
      <c r="B285" s="149"/>
      <c r="C285" s="289"/>
      <c r="D285" s="290"/>
      <c r="E285" s="290"/>
      <c r="F285" s="290"/>
      <c r="G285" s="290"/>
      <c r="H285" s="290"/>
      <c r="I285" s="290"/>
      <c r="J285" s="291"/>
      <c r="L285" s="194"/>
      <c r="M285" s="195"/>
      <c r="N285" s="195"/>
      <c r="O285" s="195"/>
      <c r="P285" s="196"/>
      <c r="Q285" s="138"/>
    </row>
    <row r="286" spans="2:17" ht="21.75" customHeight="1" x14ac:dyDescent="0.2">
      <c r="B286" s="149"/>
      <c r="C286" s="289"/>
      <c r="D286" s="290"/>
      <c r="E286" s="290"/>
      <c r="F286" s="290"/>
      <c r="G286" s="290"/>
      <c r="H286" s="290"/>
      <c r="I286" s="290"/>
      <c r="J286" s="291"/>
      <c r="L286" s="194"/>
      <c r="M286" s="195"/>
      <c r="N286" s="195"/>
      <c r="O286" s="195"/>
      <c r="P286" s="196"/>
      <c r="Q286" s="138"/>
    </row>
    <row r="287" spans="2:17" ht="21.75" customHeight="1" thickBot="1" x14ac:dyDescent="0.25">
      <c r="B287" s="149"/>
      <c r="C287" s="292"/>
      <c r="D287" s="293"/>
      <c r="E287" s="293"/>
      <c r="F287" s="293"/>
      <c r="G287" s="293"/>
      <c r="H287" s="293"/>
      <c r="I287" s="293"/>
      <c r="J287" s="294"/>
      <c r="L287" s="283"/>
      <c r="M287" s="284"/>
      <c r="N287" s="284"/>
      <c r="O287" s="284"/>
      <c r="P287" s="285"/>
      <c r="Q287" s="138"/>
    </row>
    <row r="288" spans="2:17" ht="36.75" customHeight="1" thickBot="1" x14ac:dyDescent="0.25">
      <c r="B288" s="149"/>
      <c r="C288" s="200" t="s">
        <v>107</v>
      </c>
      <c r="D288" s="201"/>
      <c r="E288" s="201"/>
      <c r="F288" s="202"/>
      <c r="G288" s="311" t="s">
        <v>108</v>
      </c>
      <c r="H288" s="312"/>
      <c r="I288" s="312"/>
      <c r="J288" s="313"/>
      <c r="L288" s="200" t="s">
        <v>107</v>
      </c>
      <c r="M288" s="202"/>
      <c r="N288" s="250" t="s">
        <v>108</v>
      </c>
      <c r="O288" s="251"/>
      <c r="P288" s="252"/>
      <c r="Q288" s="138"/>
    </row>
    <row r="289" spans="2:17" ht="20.25" customHeight="1" x14ac:dyDescent="0.2">
      <c r="B289" s="149"/>
      <c r="C289" s="161" t="s">
        <v>164</v>
      </c>
      <c r="D289" s="162"/>
      <c r="E289" s="162"/>
      <c r="F289" s="163"/>
      <c r="G289" s="295" t="s">
        <v>201</v>
      </c>
      <c r="H289" s="393"/>
      <c r="I289" s="393"/>
      <c r="J289" s="394"/>
      <c r="L289" s="175" t="s">
        <v>164</v>
      </c>
      <c r="M289" s="176"/>
      <c r="N289" s="401"/>
      <c r="O289" s="296"/>
      <c r="P289" s="297"/>
      <c r="Q289" s="138"/>
    </row>
    <row r="290" spans="2:17" ht="12.75" customHeight="1" x14ac:dyDescent="0.2">
      <c r="B290" s="149"/>
      <c r="C290" s="164"/>
      <c r="D290" s="165"/>
      <c r="E290" s="165"/>
      <c r="F290" s="166"/>
      <c r="G290" s="395"/>
      <c r="H290" s="396"/>
      <c r="I290" s="396"/>
      <c r="J290" s="397"/>
      <c r="L290" s="177"/>
      <c r="M290" s="178"/>
      <c r="N290" s="298"/>
      <c r="O290" s="299"/>
      <c r="P290" s="300"/>
      <c r="Q290" s="138"/>
    </row>
    <row r="291" spans="2:17" ht="12.75" customHeight="1" x14ac:dyDescent="0.2">
      <c r="B291" s="149"/>
      <c r="C291" s="164"/>
      <c r="D291" s="165"/>
      <c r="E291" s="165"/>
      <c r="F291" s="166"/>
      <c r="G291" s="395"/>
      <c r="H291" s="396"/>
      <c r="I291" s="396"/>
      <c r="J291" s="397"/>
      <c r="L291" s="177"/>
      <c r="M291" s="178"/>
      <c r="N291" s="298"/>
      <c r="O291" s="299"/>
      <c r="P291" s="300"/>
      <c r="Q291" s="138"/>
    </row>
    <row r="292" spans="2:17" ht="12.75" customHeight="1" thickBot="1" x14ac:dyDescent="0.25">
      <c r="B292" s="149"/>
      <c r="C292" s="167"/>
      <c r="D292" s="168"/>
      <c r="E292" s="168"/>
      <c r="F292" s="169"/>
      <c r="G292" s="398"/>
      <c r="H292" s="399"/>
      <c r="I292" s="399"/>
      <c r="J292" s="400"/>
      <c r="L292" s="179"/>
      <c r="M292" s="180"/>
      <c r="N292" s="301"/>
      <c r="O292" s="302"/>
      <c r="P292" s="303"/>
      <c r="Q292" s="138"/>
    </row>
    <row r="293" spans="2:17" ht="22.5" customHeight="1" thickBot="1" x14ac:dyDescent="0.25">
      <c r="B293" s="150"/>
      <c r="C293" s="6"/>
      <c r="D293" s="6"/>
      <c r="E293" s="6"/>
      <c r="F293" s="6"/>
      <c r="G293" s="6"/>
      <c r="H293" s="6"/>
      <c r="I293" s="6"/>
      <c r="J293" s="6"/>
      <c r="K293" s="6"/>
      <c r="L293" s="151"/>
      <c r="M293" s="152"/>
      <c r="N293" s="152"/>
      <c r="O293" s="152"/>
      <c r="P293" s="152"/>
      <c r="Q293" s="143"/>
    </row>
    <row r="294" spans="2:17" ht="26.25" hidden="1" customHeight="1" thickBot="1" x14ac:dyDescent="0.25">
      <c r="B294" s="150"/>
      <c r="C294" s="6"/>
      <c r="D294" s="6"/>
      <c r="E294" s="6"/>
      <c r="F294" s="6"/>
      <c r="G294" s="6"/>
      <c r="H294" s="6"/>
      <c r="I294" s="6"/>
      <c r="J294" s="6"/>
      <c r="K294" s="6"/>
      <c r="L294" s="151"/>
      <c r="M294" s="152"/>
      <c r="N294" s="152"/>
      <c r="O294" s="152"/>
      <c r="P294" s="152"/>
      <c r="Q294" s="143"/>
    </row>
    <row r="295" spans="2:17" ht="26.25" hidden="1" customHeight="1" thickBot="1" x14ac:dyDescent="0.25">
      <c r="B295" s="136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8"/>
    </row>
    <row r="296" spans="2:17" ht="26.25" hidden="1" customHeight="1" x14ac:dyDescent="0.2">
      <c r="B296" s="136"/>
      <c r="C296" s="286"/>
      <c r="D296" s="287"/>
      <c r="E296" s="287"/>
      <c r="F296" s="287"/>
      <c r="G296" s="287"/>
      <c r="H296" s="287"/>
      <c r="I296" s="287"/>
      <c r="J296" s="288"/>
      <c r="K296" s="137"/>
      <c r="L296" s="191"/>
      <c r="M296" s="192"/>
      <c r="N296" s="192"/>
      <c r="O296" s="192"/>
      <c r="P296" s="193"/>
      <c r="Q296" s="138"/>
    </row>
    <row r="297" spans="2:17" ht="26.25" hidden="1" customHeight="1" x14ac:dyDescent="0.2">
      <c r="B297" s="136"/>
      <c r="C297" s="289"/>
      <c r="D297" s="290"/>
      <c r="E297" s="290"/>
      <c r="F297" s="290"/>
      <c r="G297" s="290"/>
      <c r="H297" s="290"/>
      <c r="I297" s="290"/>
      <c r="J297" s="291"/>
      <c r="K297" s="137"/>
      <c r="L297" s="194"/>
      <c r="M297" s="195"/>
      <c r="N297" s="195"/>
      <c r="O297" s="195"/>
      <c r="P297" s="196"/>
      <c r="Q297" s="138"/>
    </row>
    <row r="298" spans="2:17" ht="26.25" hidden="1" customHeight="1" x14ac:dyDescent="0.2">
      <c r="B298" s="136"/>
      <c r="C298" s="289"/>
      <c r="D298" s="290"/>
      <c r="E298" s="290"/>
      <c r="F298" s="290"/>
      <c r="G298" s="290"/>
      <c r="H298" s="290"/>
      <c r="I298" s="290"/>
      <c r="J298" s="291"/>
      <c r="K298" s="137"/>
      <c r="L298" s="194"/>
      <c r="M298" s="195"/>
      <c r="N298" s="195"/>
      <c r="O298" s="195"/>
      <c r="P298" s="196"/>
      <c r="Q298" s="138"/>
    </row>
    <row r="299" spans="2:17" ht="26.25" hidden="1" customHeight="1" x14ac:dyDescent="0.2">
      <c r="B299" s="136"/>
      <c r="C299" s="289"/>
      <c r="D299" s="290"/>
      <c r="E299" s="290"/>
      <c r="F299" s="290"/>
      <c r="G299" s="290"/>
      <c r="H299" s="290"/>
      <c r="I299" s="290"/>
      <c r="J299" s="291"/>
      <c r="K299" s="137"/>
      <c r="L299" s="194"/>
      <c r="M299" s="195"/>
      <c r="N299" s="195"/>
      <c r="O299" s="195"/>
      <c r="P299" s="196"/>
      <c r="Q299" s="138"/>
    </row>
    <row r="300" spans="2:17" ht="26.25" hidden="1" customHeight="1" x14ac:dyDescent="0.2">
      <c r="B300" s="136"/>
      <c r="C300" s="289"/>
      <c r="D300" s="290"/>
      <c r="E300" s="290"/>
      <c r="F300" s="290"/>
      <c r="G300" s="290"/>
      <c r="H300" s="290"/>
      <c r="I300" s="290"/>
      <c r="J300" s="291"/>
      <c r="K300" s="137"/>
      <c r="L300" s="194"/>
      <c r="M300" s="195"/>
      <c r="N300" s="195"/>
      <c r="O300" s="195"/>
      <c r="P300" s="196"/>
      <c r="Q300" s="138"/>
    </row>
    <row r="301" spans="2:17" ht="26.25" hidden="1" customHeight="1" x14ac:dyDescent="0.2">
      <c r="B301" s="140"/>
      <c r="C301" s="289"/>
      <c r="D301" s="290"/>
      <c r="E301" s="290"/>
      <c r="F301" s="290"/>
      <c r="G301" s="290"/>
      <c r="H301" s="290"/>
      <c r="I301" s="290"/>
      <c r="J301" s="291"/>
      <c r="K301" s="137"/>
      <c r="L301" s="194"/>
      <c r="M301" s="195"/>
      <c r="N301" s="195"/>
      <c r="O301" s="195"/>
      <c r="P301" s="196"/>
      <c r="Q301" s="138"/>
    </row>
    <row r="302" spans="2:17" ht="26.25" hidden="1" customHeight="1" x14ac:dyDescent="0.2">
      <c r="B302" s="136"/>
      <c r="C302" s="289"/>
      <c r="D302" s="290"/>
      <c r="E302" s="290"/>
      <c r="F302" s="290"/>
      <c r="G302" s="290"/>
      <c r="H302" s="290"/>
      <c r="I302" s="290"/>
      <c r="J302" s="291"/>
      <c r="K302" s="144"/>
      <c r="L302" s="194"/>
      <c r="M302" s="195"/>
      <c r="N302" s="195"/>
      <c r="O302" s="195"/>
      <c r="P302" s="196"/>
      <c r="Q302" s="138"/>
    </row>
    <row r="303" spans="2:17" ht="26.25" hidden="1" customHeight="1" x14ac:dyDescent="0.2">
      <c r="B303" s="136"/>
      <c r="C303" s="289"/>
      <c r="D303" s="290"/>
      <c r="E303" s="290"/>
      <c r="F303" s="290"/>
      <c r="G303" s="290"/>
      <c r="H303" s="290"/>
      <c r="I303" s="290"/>
      <c r="J303" s="291"/>
      <c r="K303" s="145"/>
      <c r="L303" s="194"/>
      <c r="M303" s="195"/>
      <c r="N303" s="195"/>
      <c r="O303" s="195"/>
      <c r="P303" s="196"/>
      <c r="Q303" s="138"/>
    </row>
    <row r="304" spans="2:17" ht="26.25" hidden="1" customHeight="1" x14ac:dyDescent="0.2">
      <c r="B304" s="136"/>
      <c r="C304" s="289"/>
      <c r="D304" s="290"/>
      <c r="E304" s="290"/>
      <c r="F304" s="290"/>
      <c r="G304" s="290"/>
      <c r="H304" s="290"/>
      <c r="I304" s="290"/>
      <c r="J304" s="291"/>
      <c r="K304" s="145"/>
      <c r="L304" s="194"/>
      <c r="M304" s="195"/>
      <c r="N304" s="195"/>
      <c r="O304" s="195"/>
      <c r="P304" s="196"/>
      <c r="Q304" s="138"/>
    </row>
    <row r="305" spans="2:17" ht="26.25" hidden="1" customHeight="1" x14ac:dyDescent="0.2">
      <c r="B305" s="136"/>
      <c r="C305" s="289"/>
      <c r="D305" s="290"/>
      <c r="E305" s="290"/>
      <c r="F305" s="290"/>
      <c r="G305" s="290"/>
      <c r="H305" s="290"/>
      <c r="I305" s="290"/>
      <c r="J305" s="291"/>
      <c r="K305" s="145"/>
      <c r="L305" s="194"/>
      <c r="M305" s="195"/>
      <c r="N305" s="195"/>
      <c r="O305" s="195"/>
      <c r="P305" s="196"/>
      <c r="Q305" s="138"/>
    </row>
    <row r="306" spans="2:17" ht="26.25" hidden="1" customHeight="1" x14ac:dyDescent="0.2">
      <c r="B306" s="136"/>
      <c r="C306" s="289"/>
      <c r="D306" s="290"/>
      <c r="E306" s="290"/>
      <c r="F306" s="290"/>
      <c r="G306" s="290"/>
      <c r="H306" s="290"/>
      <c r="I306" s="290"/>
      <c r="J306" s="291"/>
      <c r="K306" s="145"/>
      <c r="L306" s="194"/>
      <c r="M306" s="195"/>
      <c r="N306" s="195"/>
      <c r="O306" s="195"/>
      <c r="P306" s="196"/>
      <c r="Q306" s="138"/>
    </row>
    <row r="307" spans="2:17" ht="26.25" hidden="1" customHeight="1" x14ac:dyDescent="0.2">
      <c r="B307" s="136"/>
      <c r="C307" s="289"/>
      <c r="D307" s="290"/>
      <c r="E307" s="290"/>
      <c r="F307" s="290"/>
      <c r="G307" s="290"/>
      <c r="H307" s="290"/>
      <c r="I307" s="290"/>
      <c r="J307" s="291"/>
      <c r="K307" s="145"/>
      <c r="L307" s="194"/>
      <c r="M307" s="195"/>
      <c r="N307" s="195"/>
      <c r="O307" s="195"/>
      <c r="P307" s="196"/>
      <c r="Q307" s="146"/>
    </row>
    <row r="308" spans="2:17" ht="26.25" hidden="1" customHeight="1" x14ac:dyDescent="0.2">
      <c r="B308" s="136"/>
      <c r="C308" s="289"/>
      <c r="D308" s="290"/>
      <c r="E308" s="290"/>
      <c r="F308" s="290"/>
      <c r="G308" s="290"/>
      <c r="H308" s="290"/>
      <c r="I308" s="290"/>
      <c r="J308" s="291"/>
      <c r="K308" s="147"/>
      <c r="L308" s="194"/>
      <c r="M308" s="195"/>
      <c r="N308" s="195"/>
      <c r="O308" s="195"/>
      <c r="P308" s="196"/>
      <c r="Q308" s="148"/>
    </row>
    <row r="309" spans="2:17" ht="26.25" hidden="1" customHeight="1" x14ac:dyDescent="0.2">
      <c r="B309" s="149"/>
      <c r="C309" s="289"/>
      <c r="D309" s="290"/>
      <c r="E309" s="290"/>
      <c r="F309" s="290"/>
      <c r="G309" s="290"/>
      <c r="H309" s="290"/>
      <c r="I309" s="290"/>
      <c r="J309" s="291"/>
      <c r="L309" s="194"/>
      <c r="M309" s="195"/>
      <c r="N309" s="195"/>
      <c r="O309" s="195"/>
      <c r="P309" s="196"/>
      <c r="Q309" s="138"/>
    </row>
    <row r="310" spans="2:17" ht="26.25" hidden="1" customHeight="1" x14ac:dyDescent="0.2">
      <c r="B310" s="149"/>
      <c r="C310" s="289"/>
      <c r="D310" s="290"/>
      <c r="E310" s="290"/>
      <c r="F310" s="290"/>
      <c r="G310" s="290"/>
      <c r="H310" s="290"/>
      <c r="I310" s="290"/>
      <c r="J310" s="291"/>
      <c r="L310" s="194"/>
      <c r="M310" s="195"/>
      <c r="N310" s="195"/>
      <c r="O310" s="195"/>
      <c r="P310" s="196"/>
      <c r="Q310" s="138"/>
    </row>
    <row r="311" spans="2:17" ht="26.25" hidden="1" customHeight="1" thickBot="1" x14ac:dyDescent="0.25">
      <c r="B311" s="149"/>
      <c r="C311" s="292"/>
      <c r="D311" s="293"/>
      <c r="E311" s="293"/>
      <c r="F311" s="293"/>
      <c r="G311" s="293"/>
      <c r="H311" s="293"/>
      <c r="I311" s="293"/>
      <c r="J311" s="294"/>
      <c r="L311" s="283"/>
      <c r="M311" s="284"/>
      <c r="N311" s="284"/>
      <c r="O311" s="284"/>
      <c r="P311" s="285"/>
      <c r="Q311" s="138"/>
    </row>
    <row r="312" spans="2:17" ht="26.25" hidden="1" customHeight="1" thickBot="1" x14ac:dyDescent="0.25">
      <c r="B312" s="149"/>
      <c r="C312" s="200" t="s">
        <v>107</v>
      </c>
      <c r="D312" s="201"/>
      <c r="E312" s="201"/>
      <c r="F312" s="202"/>
      <c r="G312" s="311" t="s">
        <v>108</v>
      </c>
      <c r="H312" s="312"/>
      <c r="I312" s="312"/>
      <c r="J312" s="313"/>
      <c r="L312" s="200" t="s">
        <v>107</v>
      </c>
      <c r="M312" s="202"/>
      <c r="N312" s="250" t="s">
        <v>108</v>
      </c>
      <c r="O312" s="251"/>
      <c r="P312" s="252"/>
      <c r="Q312" s="138"/>
    </row>
    <row r="313" spans="2:17" ht="26.25" hidden="1" customHeight="1" x14ac:dyDescent="0.2">
      <c r="B313" s="149"/>
      <c r="C313" s="161" t="s">
        <v>164</v>
      </c>
      <c r="D313" s="162"/>
      <c r="E313" s="162"/>
      <c r="F313" s="163"/>
      <c r="G313" s="295"/>
      <c r="H313" s="393"/>
      <c r="I313" s="393"/>
      <c r="J313" s="394"/>
      <c r="L313" s="175" t="s">
        <v>164</v>
      </c>
      <c r="M313" s="176"/>
      <c r="N313" s="401"/>
      <c r="O313" s="296"/>
      <c r="P313" s="297"/>
      <c r="Q313" s="138"/>
    </row>
    <row r="314" spans="2:17" ht="26.25" hidden="1" customHeight="1" x14ac:dyDescent="0.2">
      <c r="B314" s="149"/>
      <c r="C314" s="164"/>
      <c r="D314" s="165"/>
      <c r="E314" s="165"/>
      <c r="F314" s="166"/>
      <c r="G314" s="395"/>
      <c r="H314" s="396"/>
      <c r="I314" s="396"/>
      <c r="J314" s="397"/>
      <c r="L314" s="177"/>
      <c r="M314" s="178"/>
      <c r="N314" s="298"/>
      <c r="O314" s="299"/>
      <c r="P314" s="300"/>
      <c r="Q314" s="138"/>
    </row>
    <row r="315" spans="2:17" ht="26.25" hidden="1" customHeight="1" x14ac:dyDescent="0.2">
      <c r="B315" s="149"/>
      <c r="C315" s="164"/>
      <c r="D315" s="165"/>
      <c r="E315" s="165"/>
      <c r="F315" s="166"/>
      <c r="G315" s="395"/>
      <c r="H315" s="396"/>
      <c r="I315" s="396"/>
      <c r="J315" s="397"/>
      <c r="L315" s="177"/>
      <c r="M315" s="178"/>
      <c r="N315" s="298"/>
      <c r="O315" s="299"/>
      <c r="P315" s="300"/>
      <c r="Q315" s="138"/>
    </row>
    <row r="316" spans="2:17" ht="26.25" hidden="1" customHeight="1" thickBot="1" x14ac:dyDescent="0.25">
      <c r="B316" s="149"/>
      <c r="C316" s="167"/>
      <c r="D316" s="168"/>
      <c r="E316" s="168"/>
      <c r="F316" s="169"/>
      <c r="G316" s="398"/>
      <c r="H316" s="399"/>
      <c r="I316" s="399"/>
      <c r="J316" s="400"/>
      <c r="L316" s="179"/>
      <c r="M316" s="180"/>
      <c r="N316" s="301"/>
      <c r="O316" s="302"/>
      <c r="P316" s="303"/>
      <c r="Q316" s="138"/>
    </row>
    <row r="317" spans="2:17" ht="26.25" hidden="1" customHeight="1" thickBot="1" x14ac:dyDescent="0.25">
      <c r="B317" s="150"/>
      <c r="C317" s="6"/>
      <c r="D317" s="6"/>
      <c r="E317" s="6"/>
      <c r="F317" s="6"/>
      <c r="G317" s="6"/>
      <c r="H317" s="6"/>
      <c r="I317" s="6"/>
      <c r="J317" s="6"/>
      <c r="K317" s="6"/>
      <c r="L317" s="151"/>
      <c r="M317" s="152"/>
      <c r="N317" s="152"/>
      <c r="O317" s="152"/>
      <c r="P317" s="152"/>
      <c r="Q317" s="143"/>
    </row>
    <row r="318" spans="2:17" ht="26.25" hidden="1" customHeight="1" thickBot="1" x14ac:dyDescent="0.25">
      <c r="B318" s="150"/>
      <c r="C318" s="6"/>
      <c r="D318" s="6"/>
      <c r="E318" s="6"/>
      <c r="F318" s="6"/>
      <c r="G318" s="6"/>
      <c r="H318" s="6"/>
      <c r="I318" s="6"/>
      <c r="J318" s="6"/>
      <c r="K318" s="6"/>
      <c r="L318" s="151"/>
      <c r="M318" s="152"/>
      <c r="N318" s="152"/>
      <c r="O318" s="152"/>
      <c r="P318" s="152"/>
      <c r="Q318" s="143"/>
    </row>
    <row r="319" spans="2:17" ht="26.25" hidden="1" customHeight="1" x14ac:dyDescent="0.2">
      <c r="B319" s="136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8"/>
    </row>
    <row r="320" spans="2:17" ht="26.25" hidden="1" x14ac:dyDescent="0.2"/>
  </sheetData>
  <mergeCells count="297">
    <mergeCell ref="G266:J269"/>
    <mergeCell ref="B7:I7"/>
    <mergeCell ref="N130:N131"/>
    <mergeCell ref="D137:J137"/>
    <mergeCell ref="B136:C136"/>
    <mergeCell ref="B134:C134"/>
    <mergeCell ref="F9:I9"/>
    <mergeCell ref="D139:J139"/>
    <mergeCell ref="C161:P161"/>
    <mergeCell ref="J34:Q34"/>
    <mergeCell ref="B137:C137"/>
    <mergeCell ref="F13:I13"/>
    <mergeCell ref="B19:Q19"/>
    <mergeCell ref="J43:Q43"/>
    <mergeCell ref="L83:P83"/>
    <mergeCell ref="M17:Q17"/>
    <mergeCell ref="J32:Q32"/>
    <mergeCell ref="B32:I32"/>
    <mergeCell ref="J8:L8"/>
    <mergeCell ref="B133:C133"/>
    <mergeCell ref="C171:M171"/>
    <mergeCell ref="D141:J141"/>
    <mergeCell ref="D133:J133"/>
    <mergeCell ref="F11:I11"/>
    <mergeCell ref="D138:J138"/>
    <mergeCell ref="O130:O131"/>
    <mergeCell ref="C152:M152"/>
    <mergeCell ref="N189:O189"/>
    <mergeCell ref="B6:Q6"/>
    <mergeCell ref="J196:K196"/>
    <mergeCell ref="B46:I46"/>
    <mergeCell ref="J12:L12"/>
    <mergeCell ref="E197:G197"/>
    <mergeCell ref="B180:Q180"/>
    <mergeCell ref="F186:G186"/>
    <mergeCell ref="B28:Q28"/>
    <mergeCell ref="B25:Q27"/>
    <mergeCell ref="F10:I10"/>
    <mergeCell ref="B34:I34"/>
    <mergeCell ref="J33:Q33"/>
    <mergeCell ref="K183:L183"/>
    <mergeCell ref="B186:E186"/>
    <mergeCell ref="C158:M158"/>
    <mergeCell ref="B17:E17"/>
    <mergeCell ref="L130:L131"/>
    <mergeCell ref="B18:E18"/>
    <mergeCell ref="F8:I8"/>
    <mergeCell ref="B35:I35"/>
    <mergeCell ref="B142:J142"/>
    <mergeCell ref="B177:Q177"/>
    <mergeCell ref="K142:Q142"/>
    <mergeCell ref="F190:G190"/>
    <mergeCell ref="B198:D198"/>
    <mergeCell ref="N219:P219"/>
    <mergeCell ref="C220:F223"/>
    <mergeCell ref="C203:J218"/>
    <mergeCell ref="N183:O183"/>
    <mergeCell ref="H144:Q144"/>
    <mergeCell ref="B146:Q146"/>
    <mergeCell ref="B190:E190"/>
    <mergeCell ref="B164:Q165"/>
    <mergeCell ref="C168:M168"/>
    <mergeCell ref="H187:I187"/>
    <mergeCell ref="C149:M149"/>
    <mergeCell ref="B187:E187"/>
    <mergeCell ref="C160:M160"/>
    <mergeCell ref="B185:E185"/>
    <mergeCell ref="L219:M219"/>
    <mergeCell ref="E3:J3"/>
    <mergeCell ref="B15:E15"/>
    <mergeCell ref="B42:I42"/>
    <mergeCell ref="B16:E16"/>
    <mergeCell ref="M14:Q14"/>
    <mergeCell ref="B12:E12"/>
    <mergeCell ref="J16:L16"/>
    <mergeCell ref="J13:L13"/>
    <mergeCell ref="F16:I16"/>
    <mergeCell ref="B9:E9"/>
    <mergeCell ref="G5:H5"/>
    <mergeCell ref="H4:J4"/>
    <mergeCell ref="B4:G4"/>
    <mergeCell ref="B20:Q20"/>
    <mergeCell ref="J18:L18"/>
    <mergeCell ref="M12:Q12"/>
    <mergeCell ref="B30:I30"/>
    <mergeCell ref="J30:Q30"/>
    <mergeCell ref="B29:I29"/>
    <mergeCell ref="J31:Q31"/>
    <mergeCell ref="B40:I40"/>
    <mergeCell ref="F15:I15"/>
    <mergeCell ref="M8:Q8"/>
    <mergeCell ref="M11:Q11"/>
    <mergeCell ref="M15:Q15"/>
    <mergeCell ref="M10:Q10"/>
    <mergeCell ref="B13:E13"/>
    <mergeCell ref="J37:Q37"/>
    <mergeCell ref="D134:J134"/>
    <mergeCell ref="L124:Q125"/>
    <mergeCell ref="B24:Q24"/>
    <mergeCell ref="B130:C131"/>
    <mergeCell ref="D132:J132"/>
    <mergeCell ref="B132:C132"/>
    <mergeCell ref="B129:Q129"/>
    <mergeCell ref="B127:Q128"/>
    <mergeCell ref="B43:I43"/>
    <mergeCell ref="G313:J316"/>
    <mergeCell ref="C313:F316"/>
    <mergeCell ref="G243:J246"/>
    <mergeCell ref="C242:F242"/>
    <mergeCell ref="C296:J311"/>
    <mergeCell ref="L296:P311"/>
    <mergeCell ref="L313:M316"/>
    <mergeCell ref="N313:P316"/>
    <mergeCell ref="N243:P246"/>
    <mergeCell ref="L289:M292"/>
    <mergeCell ref="C288:F288"/>
    <mergeCell ref="N288:P288"/>
    <mergeCell ref="C289:F292"/>
    <mergeCell ref="L288:M288"/>
    <mergeCell ref="G289:J292"/>
    <mergeCell ref="G288:J288"/>
    <mergeCell ref="N265:P265"/>
    <mergeCell ref="C312:F312"/>
    <mergeCell ref="N312:P312"/>
    <mergeCell ref="L272:P287"/>
    <mergeCell ref="C272:J287"/>
    <mergeCell ref="L312:M312"/>
    <mergeCell ref="G312:J312"/>
    <mergeCell ref="N289:P292"/>
    <mergeCell ref="K3:L3"/>
    <mergeCell ref="B143:Q143"/>
    <mergeCell ref="B194:H194"/>
    <mergeCell ref="F12:I12"/>
    <mergeCell ref="Q130:Q131"/>
    <mergeCell ref="B37:I37"/>
    <mergeCell ref="D181:M181"/>
    <mergeCell ref="L84:Q85"/>
    <mergeCell ref="J9:L9"/>
    <mergeCell ref="H185:I185"/>
    <mergeCell ref="N188:O188"/>
    <mergeCell ref="B41:I41"/>
    <mergeCell ref="J45:Q45"/>
    <mergeCell ref="J11:L11"/>
    <mergeCell ref="F189:G189"/>
    <mergeCell ref="J44:Q44"/>
    <mergeCell ref="B10:E10"/>
    <mergeCell ref="I5:Q5"/>
    <mergeCell ref="I194:Q194"/>
    <mergeCell ref="D136:J136"/>
    <mergeCell ref="B166:Q166"/>
    <mergeCell ref="L123:P123"/>
    <mergeCell ref="J14:L14"/>
    <mergeCell ref="B3:D3"/>
    <mergeCell ref="L266:M269"/>
    <mergeCell ref="N186:O186"/>
    <mergeCell ref="B178:C179"/>
    <mergeCell ref="H183:I183"/>
    <mergeCell ref="J197:K197"/>
    <mergeCell ref="C266:F269"/>
    <mergeCell ref="N266:P269"/>
    <mergeCell ref="C154:M154"/>
    <mergeCell ref="B195:D195"/>
    <mergeCell ref="N191:O191"/>
    <mergeCell ref="K185:L185"/>
    <mergeCell ref="H186:I186"/>
    <mergeCell ref="C156:M156"/>
    <mergeCell ref="C157:M157"/>
    <mergeCell ref="L196:Q196"/>
    <mergeCell ref="E198:G198"/>
    <mergeCell ref="C226:J241"/>
    <mergeCell ref="L226:P241"/>
    <mergeCell ref="B200:Q200"/>
    <mergeCell ref="C170:M170"/>
    <mergeCell ref="C173:M173"/>
    <mergeCell ref="G220:J223"/>
    <mergeCell ref="N184:O184"/>
    <mergeCell ref="C169:M169"/>
    <mergeCell ref="M9:Q9"/>
    <mergeCell ref="M16:Q16"/>
    <mergeCell ref="B138:C138"/>
    <mergeCell ref="L197:Q197"/>
    <mergeCell ref="K190:L190"/>
    <mergeCell ref="J29:Q29"/>
    <mergeCell ref="B88:Q88"/>
    <mergeCell ref="J42:Q42"/>
    <mergeCell ref="B11:E11"/>
    <mergeCell ref="B48:Q48"/>
    <mergeCell ref="C151:M151"/>
    <mergeCell ref="C148:M148"/>
    <mergeCell ref="B47:Q47"/>
    <mergeCell ref="F14:I14"/>
    <mergeCell ref="M18:Q18"/>
    <mergeCell ref="C153:M153"/>
    <mergeCell ref="B140:C140"/>
    <mergeCell ref="B141:C141"/>
    <mergeCell ref="B135:C135"/>
    <mergeCell ref="B139:C139"/>
    <mergeCell ref="H184:I184"/>
    <mergeCell ref="F191:G191"/>
    <mergeCell ref="K141:Q141"/>
    <mergeCell ref="K186:L186"/>
    <mergeCell ref="J39:Q39"/>
    <mergeCell ref="E196:G196"/>
    <mergeCell ref="L249:P264"/>
    <mergeCell ref="C249:J264"/>
    <mergeCell ref="N220:P223"/>
    <mergeCell ref="F183:G183"/>
    <mergeCell ref="B2:Q2"/>
    <mergeCell ref="J41:Q41"/>
    <mergeCell ref="L265:M265"/>
    <mergeCell ref="B184:E184"/>
    <mergeCell ref="N190:O190"/>
    <mergeCell ref="G265:J265"/>
    <mergeCell ref="B145:Q145"/>
    <mergeCell ref="B189:E189"/>
    <mergeCell ref="F185:G185"/>
    <mergeCell ref="H189:I189"/>
    <mergeCell ref="K187:L187"/>
    <mergeCell ref="B183:E183"/>
    <mergeCell ref="B144:G144"/>
    <mergeCell ref="B21:Q23"/>
    <mergeCell ref="J10:L10"/>
    <mergeCell ref="J7:Q7"/>
    <mergeCell ref="M3:Q3"/>
    <mergeCell ref="M4:Q4"/>
    <mergeCell ref="F17:I17"/>
    <mergeCell ref="J35:Q35"/>
    <mergeCell ref="C175:M175"/>
    <mergeCell ref="B44:I44"/>
    <mergeCell ref="F184:G184"/>
    <mergeCell ref="N242:P242"/>
    <mergeCell ref="C265:F265"/>
    <mergeCell ref="B87:Q87"/>
    <mergeCell ref="D130:J131"/>
    <mergeCell ref="D135:J135"/>
    <mergeCell ref="B33:I33"/>
    <mergeCell ref="B193:Q193"/>
    <mergeCell ref="P130:P131"/>
    <mergeCell ref="F188:G188"/>
    <mergeCell ref="D140:J140"/>
    <mergeCell ref="K189:L189"/>
    <mergeCell ref="H188:I188"/>
    <mergeCell ref="B181:C181"/>
    <mergeCell ref="K130:K131"/>
    <mergeCell ref="N185:O185"/>
    <mergeCell ref="K191:L191"/>
    <mergeCell ref="J40:Q40"/>
    <mergeCell ref="B182:Q182"/>
    <mergeCell ref="K184:L184"/>
    <mergeCell ref="C147:M147"/>
    <mergeCell ref="L195:Q195"/>
    <mergeCell ref="B197:D197"/>
    <mergeCell ref="B196:D196"/>
    <mergeCell ref="L199:Q199"/>
    <mergeCell ref="C155:M155"/>
    <mergeCell ref="K4:L4"/>
    <mergeCell ref="B38:Q38"/>
    <mergeCell ref="L243:M246"/>
    <mergeCell ref="L242:M242"/>
    <mergeCell ref="K188:L188"/>
    <mergeCell ref="B31:I31"/>
    <mergeCell ref="M130:M131"/>
    <mergeCell ref="J46:Q46"/>
    <mergeCell ref="B36:I36"/>
    <mergeCell ref="J36:Q36"/>
    <mergeCell ref="B39:I39"/>
    <mergeCell ref="B45:I45"/>
    <mergeCell ref="B8:E8"/>
    <mergeCell ref="J17:L17"/>
    <mergeCell ref="M13:Q13"/>
    <mergeCell ref="F18:I18"/>
    <mergeCell ref="B14:E14"/>
    <mergeCell ref="J15:L15"/>
    <mergeCell ref="C243:F246"/>
    <mergeCell ref="B188:E188"/>
    <mergeCell ref="H190:I190"/>
    <mergeCell ref="L220:M223"/>
    <mergeCell ref="B201:Q201"/>
    <mergeCell ref="B199:D199"/>
    <mergeCell ref="N187:O187"/>
    <mergeCell ref="C150:M150"/>
    <mergeCell ref="B191:E191"/>
    <mergeCell ref="L203:P218"/>
    <mergeCell ref="C219:F219"/>
    <mergeCell ref="L198:Q198"/>
    <mergeCell ref="J199:K199"/>
    <mergeCell ref="G219:J219"/>
    <mergeCell ref="E199:G199"/>
    <mergeCell ref="J198:K198"/>
    <mergeCell ref="G242:J242"/>
    <mergeCell ref="E195:G195"/>
    <mergeCell ref="H191:I191"/>
    <mergeCell ref="D178:N179"/>
    <mergeCell ref="J195:K195"/>
    <mergeCell ref="B163:Q163"/>
    <mergeCell ref="C159:M159"/>
    <mergeCell ref="F187:G187"/>
  </mergeCells>
  <dataValidations count="2">
    <dataValidation type="list" allowBlank="1" showInputMessage="1" showErrorMessage="1" sqref="O175 O173" xr:uid="{00000000-0002-0000-0000-000000000000}">
      <formula1>#REF!</formula1>
    </dataValidation>
    <dataValidation type="list" allowBlank="1" showInputMessage="1" showErrorMessage="1" sqref="O148:O160 O169:O172" xr:uid="{00000000-0002-0000-0000-000002000000}">
      <formula1>$X$147:$X$149</formula1>
    </dataValidation>
  </dataValidations>
  <pageMargins left="0.25" right="0.25" top="0.75" bottom="0.75" header="0.3" footer="0.3"/>
  <pageSetup paperSize="9" scale="39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INFORME SEMANAL</vt:lpstr>
      <vt:lpstr>'Formato INFORME SEMANAL'!Área_de_impresión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Harry Valencia Sarmiento</dc:creator>
  <cp:lastModifiedBy>johan hernandez</cp:lastModifiedBy>
  <dcterms:created xsi:type="dcterms:W3CDTF">2025-11-08T18:29:05Z</dcterms:created>
  <dcterms:modified xsi:type="dcterms:W3CDTF">2026-03-17T16:20:13Z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Method">
    <vt:lpwstr>Privileged</vt:lpwstr>
  </property>
  <property fmtid="{D5CDD505-2E9C-101B-9397-08002B2CF9AE}" pid="3" name="MSIP_Label_fc111285-cafa-4fc9-8a9a-bd902089b24f_ActionId">
    <vt:lpwstr>fcb6a0be-8310-4c47-99d2-a5d4a93396e4</vt:lpwstr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Tag">
    <vt:lpwstr>10, 0, 1, 1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SetDate">
    <vt:lpwstr>2025-11-07T22:30:02Z</vt:lpwstr>
  </property>
  <property fmtid="{D5CDD505-2E9C-101B-9397-08002B2CF9AE}" pid="10" name="ICV">
    <vt:lpwstr>28645c8f0034490e9d0bcc660a7b94c3</vt:lpwstr>
  </property>
</Properties>
</file>