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ndrea Aragon\Desktop\HOSPITAL MILITAR\MARZO\1. PISOS CIRUGIA\OBSERVACIONES Y ADENDA\"/>
    </mc:Choice>
  </mc:AlternateContent>
  <xr:revisionPtr revIDLastSave="0" documentId="11_DCD5C604BF55FEE5C83CCC3F28631B28B7D45235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L7" i="1" s="1"/>
  <c r="J8" i="1"/>
  <c r="K8" i="1" s="1"/>
  <c r="L8" i="1" s="1"/>
  <c r="J9" i="1"/>
  <c r="K9" i="1" s="1"/>
  <c r="L9" i="1" s="1"/>
  <c r="J10" i="1"/>
  <c r="K10" i="1" s="1"/>
  <c r="L10" i="1" s="1"/>
  <c r="J11" i="1"/>
  <c r="K11" i="1" s="1"/>
  <c r="L11" i="1" s="1"/>
  <c r="J12" i="1"/>
  <c r="K12" i="1" s="1"/>
  <c r="L12" i="1" s="1"/>
  <c r="J13" i="1"/>
  <c r="K13" i="1" s="1"/>
  <c r="L13" i="1" s="1"/>
  <c r="J14" i="1"/>
  <c r="K14" i="1" s="1"/>
  <c r="L14" i="1" s="1"/>
  <c r="F7" i="1"/>
  <c r="F15" i="1" s="1"/>
  <c r="F8" i="1"/>
  <c r="F9" i="1"/>
  <c r="F10" i="1"/>
  <c r="F11" i="1"/>
  <c r="F12" i="1"/>
  <c r="F13" i="1"/>
  <c r="F14" i="1"/>
  <c r="F5" i="1"/>
  <c r="F16" i="1" l="1"/>
  <c r="F18" i="1"/>
  <c r="F19" i="1" s="1"/>
  <c r="F17" i="1"/>
  <c r="E20" i="1"/>
  <c r="J5" i="1"/>
  <c r="K5" i="1" s="1"/>
  <c r="L5" i="1" s="1"/>
  <c r="L15" i="1" s="1"/>
  <c r="L16" i="1" l="1"/>
  <c r="L17" i="1"/>
  <c r="L18" i="1"/>
  <c r="L19" i="1" s="1"/>
  <c r="L20" i="1" l="1"/>
</calcChain>
</file>

<file path=xl/sharedStrings.xml><?xml version="1.0" encoding="utf-8"?>
<sst xmlns="http://schemas.openxmlformats.org/spreadsheetml/2006/main" count="61" uniqueCount="56">
  <si>
    <t>ITEM</t>
  </si>
  <si>
    <t>DESCRIPCION</t>
  </si>
  <si>
    <t>UNIDAD DE MEDIDA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</si>
  <si>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</si>
  <si>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</si>
  <si>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</si>
  <si>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</si>
  <si>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</si>
  <si>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</si>
  <si>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</si>
  <si>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</si>
  <si>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</si>
  <si>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</si>
  <si>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</si>
  <si>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</si>
  <si>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</si>
  <si>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</si>
  <si>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</si>
  <si>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</si>
  <si>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</si>
  <si>
    <t>Unidad</t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</si>
  <si>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1– FORMULARIO DE PRESUPUESTO OFICIAL</t>
    </r>
  </si>
  <si>
    <t>Adecuación, demolición y retiro de piso en vinilo existente, incluye retiro de todos los elementos existentes, mastico existente, trasiego vertical, trasiego horizontal y disposición de residuos a sitios autorizados por la autoridad competente.</t>
  </si>
  <si>
    <t>Metro cuadrado (m2)</t>
  </si>
  <si>
    <t>Suministro e Instalación de piso vinílico conductivo para uso en áreas de salud y control ESD, alto tráfico, clasificación 43, espesor 2 mm, base en carbono antibacterial, de 2 mts de ancho x 20 ml. Tratamiento superficial Smart Control Top (incluye mano de obra instalación de piso, instalación de cordón de soldadura perfilado, instalación de piso sobre media caña 22 cm).</t>
  </si>
  <si>
    <t>Suministro y aplicación de adhesivo especializado para pisos vinílicos en rollo y tableta Nexchem. Cuñete de 20 Kg, rendimiento estimado de 80 m2.</t>
  </si>
  <si>
    <t>Suministro y aplicación de adhesivo especializado para pisos vinílicos en rollo y tableta Nexchem. Cuñete de 5 Kg, rendimiento estimado de 20 a 22 m2</t>
  </si>
  <si>
    <t xml:space="preserve">Suministro e instalación de cinta de cobre conductiva para pisos hospitalarios: Cinta autoadhesiva ancho rollo de 20 mm, espesor cinta 0.05 mm longitud rollo 20 ml, protección antiestática, cobre 99.98%, conductividad eléctrica: (S m-1) 59.6 x 10 a 20°C (pruebas bajo norma ASTM D 1000) (incluye suministro e instalación de grapas para varillas de puesta a tierra, a la edificación). </t>
  </si>
  <si>
    <t>Suministro y aplicación de autonivelante Mapeo Ultraplan Eco 20 Bags 23 KG 1-10 mm, rendimiento 5 m2 2900 PSI.</t>
  </si>
  <si>
    <t>Suministro y aplicación de Eco Prim Grip X 10 Kg (Imprimante Ecoprim Grip para superficies de baja absorción x 10 Kg. (2 capas), rendimiento promedio 40 m2 No Porosas.</t>
  </si>
  <si>
    <t>Suministro y aplicación de Mastico Mapei Planiprep Fast Track, mortero de secado rápido, bolsa 4 Kg, rendimiento 7 m2 hasta 10 mm, 2900 PSI (incluye mano de obra, aplicación a dos caras).</t>
  </si>
  <si>
    <t>Suministro e instalación de rinconera flexible para post-formado de media caña en pisos vinílicos en rollo, en cumplimiento de las normas de habilitación de servicios de salud.</t>
  </si>
  <si>
    <t>1. PRELIMINARES</t>
  </si>
  <si>
    <t>1,1</t>
  </si>
  <si>
    <t>2. PISOS Y ACABADOS</t>
  </si>
  <si>
    <t>2,1</t>
  </si>
  <si>
    <t>2,2</t>
  </si>
  <si>
    <t>2,3</t>
  </si>
  <si>
    <t>2,4</t>
  </si>
  <si>
    <t>2,5</t>
  </si>
  <si>
    <t>2,6</t>
  </si>
  <si>
    <t>2,7</t>
  </si>
  <si>
    <t>2,8</t>
  </si>
  <si>
    <t>ADMINISTRACION</t>
  </si>
  <si>
    <t>Subtotal (preliminares + pisos y acabados)</t>
  </si>
  <si>
    <t>IMPREVISTOS</t>
  </si>
  <si>
    <t>UTILIDAD</t>
  </si>
  <si>
    <t>IVA SOBRE UTILIDAD</t>
  </si>
  <si>
    <t>ADMINISTRACION %</t>
  </si>
  <si>
    <t>IMPREVISTOS %</t>
  </si>
  <si>
    <t>UTILIDAD %</t>
  </si>
  <si>
    <t>IVA SOBRE UTILIDAD %</t>
  </si>
  <si>
    <t>Cuñete x 20 kg</t>
  </si>
  <si>
    <t>Cuñete x 5 kg</t>
  </si>
  <si>
    <t xml:space="preserve">metro cuadrado
(m2)
</t>
  </si>
  <si>
    <t>metro lineal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</si>
</sst>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;[Red]#,##0"/>
    <numFmt numFmtId="165" formatCode="&quot;$&quot;\ #,##0"/>
    <numFmt numFmtId="166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b/>
      <sz val="15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vertical="top"/>
    </xf>
    <xf numFmtId="3" fontId="4" fillId="2" borderId="1" xfId="1" applyNumberFormat="1" applyFont="1" applyFill="1" applyBorder="1" applyAlignment="1">
      <alignment vertical="top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9" fontId="4" fillId="2" borderId="1" xfId="1" applyFont="1" applyFill="1" applyBorder="1" applyAlignment="1">
      <alignment vertical="top"/>
    </xf>
    <xf numFmtId="0" fontId="2" fillId="5" borderId="10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Continuous"/>
    </xf>
    <xf numFmtId="165" fontId="2" fillId="5" borderId="2" xfId="0" applyNumberFormat="1" applyFont="1" applyFill="1" applyBorder="1" applyAlignment="1">
      <alignment horizontal="right" vertical="top" wrapText="1"/>
    </xf>
    <xf numFmtId="0" fontId="2" fillId="5" borderId="1" xfId="0" applyFont="1" applyFill="1" applyBorder="1" applyAlignment="1">
      <alignment horizontal="justify" vertical="top" wrapText="1"/>
    </xf>
    <xf numFmtId="9" fontId="2" fillId="5" borderId="2" xfId="1" applyFont="1" applyFill="1" applyBorder="1" applyAlignment="1">
      <alignment horizontal="right" vertical="top" wrapText="1"/>
    </xf>
    <xf numFmtId="164" fontId="5" fillId="9" borderId="5" xfId="0" applyNumberFormat="1" applyFont="1" applyFill="1" applyBorder="1" applyAlignment="1">
      <alignment vertical="top"/>
    </xf>
    <xf numFmtId="166" fontId="2" fillId="5" borderId="2" xfId="2" applyNumberFormat="1" applyFont="1" applyFill="1" applyBorder="1" applyAlignment="1">
      <alignment horizontal="right" vertical="top" wrapText="1"/>
    </xf>
    <xf numFmtId="9" fontId="2" fillId="2" borderId="2" xfId="1" applyFont="1" applyFill="1" applyBorder="1" applyAlignment="1">
      <alignment horizontal="right" vertical="top" wrapText="1"/>
    </xf>
    <xf numFmtId="165" fontId="10" fillId="9" borderId="4" xfId="0" applyNumberFormat="1" applyFont="1" applyFill="1" applyBorder="1" applyAlignment="1">
      <alignment vertical="top" wrapText="1"/>
    </xf>
    <xf numFmtId="164" fontId="11" fillId="2" borderId="1" xfId="0" applyNumberFormat="1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top" wrapText="1"/>
    </xf>
    <xf numFmtId="0" fontId="9" fillId="9" borderId="5" xfId="0" applyFont="1" applyFill="1" applyBorder="1" applyAlignment="1">
      <alignment horizontal="center" vertical="top" wrapText="1"/>
    </xf>
    <xf numFmtId="0" fontId="2" fillId="5" borderId="3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3" fontId="5" fillId="5" borderId="3" xfId="0" applyNumberFormat="1" applyFont="1" applyFill="1" applyBorder="1" applyAlignment="1">
      <alignment horizontal="center" vertical="center"/>
    </xf>
    <xf numFmtId="3" fontId="5" fillId="5" borderId="5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top"/>
    </xf>
    <xf numFmtId="0" fontId="10" fillId="8" borderId="4" xfId="0" applyFont="1" applyFill="1" applyBorder="1" applyAlignment="1">
      <alignment horizontal="center" vertical="top"/>
    </xf>
    <xf numFmtId="0" fontId="10" fillId="8" borderId="5" xfId="0" applyFont="1" applyFill="1" applyBorder="1" applyAlignment="1">
      <alignment horizontal="center" vertical="top"/>
    </xf>
    <xf numFmtId="3" fontId="2" fillId="2" borderId="3" xfId="0" applyNumberFormat="1" applyFont="1" applyFill="1" applyBorder="1" applyAlignment="1">
      <alignment horizontal="center" vertical="top" wrapText="1"/>
    </xf>
    <xf numFmtId="3" fontId="2" fillId="2" borderId="4" xfId="0" applyNumberFormat="1" applyFont="1" applyFill="1" applyBorder="1" applyAlignment="1">
      <alignment horizontal="center" vertical="top" wrapText="1"/>
    </xf>
    <xf numFmtId="3" fontId="2" fillId="2" borderId="5" xfId="0" applyNumberFormat="1" applyFont="1" applyFill="1" applyBorder="1" applyAlignment="1">
      <alignment horizontal="center" vertical="top" wrapText="1"/>
    </xf>
    <xf numFmtId="0" fontId="9" fillId="9" borderId="3" xfId="0" applyFont="1" applyFill="1" applyBorder="1" applyAlignment="1">
      <alignment horizontal="center" vertical="top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121228</xdr:colOff>
      <xdr:row>0</xdr:row>
      <xdr:rowOff>0</xdr:rowOff>
    </xdr:from>
    <xdr:to>
      <xdr:col>11</xdr:col>
      <xdr:colOff>1122218</xdr:colOff>
      <xdr:row>0</xdr:row>
      <xdr:rowOff>1035628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topLeftCell="A9" zoomScaleNormal="100" workbookViewId="0">
      <selection activeCell="B13" sqref="B13"/>
    </sheetView>
  </sheetViews>
  <sheetFormatPr baseColWidth="10" defaultColWidth="57.109375" defaultRowHeight="13.8" x14ac:dyDescent="0.3"/>
  <cols>
    <col min="1" max="1" width="10.5546875" style="1" customWidth="1"/>
    <col min="2" max="2" width="57.33203125" style="1" customWidth="1"/>
    <col min="3" max="3" width="16.44140625" style="1" customWidth="1"/>
    <col min="4" max="4" width="16" style="1" customWidth="1"/>
    <col min="5" max="5" width="17" style="1" customWidth="1"/>
    <col min="6" max="6" width="19.5546875" style="1" customWidth="1"/>
    <col min="7" max="7" width="12.44140625" style="1" customWidth="1"/>
    <col min="8" max="10" width="13.88671875" style="1" customWidth="1"/>
    <col min="11" max="11" width="16" style="1" customWidth="1"/>
    <col min="12" max="12" width="21.33203125" style="1" customWidth="1"/>
    <col min="13" max="16384" width="57.109375" style="1"/>
  </cols>
  <sheetData>
    <row r="1" spans="1:12" ht="81.75" customHeight="1" x14ac:dyDescent="0.3">
      <c r="A1" s="48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50"/>
      <c r="L1" s="13"/>
    </row>
    <row r="2" spans="1:12" ht="27" customHeight="1" x14ac:dyDescent="0.3">
      <c r="A2" s="38" t="s">
        <v>0</v>
      </c>
      <c r="B2" s="38" t="s">
        <v>1</v>
      </c>
      <c r="C2" s="38" t="s">
        <v>2</v>
      </c>
      <c r="D2" s="38" t="s">
        <v>4</v>
      </c>
      <c r="E2" s="57" t="s">
        <v>7</v>
      </c>
      <c r="F2" s="58"/>
      <c r="G2" s="39" t="s">
        <v>8</v>
      </c>
      <c r="H2" s="39"/>
      <c r="I2" s="39"/>
      <c r="J2" s="39"/>
      <c r="K2" s="39"/>
      <c r="L2" s="39"/>
    </row>
    <row r="3" spans="1:12" ht="51" customHeight="1" x14ac:dyDescent="0.3">
      <c r="A3" s="38"/>
      <c r="B3" s="38"/>
      <c r="C3" s="38"/>
      <c r="D3" s="38"/>
      <c r="E3" s="3" t="s">
        <v>14</v>
      </c>
      <c r="F3" s="3" t="s">
        <v>15</v>
      </c>
      <c r="G3" s="2" t="s">
        <v>4</v>
      </c>
      <c r="H3" s="2" t="s">
        <v>3</v>
      </c>
      <c r="I3" s="2" t="s">
        <v>17</v>
      </c>
      <c r="J3" s="2" t="s">
        <v>5</v>
      </c>
      <c r="K3" s="2" t="s">
        <v>6</v>
      </c>
      <c r="L3" s="2" t="s">
        <v>18</v>
      </c>
    </row>
    <row r="4" spans="1:12" ht="14.25" customHeight="1" x14ac:dyDescent="0.3">
      <c r="A4" s="40" t="s">
        <v>32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</row>
    <row r="5" spans="1:12" ht="63" x14ac:dyDescent="0.3">
      <c r="A5" s="5" t="s">
        <v>33</v>
      </c>
      <c r="B5" s="22" t="s">
        <v>22</v>
      </c>
      <c r="C5" s="15" t="s">
        <v>23</v>
      </c>
      <c r="D5" s="4">
        <v>1</v>
      </c>
      <c r="E5" s="21">
        <v>31650</v>
      </c>
      <c r="F5" s="21">
        <f>E5*D5</f>
        <v>31650</v>
      </c>
      <c r="G5" s="6">
        <v>1</v>
      </c>
      <c r="H5" s="7">
        <v>0</v>
      </c>
      <c r="I5" s="14">
        <v>0.19</v>
      </c>
      <c r="J5" s="8">
        <f t="shared" ref="J5" si="0">H5*I5</f>
        <v>0</v>
      </c>
      <c r="K5" s="7">
        <f t="shared" ref="K5" si="1">J5+H5</f>
        <v>0</v>
      </c>
      <c r="L5" s="7">
        <f t="shared" ref="L5" si="2">K5*G5</f>
        <v>0</v>
      </c>
    </row>
    <row r="6" spans="1:12" ht="15" customHeight="1" x14ac:dyDescent="0.3">
      <c r="A6" s="59" t="s">
        <v>34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1"/>
    </row>
    <row r="7" spans="1:12" ht="88.2" x14ac:dyDescent="0.3">
      <c r="A7" s="5" t="s">
        <v>35</v>
      </c>
      <c r="B7" s="22" t="s">
        <v>24</v>
      </c>
      <c r="C7" s="15" t="s">
        <v>54</v>
      </c>
      <c r="D7" s="4">
        <v>1</v>
      </c>
      <c r="E7" s="21">
        <v>391574</v>
      </c>
      <c r="F7" s="21">
        <f t="shared" ref="F7:F14" si="3">E7*D7</f>
        <v>391574</v>
      </c>
      <c r="G7" s="6">
        <v>1</v>
      </c>
      <c r="H7" s="7">
        <v>0</v>
      </c>
      <c r="I7" s="14">
        <v>0.19</v>
      </c>
      <c r="J7" s="8">
        <f t="shared" ref="J7:J14" si="4">H7*I7</f>
        <v>0</v>
      </c>
      <c r="K7" s="7">
        <f t="shared" ref="K7:K14" si="5">J7+H7</f>
        <v>0</v>
      </c>
      <c r="L7" s="7">
        <f t="shared" ref="L7:L14" si="6">K7*G7</f>
        <v>0</v>
      </c>
    </row>
    <row r="8" spans="1:12" ht="37.799999999999997" x14ac:dyDescent="0.3">
      <c r="A8" s="5" t="s">
        <v>36</v>
      </c>
      <c r="B8" s="22" t="s">
        <v>25</v>
      </c>
      <c r="C8" s="15" t="s">
        <v>52</v>
      </c>
      <c r="D8" s="4">
        <v>1</v>
      </c>
      <c r="E8" s="21">
        <v>537828</v>
      </c>
      <c r="F8" s="21">
        <f t="shared" si="3"/>
        <v>537828</v>
      </c>
      <c r="G8" s="6">
        <v>1</v>
      </c>
      <c r="H8" s="7">
        <v>0</v>
      </c>
      <c r="I8" s="14">
        <v>0.19</v>
      </c>
      <c r="J8" s="8">
        <f t="shared" si="4"/>
        <v>0</v>
      </c>
      <c r="K8" s="7">
        <f t="shared" si="5"/>
        <v>0</v>
      </c>
      <c r="L8" s="7">
        <f t="shared" si="6"/>
        <v>0</v>
      </c>
    </row>
    <row r="9" spans="1:12" ht="37.799999999999997" x14ac:dyDescent="0.3">
      <c r="A9" s="5" t="s">
        <v>37</v>
      </c>
      <c r="B9" s="22" t="s">
        <v>26</v>
      </c>
      <c r="C9" s="15" t="s">
        <v>53</v>
      </c>
      <c r="D9" s="4">
        <v>1</v>
      </c>
      <c r="E9" s="21">
        <v>151101</v>
      </c>
      <c r="F9" s="21">
        <f t="shared" si="3"/>
        <v>151101</v>
      </c>
      <c r="G9" s="6">
        <v>1</v>
      </c>
      <c r="H9" s="7">
        <v>0</v>
      </c>
      <c r="I9" s="14">
        <v>0.19</v>
      </c>
      <c r="J9" s="8">
        <f t="shared" si="4"/>
        <v>0</v>
      </c>
      <c r="K9" s="7">
        <f t="shared" si="5"/>
        <v>0</v>
      </c>
      <c r="L9" s="7">
        <f t="shared" si="6"/>
        <v>0</v>
      </c>
    </row>
    <row r="10" spans="1:12" ht="88.2" x14ac:dyDescent="0.3">
      <c r="A10" s="5" t="s">
        <v>38</v>
      </c>
      <c r="B10" s="22" t="s">
        <v>27</v>
      </c>
      <c r="C10" s="15" t="s">
        <v>20</v>
      </c>
      <c r="D10" s="4">
        <v>1</v>
      </c>
      <c r="E10" s="21">
        <v>324397</v>
      </c>
      <c r="F10" s="21">
        <f t="shared" si="3"/>
        <v>324397</v>
      </c>
      <c r="G10" s="6">
        <v>1</v>
      </c>
      <c r="H10" s="7">
        <v>0</v>
      </c>
      <c r="I10" s="14">
        <v>0.19</v>
      </c>
      <c r="J10" s="8">
        <f t="shared" si="4"/>
        <v>0</v>
      </c>
      <c r="K10" s="7">
        <f t="shared" si="5"/>
        <v>0</v>
      </c>
      <c r="L10" s="7">
        <f t="shared" si="6"/>
        <v>0</v>
      </c>
    </row>
    <row r="11" spans="1:12" ht="37.799999999999997" x14ac:dyDescent="0.3">
      <c r="A11" s="5" t="s">
        <v>39</v>
      </c>
      <c r="B11" s="22" t="s">
        <v>28</v>
      </c>
      <c r="C11" s="15" t="s">
        <v>20</v>
      </c>
      <c r="D11" s="4">
        <v>1</v>
      </c>
      <c r="E11" s="21">
        <v>162735</v>
      </c>
      <c r="F11" s="21">
        <f t="shared" si="3"/>
        <v>162735</v>
      </c>
      <c r="G11" s="6">
        <v>1</v>
      </c>
      <c r="H11" s="7">
        <v>0</v>
      </c>
      <c r="I11" s="14">
        <v>0.19</v>
      </c>
      <c r="J11" s="8">
        <f t="shared" si="4"/>
        <v>0</v>
      </c>
      <c r="K11" s="7">
        <f t="shared" si="5"/>
        <v>0</v>
      </c>
      <c r="L11" s="7">
        <f t="shared" si="6"/>
        <v>0</v>
      </c>
    </row>
    <row r="12" spans="1:12" ht="50.4" x14ac:dyDescent="0.3">
      <c r="A12" s="5" t="s">
        <v>40</v>
      </c>
      <c r="B12" s="22" t="s">
        <v>29</v>
      </c>
      <c r="C12" s="15" t="s">
        <v>20</v>
      </c>
      <c r="D12" s="4">
        <v>1</v>
      </c>
      <c r="E12" s="21">
        <v>366858</v>
      </c>
      <c r="F12" s="21">
        <f t="shared" si="3"/>
        <v>366858</v>
      </c>
      <c r="G12" s="6">
        <v>1</v>
      </c>
      <c r="H12" s="7">
        <v>0</v>
      </c>
      <c r="I12" s="14">
        <v>0.19</v>
      </c>
      <c r="J12" s="8">
        <f t="shared" si="4"/>
        <v>0</v>
      </c>
      <c r="K12" s="7">
        <f t="shared" si="5"/>
        <v>0</v>
      </c>
      <c r="L12" s="7">
        <f t="shared" si="6"/>
        <v>0</v>
      </c>
    </row>
    <row r="13" spans="1:12" ht="50.4" x14ac:dyDescent="0.3">
      <c r="A13" s="5" t="s">
        <v>41</v>
      </c>
      <c r="B13" s="22" t="s">
        <v>30</v>
      </c>
      <c r="C13" s="15" t="s">
        <v>54</v>
      </c>
      <c r="D13" s="4">
        <v>1</v>
      </c>
      <c r="E13" s="21">
        <v>12974</v>
      </c>
      <c r="F13" s="21">
        <f t="shared" si="3"/>
        <v>12974</v>
      </c>
      <c r="G13" s="6">
        <v>1</v>
      </c>
      <c r="H13" s="7">
        <v>0</v>
      </c>
      <c r="I13" s="14">
        <v>0.19</v>
      </c>
      <c r="J13" s="8">
        <f t="shared" si="4"/>
        <v>0</v>
      </c>
      <c r="K13" s="7">
        <f t="shared" si="5"/>
        <v>0</v>
      </c>
      <c r="L13" s="7">
        <f t="shared" si="6"/>
        <v>0</v>
      </c>
    </row>
    <row r="14" spans="1:12" ht="50.4" x14ac:dyDescent="0.3">
      <c r="A14" s="5" t="s">
        <v>42</v>
      </c>
      <c r="B14" s="22" t="s">
        <v>31</v>
      </c>
      <c r="C14" s="15" t="s">
        <v>55</v>
      </c>
      <c r="D14" s="4">
        <v>1</v>
      </c>
      <c r="E14" s="21">
        <v>15586</v>
      </c>
      <c r="F14" s="21">
        <f t="shared" si="3"/>
        <v>15586</v>
      </c>
      <c r="G14" s="6">
        <v>1</v>
      </c>
      <c r="H14" s="7">
        <v>0</v>
      </c>
      <c r="I14" s="14">
        <v>0.19</v>
      </c>
      <c r="J14" s="8">
        <f t="shared" si="4"/>
        <v>0</v>
      </c>
      <c r="K14" s="7">
        <f t="shared" si="5"/>
        <v>0</v>
      </c>
      <c r="L14" s="7">
        <f t="shared" si="6"/>
        <v>0</v>
      </c>
    </row>
    <row r="15" spans="1:12" ht="14.25" customHeight="1" x14ac:dyDescent="0.3">
      <c r="A15" s="65" t="s">
        <v>44</v>
      </c>
      <c r="B15" s="43"/>
      <c r="C15" s="43"/>
      <c r="D15" s="43"/>
      <c r="E15" s="43"/>
      <c r="F15" s="27">
        <f>SUM(F7:F14,F5)</f>
        <v>1994703</v>
      </c>
      <c r="G15" s="43" t="s">
        <v>44</v>
      </c>
      <c r="H15" s="43"/>
      <c r="I15" s="43"/>
      <c r="J15" s="43"/>
      <c r="K15" s="44"/>
      <c r="L15" s="24">
        <f>SUM(L7:L14,L5)</f>
        <v>0</v>
      </c>
    </row>
    <row r="16" spans="1:12" ht="15" customHeight="1" x14ac:dyDescent="0.3">
      <c r="A16" s="45" t="s">
        <v>43</v>
      </c>
      <c r="B16" s="46"/>
      <c r="C16" s="46"/>
      <c r="D16" s="47"/>
      <c r="E16" s="23">
        <v>0.15</v>
      </c>
      <c r="F16" s="25">
        <f>F15*E16</f>
        <v>299205.45</v>
      </c>
      <c r="G16" s="62" t="s">
        <v>48</v>
      </c>
      <c r="H16" s="63"/>
      <c r="I16" s="63"/>
      <c r="J16" s="64"/>
      <c r="K16" s="26">
        <v>0</v>
      </c>
      <c r="L16" s="7">
        <f>L15*K16</f>
        <v>0</v>
      </c>
    </row>
    <row r="17" spans="1:13" ht="15" customHeight="1" x14ac:dyDescent="0.3">
      <c r="A17" s="45" t="s">
        <v>45</v>
      </c>
      <c r="B17" s="46"/>
      <c r="C17" s="46"/>
      <c r="D17" s="47"/>
      <c r="E17" s="23">
        <v>0.03</v>
      </c>
      <c r="F17" s="25">
        <f>F15*E17</f>
        <v>59841.09</v>
      </c>
      <c r="G17" s="62" t="s">
        <v>49</v>
      </c>
      <c r="H17" s="63"/>
      <c r="I17" s="63"/>
      <c r="J17" s="64"/>
      <c r="K17" s="26">
        <v>0</v>
      </c>
      <c r="L17" s="7">
        <f>L15*K17</f>
        <v>0</v>
      </c>
    </row>
    <row r="18" spans="1:13" ht="15" customHeight="1" x14ac:dyDescent="0.3">
      <c r="A18" s="45" t="s">
        <v>46</v>
      </c>
      <c r="B18" s="46"/>
      <c r="C18" s="46"/>
      <c r="D18" s="47"/>
      <c r="E18" s="23">
        <v>0.05</v>
      </c>
      <c r="F18" s="25">
        <f>F15*E18</f>
        <v>99735.150000000009</v>
      </c>
      <c r="G18" s="62" t="s">
        <v>50</v>
      </c>
      <c r="H18" s="63"/>
      <c r="I18" s="63"/>
      <c r="J18" s="64"/>
      <c r="K18" s="26">
        <v>0</v>
      </c>
      <c r="L18" s="7">
        <f>L15*K18</f>
        <v>0</v>
      </c>
    </row>
    <row r="19" spans="1:13" ht="15" customHeight="1" x14ac:dyDescent="0.3">
      <c r="A19" s="45" t="s">
        <v>47</v>
      </c>
      <c r="B19" s="46"/>
      <c r="C19" s="46"/>
      <c r="D19" s="47"/>
      <c r="E19" s="23">
        <v>0.19</v>
      </c>
      <c r="F19" s="25">
        <f>F18*E19</f>
        <v>18949.678500000002</v>
      </c>
      <c r="G19" s="62" t="s">
        <v>51</v>
      </c>
      <c r="H19" s="63"/>
      <c r="I19" s="63"/>
      <c r="J19" s="64"/>
      <c r="K19" s="26">
        <v>0</v>
      </c>
      <c r="L19" s="7">
        <f>L18*K19</f>
        <v>0</v>
      </c>
    </row>
    <row r="20" spans="1:13" s="10" customFormat="1" ht="30" customHeight="1" x14ac:dyDescent="0.3">
      <c r="A20" s="54" t="s">
        <v>16</v>
      </c>
      <c r="B20" s="55"/>
      <c r="C20" s="56"/>
      <c r="D20" s="56"/>
      <c r="E20" s="52">
        <f>SUM(F15,F16,F17,F18,F19)</f>
        <v>2472434.3684999999</v>
      </c>
      <c r="F20" s="53"/>
      <c r="G20" s="51" t="s">
        <v>9</v>
      </c>
      <c r="H20" s="51"/>
      <c r="I20" s="51"/>
      <c r="J20" s="51"/>
      <c r="K20" s="51"/>
      <c r="L20" s="28">
        <f>SUM(L15:L19)</f>
        <v>0</v>
      </c>
      <c r="M20" s="9"/>
    </row>
    <row r="21" spans="1:13" s="12" customFormat="1" ht="30" customHeight="1" x14ac:dyDescent="0.3">
      <c r="A21" s="16" t="s">
        <v>10</v>
      </c>
      <c r="B21" s="17"/>
      <c r="C21" s="29"/>
      <c r="D21" s="30"/>
      <c r="E21" s="31" t="s">
        <v>19</v>
      </c>
      <c r="F21" s="32"/>
      <c r="G21" s="32"/>
      <c r="H21" s="32"/>
      <c r="I21" s="32"/>
      <c r="J21" s="32"/>
      <c r="K21" s="32"/>
      <c r="L21" s="33"/>
    </row>
    <row r="22" spans="1:13" s="12" customFormat="1" ht="30" customHeight="1" x14ac:dyDescent="0.3">
      <c r="A22" s="16" t="s">
        <v>11</v>
      </c>
      <c r="B22" s="17"/>
      <c r="C22" s="29"/>
      <c r="D22" s="30"/>
      <c r="E22" s="34"/>
      <c r="F22" s="34"/>
      <c r="G22" s="34"/>
      <c r="H22" s="34"/>
      <c r="I22" s="34"/>
      <c r="J22" s="34"/>
      <c r="K22" s="34"/>
      <c r="L22" s="35"/>
    </row>
    <row r="23" spans="1:13" s="12" customFormat="1" ht="30" customHeight="1" x14ac:dyDescent="0.3">
      <c r="A23" s="16" t="s">
        <v>12</v>
      </c>
      <c r="B23" s="17"/>
      <c r="C23" s="29"/>
      <c r="D23" s="30"/>
      <c r="E23" s="34"/>
      <c r="F23" s="34"/>
      <c r="G23" s="34"/>
      <c r="H23" s="34"/>
      <c r="I23" s="34"/>
      <c r="J23" s="34"/>
      <c r="K23" s="34"/>
      <c r="L23" s="35"/>
    </row>
    <row r="24" spans="1:13" s="11" customFormat="1" ht="77.25" customHeight="1" x14ac:dyDescent="0.2">
      <c r="A24" s="18" t="s">
        <v>13</v>
      </c>
      <c r="B24" s="19"/>
      <c r="C24" s="19"/>
      <c r="D24" s="20"/>
      <c r="E24" s="36"/>
      <c r="F24" s="36"/>
      <c r="G24" s="36"/>
      <c r="H24" s="36"/>
      <c r="I24" s="36"/>
      <c r="J24" s="36"/>
      <c r="K24" s="36"/>
      <c r="L24" s="37"/>
    </row>
  </sheetData>
  <mergeCells count="26">
    <mergeCell ref="A1:K1"/>
    <mergeCell ref="G20:K20"/>
    <mergeCell ref="E20:F20"/>
    <mergeCell ref="A20:D20"/>
    <mergeCell ref="E2:F2"/>
    <mergeCell ref="A2:A3"/>
    <mergeCell ref="B2:B3"/>
    <mergeCell ref="C2:C3"/>
    <mergeCell ref="A6:L6"/>
    <mergeCell ref="G16:J16"/>
    <mergeCell ref="G17:J17"/>
    <mergeCell ref="G18:J18"/>
    <mergeCell ref="G19:J19"/>
    <mergeCell ref="A15:E15"/>
    <mergeCell ref="A16:D16"/>
    <mergeCell ref="A17:D17"/>
    <mergeCell ref="C23:D23"/>
    <mergeCell ref="E21:L24"/>
    <mergeCell ref="D2:D3"/>
    <mergeCell ref="G2:L2"/>
    <mergeCell ref="C21:D21"/>
    <mergeCell ref="C22:D22"/>
    <mergeCell ref="A4:L4"/>
    <mergeCell ref="G15:K15"/>
    <mergeCell ref="A18:D18"/>
    <mergeCell ref="A19:D19"/>
  </mergeCells>
  <pageMargins left="0.7" right="0.7" top="0.75" bottom="0.75" header="0.3" footer="0.3"/>
  <pageSetup paperSize="142" orientation="portrait" r:id="rId1"/>
  <ignoredErrors>
    <ignoredError sqref="L1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Andrea Aragon Correa</cp:lastModifiedBy>
  <dcterms:created xsi:type="dcterms:W3CDTF">2025-04-30T15:59:06Z</dcterms:created>
  <dcterms:modified xsi:type="dcterms:W3CDTF">2026-03-24T20:28:29Z</dcterms:modified>
</cp:coreProperties>
</file>