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2 COPIA DE SEGURIDA\CONTRATACIÓN\2026\"/>
    </mc:Choice>
  </mc:AlternateContent>
  <xr:revisionPtr revIDLastSave="0" documentId="8_{3D4E9A86-C394-4545-BEF4-673CC85A4D78}" xr6:coauthVersionLast="47" xr6:coauthVersionMax="47" xr10:uidLastSave="{00000000-0000-0000-0000-000000000000}"/>
  <bookViews>
    <workbookView xWindow="-120" yWindow="-120" windowWidth="29040" windowHeight="15720" xr2:uid="{386C86EC-AA43-49A3-8E5D-D591E7CD5DC2}"/>
  </bookViews>
  <sheets>
    <sheet name="Hoja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0" i="1" l="1"/>
  <c r="E30" i="1"/>
  <c r="M29" i="1"/>
  <c r="K29" i="1"/>
  <c r="I29" i="1"/>
  <c r="G29" i="1"/>
  <c r="M28" i="1"/>
  <c r="K28" i="1"/>
  <c r="I28" i="1"/>
  <c r="G28" i="1"/>
  <c r="M27" i="1"/>
  <c r="K27" i="1"/>
  <c r="I27" i="1"/>
  <c r="G27" i="1"/>
  <c r="M26" i="1"/>
  <c r="K26" i="1"/>
  <c r="I26" i="1"/>
  <c r="G26" i="1"/>
  <c r="M25" i="1"/>
  <c r="K25" i="1"/>
  <c r="I25" i="1"/>
  <c r="G25" i="1"/>
  <c r="M24" i="1"/>
  <c r="K24" i="1"/>
  <c r="I24" i="1"/>
  <c r="G24" i="1"/>
  <c r="M23" i="1"/>
  <c r="K23" i="1"/>
  <c r="I23" i="1"/>
  <c r="G23" i="1"/>
  <c r="M22" i="1"/>
  <c r="K22" i="1"/>
  <c r="I22" i="1"/>
  <c r="G22" i="1"/>
  <c r="M21" i="1"/>
  <c r="K21" i="1"/>
  <c r="I21" i="1"/>
  <c r="G21" i="1"/>
  <c r="M20" i="1"/>
  <c r="K20" i="1"/>
  <c r="I20" i="1"/>
  <c r="G20" i="1"/>
  <c r="M19" i="1"/>
  <c r="K19" i="1"/>
  <c r="I19" i="1"/>
  <c r="G19" i="1"/>
  <c r="M18" i="1"/>
  <c r="K18" i="1"/>
  <c r="I18" i="1"/>
  <c r="G18" i="1"/>
  <c r="M17" i="1"/>
  <c r="K17" i="1"/>
  <c r="I17" i="1"/>
  <c r="G17" i="1"/>
  <c r="M16" i="1"/>
  <c r="K16" i="1"/>
  <c r="I16" i="1"/>
  <c r="G16" i="1"/>
  <c r="M15" i="1"/>
  <c r="K15" i="1"/>
  <c r="I15" i="1"/>
  <c r="G15" i="1"/>
  <c r="M14" i="1"/>
  <c r="K14" i="1"/>
  <c r="I14" i="1"/>
  <c r="G14" i="1"/>
  <c r="M13" i="1"/>
  <c r="K13" i="1"/>
  <c r="I13" i="1"/>
  <c r="G13" i="1"/>
  <c r="M12" i="1"/>
  <c r="K12" i="1"/>
  <c r="I12" i="1"/>
  <c r="G12" i="1"/>
  <c r="M11" i="1"/>
  <c r="K11" i="1"/>
  <c r="I11" i="1"/>
  <c r="G11" i="1"/>
  <c r="M10" i="1"/>
  <c r="K10" i="1"/>
  <c r="I10" i="1"/>
  <c r="G10" i="1"/>
  <c r="M9" i="1"/>
  <c r="K9" i="1"/>
  <c r="I9" i="1"/>
  <c r="G9" i="1"/>
  <c r="M8" i="1"/>
  <c r="K8" i="1"/>
  <c r="I8" i="1"/>
  <c r="G8" i="1"/>
  <c r="M7" i="1"/>
  <c r="K7" i="1"/>
  <c r="I7" i="1"/>
  <c r="G7" i="1"/>
  <c r="M6" i="1"/>
  <c r="K6" i="1"/>
  <c r="I6" i="1"/>
  <c r="G6" i="1"/>
  <c r="M5" i="1"/>
  <c r="K5" i="1"/>
  <c r="I5" i="1"/>
  <c r="G5" i="1"/>
  <c r="M4" i="1"/>
  <c r="K4" i="1"/>
  <c r="I4" i="1"/>
  <c r="G4" i="1"/>
  <c r="M3" i="1"/>
  <c r="M30" i="1" s="1"/>
  <c r="K3" i="1"/>
  <c r="K30" i="1" s="1"/>
  <c r="I3" i="1"/>
  <c r="G3" i="1"/>
  <c r="G30" i="1" s="1"/>
</calcChain>
</file>

<file path=xl/sharedStrings.xml><?xml version="1.0" encoding="utf-8"?>
<sst xmlns="http://schemas.openxmlformats.org/spreadsheetml/2006/main" count="40" uniqueCount="40">
  <si>
    <t>No.</t>
  </si>
  <si>
    <t>Descripción del Servicio</t>
  </si>
  <si>
    <t>Cantidad</t>
  </si>
  <si>
    <t>CPMSBA</t>
  </si>
  <si>
    <t xml:space="preserve"> Coravi Automotriz</t>
  </si>
  <si>
    <t>Total Oferta</t>
  </si>
  <si>
    <t>Morarci Group</t>
  </si>
  <si>
    <t>Total Oferta 2</t>
  </si>
  <si>
    <t>Distribuciones JC</t>
  </si>
  <si>
    <t>Total Oferta 3</t>
  </si>
  <si>
    <t>DR Mecánica Automotriz</t>
  </si>
  <si>
    <t>Total Oferta 4</t>
  </si>
  <si>
    <t>Servicio de suministro e instalación bomba de aceite</t>
  </si>
  <si>
    <t>Servicio de suministro e instalación bomba de agua</t>
  </si>
  <si>
    <t>Servicio de suministro e instalación de turbo.</t>
  </si>
  <si>
    <t>Servicio de suministro e instalación cambio de Kit de distribucion.</t>
  </si>
  <si>
    <t>Servicio de suministro e instalación cambio de Kit de cluth completo</t>
  </si>
  <si>
    <t>Servicio de suministro e instalación cambio de bomba principal de clutch</t>
  </si>
  <si>
    <t>Servicio de suministro e instalación de casquete biela std</t>
  </si>
  <si>
    <t>Servicio de suministro e instalación de casquete banc std</t>
  </si>
  <si>
    <t>Servicio de suministro e instalación de valvula admisión</t>
  </si>
  <si>
    <t>Servicio de suministro e instalación de valvula de escape</t>
  </si>
  <si>
    <t>Servicio de suministro e instalación de guias de valvula</t>
  </si>
  <si>
    <t>Servicio de suministro e instalación de piston std master</t>
  </si>
  <si>
    <t>Servicio de suministro e instalación de muñecos</t>
  </si>
  <si>
    <t>Servicio de suministro e instalación de soporte de amortiguador</t>
  </si>
  <si>
    <t>Servicio de suministro e instalación de buje barra estabilizadora</t>
  </si>
  <si>
    <t>Mantenimiento caja de direccion</t>
  </si>
  <si>
    <t>Servicio de suministro e instalación de soporte motor derecho</t>
  </si>
  <si>
    <t>Servicio de suministro e instalación de soporte motor trasero</t>
  </si>
  <si>
    <t>Servicio de suministro e instalación de soporte de motor izquierdo</t>
  </si>
  <si>
    <t>Servicio de suministro e instalación de amortiguador delantero</t>
  </si>
  <si>
    <t>Servicio de suministro e instalación de amortiguador trasero</t>
  </si>
  <si>
    <t>Servicio de suministro e instalación de guardapolvo semi eje</t>
  </si>
  <si>
    <t>Servicio de suministro e instalación de tensor mult</t>
  </si>
  <si>
    <t>Servicio de suministro e instalación de tensor correa mult</t>
  </si>
  <si>
    <t>Servicio de suministro e instalación de correa multiuso</t>
  </si>
  <si>
    <t>Servicio de suministro e instalación de motoventilador</t>
  </si>
  <si>
    <t>Servicio de mantenimiento preventivo, cambio de aceites, filtros y frenos. 
	ACEITE 15W-40
	FILTRO DE AIRE AIP 963
	FILTRO OLP 093
	FILTRO FLP 322.
	BANDAS DE FRENOS: 440603321R
	PASTILLAS DE FRENOS: 8660006302
	LIQUIDO DE FRENO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</si>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</sst>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1F1F1F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 indent="1" readingOrder="1"/>
    </xf>
    <xf numFmtId="0" fontId="3" fillId="0" borderId="0" xfId="0" applyFont="1" applyAlignment="1">
      <alignment horizontal="center" vertical="center" wrapText="1" readingOrder="1"/>
    </xf>
    <xf numFmtId="164" fontId="3" fillId="0" borderId="0" xfId="1" applyNumberFormat="1" applyFont="1" applyBorder="1" applyAlignment="1">
      <alignment horizontal="left" vertical="center" wrapText="1" indent="1" readingOrder="1"/>
    </xf>
    <xf numFmtId="6" fontId="3" fillId="0" borderId="0" xfId="0" applyNumberFormat="1" applyFont="1" applyAlignment="1">
      <alignment horizontal="right" vertical="center" wrapText="1" indent="1" readingOrder="1"/>
    </xf>
    <xf numFmtId="6" fontId="3" fillId="0" borderId="0" xfId="0" applyNumberFormat="1" applyFont="1" applyAlignment="1">
      <alignment vertical="center" wrapText="1" readingOrder="1"/>
    </xf>
    <xf numFmtId="164" fontId="3" fillId="0" borderId="0" xfId="0" applyNumberFormat="1" applyFont="1" applyAlignment="1">
      <alignment horizontal="left" vertical="center" wrapText="1" indent="1" readingOrder="1"/>
    </xf>
    <xf numFmtId="0" fontId="3" fillId="0" borderId="0" xfId="0" applyFont="1" applyAlignment="1">
      <alignment horizontal="right" vertical="center" wrapText="1" indent="1" readingOrder="1"/>
    </xf>
    <xf numFmtId="0" fontId="3" fillId="0" borderId="0" xfId="0" applyFont="1" applyAlignment="1">
      <alignment vertical="center" wrapText="1" readingOrder="1"/>
    </xf>
  </cellXfs>
  <cellStyles count="2">
    <cellStyle name="Moneda" xfId="1" builtinId="4"/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numFmt numFmtId="10" formatCode="&quot;$&quot;\ #,##0;[Red]\-&quot;$&quot;\ #,##0"/>
      <alignment horizontal="righ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numFmt numFmtId="10" formatCode="&quot;$&quot;\ #,##0;[Red]\-&quot;$&quot;\ #,##0"/>
      <alignment horizontal="righ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numFmt numFmtId="10" formatCode="&quot;$&quot;\ #,##0;[Red]\-&quot;$&quot;\ #,##0"/>
      <alignment horizontal="general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alignment horizontal="general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numFmt numFmtId="10" formatCode="&quot;$&quot;\ #,##0;[Red]\-&quot;$&quot;\ #,##0"/>
      <alignment horizontal="righ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numFmt numFmtId="10" formatCode="&quot;$&quot;\ #,##0;[Red]\-&quot;$&quot;\ #,##0"/>
      <alignment horizontal="righ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numFmt numFmtId="10" formatCode="&quot;$&quot;\ #,##0;[Red]\-&quot;$&quot;\ #,##0"/>
      <alignment horizontal="righ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alignment horizontal="righ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numFmt numFmtId="10" formatCode="&quot;$&quot;\ #,##0;[Red]\-&quot;$&quot;\ #,##0"/>
      <alignment horizontal="righ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numFmt numFmtId="10" formatCode="&quot;$&quot;\ #,##0;[Red]\-&quot;$&quot;\ #,##0"/>
      <alignment horizontal="righ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numFmt numFmtId="10" formatCode="&quot;$&quot;\ #,##0;[Red]\-&quot;$&quot;\ #,##0"/>
      <alignment horizontal="righ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alignment horizontal="righ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numFmt numFmtId="10" formatCode="&quot;$&quot;\ #,##0;[Red]\-&quot;$&quot;\ #,##0"/>
      <alignment horizontal="righ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numFmt numFmtId="10" formatCode="&quot;$&quot;\ #,##0;[Red]\-&quot;$&quot;\ #,##0"/>
      <alignment horizontal="righ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numFmt numFmtId="10" formatCode="&quot;$&quot;\ #,##0;[Red]\-&quot;$&quot;\ #,##0"/>
      <alignment horizontal="righ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numFmt numFmtId="10" formatCode="&quot;$&quot;\ #,##0;[Red]\-&quot;$&quot;\ #,##0"/>
      <alignment horizontal="righ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numFmt numFmtId="164" formatCode="_-&quot;$&quot;\ * #,##0_-;\-&quot;$&quot;\ * #,##0_-;_-&quot;$&quot;\ * &quot;-&quot;??_-;_-@_-"/>
      <alignment horizontal="lef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numFmt numFmtId="164" formatCode="_-&quot;$&quot;\ * #,##0_-;\-&quot;$&quot;\ * #,##0_-;_-&quot;$&quot;\ * &quot;-&quot;??_-;_-@_-"/>
      <alignment horizontal="lef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alignment horizontal="lef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alignment horizontal="lef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alignment horizontal="lef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alignment horizontal="lef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alignment horizontal="right" vertical="center" textRotation="0" wrapText="1" indent="1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color rgb="FF92D050"/>
      </font>
    </dxf>
    <dxf>
      <font>
        <color theme="9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7490A4-9B19-46D3-AE66-F924D534A753}" name="Tabla3" displayName="Tabla3" ref="B2:M30" totalsRowCount="1" headerRowDxfId="25" dataDxfId="24">
  <autoFilter ref="B2:M29" xr:uid="{3B0788C7-7BA6-4BBB-AC9C-220665D75FFE}"/>
  <tableColumns count="12">
    <tableColumn id="1" xr3:uid="{024D72ED-7876-4BFA-BAD5-279E3CBA8D04}" name="No." totalsRowLabel="Total" dataDxfId="22" totalsRowDxfId="23"/>
    <tableColumn id="2" xr3:uid="{DFE01DE5-7529-4720-BB2B-76367835DB8F}" name="Descripción del Servicio" dataDxfId="20" totalsRowDxfId="21"/>
    <tableColumn id="3" xr3:uid="{F7369DD2-7955-4962-98E6-86AD2955AD54}" name="Cantidad" dataDxfId="18" totalsRowDxfId="19"/>
    <tableColumn id="4" xr3:uid="{6D7EDBB4-21B0-4D0C-A521-80AAEEF1E12A}" name="CPMSBA" totalsRowFunction="sum" dataDxfId="16" totalsRowDxfId="17" dataCellStyle="Moneda"/>
    <tableColumn id="5" xr3:uid="{0FF34562-E5FA-4679-BEA9-796B5FDED7E4}" name=" Coravi Automotriz" dataDxfId="14" totalsRowDxfId="15"/>
    <tableColumn id="6" xr3:uid="{14AD0F96-2302-42A2-908F-9B6102C39F90}" name="Total Oferta" totalsRowFunction="sum" dataDxfId="12" totalsRowDxfId="13">
      <calculatedColumnFormula>D3*F3</calculatedColumnFormula>
    </tableColumn>
    <tableColumn id="7" xr3:uid="{2DC94E45-BDF8-41C9-A811-A23284D47033}" name="Morarci Group" dataDxfId="10" totalsRowDxfId="11"/>
    <tableColumn id="8" xr3:uid="{84E6325A-2923-4914-AC3B-E1C9EC00517B}" name="Total Oferta 2" totalsRowFunction="sum" dataDxfId="8" totalsRowDxfId="9">
      <calculatedColumnFormula>D3*H3</calculatedColumnFormula>
    </tableColumn>
    <tableColumn id="9" xr3:uid="{FE248BDE-03DA-46ED-A325-4EC350D38542}" name="Distribuciones JC" dataDxfId="6" totalsRowDxfId="7"/>
    <tableColumn id="10" xr3:uid="{FD0B1C40-D81B-4CA6-9B80-AFBC79EE450C}" name="Total Oferta 3" totalsRowFunction="sum" dataDxfId="4" totalsRowDxfId="5">
      <calculatedColumnFormula>D3*J3</calculatedColumnFormula>
    </tableColumn>
    <tableColumn id="11" xr3:uid="{0CA3C8CB-E2CE-4DBC-8752-DF4C5BFEF286}" name="DR Mecánica Automotriz" dataDxfId="2" totalsRowDxfId="3"/>
    <tableColumn id="12" xr3:uid="{301C8460-BDAA-4416-8146-DC6126B592F9}" name="Total Oferta 4" totalsRowFunction="sum" dataDxfId="0" totalsRowDxfId="1">
      <calculatedColumnFormula>D3*L3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EED3E-3290-46AD-9711-E294E9356448}">
  <dimension ref="B2:M35"/>
  <sheetViews>
    <sheetView tabSelected="1" workbookViewId="0">
      <selection activeCell="C32" sqref="C32"/>
    </sheetView>
  </sheetViews>
  <sheetFormatPr baseColWidth="10" defaultRowHeight="15" x14ac:dyDescent="0.25"/>
  <cols>
    <col min="1" max="1" width="4.28515625" customWidth="1"/>
    <col min="2" max="2" width="12" customWidth="1"/>
    <col min="3" max="3" width="57.5703125" customWidth="1"/>
    <col min="4" max="4" width="12" customWidth="1"/>
    <col min="5" max="5" width="17.28515625" bestFit="1" customWidth="1"/>
    <col min="6" max="6" width="20.5703125" bestFit="1" customWidth="1"/>
    <col min="7" max="7" width="14.42578125" bestFit="1" customWidth="1"/>
    <col min="8" max="8" width="17.140625" bestFit="1" customWidth="1"/>
    <col min="9" max="9" width="19.140625" customWidth="1"/>
    <col min="10" max="10" width="20.42578125" bestFit="1" customWidth="1"/>
    <col min="11" max="11" width="20.42578125" customWidth="1"/>
    <col min="12" max="12" width="26" bestFit="1" customWidth="1"/>
    <col min="13" max="13" width="19.42578125" customWidth="1"/>
  </cols>
  <sheetData>
    <row r="2" spans="2:13" s="1" customFormat="1" x14ac:dyDescent="0.25">
      <c r="B2" s="1" t="s">
        <v>0</v>
      </c>
      <c r="C2" s="1" t="s">
        <v>1</v>
      </c>
      <c r="D2" s="1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</row>
    <row r="3" spans="2:13" x14ac:dyDescent="0.25">
      <c r="B3" s="3">
        <v>1</v>
      </c>
      <c r="C3" s="3" t="s">
        <v>12</v>
      </c>
      <c r="D3" s="4">
        <v>1</v>
      </c>
      <c r="E3" s="5">
        <v>782036.23096666671</v>
      </c>
      <c r="F3" s="6">
        <v>550000</v>
      </c>
      <c r="G3" s="6">
        <f>D3*F3</f>
        <v>550000</v>
      </c>
      <c r="H3" s="6">
        <v>625702</v>
      </c>
      <c r="I3" s="6">
        <f>D3*H3</f>
        <v>625702</v>
      </c>
      <c r="J3" s="6">
        <v>508324</v>
      </c>
      <c r="K3" s="6">
        <f>D3*J3</f>
        <v>508324</v>
      </c>
      <c r="L3" s="7">
        <v>719473</v>
      </c>
      <c r="M3" s="6">
        <f>D3*L3</f>
        <v>719473</v>
      </c>
    </row>
    <row r="4" spans="2:13" x14ac:dyDescent="0.25">
      <c r="B4" s="3">
        <v>2</v>
      </c>
      <c r="C4" s="3" t="s">
        <v>13</v>
      </c>
      <c r="D4" s="4">
        <v>1</v>
      </c>
      <c r="E4" s="5">
        <v>364598.23763333331</v>
      </c>
      <c r="F4" s="6">
        <v>264000</v>
      </c>
      <c r="G4" s="6">
        <f t="shared" ref="G4:G29" si="0">D4*F4</f>
        <v>264000</v>
      </c>
      <c r="H4" s="6">
        <v>291788</v>
      </c>
      <c r="I4" s="6">
        <f t="shared" ref="I4:I29" si="1">D4*H4</f>
        <v>291788</v>
      </c>
      <c r="J4" s="6">
        <v>236989</v>
      </c>
      <c r="K4" s="6">
        <f t="shared" ref="K4:K29" si="2">D4*J4</f>
        <v>236989</v>
      </c>
      <c r="L4" s="7">
        <v>519430</v>
      </c>
      <c r="M4" s="6">
        <f t="shared" ref="M4:M29" si="3">D4*L4</f>
        <v>519430</v>
      </c>
    </row>
    <row r="5" spans="2:13" x14ac:dyDescent="0.25">
      <c r="B5" s="3">
        <v>3</v>
      </c>
      <c r="C5" s="3" t="s">
        <v>14</v>
      </c>
      <c r="D5" s="4">
        <v>1</v>
      </c>
      <c r="E5" s="5">
        <v>2944476.0676333332</v>
      </c>
      <c r="F5" s="6">
        <v>2500000</v>
      </c>
      <c r="G5" s="6">
        <f t="shared" si="0"/>
        <v>2500000</v>
      </c>
      <c r="H5" s="6">
        <v>2356081</v>
      </c>
      <c r="I5" s="6">
        <f t="shared" si="1"/>
        <v>2356081</v>
      </c>
      <c r="J5" s="6">
        <v>1913909</v>
      </c>
      <c r="K5" s="6">
        <f t="shared" si="2"/>
        <v>1913909</v>
      </c>
      <c r="L5" s="7">
        <v>2708918</v>
      </c>
      <c r="M5" s="6">
        <f t="shared" si="3"/>
        <v>2708918</v>
      </c>
    </row>
    <row r="6" spans="2:13" ht="28.5" x14ac:dyDescent="0.25">
      <c r="B6" s="3">
        <v>4</v>
      </c>
      <c r="C6" s="3" t="s">
        <v>15</v>
      </c>
      <c r="D6" s="4">
        <v>1</v>
      </c>
      <c r="E6" s="5">
        <v>593989.25763333333</v>
      </c>
      <c r="F6" s="6">
        <v>493000</v>
      </c>
      <c r="G6" s="6">
        <f t="shared" si="0"/>
        <v>493000</v>
      </c>
      <c r="H6" s="6">
        <v>475286</v>
      </c>
      <c r="I6" s="6">
        <f t="shared" si="1"/>
        <v>475286</v>
      </c>
      <c r="J6" s="6">
        <v>386093</v>
      </c>
      <c r="K6" s="6">
        <f t="shared" si="2"/>
        <v>386093</v>
      </c>
      <c r="L6" s="7">
        <v>546470</v>
      </c>
      <c r="M6" s="6">
        <f t="shared" si="3"/>
        <v>546470</v>
      </c>
    </row>
    <row r="7" spans="2:13" ht="28.5" x14ac:dyDescent="0.25">
      <c r="B7" s="3">
        <v>5</v>
      </c>
      <c r="C7" s="3" t="s">
        <v>16</v>
      </c>
      <c r="D7" s="4">
        <v>1</v>
      </c>
      <c r="E7" s="5">
        <v>1302452.5843</v>
      </c>
      <c r="F7" s="6">
        <v>1150000</v>
      </c>
      <c r="G7" s="6">
        <f t="shared" si="0"/>
        <v>1150000</v>
      </c>
      <c r="H7" s="6">
        <v>1042202</v>
      </c>
      <c r="I7" s="6">
        <f t="shared" si="1"/>
        <v>1042202</v>
      </c>
      <c r="J7" s="6">
        <v>846594</v>
      </c>
      <c r="K7" s="6">
        <f t="shared" si="2"/>
        <v>846594</v>
      </c>
      <c r="L7" s="7">
        <v>1198257</v>
      </c>
      <c r="M7" s="6">
        <f t="shared" si="3"/>
        <v>1198257</v>
      </c>
    </row>
    <row r="8" spans="2:13" ht="28.5" x14ac:dyDescent="0.25">
      <c r="B8" s="3">
        <v>6</v>
      </c>
      <c r="C8" s="3" t="s">
        <v>17</v>
      </c>
      <c r="D8" s="4">
        <v>1</v>
      </c>
      <c r="E8" s="5">
        <v>484099.50096666667</v>
      </c>
      <c r="F8" s="6">
        <v>390000</v>
      </c>
      <c r="G8" s="6">
        <f t="shared" si="0"/>
        <v>390000</v>
      </c>
      <c r="H8" s="6">
        <v>387345</v>
      </c>
      <c r="I8" s="6">
        <f t="shared" si="1"/>
        <v>387345</v>
      </c>
      <c r="J8" s="6">
        <v>314665</v>
      </c>
      <c r="K8" s="6">
        <f t="shared" si="2"/>
        <v>314665</v>
      </c>
      <c r="L8" s="7">
        <v>445372</v>
      </c>
      <c r="M8" s="6">
        <f t="shared" si="3"/>
        <v>445372</v>
      </c>
    </row>
    <row r="9" spans="2:13" x14ac:dyDescent="0.25">
      <c r="B9" s="3">
        <v>7</v>
      </c>
      <c r="C9" s="3" t="s">
        <v>18</v>
      </c>
      <c r="D9" s="4">
        <v>1</v>
      </c>
      <c r="E9" s="5">
        <v>389202.55429999996</v>
      </c>
      <c r="F9" s="6">
        <v>300000</v>
      </c>
      <c r="G9" s="6">
        <f t="shared" si="0"/>
        <v>300000</v>
      </c>
      <c r="H9" s="6">
        <v>311423</v>
      </c>
      <c r="I9" s="6">
        <f t="shared" si="1"/>
        <v>311423</v>
      </c>
      <c r="J9" s="6">
        <v>252982</v>
      </c>
      <c r="K9" s="6">
        <f t="shared" si="2"/>
        <v>252982</v>
      </c>
      <c r="L9" s="7">
        <v>358067</v>
      </c>
      <c r="M9" s="6">
        <f t="shared" si="3"/>
        <v>358067</v>
      </c>
    </row>
    <row r="10" spans="2:13" x14ac:dyDescent="0.25">
      <c r="B10" s="3">
        <v>8</v>
      </c>
      <c r="C10" s="3" t="s">
        <v>19</v>
      </c>
      <c r="D10" s="4">
        <v>1</v>
      </c>
      <c r="E10" s="5">
        <v>531244.9743</v>
      </c>
      <c r="F10" s="6">
        <v>380000</v>
      </c>
      <c r="G10" s="6">
        <f t="shared" si="0"/>
        <v>380000</v>
      </c>
      <c r="H10" s="6">
        <v>425068</v>
      </c>
      <c r="I10" s="6">
        <f t="shared" si="1"/>
        <v>425068</v>
      </c>
      <c r="J10" s="6">
        <v>345309</v>
      </c>
      <c r="K10" s="6">
        <f t="shared" si="2"/>
        <v>345309</v>
      </c>
      <c r="L10" s="7">
        <v>488745</v>
      </c>
      <c r="M10" s="6">
        <f t="shared" si="3"/>
        <v>488745</v>
      </c>
    </row>
    <row r="11" spans="2:13" x14ac:dyDescent="0.25">
      <c r="B11" s="3">
        <v>9</v>
      </c>
      <c r="C11" s="3" t="s">
        <v>20</v>
      </c>
      <c r="D11" s="4">
        <v>1</v>
      </c>
      <c r="E11" s="5">
        <v>343331.85763333336</v>
      </c>
      <c r="F11" s="6">
        <v>250000</v>
      </c>
      <c r="G11" s="6">
        <f t="shared" si="0"/>
        <v>250000</v>
      </c>
      <c r="H11" s="6">
        <v>274771</v>
      </c>
      <c r="I11" s="6">
        <f t="shared" si="1"/>
        <v>274771</v>
      </c>
      <c r="J11" s="6">
        <v>223166</v>
      </c>
      <c r="K11" s="6">
        <f t="shared" si="2"/>
        <v>223166</v>
      </c>
      <c r="L11" s="7">
        <v>315865</v>
      </c>
      <c r="M11" s="6">
        <f t="shared" si="3"/>
        <v>315865</v>
      </c>
    </row>
    <row r="12" spans="2:13" x14ac:dyDescent="0.25">
      <c r="B12" s="3">
        <v>10</v>
      </c>
      <c r="C12" s="3" t="s">
        <v>21</v>
      </c>
      <c r="D12" s="4">
        <v>1</v>
      </c>
      <c r="E12" s="5">
        <v>368168.23763333331</v>
      </c>
      <c r="F12" s="6">
        <v>300000</v>
      </c>
      <c r="G12" s="6">
        <f t="shared" si="0"/>
        <v>300000</v>
      </c>
      <c r="H12" s="6">
        <v>294644</v>
      </c>
      <c r="I12" s="6">
        <f t="shared" si="1"/>
        <v>294644</v>
      </c>
      <c r="J12" s="6">
        <v>239309</v>
      </c>
      <c r="K12" s="6">
        <f t="shared" si="2"/>
        <v>239309</v>
      </c>
      <c r="L12" s="7">
        <v>338715</v>
      </c>
      <c r="M12" s="6">
        <f t="shared" si="3"/>
        <v>338715</v>
      </c>
    </row>
    <row r="13" spans="2:13" x14ac:dyDescent="0.25">
      <c r="B13" s="3">
        <v>11</v>
      </c>
      <c r="C13" s="3" t="s">
        <v>22</v>
      </c>
      <c r="D13" s="4">
        <v>1</v>
      </c>
      <c r="E13" s="5">
        <v>476331.83429999999</v>
      </c>
      <c r="F13" s="6">
        <v>350000</v>
      </c>
      <c r="G13" s="6">
        <f t="shared" si="0"/>
        <v>350000</v>
      </c>
      <c r="H13" s="6">
        <v>381157</v>
      </c>
      <c r="I13" s="6">
        <f t="shared" si="1"/>
        <v>381157</v>
      </c>
      <c r="J13" s="6">
        <v>309616</v>
      </c>
      <c r="K13" s="6">
        <f t="shared" si="2"/>
        <v>309616</v>
      </c>
      <c r="L13" s="7">
        <v>438225</v>
      </c>
      <c r="M13" s="6">
        <f t="shared" si="3"/>
        <v>438225</v>
      </c>
    </row>
    <row r="14" spans="2:13" x14ac:dyDescent="0.25">
      <c r="B14" s="3">
        <v>12</v>
      </c>
      <c r="C14" s="3" t="s">
        <v>23</v>
      </c>
      <c r="D14" s="4">
        <v>1</v>
      </c>
      <c r="E14" s="5">
        <v>2000175.5309666665</v>
      </c>
      <c r="F14" s="6">
        <v>1850000</v>
      </c>
      <c r="G14" s="6">
        <f t="shared" si="0"/>
        <v>1850000</v>
      </c>
      <c r="H14" s="6">
        <v>1600431</v>
      </c>
      <c r="I14" s="6">
        <f t="shared" si="1"/>
        <v>1600431</v>
      </c>
      <c r="J14" s="6">
        <v>1300114</v>
      </c>
      <c r="K14" s="6">
        <f t="shared" si="2"/>
        <v>1300114</v>
      </c>
      <c r="L14" s="7">
        <v>1840162</v>
      </c>
      <c r="M14" s="6">
        <f t="shared" si="3"/>
        <v>1840162</v>
      </c>
    </row>
    <row r="15" spans="2:13" x14ac:dyDescent="0.25">
      <c r="B15" s="3">
        <v>13</v>
      </c>
      <c r="C15" s="3" t="s">
        <v>24</v>
      </c>
      <c r="D15" s="4">
        <v>2</v>
      </c>
      <c r="E15" s="5">
        <v>333965.05333333329</v>
      </c>
      <c r="F15" s="6">
        <v>200000</v>
      </c>
      <c r="G15" s="6">
        <f t="shared" si="0"/>
        <v>400000</v>
      </c>
      <c r="H15" s="6">
        <v>133637</v>
      </c>
      <c r="I15" s="6">
        <f>D15*H15</f>
        <v>267274</v>
      </c>
      <c r="J15" s="6">
        <v>108539</v>
      </c>
      <c r="K15" s="6">
        <f t="shared" si="2"/>
        <v>217078</v>
      </c>
      <c r="L15" s="7">
        <v>307248</v>
      </c>
      <c r="M15" s="6">
        <f t="shared" si="3"/>
        <v>614496</v>
      </c>
    </row>
    <row r="16" spans="2:13" ht="28.5" x14ac:dyDescent="0.25">
      <c r="B16" s="3">
        <v>14</v>
      </c>
      <c r="C16" s="3" t="s">
        <v>25</v>
      </c>
      <c r="D16" s="4">
        <v>2</v>
      </c>
      <c r="E16" s="5">
        <v>922624.58366666676</v>
      </c>
      <c r="F16" s="6">
        <v>560000</v>
      </c>
      <c r="G16" s="6">
        <f t="shared" si="0"/>
        <v>1120000</v>
      </c>
      <c r="H16" s="6">
        <v>369138</v>
      </c>
      <c r="I16" s="6">
        <f t="shared" si="1"/>
        <v>738276</v>
      </c>
      <c r="J16" s="6">
        <v>299853</v>
      </c>
      <c r="K16" s="6">
        <f t="shared" si="2"/>
        <v>599706</v>
      </c>
      <c r="L16" s="7">
        <v>848815</v>
      </c>
      <c r="M16" s="6">
        <f t="shared" si="3"/>
        <v>1697630</v>
      </c>
    </row>
    <row r="17" spans="2:13" ht="28.5" x14ac:dyDescent="0.25">
      <c r="B17" s="3">
        <v>15</v>
      </c>
      <c r="C17" s="3" t="s">
        <v>26</v>
      </c>
      <c r="D17" s="4">
        <v>2</v>
      </c>
      <c r="E17" s="5">
        <v>203664.26666666669</v>
      </c>
      <c r="F17" s="6">
        <v>140000</v>
      </c>
      <c r="G17" s="6">
        <f t="shared" si="0"/>
        <v>280000</v>
      </c>
      <c r="H17" s="6">
        <v>81515</v>
      </c>
      <c r="I17" s="6">
        <f t="shared" si="1"/>
        <v>163030</v>
      </c>
      <c r="J17" s="6">
        <v>66191</v>
      </c>
      <c r="K17" s="6">
        <f t="shared" si="2"/>
        <v>132382</v>
      </c>
      <c r="L17" s="7">
        <v>187371</v>
      </c>
      <c r="M17" s="6">
        <f t="shared" si="3"/>
        <v>374742</v>
      </c>
    </row>
    <row r="18" spans="2:13" x14ac:dyDescent="0.25">
      <c r="B18" s="3">
        <v>16</v>
      </c>
      <c r="C18" s="3" t="s">
        <v>27</v>
      </c>
      <c r="D18" s="4">
        <v>1</v>
      </c>
      <c r="E18" s="5">
        <v>1970425.5309666665</v>
      </c>
      <c r="F18" s="6">
        <v>950000</v>
      </c>
      <c r="G18" s="6">
        <f t="shared" si="0"/>
        <v>950000</v>
      </c>
      <c r="H18" s="6">
        <v>1576631</v>
      </c>
      <c r="I18" s="6">
        <f t="shared" si="1"/>
        <v>1576631</v>
      </c>
      <c r="J18" s="6">
        <v>1280777</v>
      </c>
      <c r="K18" s="6">
        <f t="shared" si="2"/>
        <v>1280777</v>
      </c>
      <c r="L18" s="7">
        <v>1812792</v>
      </c>
      <c r="M18" s="6">
        <f t="shared" si="3"/>
        <v>1812792</v>
      </c>
    </row>
    <row r="19" spans="2:13" ht="28.5" x14ac:dyDescent="0.25">
      <c r="B19" s="3">
        <v>17</v>
      </c>
      <c r="C19" s="3" t="s">
        <v>28</v>
      </c>
      <c r="D19" s="4">
        <v>1</v>
      </c>
      <c r="E19" s="5">
        <v>393798.34763333335</v>
      </c>
      <c r="F19" s="6">
        <v>310000</v>
      </c>
      <c r="G19" s="6">
        <f t="shared" si="0"/>
        <v>310000</v>
      </c>
      <c r="H19" s="6">
        <v>315112</v>
      </c>
      <c r="I19" s="6">
        <f t="shared" si="1"/>
        <v>315112</v>
      </c>
      <c r="J19" s="6">
        <v>255969</v>
      </c>
      <c r="K19" s="6">
        <f t="shared" si="2"/>
        <v>255969</v>
      </c>
      <c r="L19" s="7">
        <v>362294</v>
      </c>
      <c r="M19" s="6">
        <f t="shared" si="3"/>
        <v>362294</v>
      </c>
    </row>
    <row r="20" spans="2:13" ht="28.5" x14ac:dyDescent="0.25">
      <c r="B20" s="3">
        <v>18</v>
      </c>
      <c r="C20" s="3" t="s">
        <v>29</v>
      </c>
      <c r="D20" s="4">
        <v>1</v>
      </c>
      <c r="E20" s="5">
        <v>294208.92430000001</v>
      </c>
      <c r="F20" s="6">
        <v>220000</v>
      </c>
      <c r="G20" s="6">
        <f t="shared" si="0"/>
        <v>220000</v>
      </c>
      <c r="H20" s="6">
        <v>235382</v>
      </c>
      <c r="I20" s="6">
        <f t="shared" si="1"/>
        <v>235382</v>
      </c>
      <c r="J20" s="6">
        <v>191236</v>
      </c>
      <c r="K20" s="6">
        <f t="shared" si="2"/>
        <v>191236</v>
      </c>
      <c r="L20" s="7">
        <v>270672</v>
      </c>
      <c r="M20" s="6">
        <f t="shared" si="3"/>
        <v>270672</v>
      </c>
    </row>
    <row r="21" spans="2:13" ht="28.5" x14ac:dyDescent="0.25">
      <c r="B21" s="3">
        <v>19</v>
      </c>
      <c r="C21" s="3" t="s">
        <v>30</v>
      </c>
      <c r="D21" s="4">
        <v>1</v>
      </c>
      <c r="E21" s="5">
        <v>326251.62429999997</v>
      </c>
      <c r="F21" s="6">
        <v>240000</v>
      </c>
      <c r="G21" s="6">
        <f t="shared" si="0"/>
        <v>240000</v>
      </c>
      <c r="H21" s="6">
        <v>261086</v>
      </c>
      <c r="I21" s="6">
        <f t="shared" si="1"/>
        <v>261086</v>
      </c>
      <c r="J21" s="6">
        <v>212064</v>
      </c>
      <c r="K21" s="6">
        <f t="shared" si="2"/>
        <v>212064</v>
      </c>
      <c r="L21" s="7">
        <v>300152</v>
      </c>
      <c r="M21" s="6">
        <f t="shared" si="3"/>
        <v>300152</v>
      </c>
    </row>
    <row r="22" spans="2:13" ht="28.5" x14ac:dyDescent="0.25">
      <c r="B22" s="3">
        <v>20</v>
      </c>
      <c r="C22" s="3" t="s">
        <v>31</v>
      </c>
      <c r="D22" s="4">
        <v>2</v>
      </c>
      <c r="E22" s="5">
        <v>659797.60666666657</v>
      </c>
      <c r="F22" s="6">
        <v>498000</v>
      </c>
      <c r="G22" s="6">
        <f t="shared" si="0"/>
        <v>996000</v>
      </c>
      <c r="H22" s="6">
        <v>263942</v>
      </c>
      <c r="I22" s="6">
        <f>D22*H22</f>
        <v>527884</v>
      </c>
      <c r="J22" s="6">
        <v>214434</v>
      </c>
      <c r="K22" s="6">
        <f t="shared" si="2"/>
        <v>428868</v>
      </c>
      <c r="L22" s="7">
        <v>607014</v>
      </c>
      <c r="M22" s="6">
        <f t="shared" si="3"/>
        <v>1214028</v>
      </c>
    </row>
    <row r="23" spans="2:13" ht="28.5" x14ac:dyDescent="0.25">
      <c r="B23" s="3">
        <v>21</v>
      </c>
      <c r="C23" s="3" t="s">
        <v>32</v>
      </c>
      <c r="D23" s="4">
        <v>2</v>
      </c>
      <c r="E23" s="5">
        <v>474105.4266666667</v>
      </c>
      <c r="F23" s="6">
        <v>420000</v>
      </c>
      <c r="G23" s="6">
        <f t="shared" si="0"/>
        <v>840000</v>
      </c>
      <c r="H23" s="6">
        <v>189686</v>
      </c>
      <c r="I23" s="6">
        <f t="shared" si="1"/>
        <v>379372</v>
      </c>
      <c r="J23" s="6">
        <v>154084</v>
      </c>
      <c r="K23" s="6">
        <f t="shared" si="2"/>
        <v>308168</v>
      </c>
      <c r="L23" s="7">
        <v>436177</v>
      </c>
      <c r="M23" s="6">
        <f t="shared" si="3"/>
        <v>872354</v>
      </c>
    </row>
    <row r="24" spans="2:13" ht="28.5" x14ac:dyDescent="0.25">
      <c r="B24" s="3">
        <v>22</v>
      </c>
      <c r="C24" s="3" t="s">
        <v>33</v>
      </c>
      <c r="D24" s="4">
        <v>2</v>
      </c>
      <c r="E24" s="5">
        <v>183985.22</v>
      </c>
      <c r="F24" s="6">
        <v>110000</v>
      </c>
      <c r="G24" s="6">
        <f t="shared" si="0"/>
        <v>220000</v>
      </c>
      <c r="H24" s="6">
        <v>73611</v>
      </c>
      <c r="I24" s="6">
        <f t="shared" si="1"/>
        <v>147222</v>
      </c>
      <c r="J24" s="6">
        <v>59795</v>
      </c>
      <c r="K24" s="6">
        <f t="shared" si="2"/>
        <v>119590</v>
      </c>
      <c r="L24" s="7">
        <v>169266</v>
      </c>
      <c r="M24" s="6">
        <f t="shared" si="3"/>
        <v>338532</v>
      </c>
    </row>
    <row r="25" spans="2:13" x14ac:dyDescent="0.25">
      <c r="B25" s="3">
        <v>23</v>
      </c>
      <c r="C25" s="3" t="s">
        <v>34</v>
      </c>
      <c r="D25" s="4">
        <v>1</v>
      </c>
      <c r="E25" s="5">
        <v>254055.03763333333</v>
      </c>
      <c r="F25" s="6">
        <v>190000</v>
      </c>
      <c r="G25" s="6">
        <f t="shared" si="0"/>
        <v>190000</v>
      </c>
      <c r="H25" s="6">
        <v>203371</v>
      </c>
      <c r="I25" s="6">
        <f t="shared" si="1"/>
        <v>203371</v>
      </c>
      <c r="J25" s="6">
        <v>165136</v>
      </c>
      <c r="K25" s="6">
        <f t="shared" si="2"/>
        <v>165136</v>
      </c>
      <c r="L25" s="7">
        <v>233731</v>
      </c>
      <c r="M25" s="6">
        <f t="shared" si="3"/>
        <v>233731</v>
      </c>
    </row>
    <row r="26" spans="2:13" x14ac:dyDescent="0.25">
      <c r="B26" s="3">
        <v>24</v>
      </c>
      <c r="C26" s="3" t="s">
        <v>35</v>
      </c>
      <c r="D26" s="4">
        <v>1</v>
      </c>
      <c r="E26" s="5">
        <v>383881.68096666667</v>
      </c>
      <c r="F26" s="6">
        <v>310000</v>
      </c>
      <c r="G26" s="6">
        <f t="shared" si="0"/>
        <v>310000</v>
      </c>
      <c r="H26" s="6">
        <v>307139</v>
      </c>
      <c r="I26" s="6">
        <f t="shared" si="1"/>
        <v>307139</v>
      </c>
      <c r="J26" s="6">
        <v>249523</v>
      </c>
      <c r="K26" s="6">
        <f t="shared" si="2"/>
        <v>249523</v>
      </c>
      <c r="L26" s="7">
        <v>353171</v>
      </c>
      <c r="M26" s="6">
        <f t="shared" si="3"/>
        <v>353171</v>
      </c>
    </row>
    <row r="27" spans="2:13" x14ac:dyDescent="0.25">
      <c r="B27" s="3">
        <v>25</v>
      </c>
      <c r="C27" s="3" t="s">
        <v>36</v>
      </c>
      <c r="D27" s="4">
        <v>1</v>
      </c>
      <c r="E27" s="5">
        <v>264291.56096666667</v>
      </c>
      <c r="F27" s="6">
        <v>220000</v>
      </c>
      <c r="G27" s="6">
        <f t="shared" si="0"/>
        <v>220000</v>
      </c>
      <c r="H27" s="6">
        <v>211463</v>
      </c>
      <c r="I27" s="6">
        <f t="shared" si="1"/>
        <v>211463</v>
      </c>
      <c r="J27" s="6">
        <v>171790</v>
      </c>
      <c r="K27" s="6">
        <f t="shared" si="2"/>
        <v>171790</v>
      </c>
      <c r="L27" s="7">
        <v>243149</v>
      </c>
      <c r="M27" s="6">
        <f t="shared" si="3"/>
        <v>243149</v>
      </c>
    </row>
    <row r="28" spans="2:13" x14ac:dyDescent="0.25">
      <c r="B28" s="3">
        <v>26</v>
      </c>
      <c r="C28" s="3" t="s">
        <v>37</v>
      </c>
      <c r="D28" s="4">
        <v>1</v>
      </c>
      <c r="E28" s="5">
        <v>652338.44429999997</v>
      </c>
      <c r="F28" s="6">
        <v>540000</v>
      </c>
      <c r="G28" s="6">
        <f t="shared" si="0"/>
        <v>540000</v>
      </c>
      <c r="H28" s="6">
        <v>521934</v>
      </c>
      <c r="I28" s="6">
        <f t="shared" si="1"/>
        <v>521934</v>
      </c>
      <c r="J28" s="6">
        <v>424020</v>
      </c>
      <c r="K28" s="6">
        <f t="shared" si="2"/>
        <v>424020</v>
      </c>
      <c r="L28" s="7">
        <v>600151</v>
      </c>
      <c r="M28" s="6">
        <f t="shared" si="3"/>
        <v>600151</v>
      </c>
    </row>
    <row r="29" spans="2:13" ht="128.25" x14ac:dyDescent="0.25">
      <c r="B29" s="3">
        <v>27</v>
      </c>
      <c r="C29" s="3" t="s">
        <v>38</v>
      </c>
      <c r="D29" s="4">
        <v>1</v>
      </c>
      <c r="E29" s="5">
        <v>1293264.4776333333</v>
      </c>
      <c r="F29" s="6">
        <v>1050000</v>
      </c>
      <c r="G29" s="6">
        <f t="shared" si="0"/>
        <v>1050000</v>
      </c>
      <c r="H29" s="6">
        <v>1034824</v>
      </c>
      <c r="I29" s="6">
        <f t="shared" si="1"/>
        <v>1034824</v>
      </c>
      <c r="J29" s="6">
        <v>840622</v>
      </c>
      <c r="K29" s="6">
        <f t="shared" si="2"/>
        <v>840622</v>
      </c>
      <c r="L29" s="7">
        <v>1189803</v>
      </c>
      <c r="M29" s="6">
        <f t="shared" si="3"/>
        <v>1189803</v>
      </c>
    </row>
    <row r="30" spans="2:13" x14ac:dyDescent="0.25">
      <c r="B30" s="3" t="s">
        <v>39</v>
      </c>
      <c r="C30" s="3"/>
      <c r="D30" s="4"/>
      <c r="E30" s="8">
        <f>SUBTOTAL(109,Tabla3[CPMSBA])</f>
        <v>19190764.653966665</v>
      </c>
      <c r="F30" s="6"/>
      <c r="G30" s="6">
        <f>SUBTOTAL(109,Tabla3[Total Oferta])</f>
        <v>16663000</v>
      </c>
      <c r="H30" s="9"/>
      <c r="I30" s="6">
        <f>SUBTOTAL(109,Tabla3[Total Oferta 2])</f>
        <v>15355898</v>
      </c>
      <c r="J30" s="9"/>
      <c r="K30" s="6">
        <f>SUBTOTAL(109,Tabla3[Total Oferta 3])</f>
        <v>12473999</v>
      </c>
      <c r="L30" s="10"/>
      <c r="M30" s="6">
        <f>SUBTOTAL(109,Tabla3[Total Oferta 4])</f>
        <v>20395396</v>
      </c>
    </row>
    <row r="31" spans="2:13" x14ac:dyDescent="0.25">
      <c r="D31" s="1"/>
    </row>
    <row r="32" spans="2:13" x14ac:dyDescent="0.25">
      <c r="D32" s="1"/>
    </row>
    <row r="33" spans="4:4" x14ac:dyDescent="0.25">
      <c r="D33" s="1"/>
    </row>
    <row r="34" spans="4:4" x14ac:dyDescent="0.25">
      <c r="D34" s="1"/>
    </row>
    <row r="35" spans="4:4" x14ac:dyDescent="0.25">
      <c r="D35" s="1"/>
    </row>
  </sheetData>
  <conditionalFormatting sqref="I3:I29">
    <cfRule type="expression" dxfId="31" priority="5">
      <formula>$I3&gt;$E3</formula>
    </cfRule>
  </conditionalFormatting>
  <conditionalFormatting sqref="G3:G29">
    <cfRule type="expression" dxfId="30" priority="6">
      <formula>$G3&gt;$E3</formula>
    </cfRule>
  </conditionalFormatting>
  <conditionalFormatting sqref="K3:K29">
    <cfRule type="expression" dxfId="29" priority="4">
      <formula>$K3&gt;$E3</formula>
    </cfRule>
  </conditionalFormatting>
  <conditionalFormatting sqref="M3:M29">
    <cfRule type="expression" dxfId="28" priority="3">
      <formula>$M3&gt;$E3</formula>
    </cfRule>
  </conditionalFormatting>
  <conditionalFormatting sqref="G30:M30">
    <cfRule type="expression" dxfId="27" priority="1">
      <formula>G30=MIN($G$30:$M$30)</formula>
    </cfRule>
    <cfRule type="expression" dxfId="26" priority="2">
      <formula>"&lt;$E$31"</formula>
    </cfRule>
  </conditionalFormatting>
  <pageMargins left="0.7" right="0.7" top="0.75" bottom="0.75" header="0.3" footer="0.3"/>
  <pageSetup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INPECCONTRATACION</dc:creator>
  <cp:lastModifiedBy>INPECCONTRATACION</cp:lastModifiedBy>
  <dcterms:created xsi:type="dcterms:W3CDTF">2026-03-20T20:51:02Z</dcterms:created>
  <dcterms:modified xsi:type="dcterms:W3CDTF">2026-03-20T20:52:39Z</dcterms:modified>
</cp:coreProperties>
</file>