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UEL CONTRATACION\Desktop\001-CONTRATACION-2024-2025-LENOVO 7130\01-AREA CONT_VIG_2026\02-PROCESOS_cont-2026\04-SMC-MINIMAS_2026\09-SMC-09-2026-Obras Arte_\"/>
    </mc:Choice>
  </mc:AlternateContent>
  <xr:revisionPtr revIDLastSave="0" documentId="13_ncr:1_{6B355044-F114-4EDE-A946-9F400C8A27FA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(Entidad)'!$I$12:$I$30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(Entidad)'!$A$1:$M$45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(Entidad)'!$K$32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(Entidad)'!$K$40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(Entidad)'!$K$40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(Entidad)'!$K$41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265" l="1"/>
  <c r="K28" i="265"/>
  <c r="K27" i="265"/>
  <c r="K26" i="265"/>
  <c r="K25" i="265"/>
  <c r="K24" i="265"/>
  <c r="K16" i="265"/>
  <c r="K17" i="265"/>
  <c r="K18" i="265"/>
  <c r="K19" i="265"/>
  <c r="K20" i="265"/>
  <c r="K21" i="265"/>
  <c r="Q21" i="265"/>
  <c r="Q18" i="265"/>
  <c r="Q17" i="265"/>
  <c r="Q16" i="265"/>
  <c r="K29" i="265" l="1"/>
  <c r="K30" i="265" s="1"/>
  <c r="K22" i="265"/>
  <c r="Q15" i="265"/>
  <c r="Q22" i="265" s="1"/>
  <c r="K33" i="265" l="1"/>
  <c r="K32" i="265"/>
  <c r="K35" i="265" l="1"/>
</calcChain>
</file>

<file path=xl/sharedStrings.xml><?xml version="1.0" encoding="utf-8"?>
<sst xmlns="http://schemas.openxmlformats.org/spreadsheetml/2006/main" count="81" uniqueCount="55">
  <si>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</si>
  <si>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</si>
  <si>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</si>
  <si>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</si>
  <si>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</si>
  <si>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</si>
  <si>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</si>
  <si>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</si>
  <si>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</si>
  <si>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</si>
  <si>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</si>
  <si>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</si>
  <si>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</si>
  <si>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</si>
  <si>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</si>
  <si>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</si>
  <si>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</si>
  <si>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</si>
  <si>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</si>
  <si>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</si>
  <si>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</si>
  <si>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</si>
  <si>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</si>
  <si>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</si>
  <si>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</si>
  <si>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</si>
  <si>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</si>
  <si>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</si>
  <si>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</si>
  <si>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</si>
  <si>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M3</t>
  </si>
  <si>
    <t xml:space="preserve">AJUSTE </t>
  </si>
  <si>
    <t xml:space="preserve">TOTAL PROYECTO </t>
  </si>
  <si>
    <t>ICCU</t>
  </si>
  <si>
    <t xml:space="preserve">AIU </t>
  </si>
  <si>
    <t>DEMOLICIÓN DE ESTRUCTURAS (INCLUYE CARGUE Y RETIRO DE SOBRANTES A UNA DISTANCIA DE 5KM)</t>
  </si>
  <si>
    <t>CONCRETO CLASE F, 2000 PSI PARA SOLADOS Y ATRAQUES</t>
  </si>
  <si>
    <t>RELLENO CON MATERIAL DEL SITIO COMPACTADO MECÁNICAMENTE</t>
  </si>
  <si>
    <t>ACERO FIGURADO 60000 PSI</t>
  </si>
  <si>
    <t>m3</t>
  </si>
  <si>
    <t>ml</t>
  </si>
  <si>
    <t>Kg</t>
  </si>
  <si>
    <t>CONCRETO CICLÓPEO CLASE G, 2000 PSI 40% RAJÓN PARA 
BASES</t>
  </si>
  <si>
    <t xml:space="preserve">CABEZOTE COCUNCHE </t>
  </si>
  <si>
    <t>ALETA JAGUAL</t>
  </si>
  <si>
    <t xml:space="preserve">TOTAL COSTOS DIRECTOS </t>
  </si>
  <si>
    <t xml:space="preserve">TOTAL COSTOS DIRECTOS  </t>
  </si>
  <si>
    <t xml:space="preserve">MEJORAMIENTO Y ADECUACIÓN DE OBRAS DE ARTE EN LA RED VIAL RURAL DEL MUNICIPIO DE NOCAIMA, CUNDINAMARCA </t>
  </si>
  <si>
    <t>EXCAVACIONES VARIAS SIN CLASIFICAR (INCLUYE RETIRO DE SOBRANTES A UNA DISTANCIA MENOR DE 5 KM)</t>
  </si>
  <si>
    <t>600.1</t>
  </si>
  <si>
    <t>SUMINISTRO E INSTALACIÓN DE TUBERÍA DE CONCRETO 
REFORZADO Ø=36" CLASE I, INCLUYE EMBOQUILLADA</t>
  </si>
  <si>
    <t>630.4</t>
  </si>
  <si>
    <t>CONCRETOS CLASE D, f´c =3000 psi (box-coulvert)</t>
  </si>
  <si>
    <t>661.1</t>
  </si>
  <si>
    <t xml:space="preserve">NOTA 1:  Se debe tener en cuenta que el PRECIO UNITARIO No incluye el valor de A.I.U.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</si>
</sst>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&quot;$&quot;\ \ #,##0.00"/>
    <numFmt numFmtId="203" formatCode="_-[$$-240A]\ * #,##0_-;\-[$$-240A]\ * #,##0_-;_-[$$-240A]\ * &quot;-&quot;??_-;_-@_-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sz val="12"/>
      <color theme="1"/>
      <name val="Gotham Narrow Book"/>
      <family val="3"/>
    </font>
    <font>
      <sz val="13"/>
      <color theme="1"/>
      <name val="Gotham Narrow"/>
      <family val="3"/>
    </font>
    <font>
      <sz val="13"/>
      <name val="Gotham Narrow"/>
      <family val="3"/>
    </font>
    <font>
      <sz val="13"/>
      <color indexed="8"/>
      <name val="Gotham Narrow"/>
      <family val="3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6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1">
      <alignment horizontal="right"/>
    </xf>
    <xf numFmtId="186" fontId="7" fillId="0" borderId="41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1">
      <alignment horizontal="right"/>
    </xf>
    <xf numFmtId="189" fontId="5" fillId="0" borderId="0">
      <protection locked="0"/>
    </xf>
    <xf numFmtId="3" fontId="35" fillId="0" borderId="0" applyFont="0" applyFill="0" applyBorder="0" applyAlignment="0" applyProtection="0"/>
    <xf numFmtId="190" fontId="5" fillId="0" borderId="0">
      <protection locked="0"/>
    </xf>
    <xf numFmtId="191" fontId="35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4" fontId="5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9" fillId="0" borderId="0"/>
    <xf numFmtId="0" fontId="2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5" fillId="23" borderId="5" applyNumberFormat="0" applyFont="0" applyAlignment="0" applyProtection="0"/>
    <xf numFmtId="201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42">
      <protection locked="0"/>
    </xf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1" fillId="0" borderId="0" applyFont="0" applyFill="0" applyBorder="0" applyAlignment="0" applyProtection="0"/>
  </cellStyleXfs>
  <cellXfs count="142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2" xfId="89" applyFont="1" applyBorder="1"/>
    <xf numFmtId="0" fontId="34" fillId="0" borderId="33" xfId="89" applyFont="1" applyBorder="1"/>
    <xf numFmtId="0" fontId="31" fillId="0" borderId="19" xfId="126" applyFont="1" applyBorder="1" applyAlignment="1">
      <alignment horizontal="center" vertical="center" wrapText="1"/>
    </xf>
    <xf numFmtId="0" fontId="34" fillId="0" borderId="29" xfId="73" applyFont="1" applyBorder="1" applyAlignment="1">
      <alignment horizontal="center" vertical="center"/>
    </xf>
    <xf numFmtId="0" fontId="34" fillId="0" borderId="12" xfId="73" applyFont="1" applyBorder="1" applyAlignment="1">
      <alignment horizontal="left" vertical="center"/>
    </xf>
    <xf numFmtId="166" fontId="34" fillId="0" borderId="23" xfId="62" applyNumberFormat="1" applyFont="1" applyBorder="1" applyAlignment="1">
      <alignment horizontal="right" vertical="center" wrapText="1"/>
    </xf>
    <xf numFmtId="0" fontId="34" fillId="0" borderId="17" xfId="74" applyFont="1" applyBorder="1" applyAlignment="1">
      <alignment horizontal="center" vertical="center"/>
    </xf>
    <xf numFmtId="0" fontId="34" fillId="0" borderId="13" xfId="74" applyFont="1" applyBorder="1" applyAlignment="1">
      <alignment horizontal="center" vertical="center"/>
    </xf>
    <xf numFmtId="0" fontId="34" fillId="0" borderId="13" xfId="74" applyFont="1" applyBorder="1" applyAlignment="1">
      <alignment horizontal="left" vertical="center" wrapText="1"/>
    </xf>
    <xf numFmtId="0" fontId="34" fillId="0" borderId="0" xfId="90" applyFont="1"/>
    <xf numFmtId="0" fontId="34" fillId="0" borderId="32" xfId="90" applyFont="1" applyBorder="1"/>
    <xf numFmtId="0" fontId="34" fillId="0" borderId="33" xfId="90" applyFont="1" applyBorder="1"/>
    <xf numFmtId="0" fontId="31" fillId="0" borderId="30" xfId="79" applyFont="1" applyBorder="1" applyAlignment="1">
      <alignment vertical="center"/>
    </xf>
    <xf numFmtId="180" fontId="34" fillId="0" borderId="33" xfId="90" applyNumberFormat="1" applyFont="1" applyBorder="1"/>
    <xf numFmtId="182" fontId="34" fillId="0" borderId="33" xfId="90" applyNumberFormat="1" applyFont="1" applyBorder="1"/>
    <xf numFmtId="0" fontId="34" fillId="24" borderId="0" xfId="89" applyFont="1" applyFill="1"/>
    <xf numFmtId="0" fontId="30" fillId="24" borderId="0" xfId="89" applyFont="1" applyFill="1"/>
    <xf numFmtId="0" fontId="34" fillId="24" borderId="33" xfId="89" applyFont="1" applyFill="1" applyBorder="1"/>
    <xf numFmtId="184" fontId="31" fillId="25" borderId="39" xfId="60" applyNumberFormat="1" applyFont="1" applyFill="1" applyBorder="1" applyAlignment="1">
      <alignment horizontal="center" vertical="center"/>
    </xf>
    <xf numFmtId="184" fontId="31" fillId="25" borderId="17" xfId="6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49" fontId="31" fillId="0" borderId="0" xfId="131" applyNumberFormat="1" applyFont="1" applyAlignment="1">
      <alignment horizontal="right" vertical="center"/>
    </xf>
    <xf numFmtId="184" fontId="31" fillId="0" borderId="0" xfId="131" applyNumberFormat="1" applyFont="1" applyAlignment="1">
      <alignment vertical="center"/>
    </xf>
    <xf numFmtId="0" fontId="34" fillId="0" borderId="0" xfId="128" applyFont="1"/>
    <xf numFmtId="0" fontId="34" fillId="0" borderId="0" xfId="128" applyFont="1" applyAlignment="1">
      <alignment horizontal="center"/>
    </xf>
    <xf numFmtId="0" fontId="34" fillId="0" borderId="0" xfId="126" applyFont="1" applyAlignment="1">
      <alignment horizontal="center" vertical="center"/>
    </xf>
    <xf numFmtId="2" fontId="34" fillId="0" borderId="0" xfId="128" applyNumberFormat="1" applyFont="1"/>
    <xf numFmtId="179" fontId="34" fillId="0" borderId="0" xfId="129" applyNumberFormat="1" applyFont="1" applyBorder="1"/>
    <xf numFmtId="39" fontId="31" fillId="0" borderId="0" xfId="129" applyNumberFormat="1" applyFont="1" applyBorder="1" applyAlignment="1">
      <alignment vertical="center"/>
    </xf>
    <xf numFmtId="0" fontId="34" fillId="0" borderId="56" xfId="90" applyFont="1" applyBorder="1"/>
    <xf numFmtId="0" fontId="34" fillId="0" borderId="57" xfId="89" applyFont="1" applyBorder="1"/>
    <xf numFmtId="0" fontId="34" fillId="0" borderId="57" xfId="89" applyFont="1" applyBorder="1" applyAlignment="1">
      <alignment horizontal="center"/>
    </xf>
    <xf numFmtId="183" fontId="34" fillId="0" borderId="57" xfId="34" applyNumberFormat="1" applyFont="1" applyBorder="1"/>
    <xf numFmtId="0" fontId="34" fillId="0" borderId="58" xfId="89" applyFont="1" applyBorder="1"/>
    <xf numFmtId="0" fontId="43" fillId="0" borderId="62" xfId="0" applyFont="1" applyBorder="1" applyAlignment="1">
      <alignment horizontal="left"/>
    </xf>
    <xf numFmtId="0" fontId="34" fillId="0" borderId="67" xfId="89" applyFont="1" applyBorder="1"/>
    <xf numFmtId="0" fontId="34" fillId="24" borderId="67" xfId="89" applyFont="1" applyFill="1" applyBorder="1"/>
    <xf numFmtId="0" fontId="45" fillId="0" borderId="62" xfId="0" applyFont="1" applyBorder="1" applyAlignment="1">
      <alignment horizontal="left"/>
    </xf>
    <xf numFmtId="4" fontId="34" fillId="0" borderId="51" xfId="39" applyNumberFormat="1" applyFont="1" applyBorder="1" applyAlignment="1">
      <alignment vertical="center" wrapText="1"/>
    </xf>
    <xf numFmtId="0" fontId="34" fillId="0" borderId="26" xfId="74" applyFont="1" applyBorder="1" applyAlignment="1">
      <alignment horizontal="center" vertical="center"/>
    </xf>
    <xf numFmtId="4" fontId="47" fillId="0" borderId="26" xfId="255" applyNumberFormat="1" applyFont="1" applyBorder="1" applyAlignment="1">
      <alignment horizontal="center" vertical="center" wrapText="1"/>
    </xf>
    <xf numFmtId="0" fontId="34" fillId="0" borderId="28" xfId="73" applyFont="1" applyBorder="1" applyAlignment="1">
      <alignment horizontal="center" vertical="center"/>
    </xf>
    <xf numFmtId="0" fontId="48" fillId="24" borderId="26" xfId="135" applyFont="1" applyFill="1" applyBorder="1" applyAlignment="1" applyProtection="1">
      <alignment horizontal="center" vertical="center" wrapText="1"/>
      <protection locked="0"/>
    </xf>
    <xf numFmtId="0" fontId="48" fillId="24" borderId="17" xfId="135" applyFont="1" applyFill="1" applyBorder="1" applyAlignment="1" applyProtection="1">
      <alignment horizontal="center" vertical="center" wrapText="1"/>
      <protection locked="0"/>
    </xf>
    <xf numFmtId="0" fontId="50" fillId="24" borderId="17" xfId="135" applyFont="1" applyFill="1" applyBorder="1" applyAlignment="1" applyProtection="1">
      <alignment horizontal="center" vertical="center" wrapText="1"/>
      <protection locked="0"/>
    </xf>
    <xf numFmtId="0" fontId="49" fillId="24" borderId="17" xfId="135" applyFont="1" applyFill="1" applyBorder="1" applyAlignment="1" applyProtection="1">
      <alignment horizontal="center" vertical="center"/>
      <protection locked="0"/>
    </xf>
    <xf numFmtId="2" fontId="50" fillId="24" borderId="16" xfId="135" applyNumberFormat="1" applyFont="1" applyFill="1" applyBorder="1" applyAlignment="1" applyProtection="1">
      <alignment horizontal="center" vertical="center" wrapText="1"/>
      <protection locked="0"/>
    </xf>
    <xf numFmtId="0" fontId="49" fillId="24" borderId="22" xfId="135" applyFont="1" applyFill="1" applyBorder="1" applyAlignment="1" applyProtection="1">
      <alignment horizontal="center" vertical="center"/>
      <protection locked="0"/>
    </xf>
    <xf numFmtId="0" fontId="48" fillId="24" borderId="17" xfId="135" applyFont="1" applyFill="1" applyBorder="1" applyAlignment="1" applyProtection="1">
      <alignment horizontal="justify" vertical="center" wrapText="1"/>
      <protection locked="0"/>
    </xf>
    <xf numFmtId="0" fontId="50" fillId="24" borderId="22" xfId="135" applyFont="1" applyFill="1" applyBorder="1" applyAlignment="1" applyProtection="1">
      <alignment horizontal="center" vertical="center" wrapText="1"/>
      <protection locked="0"/>
    </xf>
    <xf numFmtId="4" fontId="47" fillId="0" borderId="17" xfId="255" applyNumberFormat="1" applyFont="1" applyBorder="1" applyAlignment="1">
      <alignment horizontal="center" vertical="center" wrapText="1"/>
    </xf>
    <xf numFmtId="0" fontId="31" fillId="0" borderId="0" xfId="135" applyFont="1" applyAlignment="1">
      <alignment vertical="center"/>
    </xf>
    <xf numFmtId="0" fontId="31" fillId="0" borderId="49" xfId="135" applyFont="1" applyBorder="1" applyAlignment="1">
      <alignment vertical="center"/>
    </xf>
    <xf numFmtId="185" fontId="31" fillId="0" borderId="68" xfId="135" applyNumberFormat="1" applyFont="1" applyBorder="1" applyAlignment="1">
      <alignment vertical="center"/>
    </xf>
    <xf numFmtId="202" fontId="49" fillId="0" borderId="26" xfId="258" applyNumberFormat="1" applyFont="1" applyFill="1" applyBorder="1" applyAlignment="1" applyProtection="1">
      <alignment vertical="center"/>
      <protection locked="0"/>
    </xf>
    <xf numFmtId="202" fontId="49" fillId="0" borderId="17" xfId="258" applyNumberFormat="1" applyFont="1" applyFill="1" applyBorder="1" applyAlignment="1" applyProtection="1">
      <alignment vertical="center"/>
      <protection locked="0"/>
    </xf>
    <xf numFmtId="44" fontId="30" fillId="0" borderId="0" xfId="265" applyFont="1"/>
    <xf numFmtId="44" fontId="31" fillId="0" borderId="49" xfId="265" applyFont="1" applyBorder="1" applyAlignment="1">
      <alignment vertical="center"/>
    </xf>
    <xf numFmtId="203" fontId="31" fillId="0" borderId="49" xfId="135" applyNumberFormat="1" applyFont="1" applyBorder="1" applyAlignment="1">
      <alignment vertical="center"/>
    </xf>
    <xf numFmtId="0" fontId="48" fillId="24" borderId="38" xfId="135" applyFont="1" applyFill="1" applyBorder="1" applyAlignment="1" applyProtection="1">
      <alignment horizontal="justify" vertical="center" wrapText="1"/>
      <protection locked="0"/>
    </xf>
    <xf numFmtId="0" fontId="48" fillId="24" borderId="18" xfId="135" applyFont="1" applyFill="1" applyBorder="1" applyAlignment="1" applyProtection="1">
      <alignment horizontal="justify" vertical="center" wrapText="1"/>
      <protection locked="0"/>
    </xf>
    <xf numFmtId="202" fontId="49" fillId="0" borderId="16" xfId="258" applyNumberFormat="1" applyFont="1" applyFill="1" applyBorder="1" applyAlignment="1" applyProtection="1">
      <alignment vertical="center"/>
      <protection locked="0"/>
    </xf>
    <xf numFmtId="202" fontId="49" fillId="0" borderId="22" xfId="258" applyNumberFormat="1" applyFont="1" applyFill="1" applyBorder="1" applyAlignment="1" applyProtection="1">
      <alignment vertical="center"/>
      <protection locked="0"/>
    </xf>
    <xf numFmtId="175" fontId="31" fillId="0" borderId="17" xfId="39" applyNumberFormat="1" applyFont="1" applyBorder="1" applyAlignment="1">
      <alignment horizontal="right" vertical="center"/>
    </xf>
    <xf numFmtId="0" fontId="34" fillId="0" borderId="28" xfId="73" applyFont="1" applyBorder="1" applyAlignment="1">
      <alignment horizontal="left" vertical="center"/>
    </xf>
    <xf numFmtId="202" fontId="49" fillId="0" borderId="31" xfId="258" applyNumberFormat="1" applyFont="1" applyFill="1" applyBorder="1" applyAlignment="1" applyProtection="1">
      <alignment vertical="center"/>
      <protection locked="0"/>
    </xf>
    <xf numFmtId="0" fontId="34" fillId="0" borderId="29" xfId="73" applyFont="1" applyBorder="1" applyAlignment="1">
      <alignment horizontal="left" vertical="center"/>
    </xf>
    <xf numFmtId="202" fontId="49" fillId="0" borderId="27" xfId="258" applyNumberFormat="1" applyFont="1" applyFill="1" applyBorder="1" applyAlignment="1" applyProtection="1">
      <alignment vertical="center"/>
      <protection locked="0"/>
    </xf>
    <xf numFmtId="0" fontId="34" fillId="0" borderId="40" xfId="73" applyFont="1" applyBorder="1" applyAlignment="1">
      <alignment horizontal="left" vertical="center"/>
    </xf>
    <xf numFmtId="0" fontId="34" fillId="0" borderId="19" xfId="74" applyFont="1" applyBorder="1" applyAlignment="1">
      <alignment horizontal="center" vertical="center"/>
    </xf>
    <xf numFmtId="0" fontId="34" fillId="0" borderId="19" xfId="74" applyFont="1" applyBorder="1" applyAlignment="1">
      <alignment horizontal="left" vertical="center" wrapText="1"/>
    </xf>
    <xf numFmtId="4" fontId="34" fillId="0" borderId="19" xfId="39" applyNumberFormat="1" applyFont="1" applyBorder="1" applyAlignment="1">
      <alignment vertical="center" wrapText="1"/>
    </xf>
    <xf numFmtId="166" fontId="34" fillId="0" borderId="19" xfId="62" applyNumberFormat="1" applyFont="1" applyBorder="1" applyAlignment="1">
      <alignment horizontal="right" vertical="center" wrapText="1"/>
    </xf>
    <xf numFmtId="175" fontId="31" fillId="0" borderId="35" xfId="39" applyNumberFormat="1" applyFont="1" applyBorder="1" applyAlignment="1">
      <alignment horizontal="right" vertical="center"/>
    </xf>
    <xf numFmtId="0" fontId="34" fillId="25" borderId="29" xfId="130" applyFont="1" applyFill="1" applyBorder="1" applyAlignment="1">
      <alignment vertical="center" wrapText="1"/>
    </xf>
    <xf numFmtId="0" fontId="34" fillId="25" borderId="17" xfId="130" applyFont="1" applyFill="1" applyBorder="1" applyAlignment="1">
      <alignment vertical="center" wrapText="1"/>
    </xf>
    <xf numFmtId="0" fontId="34" fillId="24" borderId="19" xfId="130" applyFont="1" applyFill="1" applyBorder="1" applyAlignment="1">
      <alignment horizontal="center" vertical="center" wrapText="1"/>
    </xf>
    <xf numFmtId="0" fontId="34" fillId="24" borderId="35" xfId="130" applyFont="1" applyFill="1" applyBorder="1" applyAlignment="1">
      <alignment horizontal="center" vertical="center" wrapText="1"/>
    </xf>
    <xf numFmtId="0" fontId="31" fillId="25" borderId="17" xfId="130" applyFont="1" applyFill="1" applyBorder="1" applyAlignment="1">
      <alignment horizontal="center" vertical="center" wrapText="1"/>
    </xf>
    <xf numFmtId="0" fontId="31" fillId="25" borderId="17" xfId="130" applyFont="1" applyFill="1" applyBorder="1" applyAlignment="1">
      <alignment horizontal="center" vertical="center"/>
    </xf>
    <xf numFmtId="3" fontId="31" fillId="25" borderId="17" xfId="130" applyNumberFormat="1" applyFont="1" applyFill="1" applyBorder="1" applyAlignment="1">
      <alignment horizontal="center" vertical="center" wrapText="1"/>
    </xf>
    <xf numFmtId="3" fontId="31" fillId="25" borderId="17" xfId="130" applyNumberFormat="1" applyFont="1" applyFill="1" applyBorder="1" applyAlignment="1">
      <alignment horizontal="center" vertical="center"/>
    </xf>
    <xf numFmtId="3" fontId="31" fillId="25" borderId="24" xfId="130" applyNumberFormat="1" applyFont="1" applyFill="1" applyBorder="1" applyAlignment="1">
      <alignment horizontal="center" vertical="center" wrapText="1"/>
    </xf>
    <xf numFmtId="0" fontId="34" fillId="0" borderId="15" xfId="79" applyFont="1" applyBorder="1" applyAlignment="1">
      <alignment horizontal="center" vertical="center"/>
    </xf>
    <xf numFmtId="0" fontId="34" fillId="0" borderId="25" xfId="79" applyFont="1" applyBorder="1" applyAlignment="1">
      <alignment horizontal="center" vertical="center"/>
    </xf>
    <xf numFmtId="0" fontId="34" fillId="0" borderId="50" xfId="0" applyFont="1" applyBorder="1" applyAlignment="1">
      <alignment horizontal="center" vertical="center" wrapText="1"/>
    </xf>
    <xf numFmtId="0" fontId="34" fillId="0" borderId="43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1" fillId="0" borderId="61" xfId="130" applyFont="1" applyBorder="1" applyAlignment="1">
      <alignment horizontal="center"/>
    </xf>
    <xf numFmtId="0" fontId="31" fillId="0" borderId="59" xfId="130" applyFont="1" applyBorder="1" applyAlignment="1">
      <alignment horizontal="center"/>
    </xf>
    <xf numFmtId="0" fontId="31" fillId="0" borderId="60" xfId="130" applyFont="1" applyBorder="1" applyAlignment="1">
      <alignment horizontal="center"/>
    </xf>
    <xf numFmtId="0" fontId="43" fillId="0" borderId="63" xfId="0" applyFont="1" applyBorder="1" applyAlignment="1">
      <alignment horizontal="center" wrapText="1"/>
    </xf>
    <xf numFmtId="0" fontId="43" fillId="0" borderId="64" xfId="0" applyFont="1" applyBorder="1" applyAlignment="1">
      <alignment horizontal="center" wrapText="1"/>
    </xf>
    <xf numFmtId="0" fontId="43" fillId="0" borderId="65" xfId="0" applyFont="1" applyBorder="1" applyAlignment="1">
      <alignment horizontal="center" wrapText="1"/>
    </xf>
    <xf numFmtId="0" fontId="34" fillId="0" borderId="66" xfId="89" applyFont="1" applyBorder="1" applyAlignment="1">
      <alignment horizontal="center"/>
    </xf>
    <xf numFmtId="0" fontId="34" fillId="0" borderId="54" xfId="89" applyFont="1" applyBorder="1" applyAlignment="1">
      <alignment horizontal="center"/>
    </xf>
    <xf numFmtId="0" fontId="34" fillId="0" borderId="55" xfId="89" applyFont="1" applyBorder="1" applyAlignment="1">
      <alignment horizontal="center"/>
    </xf>
    <xf numFmtId="0" fontId="34" fillId="0" borderId="44" xfId="130" applyFont="1" applyBorder="1" applyAlignment="1">
      <alignment horizontal="center"/>
    </xf>
    <xf numFmtId="0" fontId="34" fillId="0" borderId="53" xfId="130" applyFont="1" applyBorder="1" applyAlignment="1">
      <alignment horizontal="center"/>
    </xf>
    <xf numFmtId="0" fontId="31" fillId="24" borderId="26" xfId="73" applyFont="1" applyFill="1" applyBorder="1" applyAlignment="1">
      <alignment horizontal="center" vertical="center" wrapText="1"/>
    </xf>
    <xf numFmtId="0" fontId="31" fillId="24" borderId="19" xfId="73" applyFont="1" applyFill="1" applyBorder="1" applyAlignment="1">
      <alignment horizontal="center" vertical="center" wrapText="1"/>
    </xf>
    <xf numFmtId="4" fontId="31" fillId="24" borderId="26" xfId="73" applyNumberFormat="1" applyFont="1" applyFill="1" applyBorder="1" applyAlignment="1">
      <alignment horizontal="center" vertical="center" wrapText="1"/>
    </xf>
    <xf numFmtId="4" fontId="31" fillId="24" borderId="19" xfId="73" applyNumberFormat="1" applyFont="1" applyFill="1" applyBorder="1" applyAlignment="1">
      <alignment horizontal="center" vertical="center" wrapText="1"/>
    </xf>
    <xf numFmtId="4" fontId="31" fillId="24" borderId="31" xfId="73" applyNumberFormat="1" applyFont="1" applyFill="1" applyBorder="1" applyAlignment="1">
      <alignment horizontal="center" vertical="center" wrapText="1"/>
    </xf>
    <xf numFmtId="4" fontId="31" fillId="24" borderId="35" xfId="73" applyNumberFormat="1" applyFont="1" applyFill="1" applyBorder="1" applyAlignment="1">
      <alignment horizontal="center" vertical="center" wrapText="1"/>
    </xf>
    <xf numFmtId="0" fontId="31" fillId="24" borderId="28" xfId="73" applyFont="1" applyFill="1" applyBorder="1" applyAlignment="1">
      <alignment horizontal="center" vertical="center" wrapText="1"/>
    </xf>
    <xf numFmtId="0" fontId="31" fillId="24" borderId="40" xfId="73" applyFont="1" applyFill="1" applyBorder="1" applyAlignment="1">
      <alignment horizontal="center" vertical="center" wrapText="1"/>
    </xf>
    <xf numFmtId="0" fontId="31" fillId="0" borderId="26" xfId="126" applyFont="1" applyBorder="1" applyAlignment="1">
      <alignment horizontal="center" vertical="center" wrapText="1"/>
    </xf>
    <xf numFmtId="0" fontId="34" fillId="25" borderId="20" xfId="89" applyFont="1" applyFill="1" applyBorder="1" applyAlignment="1">
      <alignment horizontal="center" wrapText="1"/>
    </xf>
    <xf numFmtId="0" fontId="34" fillId="25" borderId="21" xfId="89" applyFont="1" applyFill="1" applyBorder="1" applyAlignment="1">
      <alignment horizontal="center" wrapText="1"/>
    </xf>
    <xf numFmtId="0" fontId="34" fillId="25" borderId="45" xfId="89" applyFont="1" applyFill="1" applyBorder="1" applyAlignment="1">
      <alignment horizontal="center" wrapText="1"/>
    </xf>
    <xf numFmtId="0" fontId="31" fillId="25" borderId="29" xfId="130" applyFont="1" applyFill="1" applyBorder="1" applyAlignment="1">
      <alignment vertical="center" wrapText="1"/>
    </xf>
    <xf numFmtId="0" fontId="34" fillId="26" borderId="29" xfId="89" applyFont="1" applyFill="1" applyBorder="1" applyAlignment="1">
      <alignment horizontal="left" wrapText="1"/>
    </xf>
    <xf numFmtId="0" fontId="34" fillId="26" borderId="17" xfId="89" applyFont="1" applyFill="1" applyBorder="1" applyAlignment="1">
      <alignment horizontal="left" wrapText="1"/>
    </xf>
    <xf numFmtId="0" fontId="34" fillId="26" borderId="27" xfId="89" applyFont="1" applyFill="1" applyBorder="1" applyAlignment="1">
      <alignment horizontal="left" wrapText="1"/>
    </xf>
    <xf numFmtId="0" fontId="31" fillId="26" borderId="12" xfId="73" applyFont="1" applyFill="1" applyBorder="1" applyAlignment="1">
      <alignment horizontal="center" vertical="center" wrapText="1"/>
    </xf>
    <xf numFmtId="0" fontId="31" fillId="26" borderId="13" xfId="73" applyFont="1" applyFill="1" applyBorder="1" applyAlignment="1">
      <alignment horizontal="center" vertical="center" wrapText="1"/>
    </xf>
    <xf numFmtId="0" fontId="31" fillId="26" borderId="14" xfId="73" applyFont="1" applyFill="1" applyBorder="1" applyAlignment="1">
      <alignment horizontal="center" vertical="center" wrapText="1"/>
    </xf>
    <xf numFmtId="0" fontId="31" fillId="26" borderId="48" xfId="73" applyFont="1" applyFill="1" applyBorder="1" applyAlignment="1">
      <alignment horizontal="center" vertical="center"/>
    </xf>
    <xf numFmtId="0" fontId="31" fillId="26" borderId="47" xfId="73" applyFont="1" applyFill="1" applyBorder="1" applyAlignment="1">
      <alignment horizontal="center" vertical="center"/>
    </xf>
    <xf numFmtId="0" fontId="31" fillId="26" borderId="46" xfId="73" applyFont="1" applyFill="1" applyBorder="1" applyAlignment="1">
      <alignment horizontal="center" vertical="center"/>
    </xf>
    <xf numFmtId="0" fontId="31" fillId="26" borderId="12" xfId="73" applyFont="1" applyFill="1" applyBorder="1" applyAlignment="1">
      <alignment horizontal="right" vertical="center"/>
    </xf>
    <xf numFmtId="0" fontId="31" fillId="26" borderId="13" xfId="73" applyFont="1" applyFill="1" applyBorder="1" applyAlignment="1">
      <alignment horizontal="right" vertical="center"/>
    </xf>
    <xf numFmtId="0" fontId="31" fillId="26" borderId="23" xfId="73" applyFont="1" applyFill="1" applyBorder="1" applyAlignment="1">
      <alignment horizontal="right" vertical="center"/>
    </xf>
    <xf numFmtId="185" fontId="31" fillId="26" borderId="14" xfId="73" applyNumberFormat="1" applyFont="1" applyFill="1" applyBorder="1" applyAlignment="1">
      <alignment vertical="center"/>
    </xf>
    <xf numFmtId="0" fontId="31" fillId="26" borderId="34" xfId="135" applyFont="1" applyFill="1" applyBorder="1" applyAlignment="1">
      <alignment vertical="center"/>
    </xf>
    <xf numFmtId="0" fontId="31" fillId="26" borderId="36" xfId="135" applyFont="1" applyFill="1" applyBorder="1" applyAlignment="1">
      <alignment vertical="center"/>
    </xf>
    <xf numFmtId="9" fontId="34" fillId="26" borderId="27" xfId="95" applyFont="1" applyFill="1" applyBorder="1" applyAlignment="1">
      <alignment horizontal="center" vertical="center"/>
    </xf>
  </cellXfs>
  <cellStyles count="26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56" xr:uid="{A0B461C4-C85A-43EF-91AB-A584731AAA40}"/>
    <cellStyle name="Millares 15" xfId="257" xr:uid="{F297E422-5917-42C5-B342-EB7AD01B7EB5}"/>
    <cellStyle name="Millares 16" xfId="261" xr:uid="{BD337DA9-5997-4E76-B056-807996EFB98A}"/>
    <cellStyle name="Millares 17" xfId="259" xr:uid="{C2F701DF-2B3E-45F3-B828-C8D387BF6E92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76DFABF0-BF89-4145-BEEB-9A2B6BB67955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6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60" xr:uid="{C9770F35-B759-44FC-B50E-1C33BE48BF86}"/>
    <cellStyle name="Moneda 6" xfId="262" xr:uid="{50F76FE2-70C0-439B-9C23-1CC637577444}"/>
    <cellStyle name="Moneda 7" xfId="263" xr:uid="{1C7610B2-C942-475D-BA1B-67F643174567}"/>
    <cellStyle name="Moneda 8" xfId="264" xr:uid="{2A8A460B-601C-4AAB-A9B4-7846721D386B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5" xr:uid="{E94E8380-229E-45CF-A37C-AD128439D83B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ESOS"/>
      <sheetName val="G&amp;G"/>
      <sheetName val="COSTOS UNITARIOS"/>
      <sheetName val="CA-2909"/>
      <sheetName val="TRAYECTO 1"/>
      <sheetName val="CABG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MDC-1 COLOCACION "/>
      <sheetName val="D-20 COLOCACION "/>
      <sheetName val="TRANSPORTE MEZCLA ASFALTICA"/>
      <sheetName val="Fresado"/>
      <sheetName val="EXT microagomerado"/>
      <sheetName val="Hoja5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Causa Posible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ARIFAS MATERIALES"/>
      <sheetName val="TARIFAS EQUIPOS "/>
      <sheetName val="TARIFA SALARIOS"/>
      <sheetName val="PRES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ral. 1"/>
      <sheetName val="Paral. 2"/>
      <sheetName val="Paral. 3"/>
      <sheetName val="Paral.4"/>
      <sheetName val="Base de Datos"/>
      <sheetName val="Elementos Involucrad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MOBLAMINETO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INSUMOS"/>
      <sheetName val="EQUIPOS"/>
      <sheetName val="TRANS"/>
      <sheetName val="CUADRI"/>
      <sheetName val="EQUI"/>
      <sheetName val="TARIFAS_MATERIALES1"/>
      <sheetName val="TARIFAS_EQUIPOS_1"/>
      <sheetName val="TARIFA_SALARIOS1"/>
      <sheetName val="Tramo_21"/>
      <sheetName val="TARIFAS_MATERIALES2"/>
      <sheetName val="TARIFAS_EQUIPOS_2"/>
      <sheetName val="TARIFA_SALARIOS2"/>
      <sheetName val="Tramo_22"/>
      <sheetName val="TARIFAS_MATERIALES3"/>
      <sheetName val="TARIFAS_EQUIPOS_3"/>
      <sheetName val="TARIFA_SALARIOS3"/>
      <sheetName val="Tramo_23"/>
      <sheetName val="V3 (1000m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MATERIALES Y RECURSOS"/>
      <sheetName val="CORTE DE OBRA N° 1"/>
      <sheetName val="memoria"/>
      <sheetName val="memoria 1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&quot;PAGA&quot;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REAJUSTESACTA1PROV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 refreshError="1"/>
      <sheetData sheetId="2783" refreshError="1"/>
      <sheetData sheetId="2784" refreshError="1"/>
      <sheetData sheetId="2785" refreshError="1"/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/>
      <sheetData sheetId="3288"/>
      <sheetData sheetId="3289"/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/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/>
      <sheetData sheetId="3843"/>
      <sheetData sheetId="3844"/>
      <sheetData sheetId="3845">
        <row r="2">
          <cell r="A2">
            <v>0</v>
          </cell>
        </row>
      </sheetData>
      <sheetData sheetId="3846"/>
      <sheetData sheetId="3847">
        <row r="2">
          <cell r="A2">
            <v>0</v>
          </cell>
        </row>
      </sheetData>
      <sheetData sheetId="3848"/>
      <sheetData sheetId="3849"/>
      <sheetData sheetId="3850"/>
      <sheetData sheetId="3851"/>
      <sheetData sheetId="3852"/>
      <sheetData sheetId="3853"/>
      <sheetData sheetId="3854"/>
      <sheetData sheetId="3855">
        <row r="2">
          <cell r="A2">
            <v>0</v>
          </cell>
        </row>
      </sheetData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>
        <row r="2">
          <cell r="A2">
            <v>0</v>
          </cell>
        </row>
      </sheetData>
      <sheetData sheetId="3875"/>
      <sheetData sheetId="3876">
        <row r="2">
          <cell r="A2">
            <v>0</v>
          </cell>
        </row>
      </sheetData>
      <sheetData sheetId="3877"/>
      <sheetData sheetId="3878"/>
      <sheetData sheetId="3879"/>
      <sheetData sheetId="3880"/>
      <sheetData sheetId="3881"/>
      <sheetData sheetId="3882">
        <row r="2">
          <cell r="A2">
            <v>0</v>
          </cell>
        </row>
      </sheetData>
      <sheetData sheetId="3883"/>
      <sheetData sheetId="3884">
        <row r="2">
          <cell r="A2">
            <v>0</v>
          </cell>
        </row>
      </sheetData>
      <sheetData sheetId="3885"/>
      <sheetData sheetId="3886">
        <row r="2">
          <cell r="A2">
            <v>0</v>
          </cell>
        </row>
      </sheetData>
      <sheetData sheetId="3887"/>
      <sheetData sheetId="3888"/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>
        <row r="2">
          <cell r="A2">
            <v>0</v>
          </cell>
        </row>
      </sheetData>
      <sheetData sheetId="3958"/>
      <sheetData sheetId="3959"/>
      <sheetData sheetId="3960"/>
      <sheetData sheetId="3961"/>
      <sheetData sheetId="3962"/>
      <sheetData sheetId="3963"/>
      <sheetData sheetId="3964"/>
      <sheetData sheetId="3965">
        <row r="2">
          <cell r="A2">
            <v>0</v>
          </cell>
        </row>
      </sheetData>
      <sheetData sheetId="3966"/>
      <sheetData sheetId="3967">
        <row r="2">
          <cell r="A2">
            <v>0</v>
          </cell>
        </row>
      </sheetData>
      <sheetData sheetId="3968"/>
      <sheetData sheetId="3969"/>
      <sheetData sheetId="3970"/>
      <sheetData sheetId="3971"/>
      <sheetData sheetId="3972"/>
      <sheetData sheetId="3973">
        <row r="2">
          <cell r="A2">
            <v>0</v>
          </cell>
        </row>
      </sheetData>
      <sheetData sheetId="3974"/>
      <sheetData sheetId="3975">
        <row r="2">
          <cell r="A2">
            <v>0</v>
          </cell>
        </row>
      </sheetData>
      <sheetData sheetId="3976"/>
      <sheetData sheetId="3977"/>
      <sheetData sheetId="3978"/>
      <sheetData sheetId="3979"/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>
        <row r="2">
          <cell r="A2">
            <v>0</v>
          </cell>
        </row>
      </sheetData>
      <sheetData sheetId="4004"/>
      <sheetData sheetId="4005"/>
      <sheetData sheetId="4006"/>
      <sheetData sheetId="4007"/>
      <sheetData sheetId="4008"/>
      <sheetData sheetId="4009"/>
      <sheetData sheetId="4010"/>
      <sheetData sheetId="4011">
        <row r="2">
          <cell r="A2">
            <v>0</v>
          </cell>
        </row>
      </sheetData>
      <sheetData sheetId="4012"/>
      <sheetData sheetId="4013">
        <row r="2">
          <cell r="A2">
            <v>0</v>
          </cell>
        </row>
      </sheetData>
      <sheetData sheetId="4014"/>
      <sheetData sheetId="4015"/>
      <sheetData sheetId="4016"/>
      <sheetData sheetId="4017"/>
      <sheetData sheetId="4018"/>
      <sheetData sheetId="4019">
        <row r="2">
          <cell r="A2">
            <v>0</v>
          </cell>
        </row>
      </sheetData>
      <sheetData sheetId="4020"/>
      <sheetData sheetId="4021">
        <row r="2">
          <cell r="A2">
            <v>0</v>
          </cell>
        </row>
      </sheetData>
      <sheetData sheetId="4022"/>
      <sheetData sheetId="4023">
        <row r="2">
          <cell r="A2">
            <v>0</v>
          </cell>
        </row>
      </sheetData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>
        <row r="2">
          <cell r="A2">
            <v>0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/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>
        <row r="2">
          <cell r="A2">
            <v>0</v>
          </cell>
        </row>
      </sheetData>
      <sheetData sheetId="4243"/>
      <sheetData sheetId="4244">
        <row r="2">
          <cell r="A2">
            <v>0</v>
          </cell>
        </row>
      </sheetData>
      <sheetData sheetId="4245"/>
      <sheetData sheetId="4246"/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>
        <row r="2">
          <cell r="A2">
            <v>0</v>
          </cell>
        </row>
      </sheetData>
      <sheetData sheetId="4253"/>
      <sheetData sheetId="4254">
        <row r="2">
          <cell r="A2">
            <v>0</v>
          </cell>
        </row>
      </sheetData>
      <sheetData sheetId="4255"/>
      <sheetData sheetId="4256"/>
      <sheetData sheetId="4257"/>
      <sheetData sheetId="4258">
        <row r="2">
          <cell r="A2">
            <v>0</v>
          </cell>
        </row>
      </sheetData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>
        <row r="2">
          <cell r="A2">
            <v>0</v>
          </cell>
        </row>
      </sheetData>
      <sheetData sheetId="4295"/>
      <sheetData sheetId="4296">
        <row r="2">
          <cell r="A2">
            <v>0</v>
          </cell>
        </row>
      </sheetData>
      <sheetData sheetId="4297"/>
      <sheetData sheetId="4298"/>
      <sheetData sheetId="4299"/>
      <sheetData sheetId="4300"/>
      <sheetData sheetId="4301"/>
      <sheetData sheetId="4302"/>
      <sheetData sheetId="4303"/>
      <sheetData sheetId="4304">
        <row r="2">
          <cell r="A2">
            <v>0</v>
          </cell>
        </row>
      </sheetData>
      <sheetData sheetId="4305"/>
      <sheetData sheetId="4306">
        <row r="2">
          <cell r="A2">
            <v>0</v>
          </cell>
        </row>
      </sheetData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2">
          <cell r="A2">
            <v>0</v>
          </cell>
        </row>
      </sheetData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/>
      <sheetData sheetId="4343">
        <row r="2">
          <cell r="A2">
            <v>0</v>
          </cell>
        </row>
      </sheetData>
      <sheetData sheetId="4344"/>
      <sheetData sheetId="4345"/>
      <sheetData sheetId="4346"/>
      <sheetData sheetId="4347"/>
      <sheetData sheetId="4348"/>
      <sheetData sheetId="4349"/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/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/>
      <sheetData sheetId="4444">
        <row r="2">
          <cell r="A2">
            <v>0</v>
          </cell>
        </row>
      </sheetData>
      <sheetData sheetId="4445"/>
      <sheetData sheetId="4446"/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>
        <row r="2">
          <cell r="A2">
            <v>0</v>
          </cell>
        </row>
      </sheetData>
      <sheetData sheetId="4475"/>
      <sheetData sheetId="4476"/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 refreshError="1"/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>
        <row r="2">
          <cell r="A2">
            <v>0</v>
          </cell>
        </row>
      </sheetData>
      <sheetData sheetId="4660" refreshError="1"/>
      <sheetData sheetId="4661" refreshError="1"/>
      <sheetData sheetId="4662" refreshError="1"/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/>
      <sheetData sheetId="4675"/>
      <sheetData sheetId="4676" refreshError="1"/>
      <sheetData sheetId="4677" refreshError="1"/>
      <sheetData sheetId="4678" refreshError="1"/>
      <sheetData sheetId="4679" refreshError="1"/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 refreshError="1"/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/>
      <sheetData sheetId="4723"/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/>
      <sheetData sheetId="4962"/>
      <sheetData sheetId="4963"/>
      <sheetData sheetId="4964">
        <row r="2">
          <cell r="A2">
            <v>0</v>
          </cell>
        </row>
      </sheetData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>
        <row r="2">
          <cell r="A2">
            <v>0</v>
          </cell>
        </row>
      </sheetData>
      <sheetData sheetId="4976"/>
      <sheetData sheetId="4977"/>
      <sheetData sheetId="4978"/>
      <sheetData sheetId="4979"/>
      <sheetData sheetId="4980"/>
      <sheetData sheetId="4981"/>
      <sheetData sheetId="4982"/>
      <sheetData sheetId="4983">
        <row r="2">
          <cell r="A2">
            <v>0</v>
          </cell>
        </row>
      </sheetData>
      <sheetData sheetId="4984"/>
      <sheetData sheetId="4985">
        <row r="2">
          <cell r="A2">
            <v>0</v>
          </cell>
        </row>
      </sheetData>
      <sheetData sheetId="4986"/>
      <sheetData sheetId="4987"/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>
        <row r="2">
          <cell r="A2">
            <v>0</v>
          </cell>
        </row>
      </sheetData>
      <sheetData sheetId="4994"/>
      <sheetData sheetId="4995">
        <row r="2">
          <cell r="A2">
            <v>0</v>
          </cell>
        </row>
      </sheetData>
      <sheetData sheetId="4996"/>
      <sheetData sheetId="4997"/>
      <sheetData sheetId="4998"/>
      <sheetData sheetId="4999"/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/>
      <sheetData sheetId="5003">
        <row r="2">
          <cell r="A2">
            <v>0</v>
          </cell>
        </row>
      </sheetData>
      <sheetData sheetId="5004"/>
      <sheetData sheetId="5005"/>
      <sheetData sheetId="5006"/>
      <sheetData sheetId="5007"/>
      <sheetData sheetId="5008"/>
      <sheetData sheetId="5009"/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>
        <row r="2">
          <cell r="A2">
            <v>0</v>
          </cell>
        </row>
      </sheetData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>
        <row r="2">
          <cell r="A2">
            <v>0</v>
          </cell>
        </row>
      </sheetData>
      <sheetData sheetId="5040"/>
      <sheetData sheetId="5041">
        <row r="2">
          <cell r="A2">
            <v>0</v>
          </cell>
        </row>
      </sheetData>
      <sheetData sheetId="5042"/>
      <sheetData sheetId="5043"/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/>
      <sheetData sheetId="5116"/>
      <sheetData sheetId="5117"/>
      <sheetData sheetId="5118"/>
      <sheetData sheetId="5119"/>
      <sheetData sheetId="5120"/>
      <sheetData sheetId="5121"/>
      <sheetData sheetId="5122">
        <row r="2">
          <cell r="A2">
            <v>0</v>
          </cell>
        </row>
      </sheetData>
      <sheetData sheetId="5123"/>
      <sheetData sheetId="5124">
        <row r="2">
          <cell r="A2">
            <v>0</v>
          </cell>
        </row>
      </sheetData>
      <sheetData sheetId="5125"/>
      <sheetData sheetId="5126"/>
      <sheetData sheetId="5127"/>
      <sheetData sheetId="5128"/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/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/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/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/>
      <sheetData sheetId="5448"/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/>
      <sheetData sheetId="5452"/>
      <sheetData sheetId="5453" refreshError="1"/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 refreshError="1"/>
      <sheetData sheetId="5457" refreshError="1"/>
      <sheetData sheetId="5458">
        <row r="2">
          <cell r="A2">
            <v>0</v>
          </cell>
        </row>
      </sheetData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 refreshError="1"/>
      <sheetData sheetId="5480" refreshError="1"/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 refreshError="1"/>
      <sheetData sheetId="5484" refreshError="1"/>
      <sheetData sheetId="5485">
        <row r="2">
          <cell r="A2">
            <v>0</v>
          </cell>
        </row>
      </sheetData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 refreshError="1"/>
      <sheetData sheetId="5519" refreshError="1"/>
      <sheetData sheetId="5520">
        <row r="2">
          <cell r="A2">
            <v>0</v>
          </cell>
        </row>
      </sheetData>
      <sheetData sheetId="5521" refreshError="1"/>
      <sheetData sheetId="5522">
        <row r="2">
          <cell r="A2" t="str">
            <v>FORMULARIO N° 4</v>
          </cell>
        </row>
      </sheetData>
      <sheetData sheetId="5523">
        <row r="2">
          <cell r="A2">
            <v>0</v>
          </cell>
        </row>
      </sheetData>
      <sheetData sheetId="5524">
        <row r="2">
          <cell r="B2">
            <v>0</v>
          </cell>
        </row>
      </sheetData>
      <sheetData sheetId="5525">
        <row r="5">
          <cell r="A5" t="str">
            <v>OFERTA ECONÓMICA DETALLADA</v>
          </cell>
        </row>
      </sheetData>
      <sheetData sheetId="5526"/>
      <sheetData sheetId="5527"/>
      <sheetData sheetId="5528"/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/>
      <sheetData sheetId="5533"/>
      <sheetData sheetId="5534"/>
      <sheetData sheetId="5535"/>
      <sheetData sheetId="5536">
        <row r="2">
          <cell r="A2" t="str">
            <v>Locación</v>
          </cell>
        </row>
      </sheetData>
      <sheetData sheetId="5537" refreshError="1"/>
      <sheetData sheetId="5538" refreshError="1"/>
      <sheetData sheetId="5539">
        <row r="2">
          <cell r="A2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Q45"/>
  <sheetViews>
    <sheetView showGridLines="0" tabSelected="1" zoomScale="80" zoomScaleNormal="80" zoomScaleSheetLayoutView="55" zoomScalePageLayoutView="70" workbookViewId="0">
      <selection activeCell="C3" sqref="C3:F3"/>
    </sheetView>
  </sheetViews>
  <sheetFormatPr baseColWidth="10" defaultColWidth="11.42578125" defaultRowHeight="16.5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2" customWidth="1"/>
    <col min="6" max="6" width="22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4" width="11.42578125" style="1"/>
    <col min="15" max="15" width="19.28515625" style="1" customWidth="1"/>
    <col min="16" max="16" width="11.42578125" style="1"/>
    <col min="17" max="17" width="36.5703125" style="1" customWidth="1"/>
    <col min="18" max="16384" width="11.42578125" style="1"/>
  </cols>
  <sheetData>
    <row r="1" spans="1:17" ht="17.25" thickBot="1">
      <c r="A1" s="5"/>
      <c r="B1" s="27"/>
      <c r="C1" s="28"/>
      <c r="D1" s="27"/>
      <c r="E1" s="28"/>
      <c r="F1" s="5"/>
      <c r="G1" s="5"/>
      <c r="H1" s="5"/>
      <c r="I1" s="5"/>
      <c r="J1" s="5"/>
      <c r="K1" s="5"/>
      <c r="L1" s="5"/>
      <c r="M1" s="5"/>
    </row>
    <row r="2" spans="1:17" ht="17.25" thickTop="1">
      <c r="A2" s="5"/>
      <c r="B2" s="108"/>
      <c r="C2" s="109"/>
      <c r="D2" s="109"/>
      <c r="E2" s="109"/>
      <c r="F2" s="109"/>
      <c r="G2" s="109"/>
      <c r="H2" s="109"/>
      <c r="I2" s="109"/>
      <c r="J2" s="109"/>
      <c r="K2" s="109"/>
      <c r="L2" s="110"/>
      <c r="M2" s="5"/>
    </row>
    <row r="3" spans="1:17" ht="30.75" customHeight="1">
      <c r="A3" s="5"/>
      <c r="B3" s="7"/>
      <c r="C3" s="105" t="s">
        <v>28</v>
      </c>
      <c r="D3" s="106"/>
      <c r="E3" s="106"/>
      <c r="F3" s="107"/>
      <c r="G3" s="5"/>
      <c r="H3" s="5"/>
      <c r="I3" s="5"/>
      <c r="J3" s="5"/>
      <c r="K3" s="5"/>
      <c r="L3" s="8"/>
      <c r="M3" s="5"/>
    </row>
    <row r="4" spans="1:17">
      <c r="A4" s="5"/>
      <c r="B4" s="7"/>
      <c r="C4" s="42" t="s">
        <v>0</v>
      </c>
      <c r="D4" s="45" t="s">
        <v>1</v>
      </c>
      <c r="E4" s="42" t="s">
        <v>2</v>
      </c>
      <c r="F4" s="45">
        <v>2</v>
      </c>
      <c r="G4" s="5"/>
      <c r="H4" s="5"/>
      <c r="I4" s="5"/>
      <c r="J4" s="5"/>
      <c r="K4" s="5"/>
      <c r="L4" s="8"/>
      <c r="M4" s="5"/>
    </row>
    <row r="5" spans="1:17" ht="17.25" thickBot="1">
      <c r="A5" s="5"/>
      <c r="B5" s="7"/>
      <c r="C5" s="27"/>
      <c r="D5" s="28"/>
      <c r="E5" s="27"/>
      <c r="F5" s="28"/>
      <c r="G5" s="5"/>
      <c r="H5" s="5"/>
      <c r="I5" s="5"/>
      <c r="J5" s="5"/>
      <c r="K5" s="5"/>
      <c r="L5" s="8"/>
      <c r="M5" s="5"/>
    </row>
    <row r="6" spans="1:17" ht="31.5" customHeight="1" thickTop="1">
      <c r="A6" s="5"/>
      <c r="B6" s="7"/>
      <c r="C6" s="102" t="s">
        <v>3</v>
      </c>
      <c r="D6" s="103"/>
      <c r="E6" s="103"/>
      <c r="F6" s="103"/>
      <c r="G6" s="103"/>
      <c r="H6" s="103"/>
      <c r="I6" s="103"/>
      <c r="J6" s="103"/>
      <c r="K6" s="104"/>
      <c r="L6" s="8"/>
      <c r="M6" s="5"/>
    </row>
    <row r="7" spans="1:17">
      <c r="A7" s="5"/>
      <c r="B7" s="43"/>
      <c r="C7" s="111" t="s">
        <v>4</v>
      </c>
      <c r="D7" s="111"/>
      <c r="E7" s="111"/>
      <c r="F7" s="111"/>
      <c r="G7" s="111"/>
      <c r="H7" s="111"/>
      <c r="I7" s="111"/>
      <c r="J7" s="111"/>
      <c r="K7" s="112"/>
      <c r="L7" s="8"/>
      <c r="M7" s="5"/>
    </row>
    <row r="8" spans="1:17" s="23" customFormat="1">
      <c r="A8" s="22"/>
      <c r="B8" s="44"/>
      <c r="C8" s="126" t="s">
        <v>29</v>
      </c>
      <c r="D8" s="127"/>
      <c r="E8" s="127"/>
      <c r="F8" s="127"/>
      <c r="G8" s="127"/>
      <c r="H8" s="127"/>
      <c r="I8" s="127"/>
      <c r="J8" s="127"/>
      <c r="K8" s="128"/>
      <c r="L8" s="24"/>
      <c r="M8" s="22"/>
    </row>
    <row r="9" spans="1:17">
      <c r="A9" s="5"/>
      <c r="B9" s="43"/>
      <c r="C9" s="126"/>
      <c r="D9" s="127"/>
      <c r="E9" s="127"/>
      <c r="F9" s="127"/>
      <c r="G9" s="127"/>
      <c r="H9" s="127"/>
      <c r="I9" s="127"/>
      <c r="J9" s="127"/>
      <c r="K9" s="128"/>
      <c r="L9" s="8"/>
      <c r="M9" s="5"/>
    </row>
    <row r="10" spans="1:17" ht="34.5" customHeight="1">
      <c r="A10" s="5"/>
      <c r="B10" s="43"/>
      <c r="C10" s="122" t="s">
        <v>5</v>
      </c>
      <c r="D10" s="123"/>
      <c r="E10" s="123"/>
      <c r="F10" s="123"/>
      <c r="G10" s="123"/>
      <c r="H10" s="123"/>
      <c r="I10" s="123"/>
      <c r="J10" s="123"/>
      <c r="K10" s="124"/>
      <c r="L10" s="8"/>
      <c r="M10" s="5"/>
    </row>
    <row r="11" spans="1:17" ht="53.25" customHeight="1" thickBot="1">
      <c r="A11" s="5"/>
      <c r="B11" s="7"/>
      <c r="C11" s="129" t="s">
        <v>47</v>
      </c>
      <c r="D11" s="130"/>
      <c r="E11" s="130"/>
      <c r="F11" s="130"/>
      <c r="G11" s="130"/>
      <c r="H11" s="130"/>
      <c r="I11" s="130"/>
      <c r="J11" s="130"/>
      <c r="K11" s="131"/>
      <c r="L11" s="8"/>
      <c r="M11" s="5"/>
    </row>
    <row r="12" spans="1:17" ht="30" customHeight="1">
      <c r="A12" s="5"/>
      <c r="B12" s="7"/>
      <c r="C12" s="119" t="s">
        <v>6</v>
      </c>
      <c r="D12" s="113" t="s">
        <v>7</v>
      </c>
      <c r="E12" s="121" t="s">
        <v>8</v>
      </c>
      <c r="F12" s="121"/>
      <c r="G12" s="119" t="s">
        <v>9</v>
      </c>
      <c r="H12" s="113" t="s">
        <v>10</v>
      </c>
      <c r="I12" s="113" t="s">
        <v>11</v>
      </c>
      <c r="J12" s="115" t="s">
        <v>12</v>
      </c>
      <c r="K12" s="117" t="s">
        <v>13</v>
      </c>
      <c r="L12" s="8"/>
      <c r="M12" s="5"/>
    </row>
    <row r="13" spans="1:17" ht="30" customHeight="1" thickBot="1">
      <c r="A13" s="5"/>
      <c r="B13" s="7"/>
      <c r="C13" s="120"/>
      <c r="D13" s="114"/>
      <c r="E13" s="9" t="s">
        <v>14</v>
      </c>
      <c r="F13" s="9" t="s">
        <v>15</v>
      </c>
      <c r="G13" s="120"/>
      <c r="H13" s="114"/>
      <c r="I13" s="114"/>
      <c r="J13" s="116"/>
      <c r="K13" s="118"/>
      <c r="L13" s="8"/>
      <c r="M13" s="5"/>
    </row>
    <row r="14" spans="1:17" ht="30" customHeight="1" thickBot="1">
      <c r="A14" s="5"/>
      <c r="B14" s="7"/>
      <c r="C14" s="132" t="s">
        <v>43</v>
      </c>
      <c r="D14" s="133"/>
      <c r="E14" s="133"/>
      <c r="F14" s="133"/>
      <c r="G14" s="133"/>
      <c r="H14" s="133"/>
      <c r="I14" s="133"/>
      <c r="J14" s="133"/>
      <c r="K14" s="134"/>
      <c r="L14" s="8"/>
      <c r="M14" s="5"/>
    </row>
    <row r="15" spans="1:17" ht="34.5">
      <c r="A15" s="5"/>
      <c r="B15" s="7"/>
      <c r="C15" s="49">
        <v>1</v>
      </c>
      <c r="D15" s="54">
        <v>1.5</v>
      </c>
      <c r="E15" s="47" t="s">
        <v>33</v>
      </c>
      <c r="F15" s="55">
        <v>201.7</v>
      </c>
      <c r="G15" s="67" t="s">
        <v>35</v>
      </c>
      <c r="H15" s="51" t="s">
        <v>30</v>
      </c>
      <c r="I15" s="58">
        <v>2</v>
      </c>
      <c r="J15" s="69">
        <v>133050</v>
      </c>
      <c r="K15" s="63">
        <f>I15*J15</f>
        <v>266100</v>
      </c>
      <c r="L15" s="8"/>
      <c r="M15" s="5"/>
      <c r="Q15" s="1">
        <f>+I15*O15</f>
        <v>0</v>
      </c>
    </row>
    <row r="16" spans="1:17" ht="51.75">
      <c r="A16" s="5"/>
      <c r="B16" s="7"/>
      <c r="C16" s="10">
        <v>2</v>
      </c>
      <c r="D16" s="55">
        <v>2.9</v>
      </c>
      <c r="E16" s="13" t="s">
        <v>33</v>
      </c>
      <c r="F16" s="55" t="s">
        <v>49</v>
      </c>
      <c r="G16" s="68" t="s">
        <v>48</v>
      </c>
      <c r="H16" s="51" t="s">
        <v>30</v>
      </c>
      <c r="I16" s="58">
        <v>6</v>
      </c>
      <c r="J16" s="70">
        <v>29781</v>
      </c>
      <c r="K16" s="63">
        <f t="shared" ref="K16:K21" si="0">I16*J16</f>
        <v>178686</v>
      </c>
      <c r="L16" s="8"/>
      <c r="M16" s="5"/>
      <c r="Q16" s="1">
        <f t="shared" ref="Q16:Q21" si="1">+I16*O16</f>
        <v>0</v>
      </c>
    </row>
    <row r="17" spans="1:17" ht="34.5">
      <c r="A17" s="5"/>
      <c r="B17" s="7"/>
      <c r="C17" s="10">
        <v>3</v>
      </c>
      <c r="D17" s="57">
        <v>4.4800000000000004</v>
      </c>
      <c r="E17" s="13" t="s">
        <v>33</v>
      </c>
      <c r="F17" s="55" t="s">
        <v>53</v>
      </c>
      <c r="G17" s="68" t="s">
        <v>50</v>
      </c>
      <c r="H17" s="52" t="s">
        <v>40</v>
      </c>
      <c r="I17" s="58">
        <v>2</v>
      </c>
      <c r="J17" s="70">
        <v>940369</v>
      </c>
      <c r="K17" s="63">
        <f t="shared" si="0"/>
        <v>1880738</v>
      </c>
      <c r="L17" s="8"/>
      <c r="M17" s="5"/>
      <c r="Q17" s="64">
        <f>+I17*O17</f>
        <v>0</v>
      </c>
    </row>
    <row r="18" spans="1:17" ht="34.5">
      <c r="A18" s="5"/>
      <c r="B18" s="7"/>
      <c r="C18" s="10">
        <v>4</v>
      </c>
      <c r="D18" s="55">
        <v>4.24</v>
      </c>
      <c r="E18" s="13" t="s">
        <v>33</v>
      </c>
      <c r="F18" s="13"/>
      <c r="G18" s="68" t="s">
        <v>36</v>
      </c>
      <c r="H18" s="53" t="s">
        <v>30</v>
      </c>
      <c r="I18" s="58">
        <v>0.24</v>
      </c>
      <c r="J18" s="70">
        <v>562825</v>
      </c>
      <c r="K18" s="63">
        <f t="shared" si="0"/>
        <v>135078</v>
      </c>
      <c r="L18" s="8"/>
      <c r="M18" s="5"/>
      <c r="Q18" s="1">
        <f t="shared" si="1"/>
        <v>0</v>
      </c>
    </row>
    <row r="19" spans="1:17" ht="34.5">
      <c r="A19" s="5"/>
      <c r="B19" s="7"/>
      <c r="C19" s="10">
        <v>5</v>
      </c>
      <c r="D19" s="55">
        <v>16.7</v>
      </c>
      <c r="E19" s="13" t="s">
        <v>33</v>
      </c>
      <c r="F19" s="13"/>
      <c r="G19" s="68" t="s">
        <v>37</v>
      </c>
      <c r="H19" s="51" t="s">
        <v>30</v>
      </c>
      <c r="I19" s="58">
        <v>27.957689801622429</v>
      </c>
      <c r="J19" s="70">
        <v>35020</v>
      </c>
      <c r="K19" s="63">
        <f t="shared" si="0"/>
        <v>979078.29685281741</v>
      </c>
      <c r="L19" s="8"/>
      <c r="M19" s="5"/>
    </row>
    <row r="20" spans="1:17" ht="17.25">
      <c r="A20" s="5"/>
      <c r="B20" s="7"/>
      <c r="C20" s="10">
        <v>6</v>
      </c>
      <c r="D20" s="55">
        <v>4.22</v>
      </c>
      <c r="E20" s="13" t="s">
        <v>33</v>
      </c>
      <c r="F20" s="13"/>
      <c r="G20" s="68" t="s">
        <v>38</v>
      </c>
      <c r="H20" s="53" t="s">
        <v>41</v>
      </c>
      <c r="I20" s="58">
        <v>672.70739200000003</v>
      </c>
      <c r="J20" s="70">
        <v>8666</v>
      </c>
      <c r="K20" s="63">
        <f t="shared" si="0"/>
        <v>5829682.2590720002</v>
      </c>
      <c r="L20" s="8"/>
      <c r="M20" s="5"/>
    </row>
    <row r="21" spans="1:17" ht="17.25">
      <c r="A21" s="5"/>
      <c r="B21" s="7"/>
      <c r="C21" s="10">
        <v>7</v>
      </c>
      <c r="D21" s="55">
        <v>4.9000000000000004</v>
      </c>
      <c r="E21" s="13" t="s">
        <v>33</v>
      </c>
      <c r="F21" s="13"/>
      <c r="G21" s="68" t="s">
        <v>52</v>
      </c>
      <c r="H21" s="51" t="s">
        <v>30</v>
      </c>
      <c r="I21" s="58">
        <v>6.49</v>
      </c>
      <c r="J21" s="70">
        <v>890681</v>
      </c>
      <c r="K21" s="63">
        <f t="shared" si="0"/>
        <v>5780519.6900000004</v>
      </c>
      <c r="L21" s="8"/>
      <c r="M21" s="5"/>
      <c r="Q21" s="1">
        <f t="shared" si="1"/>
        <v>0</v>
      </c>
    </row>
    <row r="22" spans="1:17" ht="30" customHeight="1" thickBot="1">
      <c r="A22" s="5"/>
      <c r="B22" s="7"/>
      <c r="C22" s="11" t="s">
        <v>16</v>
      </c>
      <c r="D22" s="14"/>
      <c r="E22" s="14"/>
      <c r="F22" s="14"/>
      <c r="G22" s="15"/>
      <c r="H22" s="14"/>
      <c r="I22" s="46"/>
      <c r="J22" s="12"/>
      <c r="K22" s="71">
        <f>SUM(K15:K21)</f>
        <v>15049882.245924819</v>
      </c>
      <c r="L22" s="8"/>
      <c r="M22" s="5"/>
      <c r="Q22" s="1">
        <f>SUM(Q15:Q21)</f>
        <v>0</v>
      </c>
    </row>
    <row r="23" spans="1:17" ht="30" customHeight="1" thickBot="1">
      <c r="A23" s="5"/>
      <c r="B23" s="7"/>
      <c r="C23" s="132" t="s">
        <v>44</v>
      </c>
      <c r="D23" s="133"/>
      <c r="E23" s="133"/>
      <c r="F23" s="133"/>
      <c r="G23" s="133"/>
      <c r="H23" s="133"/>
      <c r="I23" s="133"/>
      <c r="J23" s="133"/>
      <c r="K23" s="134"/>
      <c r="L23" s="8"/>
      <c r="M23" s="5"/>
    </row>
    <row r="24" spans="1:17" ht="30" customHeight="1">
      <c r="A24" s="5"/>
      <c r="B24" s="7"/>
      <c r="C24" s="72">
        <v>8</v>
      </c>
      <c r="D24" s="55">
        <v>2.9</v>
      </c>
      <c r="E24" s="13" t="s">
        <v>33</v>
      </c>
      <c r="F24" s="55" t="s">
        <v>49</v>
      </c>
      <c r="G24" s="68" t="s">
        <v>48</v>
      </c>
      <c r="H24" s="50" t="s">
        <v>39</v>
      </c>
      <c r="I24" s="48">
        <v>6</v>
      </c>
      <c r="J24" s="62">
        <v>29781</v>
      </c>
      <c r="K24" s="73">
        <f>I24*J24</f>
        <v>178686</v>
      </c>
      <c r="L24" s="8"/>
      <c r="M24" s="5"/>
    </row>
    <row r="25" spans="1:17" ht="30" customHeight="1">
      <c r="A25" s="5"/>
      <c r="B25" s="7"/>
      <c r="C25" s="74">
        <v>9</v>
      </c>
      <c r="D25" s="53">
        <v>16.7</v>
      </c>
      <c r="E25" s="13" t="s">
        <v>33</v>
      </c>
      <c r="F25" s="55"/>
      <c r="G25" s="56" t="s">
        <v>37</v>
      </c>
      <c r="H25" s="51" t="s">
        <v>39</v>
      </c>
      <c r="I25" s="58">
        <v>9</v>
      </c>
      <c r="J25" s="63">
        <v>35020</v>
      </c>
      <c r="K25" s="75">
        <f>I25*J25</f>
        <v>315180</v>
      </c>
      <c r="L25" s="8"/>
      <c r="M25" s="5"/>
    </row>
    <row r="26" spans="1:17" ht="30" customHeight="1">
      <c r="A26" s="5"/>
      <c r="B26" s="7"/>
      <c r="C26" s="74">
        <v>10</v>
      </c>
      <c r="D26" s="52">
        <v>4.22</v>
      </c>
      <c r="E26" s="13" t="s">
        <v>33</v>
      </c>
      <c r="F26" s="55"/>
      <c r="G26" s="56" t="s">
        <v>38</v>
      </c>
      <c r="H26" s="52" t="s">
        <v>41</v>
      </c>
      <c r="I26" s="58">
        <v>596.4</v>
      </c>
      <c r="J26" s="63">
        <v>8666</v>
      </c>
      <c r="K26" s="75">
        <f t="shared" ref="K26" si="2">I26*J26</f>
        <v>5168402.3999999994</v>
      </c>
      <c r="L26" s="8"/>
      <c r="M26" s="5"/>
    </row>
    <row r="27" spans="1:17" ht="30" customHeight="1">
      <c r="A27" s="5"/>
      <c r="B27" s="7"/>
      <c r="C27" s="74">
        <v>11</v>
      </c>
      <c r="D27" s="53">
        <v>4.9000000000000004</v>
      </c>
      <c r="E27" s="13" t="s">
        <v>33</v>
      </c>
      <c r="F27" s="55" t="s">
        <v>51</v>
      </c>
      <c r="G27" s="68" t="s">
        <v>52</v>
      </c>
      <c r="H27" s="53" t="s">
        <v>39</v>
      </c>
      <c r="I27" s="58">
        <v>8.9856888425822419</v>
      </c>
      <c r="J27" s="70">
        <v>890681</v>
      </c>
      <c r="K27" s="75">
        <f>I27*J27</f>
        <v>8003382.3239999935</v>
      </c>
      <c r="L27" s="8"/>
      <c r="M27" s="5"/>
    </row>
    <row r="28" spans="1:17" ht="30" customHeight="1">
      <c r="A28" s="5"/>
      <c r="B28" s="7"/>
      <c r="C28" s="74">
        <v>12</v>
      </c>
      <c r="D28" s="53">
        <v>4.25</v>
      </c>
      <c r="E28" s="13" t="s">
        <v>33</v>
      </c>
      <c r="F28" s="55"/>
      <c r="G28" s="56" t="s">
        <v>42</v>
      </c>
      <c r="H28" s="53" t="s">
        <v>39</v>
      </c>
      <c r="I28" s="58">
        <v>2.5</v>
      </c>
      <c r="J28" s="63">
        <v>543862</v>
      </c>
      <c r="K28" s="75">
        <f>I28*J28</f>
        <v>1359655</v>
      </c>
      <c r="L28" s="8"/>
      <c r="M28" s="5"/>
    </row>
    <row r="29" spans="1:17" ht="30" customHeight="1" thickBot="1">
      <c r="A29" s="5"/>
      <c r="B29" s="7"/>
      <c r="C29" s="76" t="s">
        <v>16</v>
      </c>
      <c r="D29" s="77"/>
      <c r="E29" s="77"/>
      <c r="F29" s="77"/>
      <c r="G29" s="78"/>
      <c r="H29" s="77"/>
      <c r="I29" s="79"/>
      <c r="J29" s="80"/>
      <c r="K29" s="81">
        <f>SUM(K24:K28)</f>
        <v>15025305.723999992</v>
      </c>
      <c r="L29" s="8"/>
      <c r="M29" s="5"/>
    </row>
    <row r="30" spans="1:17" s="3" customFormat="1" ht="30" customHeight="1" thickBot="1">
      <c r="A30" s="16"/>
      <c r="B30" s="17"/>
      <c r="C30" s="135" t="s">
        <v>45</v>
      </c>
      <c r="D30" s="136"/>
      <c r="E30" s="136"/>
      <c r="F30" s="136"/>
      <c r="G30" s="136"/>
      <c r="H30" s="136"/>
      <c r="I30" s="136"/>
      <c r="J30" s="137"/>
      <c r="K30" s="138">
        <f>K22+K29</f>
        <v>30075187.969924811</v>
      </c>
      <c r="L30" s="18"/>
      <c r="M30" s="16"/>
    </row>
    <row r="31" spans="1:17" s="3" customFormat="1" thickBot="1">
      <c r="A31" s="16"/>
      <c r="B31" s="17"/>
      <c r="C31" s="29"/>
      <c r="D31" s="29"/>
      <c r="E31" s="29"/>
      <c r="F31" s="29"/>
      <c r="G31" s="29"/>
      <c r="H31" s="29"/>
      <c r="I31" s="29"/>
      <c r="J31" s="29"/>
      <c r="K31" s="30"/>
      <c r="L31" s="18"/>
      <c r="M31" s="16"/>
    </row>
    <row r="32" spans="1:17" s="3" customFormat="1" ht="30" customHeight="1" thickBot="1">
      <c r="A32" s="16"/>
      <c r="B32" s="17"/>
      <c r="C32" s="31"/>
      <c r="D32" s="32"/>
      <c r="E32" s="31"/>
      <c r="F32" s="31"/>
      <c r="G32" s="139" t="s">
        <v>46</v>
      </c>
      <c r="H32" s="140"/>
      <c r="I32" s="140"/>
      <c r="J32" s="140"/>
      <c r="K32" s="61">
        <f>+K30</f>
        <v>30075187.969924811</v>
      </c>
      <c r="L32" s="18"/>
      <c r="M32" s="59"/>
      <c r="N32" s="59"/>
    </row>
    <row r="33" spans="1:14" s="3" customFormat="1" ht="30" customHeight="1" thickBot="1">
      <c r="A33" s="16"/>
      <c r="B33" s="17"/>
      <c r="C33" s="31"/>
      <c r="D33" s="33"/>
      <c r="E33" s="33"/>
      <c r="F33" s="33"/>
      <c r="G33" s="139" t="s">
        <v>34</v>
      </c>
      <c r="H33" s="140"/>
      <c r="I33" s="140"/>
      <c r="J33" s="140"/>
      <c r="K33" s="65">
        <f>+K30*0.33</f>
        <v>9924812.0300751887</v>
      </c>
      <c r="L33" s="18"/>
      <c r="M33" s="59"/>
      <c r="N33" s="59"/>
    </row>
    <row r="34" spans="1:14" s="3" customFormat="1" ht="30" customHeight="1" thickBot="1">
      <c r="A34" s="16"/>
      <c r="B34" s="17"/>
      <c r="C34" s="31"/>
      <c r="D34" s="32"/>
      <c r="E34" s="31"/>
      <c r="F34" s="31"/>
      <c r="G34" s="139" t="s">
        <v>31</v>
      </c>
      <c r="H34" s="140"/>
      <c r="I34" s="140"/>
      <c r="J34" s="140"/>
      <c r="K34" s="60"/>
      <c r="L34" s="18"/>
      <c r="M34" s="59"/>
      <c r="N34" s="59"/>
    </row>
    <row r="35" spans="1:14" s="3" customFormat="1" ht="30" customHeight="1" thickBot="1">
      <c r="A35" s="16"/>
      <c r="B35" s="17"/>
      <c r="C35" s="31"/>
      <c r="D35" s="32"/>
      <c r="E35" s="31"/>
      <c r="F35" s="31"/>
      <c r="G35" s="139" t="s">
        <v>32</v>
      </c>
      <c r="H35" s="140"/>
      <c r="I35" s="140"/>
      <c r="J35" s="140"/>
      <c r="K35" s="66">
        <f>SUM(K32:K34)</f>
        <v>40000000</v>
      </c>
      <c r="L35" s="18"/>
      <c r="M35" s="59"/>
      <c r="N35" s="59"/>
    </row>
    <row r="36" spans="1:14" s="3" customFormat="1" thickBot="1">
      <c r="A36" s="16"/>
      <c r="B36" s="17"/>
      <c r="C36" s="31"/>
      <c r="D36" s="32"/>
      <c r="E36" s="32"/>
      <c r="F36" s="32"/>
      <c r="G36" s="31"/>
      <c r="H36" s="31"/>
      <c r="I36" s="34"/>
      <c r="J36" s="35"/>
      <c r="K36" s="36"/>
      <c r="L36" s="18"/>
      <c r="M36" s="16"/>
    </row>
    <row r="37" spans="1:14" s="3" customFormat="1" ht="15.75">
      <c r="A37" s="16"/>
      <c r="B37" s="17"/>
      <c r="C37" s="19"/>
      <c r="D37" s="91"/>
      <c r="E37" s="91"/>
      <c r="F37" s="91"/>
      <c r="G37" s="91"/>
      <c r="H37" s="91"/>
      <c r="I37" s="91"/>
      <c r="J37" s="91"/>
      <c r="K37" s="92"/>
      <c r="L37" s="20"/>
      <c r="M37" s="16"/>
    </row>
    <row r="38" spans="1:14" s="3" customFormat="1" ht="46.5" customHeight="1">
      <c r="A38" s="16"/>
      <c r="B38" s="17"/>
      <c r="C38" s="125" t="s">
        <v>54</v>
      </c>
      <c r="D38" s="83"/>
      <c r="E38" s="83"/>
      <c r="F38" s="83"/>
      <c r="G38" s="83"/>
      <c r="H38" s="90" t="s">
        <v>9</v>
      </c>
      <c r="I38" s="90"/>
      <c r="J38" s="90"/>
      <c r="K38" s="25" t="s">
        <v>17</v>
      </c>
      <c r="L38" s="21"/>
      <c r="M38" s="16"/>
    </row>
    <row r="39" spans="1:14" s="3" customFormat="1" ht="32.25" customHeight="1">
      <c r="A39" s="16"/>
      <c r="B39" s="17"/>
      <c r="C39" s="82" t="s">
        <v>18</v>
      </c>
      <c r="D39" s="83"/>
      <c r="E39" s="83"/>
      <c r="F39" s="83"/>
      <c r="G39" s="83"/>
      <c r="H39" s="89" t="s">
        <v>19</v>
      </c>
      <c r="I39" s="89"/>
      <c r="J39" s="26" t="s">
        <v>20</v>
      </c>
      <c r="K39" s="141">
        <v>0.25</v>
      </c>
      <c r="L39" s="21"/>
      <c r="M39" s="16"/>
    </row>
    <row r="40" spans="1:14" s="3" customFormat="1" ht="30" customHeight="1">
      <c r="A40" s="16"/>
      <c r="B40" s="17"/>
      <c r="C40" s="82" t="s">
        <v>21</v>
      </c>
      <c r="D40" s="83"/>
      <c r="E40" s="83"/>
      <c r="F40" s="83"/>
      <c r="G40" s="83"/>
      <c r="H40" s="86" t="s">
        <v>22</v>
      </c>
      <c r="I40" s="87"/>
      <c r="J40" s="26" t="s">
        <v>23</v>
      </c>
      <c r="K40" s="141">
        <v>0.03</v>
      </c>
      <c r="L40" s="21"/>
      <c r="M40" s="16"/>
    </row>
    <row r="41" spans="1:14" s="4" customFormat="1" ht="58.5" customHeight="1">
      <c r="A41" s="16"/>
      <c r="B41" s="17"/>
      <c r="C41" s="93"/>
      <c r="D41" s="94"/>
      <c r="E41" s="94"/>
      <c r="F41" s="94"/>
      <c r="G41" s="95"/>
      <c r="H41" s="88" t="s">
        <v>24</v>
      </c>
      <c r="I41" s="89"/>
      <c r="J41" s="26" t="s">
        <v>25</v>
      </c>
      <c r="K41" s="141">
        <v>0.05</v>
      </c>
      <c r="L41" s="18"/>
      <c r="M41" s="16"/>
    </row>
    <row r="42" spans="1:14" ht="39" customHeight="1">
      <c r="A42" s="5"/>
      <c r="B42" s="7"/>
      <c r="C42" s="96"/>
      <c r="D42" s="97"/>
      <c r="E42" s="97"/>
      <c r="F42" s="97"/>
      <c r="G42" s="98"/>
      <c r="H42" s="89" t="s">
        <v>26</v>
      </c>
      <c r="I42" s="89"/>
      <c r="J42" s="26" t="s">
        <v>27</v>
      </c>
      <c r="K42" s="141">
        <v>0.33</v>
      </c>
      <c r="L42" s="8"/>
      <c r="M42" s="5"/>
    </row>
    <row r="43" spans="1:14" ht="47.25" customHeight="1" thickBot="1">
      <c r="A43" s="5"/>
      <c r="B43" s="7"/>
      <c r="C43" s="99"/>
      <c r="D43" s="100"/>
      <c r="E43" s="100"/>
      <c r="F43" s="100"/>
      <c r="G43" s="101"/>
      <c r="H43" s="84"/>
      <c r="I43" s="84"/>
      <c r="J43" s="84"/>
      <c r="K43" s="85"/>
      <c r="L43" s="8"/>
      <c r="M43" s="5"/>
    </row>
    <row r="44" spans="1:14" ht="17.25" thickBot="1">
      <c r="A44" s="5"/>
      <c r="B44" s="37"/>
      <c r="C44" s="38"/>
      <c r="D44" s="38"/>
      <c r="E44" s="39"/>
      <c r="F44" s="38"/>
      <c r="G44" s="40"/>
      <c r="H44" s="38"/>
      <c r="I44" s="38"/>
      <c r="J44" s="38"/>
      <c r="K44" s="38"/>
      <c r="L44" s="41"/>
      <c r="M44" s="5"/>
    </row>
    <row r="45" spans="1:14" ht="17.25" thickTop="1">
      <c r="A45" s="5"/>
      <c r="B45" s="5"/>
      <c r="C45" s="5"/>
      <c r="D45" s="5"/>
      <c r="E45" s="6"/>
      <c r="F45" s="5"/>
      <c r="G45" s="5"/>
      <c r="H45" s="5"/>
      <c r="I45" s="5"/>
      <c r="J45" s="5"/>
      <c r="K45" s="5"/>
      <c r="L45" s="5"/>
      <c r="M45" s="5"/>
    </row>
  </sheetData>
  <mergeCells count="29">
    <mergeCell ref="C6:K6"/>
    <mergeCell ref="C3:F3"/>
    <mergeCell ref="B2:L2"/>
    <mergeCell ref="C7:K7"/>
    <mergeCell ref="I12:I13"/>
    <mergeCell ref="J12:J13"/>
    <mergeCell ref="K12:K13"/>
    <mergeCell ref="C12:C13"/>
    <mergeCell ref="D12:D13"/>
    <mergeCell ref="G12:G13"/>
    <mergeCell ref="H12:H13"/>
    <mergeCell ref="E12:F12"/>
    <mergeCell ref="C8:K9"/>
    <mergeCell ref="C10:K10"/>
    <mergeCell ref="C39:G39"/>
    <mergeCell ref="C11:K11"/>
    <mergeCell ref="C30:J30"/>
    <mergeCell ref="H43:K43"/>
    <mergeCell ref="C40:G40"/>
    <mergeCell ref="H40:I40"/>
    <mergeCell ref="H41:I41"/>
    <mergeCell ref="H42:I42"/>
    <mergeCell ref="C38:G38"/>
    <mergeCell ref="H38:J38"/>
    <mergeCell ref="H39:I39"/>
    <mergeCell ref="D37:K37"/>
    <mergeCell ref="C41:G43"/>
    <mergeCell ref="C14:K14"/>
    <mergeCell ref="C23:K23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enlace noca</cp:lastModifiedBy>
  <cp:revision/>
  <cp:lastPrinted>2020-02-14T22:15:33Z</cp:lastPrinted>
  <dcterms:created xsi:type="dcterms:W3CDTF">2006-06-27T16:47:25Z</dcterms:created>
  <dcterms:modified xsi:type="dcterms:W3CDTF">2026-03-25T14:13:17Z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