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E:\LUISA FDA OCAMPO\2026\MINIMAS CUANTIAS\011. AVALUOS\"/>
    </mc:Choice>
  </mc:AlternateContent>
  <xr:revisionPtr revIDLastSave="0" documentId="13_ncr:1_{D62FE161-07CE-426C-B227-C118DA06CEE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VALUACIONES" sheetId="75" r:id="rId1"/>
    <sheet name="VLRMINIMO" sheetId="129" r:id="rId2"/>
    <sheet name="01 JAIMEGUTIERREZ" sheetId="143" r:id="rId3"/>
    <sheet name="ANEXO3" sheetId="145" state="hidden" r:id="rId4"/>
    <sheet name="ESPECIFICACIONESTECNICAS" sheetId="146" state="hidden" r:id="rId5"/>
    <sheet name="EXPERIENCIA" sheetId="147" state="hidden" r:id="rId6"/>
  </sheets>
  <definedNames>
    <definedName name="_xlnm._FilterDatabase" localSheetId="2" hidden="1">'01 JAIMEGUTIERREZ'!$A$8:$E$8</definedName>
    <definedName name="_xlnm._FilterDatabase" localSheetId="3" hidden="1">ANEXO3!$A$1:$C$1</definedName>
    <definedName name="_xlnm._FilterDatabase" localSheetId="4" hidden="1">ESPECIFICACIONESTECNICAS!$A$1:$C$1</definedName>
    <definedName name="_xlnm._FilterDatabase" localSheetId="0" hidden="1">EVALUACIONES!$A$6:$I$7</definedName>
    <definedName name="_xlnm._FilterDatabase" localSheetId="5" hidden="1">EXPERIENCIA!$A$1:$E$1</definedName>
    <definedName name="_xlnm._FilterDatabase" localSheetId="1" hidden="1">VLRMINIMO!$A$7:$D$7</definedName>
    <definedName name="_Hlk192149780" localSheetId="3">ANEXO3!#REF!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29" l="1"/>
  <c r="D8" i="129"/>
  <c r="C8" i="129"/>
  <c r="B8" i="129"/>
  <c r="C11" i="129"/>
  <c r="E30" i="143"/>
  <c r="E10" i="143"/>
  <c r="E11" i="143"/>
  <c r="E12" i="143"/>
  <c r="E13" i="143"/>
  <c r="E14" i="143"/>
  <c r="E15" i="143"/>
  <c r="E16" i="143"/>
  <c r="E17" i="143"/>
  <c r="E18" i="143"/>
  <c r="E19" i="143"/>
  <c r="E20" i="143"/>
  <c r="E21" i="143"/>
  <c r="E22" i="143"/>
  <c r="E23" i="143"/>
  <c r="E24" i="143"/>
  <c r="E25" i="143"/>
  <c r="E26" i="143"/>
  <c r="E27" i="143"/>
  <c r="E28" i="143"/>
  <c r="E29" i="143"/>
  <c r="D30" i="143"/>
  <c r="E9" i="143"/>
  <c r="C7" i="75"/>
  <c r="B7" i="75"/>
  <c r="C30" i="143"/>
  <c r="E23" i="145"/>
  <c r="C23" i="145"/>
  <c r="C18" i="129" l="1"/>
  <c r="E7" i="75" l="1"/>
  <c r="C4" i="129"/>
  <c r="C3" i="129"/>
  <c r="C2" i="129"/>
  <c r="C1" i="129"/>
  <c r="B4" i="143" l="1"/>
  <c r="B2" i="143"/>
  <c r="B1" i="143"/>
  <c r="B3" i="143" l="1"/>
  <c r="B18" i="129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<sst xmlns="http://schemas.openxmlformats.org/spreadsheetml/2006/main" count="119" uniqueCount="57">
  <si>
    <t>MIEMBRO DEL COMITÉ EVALUADOR</t>
  </si>
  <si>
    <t>PRESUPUESTO OFICIAL</t>
  </si>
  <si>
    <t>CRITERIO</t>
  </si>
  <si>
    <t>PROCESO No.</t>
  </si>
  <si>
    <t>OBJETO GENERAL:</t>
  </si>
  <si>
    <t>FECHA APERTURA SOBRE ECONOMICO</t>
  </si>
  <si>
    <t>NOMBRE</t>
  </si>
  <si>
    <t>VALOR</t>
  </si>
  <si>
    <t>CC/NIT</t>
  </si>
  <si>
    <t>OBSERVACIONES</t>
  </si>
  <si>
    <t>VALOR MÍNIMO ACEPTABLE</t>
  </si>
  <si>
    <t>PROPONENTE</t>
  </si>
  <si>
    <t>NIT</t>
  </si>
  <si>
    <t>ANA MARÍA GÓMEZ URIBE</t>
  </si>
  <si>
    <t>SECRETARIA ADMINISTRATIVA Y FINANCIERA</t>
  </si>
  <si>
    <t>VALOR PROPUESTA</t>
  </si>
  <si>
    <t>Proyectó: Eduard Felipe Mejía Pineda, Contratista</t>
  </si>
  <si>
    <t>EVALUACIÓN</t>
  </si>
  <si>
    <t>MC-011-2026</t>
  </si>
  <si>
    <t>CONTRATAR LOS SERVICIOS PROFESIONALES PARA LA ELABORACIÒN DE AVALÙOS COMERCIALES DE LOS BIENES MUEBLES E INMUEBLES, ÀREAS DE COMPENSACIÒN Y PREDIOS DE INTERÈS DEL MUNICIPIO, PARA EL DESARROLLO DE NUEVOS PROYECTOS, QUE PROPENDAN POR EL CRECIMIENTO ECONÒMICO Y SOSTENIBLE DEL MUNICIPIO DE CHINCHINÀ - CALDAS</t>
  </si>
  <si>
    <t xml:space="preserve">INMUEBLES URBANOS SIN CONSTRUCCION </t>
  </si>
  <si>
    <t>AREA</t>
  </si>
  <si>
    <t>HASTA  300 M2</t>
  </si>
  <si>
    <t>DE  301 A  500  M2</t>
  </si>
  <si>
    <t>DE 1,001 EN ADELANTE</t>
  </si>
  <si>
    <t xml:space="preserve"> LOTES DE TERRENO URBANO CON CONSTRUCCION </t>
  </si>
  <si>
    <t>HASTA  500 M2</t>
  </si>
  <si>
    <t>MAYOR A 10HA</t>
  </si>
  <si>
    <t xml:space="preserve">MOTOS </t>
  </si>
  <si>
    <t xml:space="preserve">CARROS </t>
  </si>
  <si>
    <t xml:space="preserve">MAQUINARIA AMARILLA </t>
  </si>
  <si>
    <t>VALOR IVA INCLUIDO  PROCESO</t>
  </si>
  <si>
    <t>TOTAL</t>
  </si>
  <si>
    <t>VALOR TECHO UNITARIO</t>
  </si>
  <si>
    <t>ELEMENTOS</t>
  </si>
  <si>
    <r>
      <t>DE   501   A   1</t>
    </r>
    <r>
      <rPr>
        <sz val="10"/>
        <color rgb="FF6E6E67"/>
        <rFont val="Arial"/>
        <family val="2"/>
      </rPr>
      <t>,</t>
    </r>
    <r>
      <rPr>
        <sz val="10"/>
        <color rgb="FF3F3D3B"/>
        <rFont val="Arial"/>
        <family val="2"/>
      </rPr>
      <t>000   M2</t>
    </r>
  </si>
  <si>
    <r>
      <t>A</t>
    </r>
    <r>
      <rPr>
        <b/>
        <sz val="10"/>
        <color rgb="FF010101"/>
        <rFont val="Arial"/>
        <family val="2"/>
      </rPr>
      <t>R</t>
    </r>
    <r>
      <rPr>
        <b/>
        <sz val="10"/>
        <color rgb="FF1F1F1D"/>
        <rFont val="Arial"/>
        <family val="2"/>
      </rPr>
      <t>EA</t>
    </r>
  </si>
  <si>
    <r>
      <t xml:space="preserve">DE   501   A   </t>
    </r>
    <r>
      <rPr>
        <sz val="10"/>
        <color rgb="FF1F1F1D"/>
        <rFont val="Arial"/>
        <family val="2"/>
      </rPr>
      <t>1</t>
    </r>
    <r>
      <rPr>
        <sz val="10"/>
        <color rgb="FF565654"/>
        <rFont val="Arial"/>
        <family val="2"/>
      </rPr>
      <t>,</t>
    </r>
    <r>
      <rPr>
        <sz val="10"/>
        <color rgb="FF3F3D3B"/>
        <rFont val="Arial"/>
        <family val="2"/>
      </rPr>
      <t>000   M2</t>
    </r>
  </si>
  <si>
    <r>
      <t>DE   1</t>
    </r>
    <r>
      <rPr>
        <sz val="10"/>
        <color rgb="FF565654"/>
        <rFont val="Arial"/>
        <family val="2"/>
      </rPr>
      <t>,</t>
    </r>
    <r>
      <rPr>
        <sz val="10"/>
        <color rgb="FF3F3D3B"/>
        <rFont val="Arial"/>
        <family val="2"/>
      </rPr>
      <t xml:space="preserve">001   A 5,000   </t>
    </r>
    <r>
      <rPr>
        <sz val="10"/>
        <color rgb="FF1F1F1D"/>
        <rFont val="Arial"/>
        <family val="2"/>
      </rPr>
      <t>M</t>
    </r>
    <r>
      <rPr>
        <sz val="10"/>
        <color rgb="FF3F3D3B"/>
        <rFont val="Arial"/>
        <family val="2"/>
      </rPr>
      <t>2</t>
    </r>
  </si>
  <si>
    <r>
      <t>D</t>
    </r>
    <r>
      <rPr>
        <sz val="10"/>
        <color rgb="FF565654"/>
        <rFont val="Arial"/>
        <family val="2"/>
      </rPr>
      <t>E 5,001</t>
    </r>
    <r>
      <rPr>
        <sz val="10"/>
        <color rgb="FF3F3D3B"/>
        <rFont val="Arial"/>
        <family val="2"/>
      </rPr>
      <t xml:space="preserve">   M2 </t>
    </r>
    <r>
      <rPr>
        <sz val="10"/>
        <color rgb="FF565654"/>
        <rFont val="Arial"/>
        <family val="2"/>
      </rPr>
      <t>E</t>
    </r>
    <r>
      <rPr>
        <sz val="10"/>
        <color rgb="FF3F3D3B"/>
        <rFont val="Arial"/>
        <family val="2"/>
      </rPr>
      <t xml:space="preserve">N ADELANTE </t>
    </r>
  </si>
  <si>
    <r>
      <t xml:space="preserve">INMUEBLES </t>
    </r>
    <r>
      <rPr>
        <b/>
        <sz val="10"/>
        <color theme="1"/>
        <rFont val="Arial"/>
        <family val="2"/>
      </rPr>
      <t xml:space="preserve">RURALES SIN CONSTRUCCION </t>
    </r>
  </si>
  <si>
    <r>
      <t>A</t>
    </r>
    <r>
      <rPr>
        <b/>
        <sz val="10"/>
        <color rgb="FF010101"/>
        <rFont val="Arial"/>
        <family val="2"/>
      </rPr>
      <t>R</t>
    </r>
    <r>
      <rPr>
        <b/>
        <sz val="10"/>
        <color rgb="FF1F1F1D"/>
        <rFont val="Arial"/>
        <family val="2"/>
      </rPr>
      <t xml:space="preserve">EA           </t>
    </r>
    <r>
      <rPr>
        <vertAlign val="subscript"/>
        <sz val="10"/>
        <color rgb="FFCDCDCA"/>
        <rFont val="Arial"/>
        <family val="2"/>
      </rPr>
      <t>=. -=</t>
    </r>
  </si>
  <si>
    <r>
      <t>ME</t>
    </r>
    <r>
      <rPr>
        <sz val="10"/>
        <color rgb="FF1F1F1D"/>
        <rFont val="Arial"/>
        <family val="2"/>
      </rPr>
      <t>N</t>
    </r>
    <r>
      <rPr>
        <sz val="10"/>
        <color rgb="FF3F3D3B"/>
        <rFont val="Arial"/>
        <family val="2"/>
      </rPr>
      <t>OR A 1</t>
    </r>
    <r>
      <rPr>
        <sz val="10"/>
        <color rgb="FF1F1F1D"/>
        <rFont val="Arial"/>
        <family val="2"/>
      </rPr>
      <t>H</t>
    </r>
    <r>
      <rPr>
        <sz val="10"/>
        <color rgb="FF3F3D3B"/>
        <rFont val="Arial"/>
        <family val="2"/>
      </rPr>
      <t xml:space="preserve">A                </t>
    </r>
    <r>
      <rPr>
        <vertAlign val="subscript"/>
        <sz val="10"/>
        <color rgb="FFCDCDCA"/>
        <rFont val="Arial"/>
        <family val="2"/>
      </rPr>
      <t>-</t>
    </r>
  </si>
  <si>
    <r>
      <t>H</t>
    </r>
    <r>
      <rPr>
        <sz val="10"/>
        <color rgb="FF565654"/>
        <rFont val="Arial"/>
        <family val="2"/>
      </rPr>
      <t>A</t>
    </r>
    <r>
      <rPr>
        <sz val="10"/>
        <color rgb="FF3F3D3B"/>
        <rFont val="Arial"/>
        <family val="2"/>
      </rPr>
      <t>S</t>
    </r>
    <r>
      <rPr>
        <sz val="10"/>
        <color rgb="FF565654"/>
        <rFont val="Arial"/>
        <family val="2"/>
      </rPr>
      <t xml:space="preserve">TA    </t>
    </r>
    <r>
      <rPr>
        <sz val="10"/>
        <color rgb="FF3F3D3B"/>
        <rFont val="Arial"/>
        <family val="2"/>
      </rPr>
      <t>10H</t>
    </r>
    <r>
      <rPr>
        <sz val="10"/>
        <color rgb="FF565654"/>
        <rFont val="Arial"/>
        <family val="2"/>
      </rPr>
      <t>A</t>
    </r>
  </si>
  <si>
    <r>
      <t>LOTES DE TERRENO</t>
    </r>
    <r>
      <rPr>
        <b/>
        <sz val="10"/>
        <color theme="1"/>
        <rFont val="Arial"/>
        <family val="2"/>
      </rPr>
      <t xml:space="preserve"> RURALES CON CONSTRUCCION </t>
    </r>
  </si>
  <si>
    <r>
      <t>P</t>
    </r>
    <r>
      <rPr>
        <b/>
        <sz val="10"/>
        <color rgb="FF1F1F1D"/>
        <rFont val="Arial"/>
        <family val="2"/>
      </rPr>
      <t>ARA</t>
    </r>
    <r>
      <rPr>
        <b/>
        <sz val="10"/>
        <color theme="1"/>
        <rFont val="Arial"/>
        <family val="2"/>
      </rPr>
      <t xml:space="preserve"> BIENES MUEBLES </t>
    </r>
  </si>
  <si>
    <t>VALOR TECHO UNITARIO
(IVA INCLUIDO)</t>
  </si>
  <si>
    <t>JAIME GUTIERREZ AGUIRRE</t>
  </si>
  <si>
    <t>VALOR UNITARIO
OFERTA (IVA INCLUIDO)</t>
  </si>
  <si>
    <t>DOCUMENTOS</t>
  </si>
  <si>
    <t>APLICA / NO APLICA</t>
  </si>
  <si>
    <t>CUMPLE / NO CUMPLE</t>
  </si>
  <si>
    <t>1. El avalúo técnico debe ser ejecutado por un perito avaluador profesional debidamente acreditado ante el Registro Abierto de Avaluadores (RAA); por tanto, El oferente deberá anexar el certificado del Registro abierto de Avaluadores (RRA); el cual permita verificar los antecedentes del Tribunal Disciplinario de la ERA Corporación Colombiana Autorreguladora de Avaluadores del oferente y que este inscrito en las siguientes categorías: Urbanos, Rurales, Recursos Naturales y Suelos de Protección, Obras de Infraestructura, Inmuebles Especiales, Maquinaria Fija, Equipos y Maquinaria Movil, Maquinaria y Equipos Especiales, Activos Operacionales y Establecimientos de Comercio, Tangibles e Intangibles Especiales.</t>
  </si>
  <si>
    <t>2. De acuerdo con lo establecido en el Artículo 2.2.2.3.7 del DECRETO 1170 DE 2015 Las personas naturales o jurídicas de carácter privado que realicen avalúos en desarrollo del presente decreto, deberán estar registradas y autorizadas por una lonja de propiedad raíz domiciliada en el municipio o distrito donde se encuentre el bien objeto de la valoración, el oferente deberá anexar el certificado de registro y autorización de una lonja de propiedad raíz domiciliada en Caldas</t>
  </si>
  <si>
    <t>APLICA</t>
  </si>
  <si>
    <t>CUMPLE</t>
  </si>
  <si>
    <t>Acreditar máximo con dos (2) contratos o facturación de venta que en los últimos tres (03) años ha celebrado contratos con entidades públicas con objetos iguales o similares al de la presente invitación, que sumados tengan un valor igual o superior al 100% del valor del presupuesto oficial asignado. Lo anterior se acreditará con las actas de liquidación o constancias expedidas por el contratante donde conste el cumplimiento a satisfacción del objeto, valor contrato, plazo, fecha de inicio y terminación.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</si>
</sst>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&quot;$&quot;\ #,##0.00;\-&quot;$&quot;\ #,##0.0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[$-C0A]d\ &quot;de&quot;\ mmmm\ &quot;de&quot;\ yyyy;@"/>
    <numFmt numFmtId="167" formatCode="&quot;$&quot;\ #,##0.00"/>
    <numFmt numFmtId="168" formatCode="0.000000000000000%"/>
    <numFmt numFmtId="169" formatCode="_-&quot;$&quot;* #,##0.00_-;\-&quot;$&quot;* #,##0.00_-;_-&quot;$&quot;* &quot;-&quot;??_-;_-@_-"/>
    <numFmt numFmtId="170" formatCode="_-* #,##0_-;\-* #,##0_-;_-* &quot;-&quot;??_-;_-@_-"/>
    <numFmt numFmtId="171" formatCode="[$-F800]dddd\,\ mmmm\ dd\,\ yyyy"/>
    <numFmt numFmtId="172" formatCode="&quot;$&quot;\ #,##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1F1F1D"/>
      <name val="Arial"/>
      <family val="2"/>
    </font>
    <font>
      <b/>
      <sz val="10"/>
      <color rgb="FF7030A0"/>
      <name val="Arial"/>
      <family val="2"/>
    </font>
    <font>
      <sz val="10"/>
      <color rgb="FF3F3D3B"/>
      <name val="Arial"/>
      <family val="2"/>
    </font>
    <font>
      <sz val="10"/>
      <color rgb="FF6E6E67"/>
      <name val="Arial"/>
      <family val="2"/>
    </font>
    <font>
      <b/>
      <sz val="10"/>
      <color rgb="FF010101"/>
      <name val="Arial"/>
      <family val="2"/>
    </font>
    <font>
      <sz val="10"/>
      <color rgb="FF1F1F1D"/>
      <name val="Arial"/>
      <family val="2"/>
    </font>
    <font>
      <sz val="10"/>
      <color rgb="FF565654"/>
      <name val="Arial"/>
      <family val="2"/>
    </font>
    <font>
      <vertAlign val="subscript"/>
      <sz val="10"/>
      <color rgb="FFCDCDC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7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4" fontId="1" fillId="0" borderId="0" xfId="1" applyFont="1" applyBorder="1" applyAlignment="1">
      <alignment vertical="center"/>
    </xf>
    <xf numFmtId="0" fontId="8" fillId="2" borderId="2" xfId="4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4" fontId="2" fillId="0" borderId="0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44" fontId="2" fillId="0" borderId="0" xfId="1" applyFont="1" applyFill="1" applyBorder="1" applyAlignment="1">
      <alignment horizontal="center" vertical="center"/>
    </xf>
    <xf numFmtId="44" fontId="1" fillId="0" borderId="0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4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1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4" fontId="0" fillId="0" borderId="0" xfId="6" applyFont="1" applyAlignment="1">
      <alignment vertical="center"/>
    </xf>
    <xf numFmtId="168" fontId="0" fillId="0" borderId="0" xfId="0" applyNumberFormat="1" applyAlignment="1">
      <alignment vertical="center"/>
    </xf>
    <xf numFmtId="44" fontId="1" fillId="0" borderId="0" xfId="6" applyFont="1" applyAlignment="1">
      <alignment horizontal="center" vertical="center"/>
    </xf>
    <xf numFmtId="8" fontId="1" fillId="0" borderId="2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44" fontId="3" fillId="0" borderId="0" xfId="1" applyFont="1" applyFill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15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44" fontId="2" fillId="0" borderId="0" xfId="1" applyFont="1" applyFill="1" applyBorder="1" applyAlignment="1">
      <alignment vertical="center"/>
    </xf>
    <xf numFmtId="0" fontId="8" fillId="2" borderId="14" xfId="4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/>
    </xf>
    <xf numFmtId="3" fontId="3" fillId="4" borderId="1" xfId="1" applyNumberFormat="1" applyFont="1" applyFill="1" applyBorder="1" applyAlignment="1">
      <alignment vertical="center"/>
    </xf>
    <xf numFmtId="7" fontId="10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44" fontId="9" fillId="0" borderId="0" xfId="6" applyFont="1"/>
    <xf numFmtId="170" fontId="4" fillId="0" borderId="17" xfId="8" applyNumberFormat="1" applyFont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44" fontId="12" fillId="5" borderId="1" xfId="6" applyFont="1" applyFill="1" applyBorder="1" applyAlignment="1">
      <alignment horizontal="center" vertical="center" wrapText="1"/>
    </xf>
    <xf numFmtId="44" fontId="10" fillId="0" borderId="0" xfId="6" applyFont="1"/>
    <xf numFmtId="167" fontId="1" fillId="0" borderId="2" xfId="1" applyNumberFormat="1" applyFont="1" applyBorder="1" applyAlignment="1">
      <alignment vertical="center"/>
    </xf>
    <xf numFmtId="44" fontId="3" fillId="0" borderId="1" xfId="1" applyFont="1" applyFill="1" applyBorder="1" applyAlignment="1">
      <alignment vertical="center"/>
    </xf>
    <xf numFmtId="44" fontId="11" fillId="0" borderId="1" xfId="6" applyFont="1" applyBorder="1" applyAlignment="1">
      <alignment horizontal="center" vertical="center" wrapText="1"/>
    </xf>
    <xf numFmtId="44" fontId="10" fillId="0" borderId="0" xfId="0" applyNumberFormat="1" applyFont="1"/>
    <xf numFmtId="170" fontId="10" fillId="0" borderId="0" xfId="8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44" fontId="10" fillId="0" borderId="0" xfId="6" applyFont="1" applyAlignment="1">
      <alignment horizontal="center" vertical="center"/>
    </xf>
    <xf numFmtId="170" fontId="9" fillId="0" borderId="0" xfId="8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44" fontId="13" fillId="0" borderId="1" xfId="6" applyFont="1" applyBorder="1" applyAlignment="1">
      <alignment horizontal="center" vertical="center" wrapText="1"/>
    </xf>
    <xf numFmtId="170" fontId="14" fillId="3" borderId="1" xfId="8" applyNumberFormat="1" applyFont="1" applyFill="1" applyBorder="1" applyAlignment="1">
      <alignment horizontal="center" vertical="center" wrapText="1"/>
    </xf>
    <xf numFmtId="170" fontId="9" fillId="3" borderId="1" xfId="8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44" fontId="15" fillId="0" borderId="1" xfId="6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44" fontId="10" fillId="0" borderId="1" xfId="6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44" fontId="10" fillId="0" borderId="1" xfId="6" applyFont="1" applyBorder="1"/>
    <xf numFmtId="7" fontId="9" fillId="0" borderId="1" xfId="0" applyNumberFormat="1" applyFont="1" applyBorder="1" applyAlignment="1">
      <alignment horizontal="center" vertical="center" wrapText="1"/>
    </xf>
    <xf numFmtId="44" fontId="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166" fontId="7" fillId="2" borderId="6" xfId="4" applyNumberFormat="1" applyFill="1" applyBorder="1" applyAlignment="1">
      <alignment horizontal="center"/>
    </xf>
    <xf numFmtId="166" fontId="7" fillId="2" borderId="7" xfId="4" applyNumberFormat="1" applyFill="1" applyBorder="1" applyAlignment="1">
      <alignment horizontal="center"/>
    </xf>
    <xf numFmtId="166" fontId="7" fillId="2" borderId="8" xfId="4" applyNumberFormat="1" applyFill="1" applyBorder="1" applyAlignment="1">
      <alignment horizontal="center"/>
    </xf>
    <xf numFmtId="166" fontId="7" fillId="2" borderId="9" xfId="4" applyNumberFormat="1" applyFill="1" applyBorder="1" applyAlignment="1">
      <alignment horizontal="center"/>
    </xf>
    <xf numFmtId="166" fontId="7" fillId="2" borderId="0" xfId="4" applyNumberFormat="1" applyFill="1" applyAlignment="1">
      <alignment horizontal="center"/>
    </xf>
    <xf numFmtId="166" fontId="7" fillId="2" borderId="10" xfId="4" applyNumberFormat="1" applyFill="1" applyBorder="1" applyAlignment="1">
      <alignment horizontal="center"/>
    </xf>
    <xf numFmtId="166" fontId="7" fillId="2" borderId="11" xfId="4" applyNumberFormat="1" applyFill="1" applyBorder="1" applyAlignment="1">
      <alignment horizontal="center"/>
    </xf>
    <xf numFmtId="166" fontId="7" fillId="2" borderId="12" xfId="4" applyNumberFormat="1" applyFill="1" applyBorder="1" applyAlignment="1">
      <alignment horizontal="center"/>
    </xf>
    <xf numFmtId="166" fontId="7" fillId="2" borderId="13" xfId="4" applyNumberFormat="1" applyFill="1" applyBorder="1" applyAlignment="1">
      <alignment horizontal="center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172" fontId="8" fillId="2" borderId="4" xfId="4" applyNumberFormat="1" applyFont="1" applyFill="1" applyBorder="1" applyAlignment="1">
      <alignment horizontal="center" vertical="center"/>
    </xf>
    <xf numFmtId="172" fontId="8" fillId="2" borderId="5" xfId="4" applyNumberFormat="1" applyFont="1" applyFill="1" applyBorder="1" applyAlignment="1">
      <alignment horizontal="center" vertical="center"/>
    </xf>
    <xf numFmtId="172" fontId="8" fillId="2" borderId="3" xfId="4" applyNumberFormat="1" applyFont="1" applyFill="1" applyBorder="1" applyAlignment="1">
      <alignment horizontal="center" vertical="center"/>
    </xf>
    <xf numFmtId="171" fontId="8" fillId="2" borderId="4" xfId="4" applyNumberFormat="1" applyFont="1" applyFill="1" applyBorder="1" applyAlignment="1">
      <alignment horizontal="center" vertical="center"/>
    </xf>
    <xf numFmtId="171" fontId="8" fillId="2" borderId="5" xfId="4" applyNumberFormat="1" applyFont="1" applyFill="1" applyBorder="1" applyAlignment="1">
      <alignment horizontal="center" vertical="center"/>
    </xf>
    <xf numFmtId="171" fontId="8" fillId="2" borderId="3" xfId="4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7" fontId="8" fillId="2" borderId="4" xfId="4" applyNumberFormat="1" applyFont="1" applyFill="1" applyBorder="1" applyAlignment="1">
      <alignment horizontal="center" vertical="center"/>
    </xf>
    <xf numFmtId="167" fontId="8" fillId="2" borderId="5" xfId="4" applyNumberFormat="1" applyFont="1" applyFill="1" applyBorder="1" applyAlignment="1">
      <alignment horizontal="center" vertical="center"/>
    </xf>
    <xf numFmtId="167" fontId="8" fillId="2" borderId="3" xfId="4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</cellXfs>
  <cellStyles count="9">
    <cellStyle name="Millares" xfId="8" builtinId="3"/>
    <cellStyle name="Moneda" xfId="6" builtinId="4"/>
    <cellStyle name="Moneda 2" xfId="1" xr:uid="{00000000-0005-0000-0000-000002000000}"/>
    <cellStyle name="Moneda 3" xfId="3" xr:uid="{00000000-0005-0000-0000-000003000000}"/>
    <cellStyle name="Moneda 4" xfId="5" xr:uid="{00000000-0005-0000-0000-000004000000}"/>
    <cellStyle name="Moneda 5" xfId="7" xr:uid="{00000000-0005-0000-0000-000005000000}"/>
    <cellStyle name="Normal" xfId="0" builtinId="0"/>
    <cellStyle name="Normal 2" xfId="2" xr:uid="{00000000-0005-0000-0000-000007000000}"/>
    <cellStyle name="Normal 3 2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17/06/relationships/rdRichValueTypes" Target="richData/rdRichValueTypes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159295</xdr:colOff>
      <xdr:row>0</xdr:row>
      <xdr:rowOff>199390</xdr:rowOff>
    </xdr:from>
    <xdr:to>
      <xdr:col>7</xdr:col>
      <xdr:colOff>568990</xdr:colOff>
      <xdr:row>2</xdr:row>
      <xdr:rowOff>26166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6884" y="199390"/>
          <a:ext cx="1759070" cy="71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68580</xdr:colOff>
      <xdr:row>1</xdr:row>
      <xdr:rowOff>358140</xdr:rowOff>
    </xdr:from>
    <xdr:ext cx="1806695" cy="696726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560" y="548640"/>
          <a:ext cx="1806695" cy="69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182497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8C6F7E07-EB40-4CD7-AC06-3469FB238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1317" y="182497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0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showGridLines="0" zoomScale="84" zoomScaleNormal="84" workbookViewId="0">
      <selection activeCell="F16" sqref="F16"/>
    </sheetView>
  </sheetViews>
  <sheetFormatPr baseColWidth="10" defaultColWidth="11.42578125" defaultRowHeight="15" x14ac:dyDescent="0.25"/>
  <cols>
    <col min="1" max="1" width="3" style="1" bestFit="1" customWidth="1"/>
    <col min="2" max="2" width="48.28515625" style="1" bestFit="1" customWidth="1"/>
    <col min="3" max="3" width="14.42578125" style="1" bestFit="1" customWidth="1"/>
    <col min="4" max="4" width="19.28515625" style="1" customWidth="1"/>
    <col min="5" max="5" width="13.28515625" style="8" bestFit="1" customWidth="1"/>
    <col min="6" max="6" width="56.7109375" style="1" bestFit="1" customWidth="1"/>
    <col min="7" max="7" width="20.28515625" style="1" bestFit="1" customWidth="1"/>
    <col min="8" max="8" width="29" style="1" customWidth="1"/>
    <col min="9" max="9" width="29.42578125" style="1" bestFit="1" customWidth="1"/>
    <col min="10" max="16384" width="11.42578125" style="1"/>
  </cols>
  <sheetData>
    <row r="1" spans="1:9" ht="15.75" thickBot="1" x14ac:dyDescent="0.3">
      <c r="B1" s="4" t="s">
        <v>3</v>
      </c>
      <c r="C1" s="71" t="s">
        <v>18</v>
      </c>
      <c r="D1" s="72"/>
      <c r="E1" s="72"/>
      <c r="F1" s="73"/>
      <c r="G1" s="74"/>
      <c r="H1" s="75"/>
      <c r="I1" s="76"/>
    </row>
    <row r="2" spans="1:9" ht="53.45" customHeight="1" thickBot="1" x14ac:dyDescent="0.3">
      <c r="B2" s="4" t="s">
        <v>4</v>
      </c>
      <c r="C2" s="83" t="s">
        <v>19</v>
      </c>
      <c r="D2" s="84"/>
      <c r="E2" s="84"/>
      <c r="F2" s="85"/>
      <c r="G2" s="77"/>
      <c r="H2" s="78"/>
      <c r="I2" s="79"/>
    </row>
    <row r="3" spans="1:9" ht="15.75" thickBot="1" x14ac:dyDescent="0.3">
      <c r="B3" s="4" t="s">
        <v>1</v>
      </c>
      <c r="C3" s="86">
        <v>35000000</v>
      </c>
      <c r="D3" s="87"/>
      <c r="E3" s="87"/>
      <c r="F3" s="88"/>
      <c r="G3" s="77"/>
      <c r="H3" s="78"/>
      <c r="I3" s="79"/>
    </row>
    <row r="4" spans="1:9" ht="15.75" thickBot="1" x14ac:dyDescent="0.3">
      <c r="B4" s="4" t="s">
        <v>5</v>
      </c>
      <c r="C4" s="89">
        <v>46101</v>
      </c>
      <c r="D4" s="90"/>
      <c r="E4" s="90"/>
      <c r="F4" s="91"/>
      <c r="G4" s="80"/>
      <c r="H4" s="81"/>
      <c r="I4" s="82"/>
    </row>
    <row r="6" spans="1:9" x14ac:dyDescent="0.25">
      <c r="A6" s="9"/>
      <c r="B6" s="5" t="s">
        <v>6</v>
      </c>
      <c r="C6" s="16" t="s">
        <v>8</v>
      </c>
      <c r="D6" s="5" t="s">
        <v>15</v>
      </c>
      <c r="E6" s="5" t="s">
        <v>2</v>
      </c>
      <c r="F6" s="5" t="s">
        <v>9</v>
      </c>
      <c r="H6" s="14"/>
    </row>
    <row r="7" spans="1:9" s="24" customFormat="1" x14ac:dyDescent="0.25">
      <c r="A7" s="29">
        <v>1</v>
      </c>
      <c r="B7" s="29" t="str">
        <f>+'01 JAIMEGUTIERREZ'!B5</f>
        <v>JAIME GUTIERREZ AGUIRRE</v>
      </c>
      <c r="C7" s="30">
        <f>+'01 JAIMEGUTIERREZ'!B6</f>
        <v>10265760</v>
      </c>
      <c r="D7" s="31">
        <v>35000000</v>
      </c>
      <c r="E7" s="13" t="str">
        <f>+VLRMINIMO!D8</f>
        <v>CUMPLE</v>
      </c>
      <c r="F7" s="37"/>
      <c r="G7" s="22"/>
      <c r="H7" s="23"/>
    </row>
    <row r="8" spans="1:9" x14ac:dyDescent="0.25">
      <c r="C8" s="6"/>
      <c r="D8" s="6"/>
      <c r="E8" s="10"/>
      <c r="F8" s="2"/>
      <c r="G8" s="2"/>
    </row>
    <row r="9" spans="1:9" x14ac:dyDescent="0.25">
      <c r="C9" s="3"/>
      <c r="D9" s="3"/>
      <c r="E9" s="11"/>
      <c r="F9" s="3"/>
    </row>
    <row r="10" spans="1:9" x14ac:dyDescent="0.25">
      <c r="C10" s="3"/>
      <c r="D10" s="3"/>
      <c r="E10" s="11"/>
      <c r="F10" s="3"/>
    </row>
    <row r="11" spans="1:9" x14ac:dyDescent="0.25">
      <c r="B11" s="2" t="s">
        <v>13</v>
      </c>
    </row>
    <row r="12" spans="1:9" x14ac:dyDescent="0.25">
      <c r="B12" s="2" t="s">
        <v>14</v>
      </c>
    </row>
    <row r="13" spans="1:9" x14ac:dyDescent="0.25">
      <c r="B13" s="2" t="s">
        <v>0</v>
      </c>
    </row>
    <row r="15" spans="1:9" x14ac:dyDescent="0.25">
      <c r="B15" s="7" t="s">
        <v>16</v>
      </c>
      <c r="C15" s="1" t="e" vm="1">
        <v>#VALUE!</v>
      </c>
    </row>
  </sheetData>
  <mergeCells count="5">
    <mergeCell ref="C1:F1"/>
    <mergeCell ref="G1:I4"/>
    <mergeCell ref="C2:F2"/>
    <mergeCell ref="C3:F3"/>
    <mergeCell ref="C4:F4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showGridLines="0" tabSelected="1" zoomScaleNormal="100" workbookViewId="0">
      <selection activeCell="E15" sqref="E15"/>
    </sheetView>
  </sheetViews>
  <sheetFormatPr baseColWidth="10" defaultColWidth="11.42578125" defaultRowHeight="15" x14ac:dyDescent="0.25"/>
  <cols>
    <col min="1" max="1" width="3" style="1" bestFit="1" customWidth="1"/>
    <col min="2" max="2" width="39.28515625" style="1" bestFit="1" customWidth="1"/>
    <col min="3" max="3" width="14.28515625" style="1" bestFit="1" customWidth="1"/>
    <col min="4" max="4" width="8.42578125" style="8" bestFit="1" customWidth="1"/>
    <col min="5" max="5" width="55.7109375" style="1" bestFit="1" customWidth="1"/>
    <col min="6" max="6" width="20.28515625" style="1" bestFit="1" customWidth="1"/>
    <col min="7" max="7" width="29" style="1" customWidth="1"/>
    <col min="8" max="8" width="29.42578125" style="1" bestFit="1" customWidth="1"/>
    <col min="9" max="16384" width="11.42578125" style="1"/>
  </cols>
  <sheetData>
    <row r="1" spans="1:8" ht="15.75" thickBot="1" x14ac:dyDescent="0.3">
      <c r="B1" s="4" t="s">
        <v>3</v>
      </c>
      <c r="C1" s="72" t="str">
        <f>+EVALUACIONES!C1</f>
        <v>MC-011-2026</v>
      </c>
      <c r="D1" s="72"/>
      <c r="E1" s="73"/>
      <c r="F1" s="74"/>
      <c r="G1" s="75"/>
      <c r="H1" s="76"/>
    </row>
    <row r="2" spans="1:8" ht="106.9" customHeight="1" thickBot="1" x14ac:dyDescent="0.3">
      <c r="B2" s="4" t="s">
        <v>4</v>
      </c>
      <c r="C2" s="84" t="str">
        <f>+EVALUACIONES!C2</f>
        <v>CONTRATAR LOS SERVICIOS PROFESIONALES PARA LA ELABORACIÒN DE AVALÙOS COMERCIALES DE LOS BIENES MUEBLES E INMUEBLES, ÀREAS DE COMPENSACIÒN Y PREDIOS DE INTERÈS DEL MUNICIPIO, PARA EL DESARROLLO DE NUEVOS PROYECTOS, QUE PROPENDAN POR EL CRECIMIENTO ECONÒMICO Y SOSTENIBLE DEL MUNICIPIO DE CHINCHINÀ - CALDAS</v>
      </c>
      <c r="D2" s="84"/>
      <c r="E2" s="85"/>
      <c r="F2" s="77"/>
      <c r="G2" s="78"/>
      <c r="H2" s="79"/>
    </row>
    <row r="3" spans="1:8" ht="15.75" thickBot="1" x14ac:dyDescent="0.3">
      <c r="B3" s="4" t="s">
        <v>1</v>
      </c>
      <c r="C3" s="87">
        <f>+EVALUACIONES!C3</f>
        <v>35000000</v>
      </c>
      <c r="D3" s="87"/>
      <c r="E3" s="88"/>
      <c r="F3" s="77"/>
      <c r="G3" s="78"/>
      <c r="H3" s="79"/>
    </row>
    <row r="4" spans="1:8" ht="15.75" thickBot="1" x14ac:dyDescent="0.3">
      <c r="B4" s="4" t="s">
        <v>5</v>
      </c>
      <c r="C4" s="90">
        <f>+EVALUACIONES!C4</f>
        <v>46101</v>
      </c>
      <c r="D4" s="90"/>
      <c r="E4" s="91"/>
      <c r="F4" s="77"/>
      <c r="G4" s="78"/>
      <c r="H4" s="79"/>
    </row>
    <row r="5" spans="1:8" ht="15.75" thickBot="1" x14ac:dyDescent="0.3">
      <c r="B5" s="83" t="s">
        <v>10</v>
      </c>
      <c r="C5" s="84"/>
      <c r="D5" s="84"/>
      <c r="E5" s="85"/>
      <c r="F5" s="80"/>
      <c r="G5" s="81"/>
      <c r="H5" s="82"/>
    </row>
    <row r="7" spans="1:8" x14ac:dyDescent="0.25">
      <c r="A7" s="9"/>
      <c r="B7" s="26" t="s">
        <v>6</v>
      </c>
      <c r="C7" s="26" t="s">
        <v>7</v>
      </c>
      <c r="D7" s="26" t="s">
        <v>2</v>
      </c>
      <c r="E7" s="16" t="s">
        <v>9</v>
      </c>
      <c r="G7" s="14"/>
    </row>
    <row r="8" spans="1:8" ht="30" x14ac:dyDescent="0.25">
      <c r="A8" s="25">
        <v>1</v>
      </c>
      <c r="B8" s="12" t="str">
        <f>+'01 JAIMEGUTIERREZ'!B5</f>
        <v>JAIME GUTIERREZ AGUIRRE</v>
      </c>
      <c r="C8" s="42">
        <f>+'01 JAIMEGUTIERREZ'!D30</f>
        <v>6015282</v>
      </c>
      <c r="D8" s="35" t="str">
        <f>IF(C8&lt;=C11,"CUMPLE","NO CUMPLE")</f>
        <v>CUMPLE</v>
      </c>
      <c r="E8" s="36"/>
      <c r="F8" s="27"/>
      <c r="G8" s="15"/>
    </row>
    <row r="9" spans="1:8" ht="15.75" thickBot="1" x14ac:dyDescent="0.3">
      <c r="C9" s="6"/>
      <c r="D9" s="10"/>
      <c r="E9" s="2"/>
      <c r="F9" s="2"/>
    </row>
    <row r="10" spans="1:8" ht="15.75" thickBot="1" x14ac:dyDescent="0.3">
      <c r="B10" s="21" t="s">
        <v>10</v>
      </c>
      <c r="C10" s="41">
        <f>+ROUND(C11*0.8,0)</f>
        <v>8020379</v>
      </c>
      <c r="D10" s="10"/>
      <c r="E10" s="2"/>
      <c r="F10" s="2"/>
    </row>
    <row r="11" spans="1:8" ht="15.75" thickBot="1" x14ac:dyDescent="0.3">
      <c r="B11" s="20" t="s">
        <v>1</v>
      </c>
      <c r="C11" s="41">
        <f>+ANEXO3!C23</f>
        <v>10025474.210000001</v>
      </c>
      <c r="D11" s="19"/>
      <c r="E11" s="18"/>
      <c r="F11" s="17"/>
    </row>
    <row r="12" spans="1:8" x14ac:dyDescent="0.25">
      <c r="C12" s="3"/>
      <c r="D12" s="11"/>
      <c r="E12" s="3"/>
    </row>
    <row r="13" spans="1:8" x14ac:dyDescent="0.25">
      <c r="C13" s="3"/>
      <c r="D13" s="11"/>
      <c r="E13" s="3"/>
    </row>
    <row r="14" spans="1:8" x14ac:dyDescent="0.25">
      <c r="B14" s="2" t="s">
        <v>13</v>
      </c>
    </row>
    <row r="15" spans="1:8" x14ac:dyDescent="0.25">
      <c r="B15" s="2" t="s">
        <v>14</v>
      </c>
    </row>
    <row r="16" spans="1:8" x14ac:dyDescent="0.25">
      <c r="B16" s="2" t="s">
        <v>0</v>
      </c>
    </row>
    <row r="18" spans="2:3" x14ac:dyDescent="0.25">
      <c r="B18" s="7" t="str">
        <f>+EVALUACIONES!B15</f>
        <v>Proyectó: Eduard Felipe Mejía Pineda, Contratista</v>
      </c>
      <c r="C18" s="1" t="e" vm="2">
        <f>+EVALUACIONES!C15</f>
        <v>#VALUE!</v>
      </c>
    </row>
  </sheetData>
  <mergeCells count="6">
    <mergeCell ref="F1:H5"/>
    <mergeCell ref="B5:E5"/>
    <mergeCell ref="C2:E2"/>
    <mergeCell ref="C3:E3"/>
    <mergeCell ref="C4:E4"/>
    <mergeCell ref="C1:E1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F912-F629-4C39-94FD-320E5313ED3B}">
  <sheetPr>
    <pageSetUpPr fitToPage="1"/>
  </sheetPr>
  <dimension ref="A1:E30"/>
  <sheetViews>
    <sheetView zoomScaleNormal="70" workbookViewId="0">
      <selection activeCell="D21" sqref="D21"/>
    </sheetView>
  </sheetViews>
  <sheetFormatPr baseColWidth="10" defaultColWidth="11.42578125" defaultRowHeight="12.75" x14ac:dyDescent="0.25"/>
  <cols>
    <col min="1" max="1" width="21.7109375" style="46" bestFit="1" customWidth="1"/>
    <col min="2" max="2" width="50" style="48" customWidth="1"/>
    <col min="3" max="3" width="30" style="46" customWidth="1"/>
    <col min="4" max="4" width="24.28515625" style="49" bestFit="1" customWidth="1"/>
    <col min="5" max="5" width="18.7109375" style="45" customWidth="1"/>
    <col min="6" max="16384" width="11.42578125" style="46"/>
  </cols>
  <sheetData>
    <row r="1" spans="1:5" ht="13.5" thickBot="1" x14ac:dyDescent="0.3">
      <c r="A1" s="4" t="s">
        <v>3</v>
      </c>
      <c r="B1" s="71" t="str">
        <f>+EVALUACIONES!C1</f>
        <v>MC-011-2026</v>
      </c>
      <c r="C1" s="72"/>
      <c r="D1" s="73"/>
    </row>
    <row r="2" spans="1:5" ht="82.5" customHeight="1" thickBot="1" x14ac:dyDescent="0.3">
      <c r="A2" s="4" t="s">
        <v>4</v>
      </c>
      <c r="B2" s="83" t="str">
        <f>+EVALUACIONES!C2</f>
        <v>CONTRATAR LOS SERVICIOS PROFESIONALES PARA LA ELABORACIÒN DE AVALÙOS COMERCIALES DE LOS BIENES MUEBLES E INMUEBLES, ÀREAS DE COMPENSACIÒN Y PREDIOS DE INTERÈS DEL MUNICIPIO, PARA EL DESARROLLO DE NUEVOS PROYECTOS, QUE PROPENDAN POR EL CRECIMIENTO ECONÒMICO Y SOSTENIBLE DEL MUNICIPIO DE CHINCHINÀ - CALDAS</v>
      </c>
      <c r="C2" s="84"/>
      <c r="D2" s="85"/>
    </row>
    <row r="3" spans="1:5" ht="26.25" thickBot="1" x14ac:dyDescent="0.3">
      <c r="A3" s="4" t="s">
        <v>1</v>
      </c>
      <c r="B3" s="95">
        <f>+EVALUACIONES!C3</f>
        <v>35000000</v>
      </c>
      <c r="C3" s="96"/>
      <c r="D3" s="97"/>
    </row>
    <row r="4" spans="1:5" ht="53.45" customHeight="1" thickBot="1" x14ac:dyDescent="0.3">
      <c r="A4" s="28" t="s">
        <v>5</v>
      </c>
      <c r="B4" s="89">
        <f>+EVALUACIONES!C4</f>
        <v>46101</v>
      </c>
      <c r="C4" s="90"/>
      <c r="D4" s="91"/>
    </row>
    <row r="5" spans="1:5" ht="13.5" thickBot="1" x14ac:dyDescent="0.3">
      <c r="A5" s="47" t="s">
        <v>11</v>
      </c>
      <c r="B5" s="92" t="s">
        <v>47</v>
      </c>
      <c r="C5" s="93"/>
      <c r="D5" s="94"/>
    </row>
    <row r="6" spans="1:5" ht="13.5" thickBot="1" x14ac:dyDescent="0.3">
      <c r="A6" s="47" t="s">
        <v>12</v>
      </c>
      <c r="B6" s="92">
        <v>10265760</v>
      </c>
      <c r="C6" s="93"/>
      <c r="D6" s="94"/>
    </row>
    <row r="7" spans="1:5" x14ac:dyDescent="0.25">
      <c r="E7" s="50"/>
    </row>
    <row r="8" spans="1:5" ht="25.5" x14ac:dyDescent="0.25">
      <c r="A8" s="98" t="s">
        <v>20</v>
      </c>
      <c r="B8" s="51" t="s">
        <v>21</v>
      </c>
      <c r="C8" s="53" t="s">
        <v>46</v>
      </c>
      <c r="D8" s="39" t="s">
        <v>48</v>
      </c>
      <c r="E8" s="54" t="s">
        <v>17</v>
      </c>
    </row>
    <row r="9" spans="1:5" x14ac:dyDescent="0.2">
      <c r="A9" s="98"/>
      <c r="B9" s="55" t="s">
        <v>22</v>
      </c>
      <c r="C9" s="56">
        <v>415785.24</v>
      </c>
      <c r="D9" s="65">
        <v>249471</v>
      </c>
      <c r="E9" s="32" t="str">
        <f>+IF(D9&lt;=C9,"CUMPLE","NO CUMPLE")</f>
        <v>CUMPLE</v>
      </c>
    </row>
    <row r="10" spans="1:5" x14ac:dyDescent="0.2">
      <c r="A10" s="98"/>
      <c r="B10" s="55" t="s">
        <v>23</v>
      </c>
      <c r="C10" s="56">
        <v>475695.77</v>
      </c>
      <c r="D10" s="65">
        <v>285417</v>
      </c>
      <c r="E10" s="32" t="str">
        <f t="shared" ref="E10:E30" si="0">+IF(D10&lt;=C10,"CUMPLE","NO CUMPLE")</f>
        <v>CUMPLE</v>
      </c>
    </row>
    <row r="11" spans="1:5" x14ac:dyDescent="0.2">
      <c r="A11" s="98"/>
      <c r="B11" s="55" t="s">
        <v>35</v>
      </c>
      <c r="C11" s="56">
        <v>596593.77</v>
      </c>
      <c r="D11" s="65">
        <v>357956</v>
      </c>
      <c r="E11" s="32" t="str">
        <f t="shared" si="0"/>
        <v>CUMPLE</v>
      </c>
    </row>
    <row r="12" spans="1:5" x14ac:dyDescent="0.2">
      <c r="A12" s="98"/>
      <c r="B12" s="57" t="s">
        <v>24</v>
      </c>
      <c r="C12" s="43">
        <v>291480.45</v>
      </c>
      <c r="D12" s="65">
        <v>174888</v>
      </c>
      <c r="E12" s="32" t="str">
        <f t="shared" si="0"/>
        <v>CUMPLE</v>
      </c>
    </row>
    <row r="13" spans="1:5" x14ac:dyDescent="0.2">
      <c r="A13" s="98" t="s">
        <v>25</v>
      </c>
      <c r="B13" s="51" t="s">
        <v>36</v>
      </c>
      <c r="C13" s="52" t="s">
        <v>33</v>
      </c>
      <c r="D13" s="65"/>
      <c r="E13" s="32" t="str">
        <f t="shared" si="0"/>
        <v>CUMPLE</v>
      </c>
    </row>
    <row r="14" spans="1:5" x14ac:dyDescent="0.2">
      <c r="A14" s="98"/>
      <c r="B14" s="57" t="s">
        <v>26</v>
      </c>
      <c r="C14" s="56">
        <v>460628.4</v>
      </c>
      <c r="D14" s="65">
        <v>276377</v>
      </c>
      <c r="E14" s="32" t="str">
        <f t="shared" si="0"/>
        <v>CUMPLE</v>
      </c>
    </row>
    <row r="15" spans="1:5" x14ac:dyDescent="0.2">
      <c r="A15" s="98"/>
      <c r="B15" s="55" t="s">
        <v>37</v>
      </c>
      <c r="C15" s="56">
        <v>561228.47</v>
      </c>
      <c r="D15" s="65">
        <v>336737</v>
      </c>
      <c r="E15" s="32" t="str">
        <f t="shared" si="0"/>
        <v>CUMPLE</v>
      </c>
    </row>
    <row r="16" spans="1:5" x14ac:dyDescent="0.2">
      <c r="A16" s="98"/>
      <c r="B16" s="55" t="s">
        <v>38</v>
      </c>
      <c r="C16" s="56">
        <v>681705.51</v>
      </c>
      <c r="D16" s="65">
        <v>409023</v>
      </c>
      <c r="E16" s="32" t="str">
        <f t="shared" si="0"/>
        <v>CUMPLE</v>
      </c>
    </row>
    <row r="17" spans="1:5" x14ac:dyDescent="0.2">
      <c r="A17" s="98"/>
      <c r="B17" s="55" t="s">
        <v>39</v>
      </c>
      <c r="C17" s="58">
        <v>336323.59</v>
      </c>
      <c r="D17" s="65">
        <v>201794</v>
      </c>
      <c r="E17" s="32" t="str">
        <f t="shared" si="0"/>
        <v>CUMPLE</v>
      </c>
    </row>
    <row r="18" spans="1:5" ht="15.75" x14ac:dyDescent="0.2">
      <c r="A18" s="99" t="s">
        <v>40</v>
      </c>
      <c r="B18" s="51" t="s">
        <v>41</v>
      </c>
      <c r="C18" s="52" t="s">
        <v>33</v>
      </c>
      <c r="D18" s="65"/>
      <c r="E18" s="32" t="str">
        <f t="shared" si="0"/>
        <v>CUMPLE</v>
      </c>
    </row>
    <row r="19" spans="1:5" ht="15.75" x14ac:dyDescent="0.2">
      <c r="A19" s="99"/>
      <c r="B19" s="55" t="s">
        <v>42</v>
      </c>
      <c r="C19" s="56">
        <v>690006.91</v>
      </c>
      <c r="D19" s="65">
        <v>414004</v>
      </c>
      <c r="E19" s="32" t="str">
        <f t="shared" si="0"/>
        <v>CUMPLE</v>
      </c>
    </row>
    <row r="20" spans="1:5" x14ac:dyDescent="0.2">
      <c r="A20" s="99"/>
      <c r="B20" s="55" t="s">
        <v>43</v>
      </c>
      <c r="C20" s="56">
        <v>909599.05</v>
      </c>
      <c r="D20" s="65">
        <v>545759</v>
      </c>
      <c r="E20" s="32" t="str">
        <f t="shared" si="0"/>
        <v>CUMPLE</v>
      </c>
    </row>
    <row r="21" spans="1:5" x14ac:dyDescent="0.2">
      <c r="A21" s="99"/>
      <c r="B21" s="57" t="s">
        <v>27</v>
      </c>
      <c r="C21" s="43">
        <v>358516.12</v>
      </c>
      <c r="D21" s="65">
        <v>215110</v>
      </c>
      <c r="E21" s="32" t="str">
        <f t="shared" si="0"/>
        <v>CUMPLE</v>
      </c>
    </row>
    <row r="22" spans="1:5" x14ac:dyDescent="0.2">
      <c r="A22" s="99" t="s">
        <v>44</v>
      </c>
      <c r="B22" s="51" t="s">
        <v>36</v>
      </c>
      <c r="C22" s="52" t="s">
        <v>33</v>
      </c>
      <c r="D22" s="65"/>
      <c r="E22" s="32" t="str">
        <f t="shared" si="0"/>
        <v>CUMPLE</v>
      </c>
    </row>
    <row r="23" spans="1:5" ht="15.75" x14ac:dyDescent="0.2">
      <c r="A23" s="99"/>
      <c r="B23" s="55" t="s">
        <v>42</v>
      </c>
      <c r="C23" s="56">
        <v>759007.6</v>
      </c>
      <c r="D23" s="65">
        <v>455405</v>
      </c>
      <c r="E23" s="32" t="str">
        <f t="shared" si="0"/>
        <v>CUMPLE</v>
      </c>
    </row>
    <row r="24" spans="1:5" x14ac:dyDescent="0.2">
      <c r="A24" s="99"/>
      <c r="B24" s="57" t="s">
        <v>43</v>
      </c>
      <c r="C24" s="56">
        <v>1000558.95</v>
      </c>
      <c r="D24" s="65">
        <v>600335</v>
      </c>
      <c r="E24" s="32" t="str">
        <f t="shared" si="0"/>
        <v>CUMPLE</v>
      </c>
    </row>
    <row r="25" spans="1:5" x14ac:dyDescent="0.2">
      <c r="A25" s="99"/>
      <c r="B25" s="55" t="s">
        <v>27</v>
      </c>
      <c r="C25" s="56">
        <v>394362.78</v>
      </c>
      <c r="D25" s="65">
        <v>236618</v>
      </c>
      <c r="E25" s="32" t="str">
        <f t="shared" si="0"/>
        <v>CUMPLE</v>
      </c>
    </row>
    <row r="26" spans="1:5" x14ac:dyDescent="0.2">
      <c r="A26" s="99" t="s">
        <v>45</v>
      </c>
      <c r="B26" s="51" t="s">
        <v>34</v>
      </c>
      <c r="C26" s="52" t="s">
        <v>33</v>
      </c>
      <c r="D26" s="65"/>
      <c r="E26" s="32" t="str">
        <f t="shared" si="0"/>
        <v>CUMPLE</v>
      </c>
    </row>
    <row r="27" spans="1:5" x14ac:dyDescent="0.2">
      <c r="A27" s="99"/>
      <c r="B27" s="59" t="s">
        <v>28</v>
      </c>
      <c r="C27" s="56">
        <v>545962.4</v>
      </c>
      <c r="D27" s="65">
        <v>327577</v>
      </c>
      <c r="E27" s="32" t="str">
        <f t="shared" si="0"/>
        <v>CUMPLE</v>
      </c>
    </row>
    <row r="28" spans="1:5" x14ac:dyDescent="0.2">
      <c r="A28" s="99"/>
      <c r="B28" s="38" t="s">
        <v>29</v>
      </c>
      <c r="C28" s="56">
        <v>663162.31000000006</v>
      </c>
      <c r="D28" s="65">
        <v>397897</v>
      </c>
      <c r="E28" s="32" t="str">
        <f t="shared" si="0"/>
        <v>CUMPLE</v>
      </c>
    </row>
    <row r="29" spans="1:5" x14ac:dyDescent="0.2">
      <c r="A29" s="99"/>
      <c r="B29" s="38" t="s">
        <v>30</v>
      </c>
      <c r="C29" s="56">
        <v>884856.89</v>
      </c>
      <c r="D29" s="65">
        <v>530914</v>
      </c>
      <c r="E29" s="32" t="str">
        <f t="shared" si="0"/>
        <v>CUMPLE</v>
      </c>
    </row>
    <row r="30" spans="1:5" x14ac:dyDescent="0.25">
      <c r="C30" s="67">
        <f>SUM(C9:C29)</f>
        <v>10025474.210000001</v>
      </c>
      <c r="D30" s="67">
        <f>SUM(D9:D29)</f>
        <v>6015282</v>
      </c>
      <c r="E30" s="66" t="str">
        <f t="shared" si="0"/>
        <v>CUMPLE</v>
      </c>
    </row>
  </sheetData>
  <autoFilter ref="A8:E8" xr:uid="{6E80F912-F629-4C39-94FD-320E5313ED3B}"/>
  <mergeCells count="11">
    <mergeCell ref="A8:A12"/>
    <mergeCell ref="A13:A17"/>
    <mergeCell ref="A18:A21"/>
    <mergeCell ref="A22:A25"/>
    <mergeCell ref="A26:A29"/>
    <mergeCell ref="B6:D6"/>
    <mergeCell ref="B1:D1"/>
    <mergeCell ref="B2:D2"/>
    <mergeCell ref="B3:D3"/>
    <mergeCell ref="B4:D4"/>
    <mergeCell ref="B5:D5"/>
  </mergeCells>
  <pageMargins left="0.7" right="0.7" top="0.75" bottom="0.75" header="0.3" footer="0.3"/>
  <pageSetup scale="9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6990E-FA68-4697-8479-2E6AD9FA08EF}">
  <dimension ref="A1:G23"/>
  <sheetViews>
    <sheetView zoomScaleNormal="100" workbookViewId="0">
      <pane ySplit="1" topLeftCell="A2" activePane="bottomLeft" state="frozen"/>
      <selection pane="bottomLeft" activeCell="F25" sqref="F25"/>
    </sheetView>
  </sheetViews>
  <sheetFormatPr baseColWidth="10" defaultColWidth="11" defaultRowHeight="12.75" x14ac:dyDescent="0.2"/>
  <cols>
    <col min="1" max="1" width="44.7109375" style="33" customWidth="1"/>
    <col min="2" max="2" width="26" style="40" bestFit="1" customWidth="1"/>
    <col min="3" max="3" width="15.5703125" style="40" bestFit="1" customWidth="1"/>
    <col min="4" max="4" width="11" style="33"/>
    <col min="5" max="5" width="14.5703125" style="40" bestFit="1" customWidth="1"/>
    <col min="6" max="7" width="14.5703125" style="33" bestFit="1" customWidth="1"/>
    <col min="8" max="16384" width="11" style="33"/>
  </cols>
  <sheetData>
    <row r="1" spans="1:5" ht="38.25" x14ac:dyDescent="0.2">
      <c r="A1" s="98" t="s">
        <v>20</v>
      </c>
      <c r="B1" s="60" t="s">
        <v>21</v>
      </c>
      <c r="C1" s="52" t="s">
        <v>33</v>
      </c>
      <c r="E1" s="52" t="s">
        <v>31</v>
      </c>
    </row>
    <row r="2" spans="1:5" x14ac:dyDescent="0.2">
      <c r="A2" s="98"/>
      <c r="B2" s="61" t="s">
        <v>22</v>
      </c>
      <c r="C2" s="56">
        <v>415785.24</v>
      </c>
      <c r="E2" s="65">
        <v>249471</v>
      </c>
    </row>
    <row r="3" spans="1:5" x14ac:dyDescent="0.2">
      <c r="A3" s="98"/>
      <c r="B3" s="61" t="s">
        <v>23</v>
      </c>
      <c r="C3" s="56">
        <v>475695.77</v>
      </c>
      <c r="E3" s="65">
        <v>285417</v>
      </c>
    </row>
    <row r="4" spans="1:5" x14ac:dyDescent="0.2">
      <c r="A4" s="98"/>
      <c r="B4" s="61" t="s">
        <v>35</v>
      </c>
      <c r="C4" s="56">
        <v>596593.77</v>
      </c>
      <c r="E4" s="65">
        <v>357956</v>
      </c>
    </row>
    <row r="5" spans="1:5" x14ac:dyDescent="0.2">
      <c r="A5" s="98"/>
      <c r="B5" s="62" t="s">
        <v>24</v>
      </c>
      <c r="C5" s="43">
        <v>291480.45</v>
      </c>
      <c r="E5" s="65">
        <v>174888</v>
      </c>
    </row>
    <row r="6" spans="1:5" ht="25.5" x14ac:dyDescent="0.2">
      <c r="A6" s="98" t="s">
        <v>25</v>
      </c>
      <c r="B6" s="60" t="s">
        <v>36</v>
      </c>
      <c r="C6" s="52" t="s">
        <v>33</v>
      </c>
      <c r="E6" s="65"/>
    </row>
    <row r="7" spans="1:5" x14ac:dyDescent="0.2">
      <c r="A7" s="98"/>
      <c r="B7" s="62" t="s">
        <v>26</v>
      </c>
      <c r="C7" s="56">
        <v>460628.4</v>
      </c>
      <c r="E7" s="65">
        <v>276377</v>
      </c>
    </row>
    <row r="8" spans="1:5" x14ac:dyDescent="0.2">
      <c r="A8" s="98"/>
      <c r="B8" s="61" t="s">
        <v>37</v>
      </c>
      <c r="C8" s="56">
        <v>561228.47</v>
      </c>
      <c r="E8" s="65">
        <v>336737</v>
      </c>
    </row>
    <row r="9" spans="1:5" x14ac:dyDescent="0.2">
      <c r="A9" s="98"/>
      <c r="B9" s="61" t="s">
        <v>38</v>
      </c>
      <c r="C9" s="56">
        <v>681705.51</v>
      </c>
      <c r="E9" s="65">
        <v>409023</v>
      </c>
    </row>
    <row r="10" spans="1:5" x14ac:dyDescent="0.2">
      <c r="A10" s="98"/>
      <c r="B10" s="61" t="s">
        <v>39</v>
      </c>
      <c r="C10" s="58">
        <v>336323.59</v>
      </c>
      <c r="E10" s="65">
        <v>201794</v>
      </c>
    </row>
    <row r="11" spans="1:5" ht="25.5" x14ac:dyDescent="0.2">
      <c r="A11" s="99" t="s">
        <v>40</v>
      </c>
      <c r="B11" s="60" t="s">
        <v>41</v>
      </c>
      <c r="C11" s="52" t="s">
        <v>33</v>
      </c>
      <c r="E11" s="65"/>
    </row>
    <row r="12" spans="1:5" ht="15.75" x14ac:dyDescent="0.2">
      <c r="A12" s="99"/>
      <c r="B12" s="61" t="s">
        <v>42</v>
      </c>
      <c r="C12" s="56">
        <v>690006.91</v>
      </c>
      <c r="E12" s="65">
        <v>414004</v>
      </c>
    </row>
    <row r="13" spans="1:5" x14ac:dyDescent="0.2">
      <c r="A13" s="99"/>
      <c r="B13" s="61" t="s">
        <v>43</v>
      </c>
      <c r="C13" s="56">
        <v>909599.05</v>
      </c>
      <c r="E13" s="65">
        <v>545759</v>
      </c>
    </row>
    <row r="14" spans="1:5" x14ac:dyDescent="0.2">
      <c r="A14" s="99"/>
      <c r="B14" s="62" t="s">
        <v>27</v>
      </c>
      <c r="C14" s="43">
        <v>358516.12</v>
      </c>
      <c r="E14" s="65">
        <v>215110</v>
      </c>
    </row>
    <row r="15" spans="1:5" ht="25.5" x14ac:dyDescent="0.2">
      <c r="A15" s="99" t="s">
        <v>44</v>
      </c>
      <c r="B15" s="60" t="s">
        <v>36</v>
      </c>
      <c r="C15" s="52" t="s">
        <v>33</v>
      </c>
      <c r="E15" s="65"/>
    </row>
    <row r="16" spans="1:5" ht="15.75" x14ac:dyDescent="0.2">
      <c r="A16" s="99"/>
      <c r="B16" s="61" t="s">
        <v>42</v>
      </c>
      <c r="C16" s="56">
        <v>759007.6</v>
      </c>
      <c r="E16" s="65">
        <v>455405</v>
      </c>
    </row>
    <row r="17" spans="1:7" x14ac:dyDescent="0.2">
      <c r="A17" s="99"/>
      <c r="B17" s="62" t="s">
        <v>43</v>
      </c>
      <c r="C17" s="56">
        <v>1000558.95</v>
      </c>
      <c r="E17" s="65">
        <v>600335</v>
      </c>
    </row>
    <row r="18" spans="1:7" x14ac:dyDescent="0.2">
      <c r="A18" s="99"/>
      <c r="B18" s="61" t="s">
        <v>27</v>
      </c>
      <c r="C18" s="56">
        <v>394362.78</v>
      </c>
      <c r="E18" s="65">
        <v>236618</v>
      </c>
    </row>
    <row r="19" spans="1:7" ht="25.5" x14ac:dyDescent="0.2">
      <c r="A19" s="99" t="s">
        <v>45</v>
      </c>
      <c r="B19" s="60" t="s">
        <v>36</v>
      </c>
      <c r="C19" s="52" t="s">
        <v>33</v>
      </c>
      <c r="E19" s="65"/>
    </row>
    <row r="20" spans="1:7" x14ac:dyDescent="0.2">
      <c r="A20" s="99"/>
      <c r="B20" s="63" t="s">
        <v>28</v>
      </c>
      <c r="C20" s="56">
        <v>545962.4</v>
      </c>
      <c r="E20" s="65">
        <v>327577</v>
      </c>
      <c r="F20" s="40"/>
      <c r="G20" s="44"/>
    </row>
    <row r="21" spans="1:7" x14ac:dyDescent="0.2">
      <c r="A21" s="99"/>
      <c r="B21" s="64" t="s">
        <v>29</v>
      </c>
      <c r="C21" s="56">
        <v>663162.31000000006</v>
      </c>
      <c r="E21" s="65">
        <v>397897</v>
      </c>
      <c r="F21" s="40"/>
      <c r="G21" s="44"/>
    </row>
    <row r="22" spans="1:7" x14ac:dyDescent="0.2">
      <c r="A22" s="99"/>
      <c r="B22" s="64" t="s">
        <v>30</v>
      </c>
      <c r="C22" s="56">
        <v>884856.89</v>
      </c>
      <c r="E22" s="65">
        <v>530914</v>
      </c>
      <c r="F22" s="40"/>
      <c r="G22" s="44"/>
    </row>
    <row r="23" spans="1:7" x14ac:dyDescent="0.2">
      <c r="A23" s="100" t="s">
        <v>32</v>
      </c>
      <c r="B23" s="100"/>
      <c r="C23" s="34">
        <f>SUM(C2:C22)</f>
        <v>10025474.210000001</v>
      </c>
      <c r="E23" s="34">
        <f>SUM(E2:E22)</f>
        <v>6015282</v>
      </c>
    </row>
  </sheetData>
  <autoFilter ref="A1:C1" xr:uid="{2626990E-FA68-4697-8479-2E6AD9FA08EF}"/>
  <mergeCells count="6">
    <mergeCell ref="A1:A5"/>
    <mergeCell ref="A19:A22"/>
    <mergeCell ref="A23:B23"/>
    <mergeCell ref="A15:A18"/>
    <mergeCell ref="A11:A14"/>
    <mergeCell ref="A6:A1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D73E1-2F1F-4B0C-9EA8-678346E24635}">
  <dimension ref="A1:C3"/>
  <sheetViews>
    <sheetView workbookViewId="0">
      <pane ySplit="1" topLeftCell="A2" activePane="bottomLeft" state="frozen"/>
      <selection pane="bottomLeft" activeCell="C13" sqref="C13"/>
    </sheetView>
  </sheetViews>
  <sheetFormatPr baseColWidth="10" defaultColWidth="11.5703125" defaultRowHeight="15" x14ac:dyDescent="0.25"/>
  <cols>
    <col min="1" max="1" width="66.7109375" style="1" customWidth="1"/>
    <col min="2" max="16384" width="11.5703125" style="1"/>
  </cols>
  <sheetData>
    <row r="1" spans="1:3" s="14" customFormat="1" ht="45" x14ac:dyDescent="0.25">
      <c r="A1" s="16" t="s">
        <v>49</v>
      </c>
      <c r="B1" s="68" t="s">
        <v>50</v>
      </c>
      <c r="C1" s="68" t="s">
        <v>51</v>
      </c>
    </row>
    <row r="2" spans="1:3" ht="165" x14ac:dyDescent="0.25">
      <c r="A2" s="69" t="s">
        <v>52</v>
      </c>
      <c r="B2" s="70" t="s">
        <v>54</v>
      </c>
      <c r="C2" s="70" t="s">
        <v>55</v>
      </c>
    </row>
    <row r="3" spans="1:3" ht="105" x14ac:dyDescent="0.25">
      <c r="A3" s="69" t="s">
        <v>53</v>
      </c>
      <c r="B3" s="70" t="s">
        <v>54</v>
      </c>
      <c r="C3" s="70" t="s">
        <v>55</v>
      </c>
    </row>
  </sheetData>
  <autoFilter ref="A1:C1" xr:uid="{64CD73E1-2F1F-4B0C-9EA8-678346E24635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69413-B087-497B-9622-83C155A20139}">
  <dimension ref="A1:E2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1" width="66.7109375" customWidth="1"/>
    <col min="5" max="5" width="15.28515625" style="17" bestFit="1" customWidth="1"/>
  </cols>
  <sheetData>
    <row r="1" spans="1:3" ht="45" x14ac:dyDescent="0.25">
      <c r="A1" s="16" t="s">
        <v>49</v>
      </c>
      <c r="B1" s="68" t="s">
        <v>50</v>
      </c>
      <c r="C1" s="68" t="s">
        <v>51</v>
      </c>
    </row>
    <row r="2" spans="1:3" ht="120" x14ac:dyDescent="0.25">
      <c r="A2" s="69" t="s">
        <v>56</v>
      </c>
      <c r="B2" s="70" t="s">
        <v>54</v>
      </c>
      <c r="C2" s="70" t="s">
        <v>55</v>
      </c>
    </row>
  </sheetData>
  <autoFilter ref="A1:E1" xr:uid="{95669413-B087-497B-9622-83C155A2013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EVALUACIONES</vt:lpstr>
      <vt:lpstr>VLRMINIMO</vt:lpstr>
      <vt:lpstr>01 JAIMEGUTIERREZ</vt:lpstr>
      <vt:lpstr>ANEXO3</vt:lpstr>
      <vt:lpstr>ESPECIFICACIONESTECNICAS</vt:lpstr>
      <vt:lpstr>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Felipe Mejia Pineda</dc:creator>
  <cp:lastModifiedBy>Luisa Fernanda Ocampo Rios</cp:lastModifiedBy>
  <dcterms:created xsi:type="dcterms:W3CDTF">2015-06-05T18:19:34Z</dcterms:created>
  <dcterms:modified xsi:type="dcterms:W3CDTF">2026-03-27T17:57:40Z</dcterms:modified>
</cp:coreProperties>
</file>