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5"/>
  <workbookPr/>
  <mc:AlternateContent xmlns:mc="http://schemas.openxmlformats.org/markup-compatibility/2006">
    <mc:Choice Requires="x15">
      <x15ac:absPath xmlns:x15ac="http://schemas.microsoft.com/office/spreadsheetml/2010/11/ac" url="https://apingenieria1-my.sharepoint.com/personal/william_parra_apingenieria_com/Documents/WPR/"/>
    </mc:Choice>
  </mc:AlternateContent>
  <xr:revisionPtr revIDLastSave="7" documentId="8_{FAD638E6-C9E6-4295-9610-C23882200D93}" xr6:coauthVersionLast="47" xr6:coauthVersionMax="47" xr10:uidLastSave="{0354A41E-9F33-5B4A-8652-FC05F562BABD}"/>
  <bookViews>
    <workbookView xWindow="980" yWindow="660" windowWidth="20740" windowHeight="11040" tabRatio="906" xr2:uid="{9D1B4B82-9EC1-4543-B18E-A92574826FB3}"/>
  </bookViews>
  <sheets>
    <sheet name="General" sheetId="24" r:id="rId1"/>
    <sheet name="AvDetallado_RJCZU" sheetId="10" r:id="rId2"/>
    <sheet name="Estado_Equipos" sheetId="25" r:id="rId3"/>
  </sheets>
  <definedNames>
    <definedName name="_xlnm._FilterDatabase" localSheetId="2" hidden="1">Estado_Equipos!$A$1:$I$18</definedName>
    <definedName name="_xlnm._FilterDatabase" localSheetId="0" hidden="1">General!$A$1:$J$14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" i="24" l="1"/>
  <c r="I3" i="24"/>
  <c r="I6" i="24"/>
  <c r="I2" i="24"/>
  <c r="I7" i="24"/>
  <c r="I8" i="24"/>
  <c r="I9" i="24"/>
  <c r="I10" i="24"/>
  <c r="I11" i="24"/>
  <c r="I12" i="24"/>
  <c r="I13" i="24"/>
  <c r="I14" i="24"/>
  <c r="I4" i="24"/>
  <c r="G5" i="24"/>
  <c r="G3" i="24"/>
  <c r="G6" i="24"/>
  <c r="G2" i="24"/>
  <c r="G7" i="24"/>
  <c r="G8" i="24"/>
  <c r="G9" i="24"/>
  <c r="G10" i="24"/>
  <c r="G11" i="24"/>
  <c r="G12" i="24"/>
  <c r="G13" i="24"/>
  <c r="G14" i="24"/>
  <c r="G4" i="24"/>
  <c r="E5" i="24"/>
  <c r="E3" i="24"/>
  <c r="E6" i="24"/>
  <c r="E2" i="24"/>
  <c r="E7" i="24"/>
  <c r="E8" i="24"/>
  <c r="E9" i="24"/>
  <c r="E10" i="24"/>
  <c r="E11" i="24"/>
  <c r="E12" i="24"/>
  <c r="E13" i="24"/>
  <c r="E14" i="24"/>
  <c r="E4" i="24"/>
  <c r="I15" i="24" l="1"/>
  <c r="G15" i="24"/>
  <c r="E15" i="24"/>
  <c r="I34" i="10"/>
  <c r="M33" i="10"/>
  <c r="K33" i="10"/>
  <c r="I33" i="10"/>
  <c r="M32" i="10"/>
  <c r="K32" i="10"/>
  <c r="I31" i="10"/>
  <c r="M30" i="10"/>
  <c r="K29" i="10"/>
  <c r="M27" i="10"/>
  <c r="K27" i="10"/>
  <c r="G27" i="10"/>
  <c r="D7" i="24" s="1"/>
  <c r="J7" i="24" s="1"/>
  <c r="G28" i="10"/>
  <c r="D8" i="24" s="1"/>
  <c r="H8" i="24" s="1"/>
  <c r="G29" i="10"/>
  <c r="D9" i="24" s="1"/>
  <c r="J9" i="24" s="1"/>
  <c r="G30" i="10"/>
  <c r="D10" i="24" s="1"/>
  <c r="F10" i="24" s="1"/>
  <c r="G31" i="10"/>
  <c r="D11" i="24" s="1"/>
  <c r="H11" i="24" s="1"/>
  <c r="G32" i="10"/>
  <c r="D12" i="24" s="1"/>
  <c r="H12" i="24" s="1"/>
  <c r="G33" i="10"/>
  <c r="D13" i="24" s="1"/>
  <c r="H13" i="24" s="1"/>
  <c r="G34" i="10"/>
  <c r="D14" i="24" s="1"/>
  <c r="F14" i="24" s="1"/>
  <c r="I29" i="10" l="1"/>
  <c r="F7" i="24"/>
  <c r="F13" i="24"/>
  <c r="J8" i="24"/>
  <c r="H7" i="24"/>
  <c r="J12" i="24"/>
  <c r="J10" i="24"/>
  <c r="H10" i="24"/>
  <c r="F11" i="24"/>
  <c r="I30" i="10"/>
  <c r="F12" i="24"/>
  <c r="F8" i="24"/>
  <c r="M29" i="10"/>
  <c r="I27" i="10"/>
  <c r="K30" i="10"/>
  <c r="J11" i="24"/>
  <c r="J13" i="24"/>
  <c r="H9" i="24"/>
  <c r="J14" i="24"/>
  <c r="K34" i="10"/>
  <c r="I28" i="10"/>
  <c r="K31" i="10"/>
  <c r="M34" i="10"/>
  <c r="F9" i="24"/>
  <c r="K28" i="10"/>
  <c r="M31" i="10"/>
  <c r="H14" i="24"/>
  <c r="M28" i="10"/>
  <c r="I32" i="10"/>
  <c r="G10" i="10"/>
  <c r="I10" i="10" l="1"/>
  <c r="G7" i="10"/>
  <c r="D5" i="24" s="1"/>
  <c r="G8" i="10"/>
  <c r="G9" i="10"/>
  <c r="G14" i="10"/>
  <c r="I14" i="10" s="1"/>
  <c r="G15" i="10"/>
  <c r="G16" i="10"/>
  <c r="D6" i="24" s="1"/>
  <c r="G17" i="10"/>
  <c r="I17" i="10" s="1"/>
  <c r="G18" i="10"/>
  <c r="I18" i="10" s="1"/>
  <c r="G19" i="10"/>
  <c r="I19" i="10" s="1"/>
  <c r="G21" i="10"/>
  <c r="G22" i="10"/>
  <c r="I22" i="10" s="1"/>
  <c r="G23" i="10"/>
  <c r="G24" i="10"/>
  <c r="G25" i="10"/>
  <c r="I25" i="10" s="1"/>
  <c r="G26" i="10"/>
  <c r="I26" i="10" s="1"/>
  <c r="G2" i="10"/>
  <c r="G3" i="10"/>
  <c r="I3" i="10" s="1"/>
  <c r="G4" i="10"/>
  <c r="I4" i="10" s="1"/>
  <c r="M10" i="10"/>
  <c r="G11" i="10"/>
  <c r="G12" i="10"/>
  <c r="I12" i="10" s="1"/>
  <c r="G13" i="10"/>
  <c r="I13" i="10" s="1"/>
  <c r="G20" i="10"/>
  <c r="D2" i="24" s="1"/>
  <c r="G5" i="10"/>
  <c r="G6" i="10"/>
  <c r="I2" i="10" l="1"/>
  <c r="D4" i="24"/>
  <c r="J5" i="24"/>
  <c r="F5" i="24"/>
  <c r="H5" i="24"/>
  <c r="D3" i="24"/>
  <c r="J3" i="24" s="1"/>
  <c r="D15" i="24"/>
  <c r="H6" i="24"/>
  <c r="J6" i="24"/>
  <c r="F6" i="24"/>
  <c r="J2" i="24"/>
  <c r="F2" i="24"/>
  <c r="H2" i="24"/>
  <c r="M16" i="10"/>
  <c r="I16" i="10"/>
  <c r="M24" i="10"/>
  <c r="I24" i="10"/>
  <c r="M15" i="10"/>
  <c r="I15" i="10"/>
  <c r="M11" i="10"/>
  <c r="I11" i="10"/>
  <c r="M23" i="10"/>
  <c r="I23" i="10"/>
  <c r="M9" i="10"/>
  <c r="I9" i="10"/>
  <c r="M6" i="10"/>
  <c r="I6" i="10"/>
  <c r="M21" i="10"/>
  <c r="I21" i="10"/>
  <c r="M8" i="10"/>
  <c r="I8" i="10"/>
  <c r="M7" i="10"/>
  <c r="I7" i="10"/>
  <c r="K5" i="10"/>
  <c r="I5" i="10"/>
  <c r="M20" i="10"/>
  <c r="I20" i="10"/>
  <c r="K19" i="10"/>
  <c r="K18" i="10"/>
  <c r="K17" i="10"/>
  <c r="K16" i="10"/>
  <c r="M5" i="10"/>
  <c r="M19" i="10"/>
  <c r="M18" i="10"/>
  <c r="M17" i="10"/>
  <c r="K22" i="10"/>
  <c r="K21" i="10"/>
  <c r="M22" i="10"/>
  <c r="K20" i="10"/>
  <c r="K6" i="10"/>
  <c r="K15" i="10"/>
  <c r="K25" i="10"/>
  <c r="M25" i="10"/>
  <c r="K12" i="10"/>
  <c r="M12" i="10"/>
  <c r="K9" i="10"/>
  <c r="K2" i="10"/>
  <c r="M2" i="10"/>
  <c r="K23" i="10"/>
  <c r="K8" i="10"/>
  <c r="K7" i="10"/>
  <c r="K11" i="10"/>
  <c r="K10" i="10"/>
  <c r="K4" i="10"/>
  <c r="M4" i="10"/>
  <c r="K14" i="10"/>
  <c r="M14" i="10"/>
  <c r="K3" i="10"/>
  <c r="M3" i="10"/>
  <c r="K26" i="10"/>
  <c r="M26" i="10"/>
  <c r="K13" i="10"/>
  <c r="M13" i="10"/>
  <c r="K24" i="10"/>
  <c r="F3" i="24" l="1"/>
  <c r="H3" i="24"/>
  <c r="J4" i="24"/>
  <c r="F4" i="24"/>
  <c r="H4" i="24"/>
  <c r="J15" i="24"/>
  <c r="H15" i="24"/>
  <c r="F15" i="24"/>
</calcChain>
</file>

<file path=xl/sharedStrings.xml><?xml version="1.0" encoding="utf-8"?>
<sst xmlns="http://schemas.openxmlformats.org/spreadsheetml/2006/main" count="258" uniqueCount="66">
  <si>
    <t>PANTALLA LED</t>
  </si>
  <si>
    <t>P1</t>
  </si>
  <si>
    <t>Incluye sotano</t>
  </si>
  <si>
    <t>P4</t>
  </si>
  <si>
    <t>P5</t>
  </si>
  <si>
    <t>P6</t>
  </si>
  <si>
    <t>P7</t>
  </si>
  <si>
    <t>P2</t>
  </si>
  <si>
    <t>P3</t>
  </si>
  <si>
    <t>Edificio</t>
  </si>
  <si>
    <t>Canalización Realizada</t>
  </si>
  <si>
    <t>% Avance Canalización</t>
  </si>
  <si>
    <t>Cableado Realizado</t>
  </si>
  <si>
    <t>% Avance Cableado</t>
  </si>
  <si>
    <t>Equipos Instalados</t>
  </si>
  <si>
    <t>% Avance Instalación</t>
  </si>
  <si>
    <t>Palacio de Justicia</t>
  </si>
  <si>
    <t>Proyecto</t>
  </si>
  <si>
    <t>Ubicación</t>
  </si>
  <si>
    <t>Total Cantidades</t>
  </si>
  <si>
    <t>Comentarios</t>
  </si>
  <si>
    <t>RJ - CZU</t>
  </si>
  <si>
    <t>Corozal</t>
  </si>
  <si>
    <t>Sincelejo</t>
  </si>
  <si>
    <t>Torre AB</t>
  </si>
  <si>
    <t>Torre C</t>
  </si>
  <si>
    <t>Torre Gentium</t>
  </si>
  <si>
    <t>Las Marias</t>
  </si>
  <si>
    <t>Incluye parqueo</t>
  </si>
  <si>
    <t xml:space="preserve">CÁMARA TIPO DOMO PTZ EXTERIOR </t>
  </si>
  <si>
    <t>CÁMARA TIPO BULLET</t>
  </si>
  <si>
    <t>CÁMARA TIPO DOMO INTERIOR</t>
  </si>
  <si>
    <t xml:space="preserve">MAQUINAS DE Rx </t>
  </si>
  <si>
    <t xml:space="preserve">PASILLOS MOTORIZADOS DE 1 ALA </t>
  </si>
  <si>
    <t>LECTORA BIOMÉTRICA FACIAL</t>
  </si>
  <si>
    <t>SWITCH 24 PUERTOS L3</t>
  </si>
  <si>
    <t>SWICTH 48 PUERTOS L3</t>
  </si>
  <si>
    <t>UPS 3 KVA</t>
  </si>
  <si>
    <t xml:space="preserve">LECTOR DE CODIGO DEBARRAS </t>
  </si>
  <si>
    <t>GABINETE TIPO 2</t>
  </si>
  <si>
    <t>PUESTOS DE TRABAJO</t>
  </si>
  <si>
    <t xml:space="preserve">ARCOS DE DETECCION DE METALES </t>
  </si>
  <si>
    <t>Cantidad Inicial</t>
  </si>
  <si>
    <t>Estado</t>
  </si>
  <si>
    <t>ESTACIÓN DE TRABAJO (WORKSTATION)</t>
  </si>
  <si>
    <t>Cantidad Adicional</t>
  </si>
  <si>
    <t>Equipo</t>
  </si>
  <si>
    <t>RJCZU</t>
  </si>
  <si>
    <t>En tránsito</t>
  </si>
  <si>
    <t>Fecha Promesa</t>
  </si>
  <si>
    <t>Fecha Real</t>
  </si>
  <si>
    <t>Cant. Acceso / PC / Arcos</t>
  </si>
  <si>
    <t>Cant. Cámaras</t>
  </si>
  <si>
    <t>Pendiente por definir</t>
  </si>
  <si>
    <t>SISTEMA DE ALMACENAMIENTO PARA LOS CCTV</t>
  </si>
  <si>
    <t>PASILLOS MOTORIZADOS DE 2 ALA</t>
  </si>
  <si>
    <t>Morroa</t>
  </si>
  <si>
    <t>Since</t>
  </si>
  <si>
    <t>Chalan</t>
  </si>
  <si>
    <t>Sampues</t>
  </si>
  <si>
    <t>Sucre</t>
  </si>
  <si>
    <t>San Marcos</t>
  </si>
  <si>
    <t>Majagual</t>
  </si>
  <si>
    <t>Tolú Viejo</t>
  </si>
  <si>
    <t>Municipio</t>
  </si>
  <si>
    <t>Cantidad Equipos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</si>
</sst>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scheme val="minor"/>
    </font>
    <font>
      <sz val="12"/>
      <color theme="1"/>
      <name val="Aptos Narrow"/>
      <family val="2"/>
      <scheme val="minor"/>
    </font>
    <font>
      <b/>
      <sz val="12"/>
      <color theme="0"/>
      <name val="Aptos Narrow"/>
      <scheme val="minor"/>
    </font>
    <font>
      <sz val="12"/>
      <color theme="1"/>
      <name val="Aptos Display"/>
      <family val="2"/>
      <scheme val="major"/>
    </font>
    <font>
      <sz val="12"/>
      <color rgb="FF000000"/>
      <name val="Aptos Display"/>
      <family val="2"/>
      <scheme val="major"/>
    </font>
    <font>
      <b/>
      <sz val="12"/>
      <color theme="1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b/>
      <sz val="12"/>
      <color theme="0"/>
      <name val="Aptos Display"/>
      <family val="2"/>
      <scheme val="major"/>
    </font>
  </fonts>
  <fills count="1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00"/>
        <bgColor theme="0" tint="-0.14999847407452621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/>
      <top style="thin">
        <color theme="1"/>
      </top>
      <bottom style="thin">
        <color indexed="64"/>
      </bottom>
      <diagonal/>
    </border>
    <border>
      <left/>
      <right style="thin">
        <color indexed="64"/>
      </right>
      <top style="thin">
        <color theme="1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4" fillId="0" borderId="0" applyFont="0" applyFill="0" applyBorder="0" applyAlignment="0" applyProtection="0"/>
  </cellStyleXfs>
  <cellXfs count="7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0" fontId="0" fillId="2" borderId="1" xfId="2" applyNumberFormat="1" applyFont="1" applyFill="1" applyBorder="1" applyAlignment="1">
      <alignment horizontal="center" vertical="center"/>
    </xf>
    <xf numFmtId="10" fontId="0" fillId="0" borderId="0" xfId="2" applyNumberFormat="1" applyFont="1" applyAlignment="1">
      <alignment horizontal="center" vertical="center"/>
    </xf>
    <xf numFmtId="10" fontId="0" fillId="9" borderId="1" xfId="2" applyNumberFormat="1" applyFont="1" applyFill="1" applyBorder="1" applyAlignment="1">
      <alignment horizontal="center" vertical="center"/>
    </xf>
    <xf numFmtId="10" fontId="0" fillId="3" borderId="1" xfId="2" applyNumberFormat="1" applyFont="1" applyFill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5" fillId="8" borderId="6" xfId="0" applyFont="1" applyFill="1" applyBorder="1" applyAlignment="1">
      <alignment horizontal="center" vertical="center" wrapText="1"/>
    </xf>
    <xf numFmtId="0" fontId="5" fillId="8" borderId="5" xfId="0" applyFont="1" applyFill="1" applyBorder="1" applyAlignment="1">
      <alignment horizontal="center" vertical="center" wrapText="1"/>
    </xf>
    <xf numFmtId="1" fontId="5" fillId="8" borderId="5" xfId="0" applyNumberFormat="1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10" fontId="3" fillId="5" borderId="5" xfId="2" applyNumberFormat="1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10" fontId="3" fillId="6" borderId="5" xfId="2" applyNumberFormat="1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10" fontId="3" fillId="7" borderId="5" xfId="2" applyNumberFormat="1" applyFont="1" applyFill="1" applyBorder="1" applyAlignment="1">
      <alignment horizontal="center" vertical="center" wrapText="1"/>
    </xf>
    <xf numFmtId="0" fontId="5" fillId="8" borderId="7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9" fontId="0" fillId="0" borderId="0" xfId="2" applyFont="1"/>
    <xf numFmtId="10" fontId="0" fillId="0" borderId="0" xfId="2" applyNumberFormat="1" applyFont="1"/>
    <xf numFmtId="0" fontId="3" fillId="5" borderId="1" xfId="0" applyFont="1" applyFill="1" applyBorder="1" applyAlignment="1">
      <alignment horizontal="center" wrapText="1"/>
    </xf>
    <xf numFmtId="10" fontId="3" fillId="5" borderId="1" xfId="2" applyNumberFormat="1" applyFont="1" applyFill="1" applyBorder="1" applyAlignment="1">
      <alignment horizontal="center" wrapText="1"/>
    </xf>
    <xf numFmtId="0" fontId="3" fillId="6" borderId="1" xfId="0" applyFont="1" applyFill="1" applyBorder="1" applyAlignment="1">
      <alignment horizontal="center" wrapText="1"/>
    </xf>
    <xf numFmtId="9" fontId="3" fillId="6" borderId="1" xfId="2" applyFont="1" applyFill="1" applyBorder="1" applyAlignment="1">
      <alignment horizontal="center" wrapText="1"/>
    </xf>
    <xf numFmtId="0" fontId="3" fillId="7" borderId="1" xfId="0" applyFont="1" applyFill="1" applyBorder="1" applyAlignment="1">
      <alignment horizontal="center" wrapText="1"/>
    </xf>
    <xf numFmtId="10" fontId="3" fillId="7" borderId="1" xfId="2" applyNumberFormat="1" applyFont="1" applyFill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10" fontId="0" fillId="0" borderId="1" xfId="2" applyNumberFormat="1" applyFont="1" applyBorder="1" applyAlignment="1">
      <alignment horizontal="center"/>
    </xf>
    <xf numFmtId="9" fontId="0" fillId="0" borderId="1" xfId="2" applyFont="1" applyBorder="1" applyAlignment="1">
      <alignment horizontal="center"/>
    </xf>
    <xf numFmtId="0" fontId="9" fillId="8" borderId="6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/>
    </xf>
    <xf numFmtId="10" fontId="8" fillId="4" borderId="1" xfId="2" applyNumberFormat="1" applyFont="1" applyFill="1" applyBorder="1" applyAlignment="1">
      <alignment horizontal="center"/>
    </xf>
    <xf numFmtId="2" fontId="8" fillId="4" borderId="1" xfId="2" applyNumberFormat="1" applyFont="1" applyFill="1" applyBorder="1" applyAlignment="1">
      <alignment horizontal="center"/>
    </xf>
    <xf numFmtId="0" fontId="10" fillId="10" borderId="10" xfId="0" applyFont="1" applyFill="1" applyBorder="1" applyAlignment="1">
      <alignment horizontal="center" vertical="center"/>
    </xf>
    <xf numFmtId="0" fontId="10" fillId="10" borderId="11" xfId="0" applyFont="1" applyFill="1" applyBorder="1" applyAlignment="1">
      <alignment horizontal="center" vertical="center"/>
    </xf>
    <xf numFmtId="0" fontId="7" fillId="11" borderId="14" xfId="0" applyFont="1" applyFill="1" applyBorder="1" applyAlignment="1">
      <alignment horizontal="center" vertical="center"/>
    </xf>
    <xf numFmtId="0" fontId="7" fillId="11" borderId="4" xfId="0" applyFont="1" applyFill="1" applyBorder="1" applyAlignment="1">
      <alignment horizontal="center" vertical="center"/>
    </xf>
    <xf numFmtId="0" fontId="6" fillId="11" borderId="3" xfId="1" applyFont="1" applyFill="1" applyBorder="1" applyAlignment="1">
      <alignment horizontal="center" vertical="center"/>
    </xf>
    <xf numFmtId="0" fontId="0" fillId="11" borderId="12" xfId="0" applyFill="1" applyBorder="1" applyAlignment="1">
      <alignment horizontal="center" vertical="center"/>
    </xf>
    <xf numFmtId="14" fontId="0" fillId="11" borderId="12" xfId="0" applyNumberFormat="1" applyFill="1" applyBorder="1" applyAlignment="1">
      <alignment horizontal="center" vertical="center"/>
    </xf>
    <xf numFmtId="0" fontId="0" fillId="11" borderId="13" xfId="0" applyFill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7" fillId="11" borderId="4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0" fillId="11" borderId="16" xfId="0" applyFill="1" applyBorder="1" applyAlignment="1">
      <alignment horizontal="center" vertical="center"/>
    </xf>
    <xf numFmtId="14" fontId="0" fillId="11" borderId="16" xfId="0" applyNumberFormat="1" applyFill="1" applyBorder="1" applyAlignment="1">
      <alignment horizontal="center" vertical="center"/>
    </xf>
    <xf numFmtId="0" fontId="0" fillId="11" borderId="17" xfId="0" applyFill="1" applyBorder="1" applyAlignment="1">
      <alignment horizontal="center" vertical="center"/>
    </xf>
    <xf numFmtId="0" fontId="7" fillId="12" borderId="14" xfId="0" applyFont="1" applyFill="1" applyBorder="1" applyAlignment="1">
      <alignment horizontal="center" vertical="center"/>
    </xf>
    <xf numFmtId="0" fontId="7" fillId="12" borderId="4" xfId="0" applyFont="1" applyFill="1" applyBorder="1" applyAlignment="1">
      <alignment horizontal="center" vertical="center"/>
    </xf>
    <xf numFmtId="0" fontId="6" fillId="12" borderId="3" xfId="1" applyFont="1" applyFill="1" applyBorder="1" applyAlignment="1">
      <alignment horizontal="center" vertical="center"/>
    </xf>
    <xf numFmtId="0" fontId="0" fillId="12" borderId="12" xfId="0" applyFill="1" applyBorder="1" applyAlignment="1">
      <alignment horizontal="center" vertical="center"/>
    </xf>
    <xf numFmtId="0" fontId="0" fillId="12" borderId="13" xfId="0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6" fillId="4" borderId="3" xfId="1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</cellXfs>
  <cellStyles count="3">
    <cellStyle name="Normal" xfId="0" builtinId="0"/>
    <cellStyle name="Normal 30" xfId="1" xr:uid="{09615FD3-7072-442C-8580-69F833E8E18F}"/>
    <cellStyle name="Porcentaje" xfId="2" builtinId="5"/>
  </cellStyles>
  <dxfs count="19"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3" tint="0.74999237037263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3" tint="0.74999237037263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3" formatCode="0%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numFmt numFmtId="14" formatCode="0.00%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scheme val="minor"/>
      </font>
      <fill>
        <patternFill patternType="solid">
          <fgColor indexed="64"/>
          <bgColor theme="3" tint="0.74999237037263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742DD9C-29F2-0B4F-B236-53EC146FF5AA}" name="DetalleProy" displayName="DetalleProy" ref="A1:N34" totalsRowShown="0" headerRowDxfId="18" dataDxfId="16" headerRowBorderDxfId="17" tableBorderDxfId="15" totalsRowBorderDxfId="14">
  <autoFilter ref="A1:N34" xr:uid="{8742DD9C-29F2-0B4F-B236-53EC146FF5AA}"/>
  <sortState xmlns:xlrd2="http://schemas.microsoft.com/office/spreadsheetml/2017/richdata2" ref="A2:N26">
    <sortCondition ref="C1:C26"/>
  </sortState>
  <tableColumns count="14">
    <tableColumn id="1" xr3:uid="{23E47932-8BFE-6141-824C-F184F29156B2}" name="Proyecto" dataDxfId="13"/>
    <tableColumn id="9" xr3:uid="{7364114D-29D5-774F-95BC-C29D0DF8390D}" name="Municipio" dataDxfId="12"/>
    <tableColumn id="6" xr3:uid="{D6E81C2D-FC93-F545-817E-83EE4927BB7B}" name="Edificio" dataDxfId="11"/>
    <tableColumn id="2" xr3:uid="{9275CC27-04BB-DC4F-9064-AD8B581A9FF9}" name="Ubicación" dataDxfId="10"/>
    <tableColumn id="3" xr3:uid="{8CDF3A72-29CD-6340-A4B4-719C4682E231}" name="Cant. Cámaras" dataDxfId="9"/>
    <tableColumn id="13" xr3:uid="{59E8CFB6-A64E-BC4E-A3CA-EC9BC145C834}" name="Cant. Acceso / PC / Arcos" dataDxfId="8"/>
    <tableColumn id="14" xr3:uid="{EA209CAD-72AE-C44C-9BDA-96DD4C4623F4}" name="Total Cantidades" dataDxfId="7"/>
    <tableColumn id="4" xr3:uid="{C0E0D982-8F9E-9E4E-9C1B-0DE7851EC775}" name="Canalización Realizada" dataDxfId="6"/>
    <tableColumn id="5" xr3:uid="{F5745D44-6C76-3C43-AF3C-9FD7A504D345}" name="% Avance Canalización" dataDxfId="5" dataCellStyle="Porcentaje">
      <calculatedColumnFormula>DetalleProy[[#This Row],[Canalización Realizada]]/DetalleProy[[#This Row],[Total Cantidades]]</calculatedColumnFormula>
    </tableColumn>
    <tableColumn id="7" xr3:uid="{4C3849F1-82C6-A942-8414-48D14F9AB5AA}" name="Cableado Realizado" dataDxfId="4"/>
    <tableColumn id="8" xr3:uid="{0E4CAE57-3820-054F-B5CC-8DCC14648D7E}" name="% Avance Cableado" dataDxfId="3">
      <calculatedColumnFormula>DetalleProy[[#This Row],[Cableado Realizado]]/DetalleProy[[#This Row],[Total Cantidades]]</calculatedColumnFormula>
    </tableColumn>
    <tableColumn id="10" xr3:uid="{C2E3FB3A-867F-304F-98AC-8A44FB0448CF}" name="Equipos Instalados" dataDxfId="2"/>
    <tableColumn id="11" xr3:uid="{CD30CB53-5C29-3C4C-9628-9A1492D2BA05}" name="% Avance Instalación" dataDxfId="1" dataCellStyle="Porcentaje">
      <calculatedColumnFormula>DetalleProy[[#This Row],[Equipos Instalados]]/DetalleProy[[#This Row],[Total Cantidades]]</calculatedColumnFormula>
    </tableColumn>
    <tableColumn id="12" xr3:uid="{37AEBA24-B663-4D40-9C35-00AAD26E690D}" name="Comentarios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F42AC-C27A-4276-AC2A-6A4F1C32EAF8}">
  <sheetPr>
    <tabColor theme="8" tint="0.79998168889431442"/>
  </sheetPr>
  <dimension ref="A1:J15"/>
  <sheetViews>
    <sheetView showGridLines="0" tabSelected="1" workbookViewId="0">
      <selection activeCell="L7" sqref="L7"/>
    </sheetView>
  </sheetViews>
  <sheetFormatPr baseColWidth="10" defaultRowHeight="16" x14ac:dyDescent="0.2"/>
  <cols>
    <col min="1" max="1" width="10.1640625" bestFit="1" customWidth="1"/>
    <col min="2" max="2" width="10.83203125" bestFit="1" customWidth="1"/>
    <col min="3" max="3" width="15.6640625" bestFit="1" customWidth="1"/>
    <col min="4" max="4" width="17" bestFit="1" customWidth="1"/>
    <col min="5" max="5" width="14.5" bestFit="1" customWidth="1"/>
    <col min="6" max="6" width="15.5" style="30" bestFit="1" customWidth="1"/>
    <col min="7" max="7" width="12.83203125" bestFit="1" customWidth="1"/>
    <col min="8" max="8" width="12.6640625" style="29" bestFit="1" customWidth="1"/>
    <col min="9" max="9" width="13.1640625" bestFit="1" customWidth="1"/>
    <col min="10" max="10" width="13.83203125" bestFit="1" customWidth="1"/>
  </cols>
  <sheetData>
    <row r="1" spans="1:10" ht="34" x14ac:dyDescent="0.2">
      <c r="A1" s="37" t="s">
        <v>17</v>
      </c>
      <c r="B1" s="37" t="s">
        <v>64</v>
      </c>
      <c r="C1" s="37" t="s">
        <v>9</v>
      </c>
      <c r="D1" s="37" t="s">
        <v>65</v>
      </c>
      <c r="E1" s="31" t="s">
        <v>10</v>
      </c>
      <c r="F1" s="32" t="s">
        <v>11</v>
      </c>
      <c r="G1" s="33" t="s">
        <v>12</v>
      </c>
      <c r="H1" s="34" t="s">
        <v>13</v>
      </c>
      <c r="I1" s="35" t="s">
        <v>14</v>
      </c>
      <c r="J1" s="36" t="s">
        <v>15</v>
      </c>
    </row>
    <row r="2" spans="1:10" x14ac:dyDescent="0.2">
      <c r="A2" s="3" t="s">
        <v>21</v>
      </c>
      <c r="B2" s="3" t="s">
        <v>23</v>
      </c>
      <c r="C2" s="3" t="s">
        <v>26</v>
      </c>
      <c r="D2" s="3">
        <f>SUMIF(AvDetallado_RJCZU!C:C,General!C:C,AvDetallado_RJCZU!G:G)</f>
        <v>51</v>
      </c>
      <c r="E2" s="3">
        <f>SUMIF(AvDetallado_RJCZU!C:C,General!C:C,AvDetallado_RJCZU!H:H)</f>
        <v>42</v>
      </c>
      <c r="F2" s="38">
        <f t="shared" ref="F2:F15" si="0">E2/D2</f>
        <v>0.82352941176470584</v>
      </c>
      <c r="G2" s="3">
        <f>SUMIF(AvDetallado_RJCZU!C:C,General!C:C,AvDetallado_RJCZU!J:J)</f>
        <v>42</v>
      </c>
      <c r="H2" s="39">
        <f t="shared" ref="H2:H15" si="1">G2/D2</f>
        <v>0.82352941176470584</v>
      </c>
      <c r="I2" s="3">
        <f>SUMIF(AvDetallado_RJCZU!C:C,General!C:C,AvDetallado_RJCZU!L:L)</f>
        <v>0</v>
      </c>
      <c r="J2" s="3">
        <f t="shared" ref="J2:J15" si="2">I2/D2</f>
        <v>0</v>
      </c>
    </row>
    <row r="3" spans="1:10" x14ac:dyDescent="0.2">
      <c r="A3" s="3" t="s">
        <v>21</v>
      </c>
      <c r="B3" s="3" t="s">
        <v>23</v>
      </c>
      <c r="C3" s="3" t="s">
        <v>24</v>
      </c>
      <c r="D3" s="3">
        <f>SUMIF(AvDetallado_RJCZU!C:C,General!C:C,AvDetallado_RJCZU!G:G)</f>
        <v>35</v>
      </c>
      <c r="E3" s="3">
        <f>SUMIF(AvDetallado_RJCZU!C:C,General!C:C,AvDetallado_RJCZU!H:H)</f>
        <v>24</v>
      </c>
      <c r="F3" s="38">
        <f t="shared" si="0"/>
        <v>0.68571428571428572</v>
      </c>
      <c r="G3" s="3">
        <f>SUMIF(AvDetallado_RJCZU!C:C,General!C:C,AvDetallado_RJCZU!J:J)</f>
        <v>0</v>
      </c>
      <c r="H3" s="39">
        <f t="shared" si="1"/>
        <v>0</v>
      </c>
      <c r="I3" s="3">
        <f>SUMIF(AvDetallado_RJCZU!C:C,General!C:C,AvDetallado_RJCZU!L:L)</f>
        <v>0</v>
      </c>
      <c r="J3" s="3">
        <f t="shared" si="2"/>
        <v>0</v>
      </c>
    </row>
    <row r="4" spans="1:10" x14ac:dyDescent="0.2">
      <c r="A4" s="3" t="s">
        <v>21</v>
      </c>
      <c r="B4" s="3" t="s">
        <v>23</v>
      </c>
      <c r="C4" s="3" t="s">
        <v>27</v>
      </c>
      <c r="D4" s="3">
        <f>SUMIF(AvDetallado_RJCZU!C:C,General!C:C,AvDetallado_RJCZU!G:G)</f>
        <v>25</v>
      </c>
      <c r="E4" s="3">
        <f>SUMIF(AvDetallado_RJCZU!C:C,General!C:C,AvDetallado_RJCZU!H:H)</f>
        <v>0</v>
      </c>
      <c r="F4" s="38">
        <f t="shared" si="0"/>
        <v>0</v>
      </c>
      <c r="G4" s="3">
        <f>SUMIF(AvDetallado_RJCZU!C:C,General!C:C,AvDetallado_RJCZU!J:J)</f>
        <v>0</v>
      </c>
      <c r="H4" s="39">
        <f t="shared" si="1"/>
        <v>0</v>
      </c>
      <c r="I4" s="3">
        <f>SUMIF(AvDetallado_RJCZU!C:C,General!C:C,AvDetallado_RJCZU!L:L)</f>
        <v>0</v>
      </c>
      <c r="J4" s="3">
        <f t="shared" si="2"/>
        <v>0</v>
      </c>
    </row>
    <row r="5" spans="1:10" x14ac:dyDescent="0.2">
      <c r="A5" s="3" t="s">
        <v>21</v>
      </c>
      <c r="B5" s="3" t="s">
        <v>22</v>
      </c>
      <c r="C5" s="3" t="s">
        <v>16</v>
      </c>
      <c r="D5" s="3">
        <f>SUMIF(AvDetallado_RJCZU!C:C,General!C:C,AvDetallado_RJCZU!G:G)</f>
        <v>21</v>
      </c>
      <c r="E5" s="3">
        <f>SUMIF(AvDetallado_RJCZU!C:C,General!C:C,AvDetallado_RJCZU!H:H)</f>
        <v>0</v>
      </c>
      <c r="F5" s="38">
        <f t="shared" si="0"/>
        <v>0</v>
      </c>
      <c r="G5" s="3">
        <f>SUMIF(AvDetallado_RJCZU!C:C,General!C:C,AvDetallado_RJCZU!J:J)</f>
        <v>0</v>
      </c>
      <c r="H5" s="39">
        <f t="shared" si="1"/>
        <v>0</v>
      </c>
      <c r="I5" s="3">
        <f>SUMIF(AvDetallado_RJCZU!C:C,General!C:C,AvDetallado_RJCZU!L:L)</f>
        <v>0</v>
      </c>
      <c r="J5" s="3">
        <f t="shared" si="2"/>
        <v>0</v>
      </c>
    </row>
    <row r="6" spans="1:10" x14ac:dyDescent="0.2">
      <c r="A6" s="3" t="s">
        <v>21</v>
      </c>
      <c r="B6" s="3" t="s">
        <v>23</v>
      </c>
      <c r="C6" s="3" t="s">
        <v>25</v>
      </c>
      <c r="D6" s="3">
        <f>SUMIF(AvDetallado_RJCZU!C:C,General!C:C,AvDetallado_RJCZU!G:G)</f>
        <v>29</v>
      </c>
      <c r="E6" s="3">
        <f>SUMIF(AvDetallado_RJCZU!C:C,General!C:C,AvDetallado_RJCZU!H:H)</f>
        <v>0</v>
      </c>
      <c r="F6" s="38">
        <f t="shared" si="0"/>
        <v>0</v>
      </c>
      <c r="G6" s="3">
        <f>SUMIF(AvDetallado_RJCZU!C:C,General!C:C,AvDetallado_RJCZU!J:J)</f>
        <v>0</v>
      </c>
      <c r="H6" s="39">
        <f t="shared" si="1"/>
        <v>0</v>
      </c>
      <c r="I6" s="3">
        <f>SUMIF(AvDetallado_RJCZU!C:C,General!C:C,AvDetallado_RJCZU!L:L)</f>
        <v>0</v>
      </c>
      <c r="J6" s="3">
        <f t="shared" si="2"/>
        <v>0</v>
      </c>
    </row>
    <row r="7" spans="1:10" x14ac:dyDescent="0.2">
      <c r="A7" s="3" t="s">
        <v>21</v>
      </c>
      <c r="B7" s="3" t="s">
        <v>56</v>
      </c>
      <c r="C7" s="3" t="s">
        <v>56</v>
      </c>
      <c r="D7" s="3">
        <f>SUMIF(AvDetallado_RJCZU!C:C,General!C:C,AvDetallado_RJCZU!G:G)</f>
        <v>1</v>
      </c>
      <c r="E7" s="3">
        <f>SUMIF(AvDetallado_RJCZU!C:C,General!C:C,AvDetallado_RJCZU!H:H)</f>
        <v>0</v>
      </c>
      <c r="F7" s="38">
        <f t="shared" si="0"/>
        <v>0</v>
      </c>
      <c r="G7" s="3">
        <f>SUMIF(AvDetallado_RJCZU!C:C,General!C:C,AvDetallado_RJCZU!J:J)</f>
        <v>0</v>
      </c>
      <c r="H7" s="39">
        <f t="shared" si="1"/>
        <v>0</v>
      </c>
      <c r="I7" s="3">
        <f>SUMIF(AvDetallado_RJCZU!C:C,General!C:C,AvDetallado_RJCZU!L:L)</f>
        <v>0</v>
      </c>
      <c r="J7" s="3">
        <f t="shared" si="2"/>
        <v>0</v>
      </c>
    </row>
    <row r="8" spans="1:10" x14ac:dyDescent="0.2">
      <c r="A8" s="3" t="s">
        <v>21</v>
      </c>
      <c r="B8" s="3" t="s">
        <v>57</v>
      </c>
      <c r="C8" s="3" t="s">
        <v>57</v>
      </c>
      <c r="D8" s="3">
        <f>SUMIF(AvDetallado_RJCZU!C:C,General!C:C,AvDetallado_RJCZU!G:G)</f>
        <v>1</v>
      </c>
      <c r="E8" s="3">
        <f>SUMIF(AvDetallado_RJCZU!C:C,General!C:C,AvDetallado_RJCZU!H:H)</f>
        <v>0</v>
      </c>
      <c r="F8" s="38">
        <f t="shared" si="0"/>
        <v>0</v>
      </c>
      <c r="G8" s="3">
        <f>SUMIF(AvDetallado_RJCZU!C:C,General!C:C,AvDetallado_RJCZU!J:J)</f>
        <v>0</v>
      </c>
      <c r="H8" s="39">
        <f t="shared" si="1"/>
        <v>0</v>
      </c>
      <c r="I8" s="3">
        <f>SUMIF(AvDetallado_RJCZU!C:C,General!C:C,AvDetallado_RJCZU!L:L)</f>
        <v>0</v>
      </c>
      <c r="J8" s="3">
        <f t="shared" si="2"/>
        <v>0</v>
      </c>
    </row>
    <row r="9" spans="1:10" x14ac:dyDescent="0.2">
      <c r="A9" s="3" t="s">
        <v>21</v>
      </c>
      <c r="B9" s="3" t="s">
        <v>58</v>
      </c>
      <c r="C9" s="3" t="s">
        <v>58</v>
      </c>
      <c r="D9" s="3">
        <f>SUMIF(AvDetallado_RJCZU!C:C,General!C:C,AvDetallado_RJCZU!G:G)</f>
        <v>5</v>
      </c>
      <c r="E9" s="3">
        <f>SUMIF(AvDetallado_RJCZU!C:C,General!C:C,AvDetallado_RJCZU!H:H)</f>
        <v>0</v>
      </c>
      <c r="F9" s="38">
        <f t="shared" si="0"/>
        <v>0</v>
      </c>
      <c r="G9" s="3">
        <f>SUMIF(AvDetallado_RJCZU!C:C,General!C:C,AvDetallado_RJCZU!J:J)</f>
        <v>0</v>
      </c>
      <c r="H9" s="39">
        <f t="shared" si="1"/>
        <v>0</v>
      </c>
      <c r="I9" s="3">
        <f>SUMIF(AvDetallado_RJCZU!C:C,General!C:C,AvDetallado_RJCZU!L:L)</f>
        <v>0</v>
      </c>
      <c r="J9" s="3">
        <f t="shared" si="2"/>
        <v>0</v>
      </c>
    </row>
    <row r="10" spans="1:10" x14ac:dyDescent="0.2">
      <c r="A10" s="3" t="s">
        <v>21</v>
      </c>
      <c r="B10" s="3" t="s">
        <v>63</v>
      </c>
      <c r="C10" s="3" t="s">
        <v>63</v>
      </c>
      <c r="D10" s="3">
        <f>SUMIF(AvDetallado_RJCZU!C:C,General!C:C,AvDetallado_RJCZU!G:G)</f>
        <v>4</v>
      </c>
      <c r="E10" s="3">
        <f>SUMIF(AvDetallado_RJCZU!C:C,General!C:C,AvDetallado_RJCZU!H:H)</f>
        <v>0</v>
      </c>
      <c r="F10" s="38">
        <f t="shared" si="0"/>
        <v>0</v>
      </c>
      <c r="G10" s="3">
        <f>SUMIF(AvDetallado_RJCZU!C:C,General!C:C,AvDetallado_RJCZU!J:J)</f>
        <v>0</v>
      </c>
      <c r="H10" s="39">
        <f t="shared" si="1"/>
        <v>0</v>
      </c>
      <c r="I10" s="3">
        <f>SUMIF(AvDetallado_RJCZU!C:C,General!C:C,AvDetallado_RJCZU!L:L)</f>
        <v>0</v>
      </c>
      <c r="J10" s="3">
        <f t="shared" si="2"/>
        <v>0</v>
      </c>
    </row>
    <row r="11" spans="1:10" x14ac:dyDescent="0.2">
      <c r="A11" s="3" t="s">
        <v>21</v>
      </c>
      <c r="B11" s="3" t="s">
        <v>59</v>
      </c>
      <c r="C11" s="3" t="s">
        <v>59</v>
      </c>
      <c r="D11" s="3">
        <f>SUMIF(AvDetallado_RJCZU!C:C,General!C:C,AvDetallado_RJCZU!G:G)</f>
        <v>4</v>
      </c>
      <c r="E11" s="3">
        <f>SUMIF(AvDetallado_RJCZU!C:C,General!C:C,AvDetallado_RJCZU!H:H)</f>
        <v>0</v>
      </c>
      <c r="F11" s="38">
        <f t="shared" si="0"/>
        <v>0</v>
      </c>
      <c r="G11" s="3">
        <f>SUMIF(AvDetallado_RJCZU!C:C,General!C:C,AvDetallado_RJCZU!J:J)</f>
        <v>0</v>
      </c>
      <c r="H11" s="39">
        <f t="shared" si="1"/>
        <v>0</v>
      </c>
      <c r="I11" s="3">
        <f>SUMIF(AvDetallado_RJCZU!C:C,General!C:C,AvDetallado_RJCZU!L:L)</f>
        <v>0</v>
      </c>
      <c r="J11" s="3">
        <f t="shared" si="2"/>
        <v>0</v>
      </c>
    </row>
    <row r="12" spans="1:10" x14ac:dyDescent="0.2">
      <c r="A12" s="3" t="s">
        <v>21</v>
      </c>
      <c r="B12" s="3" t="s">
        <v>60</v>
      </c>
      <c r="C12" s="3" t="s">
        <v>60</v>
      </c>
      <c r="D12" s="3">
        <f>SUMIF(AvDetallado_RJCZU!C:C,General!C:C,AvDetallado_RJCZU!G:G)</f>
        <v>7</v>
      </c>
      <c r="E12" s="3">
        <f>SUMIF(AvDetallado_RJCZU!C:C,General!C:C,AvDetallado_RJCZU!H:H)</f>
        <v>0</v>
      </c>
      <c r="F12" s="38">
        <f t="shared" si="0"/>
        <v>0</v>
      </c>
      <c r="G12" s="3">
        <f>SUMIF(AvDetallado_RJCZU!C:C,General!C:C,AvDetallado_RJCZU!J:J)</f>
        <v>0</v>
      </c>
      <c r="H12" s="39">
        <f t="shared" si="1"/>
        <v>0</v>
      </c>
      <c r="I12" s="3">
        <f>SUMIF(AvDetallado_RJCZU!C:C,General!C:C,AvDetallado_RJCZU!L:L)</f>
        <v>0</v>
      </c>
      <c r="J12" s="3">
        <f t="shared" si="2"/>
        <v>0</v>
      </c>
    </row>
    <row r="13" spans="1:10" x14ac:dyDescent="0.2">
      <c r="A13" s="3" t="s">
        <v>21</v>
      </c>
      <c r="B13" s="3" t="s">
        <v>61</v>
      </c>
      <c r="C13" s="3" t="s">
        <v>61</v>
      </c>
      <c r="D13" s="3">
        <f>SUMIF(AvDetallado_RJCZU!C:C,General!C:C,AvDetallado_RJCZU!G:G)</f>
        <v>7</v>
      </c>
      <c r="E13" s="3">
        <f>SUMIF(AvDetallado_RJCZU!C:C,General!C:C,AvDetallado_RJCZU!H:H)</f>
        <v>0</v>
      </c>
      <c r="F13" s="38">
        <f t="shared" si="0"/>
        <v>0</v>
      </c>
      <c r="G13" s="3">
        <f>SUMIF(AvDetallado_RJCZU!C:C,General!C:C,AvDetallado_RJCZU!J:J)</f>
        <v>0</v>
      </c>
      <c r="H13" s="39">
        <f t="shared" si="1"/>
        <v>0</v>
      </c>
      <c r="I13" s="3">
        <f>SUMIF(AvDetallado_RJCZU!C:C,General!C:C,AvDetallado_RJCZU!L:L)</f>
        <v>0</v>
      </c>
      <c r="J13" s="3">
        <f t="shared" si="2"/>
        <v>0</v>
      </c>
    </row>
    <row r="14" spans="1:10" x14ac:dyDescent="0.2">
      <c r="A14" s="3" t="s">
        <v>21</v>
      </c>
      <c r="B14" s="3" t="s">
        <v>62</v>
      </c>
      <c r="C14" s="3" t="s">
        <v>62</v>
      </c>
      <c r="D14" s="3">
        <f>SUMIF(AvDetallado_RJCZU!C:C,General!C:C,AvDetallado_RJCZU!G:G)</f>
        <v>4</v>
      </c>
      <c r="E14" s="3">
        <f>SUMIF(AvDetallado_RJCZU!C:C,General!C:C,AvDetallado_RJCZU!H:H)</f>
        <v>0</v>
      </c>
      <c r="F14" s="38">
        <f t="shared" si="0"/>
        <v>0</v>
      </c>
      <c r="G14" s="3">
        <f>SUMIF(AvDetallado_RJCZU!C:C,General!C:C,AvDetallado_RJCZU!J:J)</f>
        <v>0</v>
      </c>
      <c r="H14" s="39">
        <f t="shared" si="1"/>
        <v>0</v>
      </c>
      <c r="I14" s="3">
        <f>SUMIF(AvDetallado_RJCZU!C:C,General!C:C,AvDetallado_RJCZU!L:L)</f>
        <v>0</v>
      </c>
      <c r="J14" s="3">
        <f t="shared" si="2"/>
        <v>0</v>
      </c>
    </row>
    <row r="15" spans="1:10" x14ac:dyDescent="0.2">
      <c r="A15" s="41"/>
      <c r="B15" s="41"/>
      <c r="C15" s="41"/>
      <c r="D15" s="41">
        <f>SUM(D2:D14)</f>
        <v>194</v>
      </c>
      <c r="E15" s="41">
        <f>SUM(E2:E14)</f>
        <v>66</v>
      </c>
      <c r="F15" s="42">
        <f t="shared" si="0"/>
        <v>0.34020618556701032</v>
      </c>
      <c r="G15" s="43">
        <f>SUM(G2:G14)</f>
        <v>42</v>
      </c>
      <c r="H15" s="42">
        <f t="shared" si="1"/>
        <v>0.21649484536082475</v>
      </c>
      <c r="I15" s="43">
        <f>SUM(I2:I14)</f>
        <v>0</v>
      </c>
      <c r="J15" s="42">
        <f t="shared" si="2"/>
        <v>0</v>
      </c>
    </row>
  </sheetData>
  <autoFilter ref="A1:J14" xr:uid="{5E6F42AC-C27A-4276-AC2A-6A4F1C32EAF8}">
    <sortState xmlns:xlrd2="http://schemas.microsoft.com/office/spreadsheetml/2017/richdata2" ref="A2:J14">
      <sortCondition descending="1" ref="F1:F14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7A559-7168-C34D-A013-8695A1E1B10D}">
  <sheetPr>
    <tabColor theme="8" tint="0.79998168889431442"/>
  </sheetPr>
  <dimension ref="A1:N34"/>
  <sheetViews>
    <sheetView showGridLines="0" zoomScale="90" zoomScaleNormal="90" workbookViewId="0">
      <selection activeCell="F35" sqref="F35"/>
    </sheetView>
  </sheetViews>
  <sheetFormatPr baseColWidth="10" defaultColWidth="15" defaultRowHeight="16" x14ac:dyDescent="0.2"/>
  <cols>
    <col min="1" max="1" width="12.5" style="1" bestFit="1" customWidth="1"/>
    <col min="2" max="2" width="11.1640625" style="1" bestFit="1" customWidth="1"/>
    <col min="3" max="3" width="15.6640625" style="1" bestFit="1" customWidth="1"/>
    <col min="4" max="4" width="13.6640625" style="1" bestFit="1" customWidth="1"/>
    <col min="5" max="5" width="12.6640625" style="1" bestFit="1" customWidth="1"/>
    <col min="6" max="6" width="17.1640625" style="14" bestFit="1" customWidth="1"/>
    <col min="7" max="7" width="14.33203125" style="14" bestFit="1" customWidth="1"/>
    <col min="8" max="8" width="16" style="1" bestFit="1" customWidth="1"/>
    <col min="9" max="9" width="16" style="11" bestFit="1" customWidth="1"/>
    <col min="10" max="10" width="13.33203125" style="1" bestFit="1" customWidth="1"/>
    <col min="11" max="11" width="13.1640625" style="11" bestFit="1" customWidth="1"/>
    <col min="12" max="12" width="13.6640625" style="1" bestFit="1" customWidth="1"/>
    <col min="13" max="13" width="14.1640625" style="11" bestFit="1" customWidth="1"/>
    <col min="14" max="14" width="15.6640625" style="1" bestFit="1" customWidth="1"/>
    <col min="15" max="16384" width="15" style="1"/>
  </cols>
  <sheetData>
    <row r="1" spans="1:14" s="25" customFormat="1" ht="34" x14ac:dyDescent="0.2">
      <c r="A1" s="15" t="s">
        <v>17</v>
      </c>
      <c r="B1" s="40" t="s">
        <v>64</v>
      </c>
      <c r="C1" s="15" t="s">
        <v>9</v>
      </c>
      <c r="D1" s="16" t="s">
        <v>18</v>
      </c>
      <c r="E1" s="16" t="s">
        <v>52</v>
      </c>
      <c r="F1" s="17" t="s">
        <v>51</v>
      </c>
      <c r="G1" s="17" t="s">
        <v>19</v>
      </c>
      <c r="H1" s="18" t="s">
        <v>10</v>
      </c>
      <c r="I1" s="19" t="s">
        <v>11</v>
      </c>
      <c r="J1" s="20" t="s">
        <v>12</v>
      </c>
      <c r="K1" s="21" t="s">
        <v>13</v>
      </c>
      <c r="L1" s="22" t="s">
        <v>14</v>
      </c>
      <c r="M1" s="23" t="s">
        <v>15</v>
      </c>
      <c r="N1" s="24" t="s">
        <v>20</v>
      </c>
    </row>
    <row r="2" spans="1:14" x14ac:dyDescent="0.2">
      <c r="A2" s="5" t="s">
        <v>21</v>
      </c>
      <c r="B2" s="5" t="s">
        <v>23</v>
      </c>
      <c r="C2" s="5" t="s">
        <v>27</v>
      </c>
      <c r="D2" s="2" t="s">
        <v>1</v>
      </c>
      <c r="E2" s="8">
        <v>5</v>
      </c>
      <c r="F2" s="8">
        <v>3</v>
      </c>
      <c r="G2" s="8">
        <f>SUM(E2:F2)</f>
        <v>8</v>
      </c>
      <c r="H2" s="9">
        <v>0</v>
      </c>
      <c r="I2" s="10">
        <f>DetalleProy[[#This Row],[Canalización Realizada]]/DetalleProy[[#This Row],[Total Cantidades]]</f>
        <v>0</v>
      </c>
      <c r="J2" s="6">
        <v>0</v>
      </c>
      <c r="K2" s="12">
        <f>DetalleProy[[#This Row],[Cableado Realizado]]/DetalleProy[[#This Row],[Total Cantidades]]</f>
        <v>0</v>
      </c>
      <c r="L2" s="7">
        <v>0</v>
      </c>
      <c r="M2" s="13">
        <f>DetalleProy[[#This Row],[Equipos Instalados]]/DetalleProy[[#This Row],[Total Cantidades]]</f>
        <v>0</v>
      </c>
      <c r="N2" s="4"/>
    </row>
    <row r="3" spans="1:14" x14ac:dyDescent="0.2">
      <c r="A3" s="5" t="s">
        <v>21</v>
      </c>
      <c r="B3" s="5" t="s">
        <v>23</v>
      </c>
      <c r="C3" s="5" t="s">
        <v>27</v>
      </c>
      <c r="D3" s="2" t="s">
        <v>7</v>
      </c>
      <c r="E3" s="8">
        <v>4</v>
      </c>
      <c r="F3" s="8">
        <v>0</v>
      </c>
      <c r="G3" s="8">
        <f>SUM(E3:F3)</f>
        <v>4</v>
      </c>
      <c r="H3" s="9">
        <v>0</v>
      </c>
      <c r="I3" s="10">
        <f>DetalleProy[[#This Row],[Canalización Realizada]]/DetalleProy[[#This Row],[Total Cantidades]]</f>
        <v>0</v>
      </c>
      <c r="J3" s="6">
        <v>0</v>
      </c>
      <c r="K3" s="12">
        <f>DetalleProy[[#This Row],[Cableado Realizado]]/DetalleProy[[#This Row],[Total Cantidades]]</f>
        <v>0</v>
      </c>
      <c r="L3" s="7">
        <v>0</v>
      </c>
      <c r="M3" s="13">
        <f>DetalleProy[[#This Row],[Equipos Instalados]]/DetalleProy[[#This Row],[Total Cantidades]]</f>
        <v>0</v>
      </c>
      <c r="N3" s="4"/>
    </row>
    <row r="4" spans="1:14" x14ac:dyDescent="0.2">
      <c r="A4" s="5" t="s">
        <v>21</v>
      </c>
      <c r="B4" s="5" t="s">
        <v>23</v>
      </c>
      <c r="C4" s="5" t="s">
        <v>27</v>
      </c>
      <c r="D4" s="2" t="s">
        <v>8</v>
      </c>
      <c r="E4" s="8">
        <v>4</v>
      </c>
      <c r="F4" s="8">
        <v>0</v>
      </c>
      <c r="G4" s="8">
        <f>SUM(E4:F4)</f>
        <v>4</v>
      </c>
      <c r="H4" s="9">
        <v>0</v>
      </c>
      <c r="I4" s="10">
        <f>DetalleProy[[#This Row],[Canalización Realizada]]/DetalleProy[[#This Row],[Total Cantidades]]</f>
        <v>0</v>
      </c>
      <c r="J4" s="6">
        <v>0</v>
      </c>
      <c r="K4" s="12">
        <f>DetalleProy[[#This Row],[Cableado Realizado]]/DetalleProy[[#This Row],[Total Cantidades]]</f>
        <v>0</v>
      </c>
      <c r="L4" s="7">
        <v>0</v>
      </c>
      <c r="M4" s="13">
        <f>DetalleProy[[#This Row],[Equipos Instalados]]/DetalleProy[[#This Row],[Total Cantidades]]</f>
        <v>0</v>
      </c>
      <c r="N4" s="4"/>
    </row>
    <row r="5" spans="1:14" x14ac:dyDescent="0.2">
      <c r="A5" s="5" t="s">
        <v>21</v>
      </c>
      <c r="B5" s="5" t="s">
        <v>23</v>
      </c>
      <c r="C5" s="5" t="s">
        <v>27</v>
      </c>
      <c r="D5" s="2" t="s">
        <v>3</v>
      </c>
      <c r="E5" s="8">
        <v>5</v>
      </c>
      <c r="F5" s="8">
        <v>0</v>
      </c>
      <c r="G5" s="8">
        <f t="shared" ref="G5:G34" si="0">SUM(E5:F5)</f>
        <v>5</v>
      </c>
      <c r="H5" s="9">
        <v>0</v>
      </c>
      <c r="I5" s="10">
        <f>DetalleProy[[#This Row],[Canalización Realizada]]/DetalleProy[[#This Row],[Total Cantidades]]</f>
        <v>0</v>
      </c>
      <c r="J5" s="6">
        <v>0</v>
      </c>
      <c r="K5" s="12">
        <f>DetalleProy[[#This Row],[Cableado Realizado]]/DetalleProy[[#This Row],[Total Cantidades]]</f>
        <v>0</v>
      </c>
      <c r="L5" s="7">
        <v>0</v>
      </c>
      <c r="M5" s="13">
        <f>DetalleProy[[#This Row],[Equipos Instalados]]/DetalleProy[[#This Row],[Total Cantidades]]</f>
        <v>0</v>
      </c>
      <c r="N5" s="4"/>
    </row>
    <row r="6" spans="1:14" x14ac:dyDescent="0.2">
      <c r="A6" s="5" t="s">
        <v>21</v>
      </c>
      <c r="B6" s="5" t="s">
        <v>23</v>
      </c>
      <c r="C6" s="5" t="s">
        <v>27</v>
      </c>
      <c r="D6" s="2" t="s">
        <v>4</v>
      </c>
      <c r="E6" s="8">
        <v>4</v>
      </c>
      <c r="F6" s="8">
        <v>0</v>
      </c>
      <c r="G6" s="8">
        <f t="shared" si="0"/>
        <v>4</v>
      </c>
      <c r="H6" s="9">
        <v>0</v>
      </c>
      <c r="I6" s="10">
        <f>DetalleProy[[#This Row],[Canalización Realizada]]/DetalleProy[[#This Row],[Total Cantidades]]</f>
        <v>0</v>
      </c>
      <c r="J6" s="6">
        <v>0</v>
      </c>
      <c r="K6" s="12">
        <f>DetalleProy[[#This Row],[Cableado Realizado]]/DetalleProy[[#This Row],[Total Cantidades]]</f>
        <v>0</v>
      </c>
      <c r="L6" s="7">
        <v>0</v>
      </c>
      <c r="M6" s="13">
        <f>DetalleProy[[#This Row],[Equipos Instalados]]/DetalleProy[[#This Row],[Total Cantidades]]</f>
        <v>0</v>
      </c>
      <c r="N6" s="4"/>
    </row>
    <row r="7" spans="1:14" x14ac:dyDescent="0.2">
      <c r="A7" s="5" t="s">
        <v>21</v>
      </c>
      <c r="B7" s="5" t="s">
        <v>22</v>
      </c>
      <c r="C7" s="5" t="s">
        <v>16</v>
      </c>
      <c r="D7" s="2" t="s">
        <v>1</v>
      </c>
      <c r="E7" s="8">
        <v>10</v>
      </c>
      <c r="F7" s="8">
        <v>3</v>
      </c>
      <c r="G7" s="8">
        <f t="shared" si="0"/>
        <v>13</v>
      </c>
      <c r="H7" s="9">
        <v>0</v>
      </c>
      <c r="I7" s="10">
        <f>DetalleProy[[#This Row],[Canalización Realizada]]/DetalleProy[[#This Row],[Total Cantidades]]</f>
        <v>0</v>
      </c>
      <c r="J7" s="6">
        <v>0</v>
      </c>
      <c r="K7" s="12">
        <f>DetalleProy[[#This Row],[Cableado Realizado]]/DetalleProy[[#This Row],[Total Cantidades]]</f>
        <v>0</v>
      </c>
      <c r="L7" s="7">
        <v>0</v>
      </c>
      <c r="M7" s="13">
        <f>DetalleProy[[#This Row],[Equipos Instalados]]/DetalleProy[[#This Row],[Total Cantidades]]</f>
        <v>0</v>
      </c>
      <c r="N7" s="4" t="s">
        <v>28</v>
      </c>
    </row>
    <row r="8" spans="1:14" x14ac:dyDescent="0.2">
      <c r="A8" s="5" t="s">
        <v>21</v>
      </c>
      <c r="B8" s="5" t="s">
        <v>22</v>
      </c>
      <c r="C8" s="5" t="s">
        <v>16</v>
      </c>
      <c r="D8" s="2" t="s">
        <v>7</v>
      </c>
      <c r="E8" s="8">
        <v>5</v>
      </c>
      <c r="F8" s="8">
        <v>0</v>
      </c>
      <c r="G8" s="8">
        <f t="shared" si="0"/>
        <v>5</v>
      </c>
      <c r="H8" s="9">
        <v>0</v>
      </c>
      <c r="I8" s="10">
        <f>DetalleProy[[#This Row],[Canalización Realizada]]/DetalleProy[[#This Row],[Total Cantidades]]</f>
        <v>0</v>
      </c>
      <c r="J8" s="6">
        <v>0</v>
      </c>
      <c r="K8" s="12">
        <f>DetalleProy[[#This Row],[Cableado Realizado]]/DetalleProy[[#This Row],[Total Cantidades]]</f>
        <v>0</v>
      </c>
      <c r="L8" s="7">
        <v>0</v>
      </c>
      <c r="M8" s="13">
        <f>DetalleProy[[#This Row],[Equipos Instalados]]/DetalleProy[[#This Row],[Total Cantidades]]</f>
        <v>0</v>
      </c>
      <c r="N8" s="4"/>
    </row>
    <row r="9" spans="1:14" x14ac:dyDescent="0.2">
      <c r="A9" s="5" t="s">
        <v>21</v>
      </c>
      <c r="B9" s="5" t="s">
        <v>22</v>
      </c>
      <c r="C9" s="5" t="s">
        <v>16</v>
      </c>
      <c r="D9" s="2" t="s">
        <v>8</v>
      </c>
      <c r="E9" s="8">
        <v>3</v>
      </c>
      <c r="F9" s="8">
        <v>0</v>
      </c>
      <c r="G9" s="8">
        <f t="shared" si="0"/>
        <v>3</v>
      </c>
      <c r="H9" s="9">
        <v>0</v>
      </c>
      <c r="I9" s="10">
        <f>DetalleProy[[#This Row],[Canalización Realizada]]/DetalleProy[[#This Row],[Total Cantidades]]</f>
        <v>0</v>
      </c>
      <c r="J9" s="6">
        <v>0</v>
      </c>
      <c r="K9" s="12">
        <f>DetalleProy[[#This Row],[Cableado Realizado]]/DetalleProy[[#This Row],[Total Cantidades]]</f>
        <v>0</v>
      </c>
      <c r="L9" s="7">
        <v>0</v>
      </c>
      <c r="M9" s="13">
        <f>DetalleProy[[#This Row],[Equipos Instalados]]/DetalleProy[[#This Row],[Total Cantidades]]</f>
        <v>0</v>
      </c>
      <c r="N9" s="4"/>
    </row>
    <row r="10" spans="1:14" x14ac:dyDescent="0.2">
      <c r="A10" s="5" t="s">
        <v>21</v>
      </c>
      <c r="B10" s="5" t="s">
        <v>23</v>
      </c>
      <c r="C10" s="5" t="s">
        <v>24</v>
      </c>
      <c r="D10" s="2" t="s">
        <v>1</v>
      </c>
      <c r="E10" s="8">
        <v>12</v>
      </c>
      <c r="F10" s="8">
        <v>4</v>
      </c>
      <c r="G10" s="8">
        <f t="shared" si="0"/>
        <v>16</v>
      </c>
      <c r="H10" s="9">
        <v>11</v>
      </c>
      <c r="I10" s="10">
        <f>DetalleProy[[#This Row],[Canalización Realizada]]/DetalleProy[[#This Row],[Total Cantidades]]</f>
        <v>0.6875</v>
      </c>
      <c r="J10" s="6">
        <v>0</v>
      </c>
      <c r="K10" s="12">
        <f>DetalleProy[[#This Row],[Cableado Realizado]]/DetalleProy[[#This Row],[Total Cantidades]]</f>
        <v>0</v>
      </c>
      <c r="L10" s="7">
        <v>0</v>
      </c>
      <c r="M10" s="13">
        <f>DetalleProy[[#This Row],[Equipos Instalados]]/DetalleProy[[#This Row],[Total Cantidades]]</f>
        <v>0</v>
      </c>
      <c r="N10" s="4"/>
    </row>
    <row r="11" spans="1:14" x14ac:dyDescent="0.2">
      <c r="A11" s="5" t="s">
        <v>21</v>
      </c>
      <c r="B11" s="5" t="s">
        <v>23</v>
      </c>
      <c r="C11" s="5" t="s">
        <v>24</v>
      </c>
      <c r="D11" s="2" t="s">
        <v>7</v>
      </c>
      <c r="E11" s="8">
        <v>6</v>
      </c>
      <c r="F11" s="8">
        <v>0</v>
      </c>
      <c r="G11" s="8">
        <f t="shared" si="0"/>
        <v>6</v>
      </c>
      <c r="H11" s="9">
        <v>6</v>
      </c>
      <c r="I11" s="10">
        <f>DetalleProy[[#This Row],[Canalización Realizada]]/DetalleProy[[#This Row],[Total Cantidades]]</f>
        <v>1</v>
      </c>
      <c r="J11" s="6">
        <v>0</v>
      </c>
      <c r="K11" s="12">
        <f>DetalleProy[[#This Row],[Cableado Realizado]]/DetalleProy[[#This Row],[Total Cantidades]]</f>
        <v>0</v>
      </c>
      <c r="L11" s="7">
        <v>0</v>
      </c>
      <c r="M11" s="13">
        <f>DetalleProy[[#This Row],[Equipos Instalados]]/DetalleProy[[#This Row],[Total Cantidades]]</f>
        <v>0</v>
      </c>
      <c r="N11" s="4"/>
    </row>
    <row r="12" spans="1:14" x14ac:dyDescent="0.2">
      <c r="A12" s="5" t="s">
        <v>21</v>
      </c>
      <c r="B12" s="5" t="s">
        <v>23</v>
      </c>
      <c r="C12" s="5" t="s">
        <v>24</v>
      </c>
      <c r="D12" s="2" t="s">
        <v>8</v>
      </c>
      <c r="E12" s="8">
        <v>6</v>
      </c>
      <c r="F12" s="8">
        <v>0</v>
      </c>
      <c r="G12" s="8">
        <f t="shared" si="0"/>
        <v>6</v>
      </c>
      <c r="H12" s="9">
        <v>0</v>
      </c>
      <c r="I12" s="10">
        <f>DetalleProy[[#This Row],[Canalización Realizada]]/DetalleProy[[#This Row],[Total Cantidades]]</f>
        <v>0</v>
      </c>
      <c r="J12" s="6">
        <v>0</v>
      </c>
      <c r="K12" s="12">
        <f>DetalleProy[[#This Row],[Cableado Realizado]]/DetalleProy[[#This Row],[Total Cantidades]]</f>
        <v>0</v>
      </c>
      <c r="L12" s="7">
        <v>0</v>
      </c>
      <c r="M12" s="13">
        <f>DetalleProy[[#This Row],[Equipos Instalados]]/DetalleProy[[#This Row],[Total Cantidades]]</f>
        <v>0</v>
      </c>
      <c r="N12" s="4"/>
    </row>
    <row r="13" spans="1:14" x14ac:dyDescent="0.2">
      <c r="A13" s="5" t="s">
        <v>21</v>
      </c>
      <c r="B13" s="5" t="s">
        <v>23</v>
      </c>
      <c r="C13" s="5" t="s">
        <v>24</v>
      </c>
      <c r="D13" s="2" t="s">
        <v>3</v>
      </c>
      <c r="E13" s="8">
        <v>3</v>
      </c>
      <c r="F13" s="8">
        <v>0</v>
      </c>
      <c r="G13" s="8">
        <f t="shared" si="0"/>
        <v>3</v>
      </c>
      <c r="H13" s="9">
        <v>3</v>
      </c>
      <c r="I13" s="10">
        <f>DetalleProy[[#This Row],[Canalización Realizada]]/DetalleProy[[#This Row],[Total Cantidades]]</f>
        <v>1</v>
      </c>
      <c r="J13" s="6">
        <v>0</v>
      </c>
      <c r="K13" s="12">
        <f>DetalleProy[[#This Row],[Cableado Realizado]]/DetalleProy[[#This Row],[Total Cantidades]]</f>
        <v>0</v>
      </c>
      <c r="L13" s="7">
        <v>0</v>
      </c>
      <c r="M13" s="13">
        <f>DetalleProy[[#This Row],[Equipos Instalados]]/DetalleProy[[#This Row],[Total Cantidades]]</f>
        <v>0</v>
      </c>
      <c r="N13" s="4"/>
    </row>
    <row r="14" spans="1:14" x14ac:dyDescent="0.2">
      <c r="A14" s="5" t="s">
        <v>21</v>
      </c>
      <c r="B14" s="5" t="s">
        <v>23</v>
      </c>
      <c r="C14" s="5" t="s">
        <v>24</v>
      </c>
      <c r="D14" s="2" t="s">
        <v>4</v>
      </c>
      <c r="E14" s="8">
        <v>2</v>
      </c>
      <c r="F14" s="8">
        <v>0</v>
      </c>
      <c r="G14" s="8">
        <f t="shared" si="0"/>
        <v>2</v>
      </c>
      <c r="H14" s="9">
        <v>2</v>
      </c>
      <c r="I14" s="10">
        <f>DetalleProy[[#This Row],[Canalización Realizada]]/DetalleProy[[#This Row],[Total Cantidades]]</f>
        <v>1</v>
      </c>
      <c r="J14" s="6">
        <v>0</v>
      </c>
      <c r="K14" s="12">
        <f>DetalleProy[[#This Row],[Cableado Realizado]]/DetalleProy[[#This Row],[Total Cantidades]]</f>
        <v>0</v>
      </c>
      <c r="L14" s="7">
        <v>0</v>
      </c>
      <c r="M14" s="13">
        <f>DetalleProy[[#This Row],[Equipos Instalados]]/DetalleProy[[#This Row],[Total Cantidades]]</f>
        <v>0</v>
      </c>
      <c r="N14" s="4"/>
    </row>
    <row r="15" spans="1:14" x14ac:dyDescent="0.2">
      <c r="A15" s="5" t="s">
        <v>21</v>
      </c>
      <c r="B15" s="5" t="s">
        <v>23</v>
      </c>
      <c r="C15" s="5" t="s">
        <v>24</v>
      </c>
      <c r="D15" s="2" t="s">
        <v>5</v>
      </c>
      <c r="E15" s="8">
        <v>2</v>
      </c>
      <c r="F15" s="8">
        <v>0</v>
      </c>
      <c r="G15" s="8">
        <f t="shared" si="0"/>
        <v>2</v>
      </c>
      <c r="H15" s="9">
        <v>2</v>
      </c>
      <c r="I15" s="10">
        <f>DetalleProy[[#This Row],[Canalización Realizada]]/DetalleProy[[#This Row],[Total Cantidades]]</f>
        <v>1</v>
      </c>
      <c r="J15" s="6">
        <v>0</v>
      </c>
      <c r="K15" s="12">
        <f>DetalleProy[[#This Row],[Cableado Realizado]]/DetalleProy[[#This Row],[Total Cantidades]]</f>
        <v>0</v>
      </c>
      <c r="L15" s="7">
        <v>0</v>
      </c>
      <c r="M15" s="13">
        <f>DetalleProy[[#This Row],[Equipos Instalados]]/DetalleProy[[#This Row],[Total Cantidades]]</f>
        <v>0</v>
      </c>
      <c r="N15" s="4"/>
    </row>
    <row r="16" spans="1:14" x14ac:dyDescent="0.2">
      <c r="A16" s="5" t="s">
        <v>21</v>
      </c>
      <c r="B16" s="5" t="s">
        <v>23</v>
      </c>
      <c r="C16" s="5" t="s">
        <v>25</v>
      </c>
      <c r="D16" s="2" t="s">
        <v>1</v>
      </c>
      <c r="E16" s="8">
        <v>11</v>
      </c>
      <c r="F16" s="8">
        <v>3</v>
      </c>
      <c r="G16" s="8">
        <f t="shared" si="0"/>
        <v>14</v>
      </c>
      <c r="H16" s="9">
        <v>0</v>
      </c>
      <c r="I16" s="10">
        <f>DetalleProy[[#This Row],[Canalización Realizada]]/DetalleProy[[#This Row],[Total Cantidades]]</f>
        <v>0</v>
      </c>
      <c r="J16" s="6">
        <v>0</v>
      </c>
      <c r="K16" s="12">
        <f>DetalleProy[[#This Row],[Cableado Realizado]]/DetalleProy[[#This Row],[Total Cantidades]]</f>
        <v>0</v>
      </c>
      <c r="L16" s="7">
        <v>0</v>
      </c>
      <c r="M16" s="13">
        <f>DetalleProy[[#This Row],[Equipos Instalados]]/DetalleProy[[#This Row],[Total Cantidades]]</f>
        <v>0</v>
      </c>
      <c r="N16" s="4"/>
    </row>
    <row r="17" spans="1:14" x14ac:dyDescent="0.2">
      <c r="A17" s="5" t="s">
        <v>21</v>
      </c>
      <c r="B17" s="5" t="s">
        <v>23</v>
      </c>
      <c r="C17" s="5" t="s">
        <v>25</v>
      </c>
      <c r="D17" s="2" t="s">
        <v>7</v>
      </c>
      <c r="E17" s="8">
        <v>4</v>
      </c>
      <c r="F17" s="8">
        <v>0</v>
      </c>
      <c r="G17" s="8">
        <f t="shared" si="0"/>
        <v>4</v>
      </c>
      <c r="H17" s="9">
        <v>0</v>
      </c>
      <c r="I17" s="10">
        <f>DetalleProy[[#This Row],[Canalización Realizada]]/DetalleProy[[#This Row],[Total Cantidades]]</f>
        <v>0</v>
      </c>
      <c r="J17" s="6">
        <v>0</v>
      </c>
      <c r="K17" s="12">
        <f>DetalleProy[[#This Row],[Cableado Realizado]]/DetalleProy[[#This Row],[Total Cantidades]]</f>
        <v>0</v>
      </c>
      <c r="L17" s="7">
        <v>0</v>
      </c>
      <c r="M17" s="13">
        <f>DetalleProy[[#This Row],[Equipos Instalados]]/DetalleProy[[#This Row],[Total Cantidades]]</f>
        <v>0</v>
      </c>
      <c r="N17" s="4"/>
    </row>
    <row r="18" spans="1:14" x14ac:dyDescent="0.2">
      <c r="A18" s="5" t="s">
        <v>21</v>
      </c>
      <c r="B18" s="5" t="s">
        <v>23</v>
      </c>
      <c r="C18" s="5" t="s">
        <v>25</v>
      </c>
      <c r="D18" s="2" t="s">
        <v>8</v>
      </c>
      <c r="E18" s="8">
        <v>4</v>
      </c>
      <c r="F18" s="8">
        <v>0</v>
      </c>
      <c r="G18" s="8">
        <f t="shared" si="0"/>
        <v>4</v>
      </c>
      <c r="H18" s="9">
        <v>0</v>
      </c>
      <c r="I18" s="10">
        <f>DetalleProy[[#This Row],[Canalización Realizada]]/DetalleProy[[#This Row],[Total Cantidades]]</f>
        <v>0</v>
      </c>
      <c r="J18" s="6">
        <v>0</v>
      </c>
      <c r="K18" s="12">
        <f>DetalleProy[[#This Row],[Cableado Realizado]]/DetalleProy[[#This Row],[Total Cantidades]]</f>
        <v>0</v>
      </c>
      <c r="L18" s="7">
        <v>0</v>
      </c>
      <c r="M18" s="13">
        <f>DetalleProy[[#This Row],[Equipos Instalados]]/DetalleProy[[#This Row],[Total Cantidades]]</f>
        <v>0</v>
      </c>
      <c r="N18" s="4"/>
    </row>
    <row r="19" spans="1:14" x14ac:dyDescent="0.2">
      <c r="A19" s="5" t="s">
        <v>21</v>
      </c>
      <c r="B19" s="5" t="s">
        <v>23</v>
      </c>
      <c r="C19" s="5" t="s">
        <v>25</v>
      </c>
      <c r="D19" s="2" t="s">
        <v>3</v>
      </c>
      <c r="E19" s="8">
        <v>7</v>
      </c>
      <c r="F19" s="8">
        <v>0</v>
      </c>
      <c r="G19" s="8">
        <f t="shared" si="0"/>
        <v>7</v>
      </c>
      <c r="H19" s="9">
        <v>0</v>
      </c>
      <c r="I19" s="10">
        <f>DetalleProy[[#This Row],[Canalización Realizada]]/DetalleProy[[#This Row],[Total Cantidades]]</f>
        <v>0</v>
      </c>
      <c r="J19" s="6">
        <v>0</v>
      </c>
      <c r="K19" s="12">
        <f>DetalleProy[[#This Row],[Cableado Realizado]]/DetalleProy[[#This Row],[Total Cantidades]]</f>
        <v>0</v>
      </c>
      <c r="L19" s="7">
        <v>0</v>
      </c>
      <c r="M19" s="13">
        <f>DetalleProy[[#This Row],[Equipos Instalados]]/DetalleProy[[#This Row],[Total Cantidades]]</f>
        <v>0</v>
      </c>
      <c r="N19" s="4" t="s">
        <v>2</v>
      </c>
    </row>
    <row r="20" spans="1:14" x14ac:dyDescent="0.2">
      <c r="A20" s="5" t="s">
        <v>21</v>
      </c>
      <c r="B20" s="5" t="s">
        <v>23</v>
      </c>
      <c r="C20" s="5" t="s">
        <v>26</v>
      </c>
      <c r="D20" s="2" t="s">
        <v>1</v>
      </c>
      <c r="E20" s="8">
        <v>10</v>
      </c>
      <c r="F20" s="8">
        <v>3</v>
      </c>
      <c r="G20" s="8">
        <f t="shared" si="0"/>
        <v>13</v>
      </c>
      <c r="H20" s="9">
        <v>13</v>
      </c>
      <c r="I20" s="10">
        <f>DetalleProy[[#This Row],[Canalización Realizada]]/DetalleProy[[#This Row],[Total Cantidades]]</f>
        <v>1</v>
      </c>
      <c r="J20" s="6">
        <v>13</v>
      </c>
      <c r="K20" s="12">
        <f>DetalleProy[[#This Row],[Cableado Realizado]]/DetalleProy[[#This Row],[Total Cantidades]]</f>
        <v>1</v>
      </c>
      <c r="L20" s="7">
        <v>0</v>
      </c>
      <c r="M20" s="13">
        <f>DetalleProy[[#This Row],[Equipos Instalados]]/DetalleProy[[#This Row],[Total Cantidades]]</f>
        <v>0</v>
      </c>
      <c r="N20" s="4"/>
    </row>
    <row r="21" spans="1:14" ht="15" customHeight="1" x14ac:dyDescent="0.2">
      <c r="A21" s="5" t="s">
        <v>21</v>
      </c>
      <c r="B21" s="5" t="s">
        <v>23</v>
      </c>
      <c r="C21" s="5" t="s">
        <v>26</v>
      </c>
      <c r="D21" s="2" t="s">
        <v>7</v>
      </c>
      <c r="E21" s="8">
        <v>6</v>
      </c>
      <c r="F21" s="8">
        <v>0</v>
      </c>
      <c r="G21" s="8">
        <f t="shared" si="0"/>
        <v>6</v>
      </c>
      <c r="H21" s="9">
        <v>6</v>
      </c>
      <c r="I21" s="10">
        <f>DetalleProy[[#This Row],[Canalización Realizada]]/DetalleProy[[#This Row],[Total Cantidades]]</f>
        <v>1</v>
      </c>
      <c r="J21" s="6">
        <v>6</v>
      </c>
      <c r="K21" s="12">
        <f>DetalleProy[[#This Row],[Cableado Realizado]]/DetalleProy[[#This Row],[Total Cantidades]]</f>
        <v>1</v>
      </c>
      <c r="L21" s="7">
        <v>0</v>
      </c>
      <c r="M21" s="13">
        <f>DetalleProy[[#This Row],[Equipos Instalados]]/DetalleProy[[#This Row],[Total Cantidades]]</f>
        <v>0</v>
      </c>
      <c r="N21" s="4"/>
    </row>
    <row r="22" spans="1:14" x14ac:dyDescent="0.2">
      <c r="A22" s="5" t="s">
        <v>21</v>
      </c>
      <c r="B22" s="5" t="s">
        <v>23</v>
      </c>
      <c r="C22" s="5" t="s">
        <v>26</v>
      </c>
      <c r="D22" s="2" t="s">
        <v>8</v>
      </c>
      <c r="E22" s="8">
        <v>8</v>
      </c>
      <c r="F22" s="8">
        <v>0</v>
      </c>
      <c r="G22" s="8">
        <f t="shared" si="0"/>
        <v>8</v>
      </c>
      <c r="H22" s="9">
        <v>8</v>
      </c>
      <c r="I22" s="10">
        <f>DetalleProy[[#This Row],[Canalización Realizada]]/DetalleProy[[#This Row],[Total Cantidades]]</f>
        <v>1</v>
      </c>
      <c r="J22" s="6">
        <v>8</v>
      </c>
      <c r="K22" s="12">
        <f>DetalleProy[[#This Row],[Cableado Realizado]]/DetalleProy[[#This Row],[Total Cantidades]]</f>
        <v>1</v>
      </c>
      <c r="L22" s="7">
        <v>0</v>
      </c>
      <c r="M22" s="13">
        <f>DetalleProy[[#This Row],[Equipos Instalados]]/DetalleProy[[#This Row],[Total Cantidades]]</f>
        <v>0</v>
      </c>
      <c r="N22" s="4"/>
    </row>
    <row r="23" spans="1:14" x14ac:dyDescent="0.2">
      <c r="A23" s="5" t="s">
        <v>21</v>
      </c>
      <c r="B23" s="5" t="s">
        <v>23</v>
      </c>
      <c r="C23" s="5" t="s">
        <v>26</v>
      </c>
      <c r="D23" s="2" t="s">
        <v>3</v>
      </c>
      <c r="E23" s="8">
        <v>5</v>
      </c>
      <c r="F23" s="8">
        <v>0</v>
      </c>
      <c r="G23" s="8">
        <f t="shared" si="0"/>
        <v>5</v>
      </c>
      <c r="H23" s="9">
        <v>5</v>
      </c>
      <c r="I23" s="10">
        <f>DetalleProy[[#This Row],[Canalización Realizada]]/DetalleProy[[#This Row],[Total Cantidades]]</f>
        <v>1</v>
      </c>
      <c r="J23" s="6">
        <v>5</v>
      </c>
      <c r="K23" s="12">
        <f>DetalleProy[[#This Row],[Cableado Realizado]]/DetalleProy[[#This Row],[Total Cantidades]]</f>
        <v>1</v>
      </c>
      <c r="L23" s="7">
        <v>0</v>
      </c>
      <c r="M23" s="13">
        <f>DetalleProy[[#This Row],[Equipos Instalados]]/DetalleProy[[#This Row],[Total Cantidades]]</f>
        <v>0</v>
      </c>
      <c r="N23" s="4"/>
    </row>
    <row r="24" spans="1:14" x14ac:dyDescent="0.2">
      <c r="A24" s="5" t="s">
        <v>21</v>
      </c>
      <c r="B24" s="5" t="s">
        <v>23</v>
      </c>
      <c r="C24" s="5" t="s">
        <v>26</v>
      </c>
      <c r="D24" s="2" t="s">
        <v>4</v>
      </c>
      <c r="E24" s="8">
        <v>5</v>
      </c>
      <c r="F24" s="8">
        <v>0</v>
      </c>
      <c r="G24" s="8">
        <f t="shared" si="0"/>
        <v>5</v>
      </c>
      <c r="H24" s="9">
        <v>5</v>
      </c>
      <c r="I24" s="10">
        <f>DetalleProy[[#This Row],[Canalización Realizada]]/DetalleProy[[#This Row],[Total Cantidades]]</f>
        <v>1</v>
      </c>
      <c r="J24" s="6">
        <v>5</v>
      </c>
      <c r="K24" s="12">
        <f>DetalleProy[[#This Row],[Cableado Realizado]]/DetalleProy[[#This Row],[Total Cantidades]]</f>
        <v>1</v>
      </c>
      <c r="L24" s="7">
        <v>0</v>
      </c>
      <c r="M24" s="13">
        <f>DetalleProy[[#This Row],[Equipos Instalados]]/DetalleProy[[#This Row],[Total Cantidades]]</f>
        <v>0</v>
      </c>
      <c r="N24" s="4"/>
    </row>
    <row r="25" spans="1:14" x14ac:dyDescent="0.2">
      <c r="A25" s="5" t="s">
        <v>21</v>
      </c>
      <c r="B25" s="5" t="s">
        <v>23</v>
      </c>
      <c r="C25" s="5" t="s">
        <v>26</v>
      </c>
      <c r="D25" s="2" t="s">
        <v>5</v>
      </c>
      <c r="E25" s="8">
        <v>5</v>
      </c>
      <c r="F25" s="8">
        <v>0</v>
      </c>
      <c r="G25" s="8">
        <f t="shared" si="0"/>
        <v>5</v>
      </c>
      <c r="H25" s="9">
        <v>5</v>
      </c>
      <c r="I25" s="10">
        <f>DetalleProy[[#This Row],[Canalización Realizada]]/DetalleProy[[#This Row],[Total Cantidades]]</f>
        <v>1</v>
      </c>
      <c r="J25" s="6">
        <v>5</v>
      </c>
      <c r="K25" s="12">
        <f>DetalleProy[[#This Row],[Cableado Realizado]]/DetalleProy[[#This Row],[Total Cantidades]]</f>
        <v>1</v>
      </c>
      <c r="L25" s="7">
        <v>0</v>
      </c>
      <c r="M25" s="13">
        <f>DetalleProy[[#This Row],[Equipos Instalados]]/DetalleProy[[#This Row],[Total Cantidades]]</f>
        <v>0</v>
      </c>
      <c r="N25" s="4"/>
    </row>
    <row r="26" spans="1:14" x14ac:dyDescent="0.2">
      <c r="A26" s="5" t="s">
        <v>21</v>
      </c>
      <c r="B26" s="5" t="s">
        <v>23</v>
      </c>
      <c r="C26" s="5" t="s">
        <v>26</v>
      </c>
      <c r="D26" s="2" t="s">
        <v>6</v>
      </c>
      <c r="E26" s="8">
        <v>9</v>
      </c>
      <c r="F26" s="8">
        <v>0</v>
      </c>
      <c r="G26" s="8">
        <f t="shared" si="0"/>
        <v>9</v>
      </c>
      <c r="H26" s="9">
        <v>0</v>
      </c>
      <c r="I26" s="10">
        <f>DetalleProy[[#This Row],[Canalización Realizada]]/DetalleProy[[#This Row],[Total Cantidades]]</f>
        <v>0</v>
      </c>
      <c r="J26" s="6">
        <v>0</v>
      </c>
      <c r="K26" s="12">
        <f>DetalleProy[[#This Row],[Cableado Realizado]]/DetalleProy[[#This Row],[Total Cantidades]]</f>
        <v>0</v>
      </c>
      <c r="L26" s="7">
        <v>0</v>
      </c>
      <c r="M26" s="13">
        <f>DetalleProy[[#This Row],[Equipos Instalados]]/DetalleProy[[#This Row],[Total Cantidades]]</f>
        <v>0</v>
      </c>
      <c r="N26" s="4" t="s">
        <v>2</v>
      </c>
    </row>
    <row r="27" spans="1:14" x14ac:dyDescent="0.2">
      <c r="A27" s="5" t="s">
        <v>21</v>
      </c>
      <c r="B27" s="5" t="s">
        <v>56</v>
      </c>
      <c r="C27" s="5" t="s">
        <v>56</v>
      </c>
      <c r="D27" s="2" t="s">
        <v>1</v>
      </c>
      <c r="E27" s="8">
        <v>0</v>
      </c>
      <c r="F27" s="8">
        <v>1</v>
      </c>
      <c r="G27" s="8">
        <f t="shared" si="0"/>
        <v>1</v>
      </c>
      <c r="H27" s="9">
        <v>0</v>
      </c>
      <c r="I27" s="10">
        <f>DetalleProy[[#This Row],[Canalización Realizada]]/DetalleProy[[#This Row],[Total Cantidades]]</f>
        <v>0</v>
      </c>
      <c r="J27" s="6">
        <v>0</v>
      </c>
      <c r="K27" s="12">
        <f>DetalleProy[[#This Row],[Cableado Realizado]]/DetalleProy[[#This Row],[Total Cantidades]]</f>
        <v>0</v>
      </c>
      <c r="L27" s="7">
        <v>0</v>
      </c>
      <c r="M27" s="13">
        <f>DetalleProy[[#This Row],[Equipos Instalados]]/DetalleProy[[#This Row],[Total Cantidades]]</f>
        <v>0</v>
      </c>
      <c r="N27" s="4"/>
    </row>
    <row r="28" spans="1:14" x14ac:dyDescent="0.2">
      <c r="A28" s="5" t="s">
        <v>21</v>
      </c>
      <c r="B28" s="5" t="s">
        <v>57</v>
      </c>
      <c r="C28" s="5" t="s">
        <v>57</v>
      </c>
      <c r="D28" s="2" t="s">
        <v>1</v>
      </c>
      <c r="E28" s="8">
        <v>0</v>
      </c>
      <c r="F28" s="8">
        <v>1</v>
      </c>
      <c r="G28" s="8">
        <f t="shared" si="0"/>
        <v>1</v>
      </c>
      <c r="H28" s="9">
        <v>0</v>
      </c>
      <c r="I28" s="10">
        <f>DetalleProy[[#This Row],[Canalización Realizada]]/DetalleProy[[#This Row],[Total Cantidades]]</f>
        <v>0</v>
      </c>
      <c r="J28" s="6">
        <v>0</v>
      </c>
      <c r="K28" s="12">
        <f>DetalleProy[[#This Row],[Cableado Realizado]]/DetalleProy[[#This Row],[Total Cantidades]]</f>
        <v>0</v>
      </c>
      <c r="L28" s="7">
        <v>0</v>
      </c>
      <c r="M28" s="13">
        <f>DetalleProy[[#This Row],[Equipos Instalados]]/DetalleProy[[#This Row],[Total Cantidades]]</f>
        <v>0</v>
      </c>
      <c r="N28" s="4"/>
    </row>
    <row r="29" spans="1:14" x14ac:dyDescent="0.2">
      <c r="A29" s="5" t="s">
        <v>21</v>
      </c>
      <c r="B29" s="5" t="s">
        <v>58</v>
      </c>
      <c r="C29" s="5" t="s">
        <v>58</v>
      </c>
      <c r="D29" s="2" t="s">
        <v>1</v>
      </c>
      <c r="E29" s="8">
        <v>4</v>
      </c>
      <c r="F29" s="8">
        <v>1</v>
      </c>
      <c r="G29" s="8">
        <f t="shared" si="0"/>
        <v>5</v>
      </c>
      <c r="H29" s="9">
        <v>0</v>
      </c>
      <c r="I29" s="10">
        <f>DetalleProy[[#This Row],[Canalización Realizada]]/DetalleProy[[#This Row],[Total Cantidades]]</f>
        <v>0</v>
      </c>
      <c r="J29" s="6">
        <v>0</v>
      </c>
      <c r="K29" s="12">
        <f>DetalleProy[[#This Row],[Cableado Realizado]]/DetalleProy[[#This Row],[Total Cantidades]]</f>
        <v>0</v>
      </c>
      <c r="L29" s="7">
        <v>0</v>
      </c>
      <c r="M29" s="13">
        <f>DetalleProy[[#This Row],[Equipos Instalados]]/DetalleProy[[#This Row],[Total Cantidades]]</f>
        <v>0</v>
      </c>
      <c r="N29" s="4"/>
    </row>
    <row r="30" spans="1:14" x14ac:dyDescent="0.2">
      <c r="A30" s="5" t="s">
        <v>21</v>
      </c>
      <c r="B30" s="5" t="s">
        <v>63</v>
      </c>
      <c r="C30" s="5" t="s">
        <v>63</v>
      </c>
      <c r="D30" s="2" t="s">
        <v>1</v>
      </c>
      <c r="E30" s="8">
        <v>3</v>
      </c>
      <c r="F30" s="8">
        <v>1</v>
      </c>
      <c r="G30" s="8">
        <f t="shared" si="0"/>
        <v>4</v>
      </c>
      <c r="H30" s="9">
        <v>0</v>
      </c>
      <c r="I30" s="10">
        <f>DetalleProy[[#This Row],[Canalización Realizada]]/DetalleProy[[#This Row],[Total Cantidades]]</f>
        <v>0</v>
      </c>
      <c r="J30" s="6">
        <v>0</v>
      </c>
      <c r="K30" s="12">
        <f>DetalleProy[[#This Row],[Cableado Realizado]]/DetalleProy[[#This Row],[Total Cantidades]]</f>
        <v>0</v>
      </c>
      <c r="L30" s="7">
        <v>0</v>
      </c>
      <c r="M30" s="13">
        <f>DetalleProy[[#This Row],[Equipos Instalados]]/DetalleProy[[#This Row],[Total Cantidades]]</f>
        <v>0</v>
      </c>
      <c r="N30" s="4"/>
    </row>
    <row r="31" spans="1:14" x14ac:dyDescent="0.2">
      <c r="A31" s="5" t="s">
        <v>21</v>
      </c>
      <c r="B31" s="5" t="s">
        <v>59</v>
      </c>
      <c r="C31" s="5" t="s">
        <v>59</v>
      </c>
      <c r="D31" s="2" t="s">
        <v>1</v>
      </c>
      <c r="E31" s="8">
        <v>3</v>
      </c>
      <c r="F31" s="8">
        <v>1</v>
      </c>
      <c r="G31" s="8">
        <f t="shared" si="0"/>
        <v>4</v>
      </c>
      <c r="H31" s="9">
        <v>0</v>
      </c>
      <c r="I31" s="10">
        <f>DetalleProy[[#This Row],[Canalización Realizada]]/DetalleProy[[#This Row],[Total Cantidades]]</f>
        <v>0</v>
      </c>
      <c r="J31" s="6">
        <v>0</v>
      </c>
      <c r="K31" s="12">
        <f>DetalleProy[[#This Row],[Cableado Realizado]]/DetalleProy[[#This Row],[Total Cantidades]]</f>
        <v>0</v>
      </c>
      <c r="L31" s="7">
        <v>0</v>
      </c>
      <c r="M31" s="13">
        <f>DetalleProy[[#This Row],[Equipos Instalados]]/DetalleProy[[#This Row],[Total Cantidades]]</f>
        <v>0</v>
      </c>
      <c r="N31" s="4"/>
    </row>
    <row r="32" spans="1:14" x14ac:dyDescent="0.2">
      <c r="A32" s="5" t="s">
        <v>21</v>
      </c>
      <c r="B32" s="5" t="s">
        <v>60</v>
      </c>
      <c r="C32" s="5" t="s">
        <v>60</v>
      </c>
      <c r="D32" s="2" t="s">
        <v>1</v>
      </c>
      <c r="E32" s="8">
        <v>6</v>
      </c>
      <c r="F32" s="8">
        <v>1</v>
      </c>
      <c r="G32" s="8">
        <f t="shared" si="0"/>
        <v>7</v>
      </c>
      <c r="H32" s="9">
        <v>0</v>
      </c>
      <c r="I32" s="10">
        <f>DetalleProy[[#This Row],[Canalización Realizada]]/DetalleProy[[#This Row],[Total Cantidades]]</f>
        <v>0</v>
      </c>
      <c r="J32" s="6">
        <v>0</v>
      </c>
      <c r="K32" s="12">
        <f>DetalleProy[[#This Row],[Cableado Realizado]]/DetalleProy[[#This Row],[Total Cantidades]]</f>
        <v>0</v>
      </c>
      <c r="L32" s="7">
        <v>0</v>
      </c>
      <c r="M32" s="13">
        <f>DetalleProy[[#This Row],[Equipos Instalados]]/DetalleProy[[#This Row],[Total Cantidades]]</f>
        <v>0</v>
      </c>
      <c r="N32" s="4"/>
    </row>
    <row r="33" spans="1:14" x14ac:dyDescent="0.2">
      <c r="A33" s="5" t="s">
        <v>21</v>
      </c>
      <c r="B33" s="5" t="s">
        <v>61</v>
      </c>
      <c r="C33" s="5" t="s">
        <v>61</v>
      </c>
      <c r="D33" s="2" t="s">
        <v>1</v>
      </c>
      <c r="E33" s="8">
        <v>6</v>
      </c>
      <c r="F33" s="8">
        <v>1</v>
      </c>
      <c r="G33" s="8">
        <f t="shared" si="0"/>
        <v>7</v>
      </c>
      <c r="H33" s="9">
        <v>0</v>
      </c>
      <c r="I33" s="10">
        <f>DetalleProy[[#This Row],[Canalización Realizada]]/DetalleProy[[#This Row],[Total Cantidades]]</f>
        <v>0</v>
      </c>
      <c r="J33" s="6">
        <v>0</v>
      </c>
      <c r="K33" s="12">
        <f>DetalleProy[[#This Row],[Cableado Realizado]]/DetalleProy[[#This Row],[Total Cantidades]]</f>
        <v>0</v>
      </c>
      <c r="L33" s="7">
        <v>0</v>
      </c>
      <c r="M33" s="13">
        <f>DetalleProy[[#This Row],[Equipos Instalados]]/DetalleProy[[#This Row],[Total Cantidades]]</f>
        <v>0</v>
      </c>
      <c r="N33" s="4"/>
    </row>
    <row r="34" spans="1:14" x14ac:dyDescent="0.2">
      <c r="A34" s="26" t="s">
        <v>21</v>
      </c>
      <c r="B34" s="26" t="s">
        <v>62</v>
      </c>
      <c r="C34" s="26" t="s">
        <v>62</v>
      </c>
      <c r="D34" s="2" t="s">
        <v>1</v>
      </c>
      <c r="E34" s="27">
        <v>3</v>
      </c>
      <c r="F34" s="27">
        <v>1</v>
      </c>
      <c r="G34" s="8">
        <f t="shared" si="0"/>
        <v>4</v>
      </c>
      <c r="H34" s="9">
        <v>0</v>
      </c>
      <c r="I34" s="10">
        <f>DetalleProy[[#This Row],[Canalización Realizada]]/DetalleProy[[#This Row],[Total Cantidades]]</f>
        <v>0</v>
      </c>
      <c r="J34" s="6">
        <v>0</v>
      </c>
      <c r="K34" s="12">
        <f>DetalleProy[[#This Row],[Cableado Realizado]]/DetalleProy[[#This Row],[Total Cantidades]]</f>
        <v>0</v>
      </c>
      <c r="L34" s="7">
        <v>0</v>
      </c>
      <c r="M34" s="13">
        <f>DetalleProy[[#This Row],[Equipos Instalados]]/DetalleProy[[#This Row],[Total Cantidades]]</f>
        <v>0</v>
      </c>
      <c r="N34" s="28"/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60484-5F6A-4EC5-90C7-8C55A6CDBDB9}">
  <sheetPr>
    <tabColor theme="8" tint="0.79998168889431442"/>
  </sheetPr>
  <dimension ref="A1:I18"/>
  <sheetViews>
    <sheetView showGridLines="0" workbookViewId="0">
      <selection activeCell="G17" sqref="G17"/>
    </sheetView>
  </sheetViews>
  <sheetFormatPr baseColWidth="10" defaultRowHeight="16" x14ac:dyDescent="0.2"/>
  <cols>
    <col min="1" max="1" width="8.5" bestFit="1" customWidth="1"/>
    <col min="2" max="2" width="42.5" bestFit="1" customWidth="1"/>
    <col min="3" max="3" width="14.5" bestFit="1" customWidth="1"/>
    <col min="4" max="4" width="17.5" bestFit="1" customWidth="1"/>
    <col min="5" max="5" width="15.5" bestFit="1" customWidth="1"/>
    <col min="6" max="6" width="18.6640625" bestFit="1" customWidth="1"/>
    <col min="7" max="7" width="14" bestFit="1" customWidth="1"/>
    <col min="8" max="8" width="10.33203125" bestFit="1" customWidth="1"/>
    <col min="9" max="9" width="12" bestFit="1" customWidth="1"/>
  </cols>
  <sheetData>
    <row r="1" spans="1:9" x14ac:dyDescent="0.2">
      <c r="A1" s="44" t="s">
        <v>17</v>
      </c>
      <c r="B1" s="45" t="s">
        <v>46</v>
      </c>
      <c r="C1" s="45" t="s">
        <v>42</v>
      </c>
      <c r="D1" s="44" t="s">
        <v>45</v>
      </c>
      <c r="E1" s="44" t="s">
        <v>19</v>
      </c>
      <c r="F1" s="44" t="s">
        <v>43</v>
      </c>
      <c r="G1" s="44" t="s">
        <v>49</v>
      </c>
      <c r="H1" s="44" t="s">
        <v>50</v>
      </c>
      <c r="I1" s="44" t="s">
        <v>20</v>
      </c>
    </row>
    <row r="2" spans="1:9" x14ac:dyDescent="0.2">
      <c r="A2" s="46" t="s">
        <v>47</v>
      </c>
      <c r="B2" s="47" t="s">
        <v>29</v>
      </c>
      <c r="C2" s="48">
        <v>11</v>
      </c>
      <c r="D2" s="49">
        <v>1</v>
      </c>
      <c r="E2" s="49">
        <v>12</v>
      </c>
      <c r="F2" s="49" t="s">
        <v>48</v>
      </c>
      <c r="G2" s="50">
        <v>46157</v>
      </c>
      <c r="H2" s="49"/>
      <c r="I2" s="51"/>
    </row>
    <row r="3" spans="1:9" x14ac:dyDescent="0.2">
      <c r="A3" s="52" t="s">
        <v>47</v>
      </c>
      <c r="B3" s="53" t="s">
        <v>30</v>
      </c>
      <c r="C3" s="54">
        <v>84</v>
      </c>
      <c r="D3" s="55">
        <v>8</v>
      </c>
      <c r="E3" s="55">
        <v>92</v>
      </c>
      <c r="F3" s="55" t="s">
        <v>48</v>
      </c>
      <c r="G3" s="56">
        <v>46157</v>
      </c>
      <c r="H3" s="55"/>
      <c r="I3" s="57"/>
    </row>
    <row r="4" spans="1:9" x14ac:dyDescent="0.2">
      <c r="A4" s="46" t="s">
        <v>47</v>
      </c>
      <c r="B4" s="47" t="s">
        <v>31</v>
      </c>
      <c r="C4" s="48">
        <v>55</v>
      </c>
      <c r="D4" s="49">
        <v>11</v>
      </c>
      <c r="E4" s="49">
        <v>66</v>
      </c>
      <c r="F4" s="49" t="s">
        <v>48</v>
      </c>
      <c r="G4" s="50">
        <v>46157</v>
      </c>
      <c r="H4" s="49"/>
      <c r="I4" s="51"/>
    </row>
    <row r="5" spans="1:9" x14ac:dyDescent="0.2">
      <c r="A5" s="52" t="s">
        <v>47</v>
      </c>
      <c r="B5" s="53" t="s">
        <v>44</v>
      </c>
      <c r="C5" s="54">
        <v>8</v>
      </c>
      <c r="D5" s="55">
        <v>0</v>
      </c>
      <c r="E5" s="55">
        <v>8</v>
      </c>
      <c r="F5" s="55" t="s">
        <v>48</v>
      </c>
      <c r="G5" s="56">
        <v>46107</v>
      </c>
      <c r="H5" s="55"/>
      <c r="I5" s="57"/>
    </row>
    <row r="6" spans="1:9" x14ac:dyDescent="0.2">
      <c r="A6" s="46" t="s">
        <v>47</v>
      </c>
      <c r="B6" s="47" t="s">
        <v>32</v>
      </c>
      <c r="C6" s="48">
        <v>1</v>
      </c>
      <c r="D6" s="49">
        <v>0</v>
      </c>
      <c r="E6" s="49">
        <v>1</v>
      </c>
      <c r="F6" s="49" t="s">
        <v>48</v>
      </c>
      <c r="G6" s="50">
        <v>46157</v>
      </c>
      <c r="H6" s="49"/>
      <c r="I6" s="51"/>
    </row>
    <row r="7" spans="1:9" x14ac:dyDescent="0.2">
      <c r="A7" s="52" t="s">
        <v>47</v>
      </c>
      <c r="B7" s="53" t="s">
        <v>33</v>
      </c>
      <c r="C7" s="54">
        <v>8</v>
      </c>
      <c r="D7" s="55">
        <v>0</v>
      </c>
      <c r="E7" s="55">
        <v>8</v>
      </c>
      <c r="F7" s="55" t="s">
        <v>48</v>
      </c>
      <c r="G7" s="56">
        <v>46157</v>
      </c>
      <c r="H7" s="55"/>
      <c r="I7" s="57"/>
    </row>
    <row r="8" spans="1:9" x14ac:dyDescent="0.2">
      <c r="A8" s="46" t="s">
        <v>47</v>
      </c>
      <c r="B8" s="58" t="s">
        <v>55</v>
      </c>
      <c r="C8" s="48">
        <v>1</v>
      </c>
      <c r="D8" s="49">
        <v>0</v>
      </c>
      <c r="E8" s="49">
        <v>1</v>
      </c>
      <c r="F8" s="49" t="s">
        <v>48</v>
      </c>
      <c r="G8" s="50">
        <v>46157</v>
      </c>
      <c r="H8" s="49"/>
      <c r="I8" s="51"/>
    </row>
    <row r="9" spans="1:9" x14ac:dyDescent="0.2">
      <c r="A9" s="52" t="s">
        <v>47</v>
      </c>
      <c r="B9" s="53" t="s">
        <v>34</v>
      </c>
      <c r="C9" s="54">
        <v>20</v>
      </c>
      <c r="D9" s="55">
        <v>0</v>
      </c>
      <c r="E9" s="55">
        <v>20</v>
      </c>
      <c r="F9" s="55" t="s">
        <v>48</v>
      </c>
      <c r="G9" s="56">
        <v>46157</v>
      </c>
      <c r="H9" s="55"/>
      <c r="I9" s="57"/>
    </row>
    <row r="10" spans="1:9" x14ac:dyDescent="0.2">
      <c r="A10" s="64" t="s">
        <v>47</v>
      </c>
      <c r="B10" s="65" t="s">
        <v>35</v>
      </c>
      <c r="C10" s="66">
        <v>2</v>
      </c>
      <c r="D10" s="67">
        <v>1</v>
      </c>
      <c r="E10" s="67">
        <v>3</v>
      </c>
      <c r="F10" s="67" t="s">
        <v>53</v>
      </c>
      <c r="G10" s="67"/>
      <c r="H10" s="67"/>
      <c r="I10" s="68"/>
    </row>
    <row r="11" spans="1:9" x14ac:dyDescent="0.2">
      <c r="A11" s="69" t="s">
        <v>47</v>
      </c>
      <c r="B11" s="70" t="s">
        <v>36</v>
      </c>
      <c r="C11" s="71">
        <v>4</v>
      </c>
      <c r="D11" s="72">
        <v>0</v>
      </c>
      <c r="E11" s="72">
        <v>4</v>
      </c>
      <c r="F11" s="72" t="s">
        <v>53</v>
      </c>
      <c r="G11" s="72"/>
      <c r="H11" s="72"/>
      <c r="I11" s="73"/>
    </row>
    <row r="12" spans="1:9" x14ac:dyDescent="0.2">
      <c r="A12" s="46" t="s">
        <v>47</v>
      </c>
      <c r="B12" s="47" t="s">
        <v>37</v>
      </c>
      <c r="C12" s="48">
        <v>2</v>
      </c>
      <c r="D12" s="49">
        <v>0</v>
      </c>
      <c r="E12" s="49">
        <v>2</v>
      </c>
      <c r="F12" s="49" t="s">
        <v>48</v>
      </c>
      <c r="G12" s="50">
        <v>46120</v>
      </c>
      <c r="H12" s="49"/>
      <c r="I12" s="51"/>
    </row>
    <row r="13" spans="1:9" x14ac:dyDescent="0.2">
      <c r="A13" s="52" t="s">
        <v>47</v>
      </c>
      <c r="B13" s="53" t="s">
        <v>54</v>
      </c>
      <c r="C13" s="54">
        <v>1</v>
      </c>
      <c r="D13" s="55">
        <v>1</v>
      </c>
      <c r="E13" s="55">
        <v>2</v>
      </c>
      <c r="F13" s="55" t="s">
        <v>48</v>
      </c>
      <c r="G13" s="56">
        <v>46157</v>
      </c>
      <c r="H13" s="55"/>
      <c r="I13" s="57"/>
    </row>
    <row r="14" spans="1:9" x14ac:dyDescent="0.2">
      <c r="A14" s="46" t="s">
        <v>47</v>
      </c>
      <c r="B14" s="47" t="s">
        <v>38</v>
      </c>
      <c r="C14" s="48">
        <v>7</v>
      </c>
      <c r="D14" s="49">
        <v>0</v>
      </c>
      <c r="E14" s="49">
        <v>7</v>
      </c>
      <c r="F14" s="49" t="s">
        <v>48</v>
      </c>
      <c r="G14" s="50">
        <v>46120</v>
      </c>
      <c r="H14" s="49"/>
      <c r="I14" s="51"/>
    </row>
    <row r="15" spans="1:9" x14ac:dyDescent="0.2">
      <c r="A15" s="52" t="s">
        <v>47</v>
      </c>
      <c r="B15" s="59" t="s">
        <v>39</v>
      </c>
      <c r="C15" s="60">
        <v>1</v>
      </c>
      <c r="D15" s="55">
        <v>0</v>
      </c>
      <c r="E15" s="55">
        <v>1</v>
      </c>
      <c r="F15" s="55" t="s">
        <v>48</v>
      </c>
      <c r="G15" s="56">
        <v>46115</v>
      </c>
      <c r="H15" s="55"/>
      <c r="I15" s="57"/>
    </row>
    <row r="16" spans="1:9" x14ac:dyDescent="0.2">
      <c r="A16" s="46" t="s">
        <v>47</v>
      </c>
      <c r="B16" s="47" t="s">
        <v>40</v>
      </c>
      <c r="C16" s="48">
        <v>2</v>
      </c>
      <c r="D16" s="49">
        <v>0</v>
      </c>
      <c r="E16" s="49">
        <v>2</v>
      </c>
      <c r="F16" s="49" t="s">
        <v>48</v>
      </c>
      <c r="G16" s="50">
        <v>46120</v>
      </c>
      <c r="H16" s="49"/>
      <c r="I16" s="51"/>
    </row>
    <row r="17" spans="1:9" x14ac:dyDescent="0.2">
      <c r="A17" s="52" t="s">
        <v>47</v>
      </c>
      <c r="B17" s="53" t="s">
        <v>41</v>
      </c>
      <c r="C17" s="54">
        <v>14</v>
      </c>
      <c r="D17" s="55">
        <v>0</v>
      </c>
      <c r="E17" s="55">
        <v>14</v>
      </c>
      <c r="F17" s="55" t="s">
        <v>48</v>
      </c>
      <c r="G17" s="56">
        <v>46157</v>
      </c>
      <c r="H17" s="55"/>
      <c r="I17" s="57"/>
    </row>
    <row r="18" spans="1:9" x14ac:dyDescent="0.2">
      <c r="A18" s="46" t="s">
        <v>47</v>
      </c>
      <c r="B18" s="47" t="s">
        <v>0</v>
      </c>
      <c r="C18" s="48">
        <v>1</v>
      </c>
      <c r="D18" s="61">
        <v>0</v>
      </c>
      <c r="E18" s="61">
        <v>1</v>
      </c>
      <c r="F18" s="61" t="s">
        <v>48</v>
      </c>
      <c r="G18" s="62">
        <v>46157</v>
      </c>
      <c r="H18" s="61"/>
      <c r="I18" s="63"/>
    </row>
  </sheetData>
  <autoFilter ref="A1:I18" xr:uid="{85C60484-5F6A-4EC5-90C7-8C55A6CDBDB9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General</vt:lpstr>
      <vt:lpstr>AvDetallado_RJCZU</vt:lpstr>
      <vt:lpstr>Estado_Equipos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Martha Jimenez</dc:creator>
  <cp:keywords/>
  <dc:description/>
  <cp:lastModifiedBy>William Parra Rosales</cp:lastModifiedBy>
  <cp:revision/>
  <dcterms:created xsi:type="dcterms:W3CDTF">2025-12-18T13:43:46Z</dcterms:created>
  <dcterms:modified xsi:type="dcterms:W3CDTF">2026-03-19T21:21:47Z</dcterms:modified>
  <cp:category/>
  <cp:contentStatus/>
</cp:coreProperties>
</file>