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1. CLIENTES LICITACIONES\KONKON SAS\15 - FEBRERO 2026\002 - (EMPRESAS PÚBLICAS DE CUNDINAMARCA S.A. E.S.P.) CM-PDA-002-2026\OFERTA\"/>
    </mc:Choice>
  </mc:AlternateContent>
  <xr:revisionPtr revIDLastSave="0" documentId="13_ncr:1_{6E59AC3B-6DEE-4959-A987-6A1F1E9D5722}" xr6:coauthVersionLast="47" xr6:coauthVersionMax="47" xr10:uidLastSave="{00000000-0000-0000-0000-000000000000}"/>
  <bookViews>
    <workbookView xWindow="-120" yWindow="-120" windowWidth="20730" windowHeight="11160" xr2:uid="{8976E219-AA58-4F89-AFAD-7683F1092DA9}"/>
  </bookViews>
  <sheets>
    <sheet name="Bojaca" sheetId="2" r:id="rId1"/>
  </sheets>
  <definedNames>
    <definedName name="_xlnm.Print_Area" localSheetId="0">Bojaca!$A$1:$G$45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2" i="2" l="1"/>
  <c r="G33" i="2" s="1"/>
  <c r="G28" i="2"/>
  <c r="G26" i="2"/>
  <c r="G16" i="2"/>
  <c r="G17" i="2" s="1"/>
  <c r="G9" i="2"/>
  <c r="G10" i="2"/>
  <c r="G11" i="2"/>
  <c r="G12" i="2"/>
  <c r="G13" i="2"/>
  <c r="G8" i="2"/>
  <c r="G29" i="2" l="1"/>
  <c r="G34" i="2" s="1"/>
  <c r="G14" i="2"/>
  <c r="G19" i="2" s="1"/>
  <c r="G21" i="2" s="1"/>
  <c r="G36" i="2" l="1"/>
  <c r="G37" i="2" s="1"/>
  <c r="G38" i="2" s="1"/>
</calcChain>
</file>

<file path=xl/sharedStrings.xml><?xml version="1.0" encoding="utf-8"?>
<sst xmlns="http://schemas.openxmlformats.org/spreadsheetml/2006/main" count="62" uniqueCount="46">
  <si>
    <t>I. COSTOS PERSONAL</t>
  </si>
  <si>
    <t>DESCRIPCIÓN</t>
  </si>
  <si>
    <t>UNIDAD</t>
  </si>
  <si>
    <t>CANT</t>
  </si>
  <si>
    <t>DEDICACIÓN MENSUAL (%)</t>
  </si>
  <si>
    <t>DURACION TOTAL (MESES)</t>
  </si>
  <si>
    <t>SUELDO BASICO MENSUAL (TARIFA)</t>
  </si>
  <si>
    <t>VALOR TOTAL</t>
  </si>
  <si>
    <t>I.1. PERSONAL PROFESIONAL</t>
  </si>
  <si>
    <t>H/MES</t>
  </si>
  <si>
    <t>SUBTOTAL PERSONAL PROFESIONAL</t>
  </si>
  <si>
    <t>SUBTOTAL PERSONAL AUXILIAR TÉCNICO</t>
  </si>
  <si>
    <t>SUBTOTAL PERSONAL</t>
  </si>
  <si>
    <t>FACTOR MULTIPLICADOR (FM)</t>
  </si>
  <si>
    <t>TOTAL PERSONAL</t>
  </si>
  <si>
    <t>II. COSTOS DIRECTOS</t>
  </si>
  <si>
    <t>CANTIDAD</t>
  </si>
  <si>
    <t>TARIFA</t>
  </si>
  <si>
    <t>Comisión topografía, incluye topógrafo, 1 cadenero, dibujante, equipo de topografía, elaboración o validación planos pagos cortes obra, desplazamientos, vehiculo y demás gastos que se requieren para realizar la actividad.</t>
  </si>
  <si>
    <t>MES</t>
  </si>
  <si>
    <t>II.3.  LABORATORIOS Y ESTUDIOS</t>
  </si>
  <si>
    <t>Ensayos de Laboratorio  (Incluye toma y transporte) (Densidades,  resistencia de concretos, Pruebas Hidráulicas, Hidrostáticas y en general las que se requieran para certificar la calidad de la obra construida)</t>
  </si>
  <si>
    <t>TOTAL COSTOS DIRECTOS</t>
  </si>
  <si>
    <t>VALOR INTERVENTORIA</t>
  </si>
  <si>
    <t>IVA (19%)</t>
  </si>
  <si>
    <t>VALOR  TOTAL</t>
  </si>
  <si>
    <t>SUBTOTAL TOPOGRAFÍA Y EQUIPOS</t>
  </si>
  <si>
    <t>SUBTOTAL LABORATORIOS Y ESTUDIOS</t>
  </si>
  <si>
    <t>II.2 VEHÍCULOS</t>
  </si>
  <si>
    <t>Campero, Pick-Up, Camioneta, Camión o similar &lt; 2000 cc</t>
  </si>
  <si>
    <t xml:space="preserve">II.1 TOPOGRAFÍA </t>
  </si>
  <si>
    <t>GBL</t>
  </si>
  <si>
    <t>ESPECIALISTA HIDRAULICO (06-04)</t>
  </si>
  <si>
    <t>ESPECIALISTA GEOTÉCNICO (06-04)</t>
  </si>
  <si>
    <t>INTERVENTORÍA INTEGRAL A LA CONSTRUCCIÓN DEL PLAN MAESTRO DE ALCANTARILLADO DEL CASCO URBANO DEL MUNICIPIO DE BOJACÁ, CUNDINAMARCA-FASE I.</t>
  </si>
  <si>
    <t>DIRECTOR DE INTERVENTORIA (08-05)</t>
  </si>
  <si>
    <t>RESIDENTE DE INTERVENTORIA  (04-03)</t>
  </si>
  <si>
    <t>PROFESIONAL SST (03-01)</t>
  </si>
  <si>
    <t>TRABAJADOR(A) SOCIAL (03-01)</t>
  </si>
  <si>
    <t>I.2. PERSONAL TÉCNICO</t>
  </si>
  <si>
    <t>AUXILIAR DE INGENIERIA (TECNÓLOGO/TECNICO)</t>
  </si>
  <si>
    <t>PROPUESTA ECONOMICA</t>
  </si>
  <si>
    <t>VANESSA DE JESUS ACOSTA ZABALETA</t>
  </si>
  <si>
    <t>C.C. 1.121.331.690 DE VILLANUEVA</t>
  </si>
  <si>
    <t xml:space="preserve">REPRESENTANTE LEGAL DE KONKON S.A.S. </t>
  </si>
  <si>
    <t>NIT: 901.839.938-3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</si>
</sst>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0.0"/>
    <numFmt numFmtId="166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name val="Arial Narrow"/>
      <family val="2"/>
    </font>
    <font>
      <sz val="12"/>
      <name val="Arial"/>
      <family val="2"/>
    </font>
    <font>
      <sz val="12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12" fillId="0" borderId="0"/>
  </cellStyleXfs>
  <cellXfs count="10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6" fillId="0" borderId="0" xfId="3" applyFont="1"/>
    <xf numFmtId="0" fontId="4" fillId="2" borderId="10" xfId="2" applyFont="1" applyFill="1" applyBorder="1" applyAlignment="1">
      <alignment horizontal="center" vertical="center" wrapText="1"/>
    </xf>
    <xf numFmtId="0" fontId="4" fillId="2" borderId="11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3" fillId="0" borderId="14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3" fontId="4" fillId="0" borderId="18" xfId="2" applyNumberFormat="1" applyFont="1" applyBorder="1" applyAlignment="1">
      <alignment horizontal="center" vertical="center"/>
    </xf>
    <xf numFmtId="0" fontId="4" fillId="0" borderId="18" xfId="2" applyFont="1" applyBorder="1" applyAlignment="1">
      <alignment vertical="center"/>
    </xf>
    <xf numFmtId="0" fontId="4" fillId="0" borderId="18" xfId="2" applyFont="1" applyBorder="1" applyAlignment="1">
      <alignment horizontal="center" vertical="center"/>
    </xf>
    <xf numFmtId="164" fontId="4" fillId="0" borderId="18" xfId="8" applyFont="1" applyFill="1" applyBorder="1" applyAlignment="1">
      <alignment vertical="center"/>
    </xf>
    <xf numFmtId="9" fontId="3" fillId="0" borderId="16" xfId="6" applyFont="1" applyFill="1" applyBorder="1" applyAlignment="1">
      <alignment horizontal="center" vertical="center"/>
    </xf>
    <xf numFmtId="9" fontId="3" fillId="0" borderId="14" xfId="6" applyFont="1" applyFill="1" applyBorder="1" applyAlignment="1">
      <alignment horizontal="center" vertical="center"/>
    </xf>
    <xf numFmtId="3" fontId="4" fillId="0" borderId="6" xfId="2" applyNumberFormat="1" applyFont="1" applyBorder="1" applyAlignment="1">
      <alignment vertical="center"/>
    </xf>
    <xf numFmtId="0" fontId="3" fillId="4" borderId="15" xfId="2" applyFont="1" applyFill="1" applyBorder="1" applyAlignment="1">
      <alignment horizontal="center" vertical="center"/>
    </xf>
    <xf numFmtId="9" fontId="3" fillId="4" borderId="16" xfId="11" applyFont="1" applyFill="1" applyBorder="1" applyAlignment="1">
      <alignment horizontal="center" vertical="center"/>
    </xf>
    <xf numFmtId="3" fontId="4" fillId="0" borderId="27" xfId="2" applyNumberFormat="1" applyFont="1" applyBorder="1" applyAlignment="1">
      <alignment horizontal="left" vertical="center"/>
    </xf>
    <xf numFmtId="0" fontId="2" fillId="0" borderId="24" xfId="3" applyFont="1" applyBorder="1" applyAlignment="1">
      <alignment horizontal="left" vertical="center" wrapText="1"/>
    </xf>
    <xf numFmtId="0" fontId="2" fillId="0" borderId="22" xfId="3" applyFont="1" applyBorder="1" applyAlignment="1">
      <alignment horizontal="left" vertical="center" wrapText="1"/>
    </xf>
    <xf numFmtId="3" fontId="4" fillId="0" borderId="4" xfId="2" applyNumberFormat="1" applyFont="1" applyBorder="1" applyAlignment="1">
      <alignment horizontal="right" vertical="center"/>
    </xf>
    <xf numFmtId="3" fontId="4" fillId="0" borderId="0" xfId="2" applyNumberFormat="1" applyFont="1" applyAlignment="1">
      <alignment horizontal="right" vertical="center"/>
    </xf>
    <xf numFmtId="3" fontId="4" fillId="0" borderId="24" xfId="2" applyNumberFormat="1" applyFont="1" applyBorder="1" applyAlignment="1">
      <alignment horizontal="left" vertical="center"/>
    </xf>
    <xf numFmtId="3" fontId="4" fillId="0" borderId="29" xfId="2" applyNumberFormat="1" applyFont="1" applyBorder="1" applyAlignment="1">
      <alignment vertical="center"/>
    </xf>
    <xf numFmtId="3" fontId="4" fillId="0" borderId="30" xfId="2" applyNumberFormat="1" applyFont="1" applyBorder="1" applyAlignment="1">
      <alignment vertical="center"/>
    </xf>
    <xf numFmtId="0" fontId="2" fillId="4" borderId="25" xfId="5" applyFont="1" applyFill="1" applyBorder="1" applyAlignment="1">
      <alignment horizontal="justify" vertical="top" wrapText="1"/>
    </xf>
    <xf numFmtId="0" fontId="2" fillId="4" borderId="25" xfId="5" applyFont="1" applyFill="1" applyBorder="1" applyAlignment="1">
      <alignment horizontal="justify" vertical="center" wrapText="1"/>
    </xf>
    <xf numFmtId="0" fontId="10" fillId="0" borderId="16" xfId="2" applyFont="1" applyBorder="1" applyAlignment="1">
      <alignment horizontal="center" vertical="center"/>
    </xf>
    <xf numFmtId="44" fontId="3" fillId="0" borderId="14" xfId="12" applyFont="1" applyFill="1" applyBorder="1" applyAlignment="1">
      <alignment horizontal="right" vertical="center"/>
    </xf>
    <xf numFmtId="44" fontId="3" fillId="0" borderId="23" xfId="12" applyFont="1" applyFill="1" applyBorder="1" applyAlignment="1">
      <alignment horizontal="right" vertical="center"/>
    </xf>
    <xf numFmtId="44" fontId="3" fillId="0" borderId="16" xfId="12" applyFont="1" applyFill="1" applyBorder="1" applyAlignment="1">
      <alignment horizontal="right" vertical="center"/>
    </xf>
    <xf numFmtId="44" fontId="4" fillId="0" borderId="26" xfId="12" applyFont="1" applyFill="1" applyBorder="1" applyAlignment="1">
      <alignment horizontal="right" vertical="center"/>
    </xf>
    <xf numFmtId="44" fontId="3" fillId="4" borderId="15" xfId="12" applyFont="1" applyFill="1" applyBorder="1" applyAlignment="1">
      <alignment horizontal="center" vertical="center"/>
    </xf>
    <xf numFmtId="44" fontId="3" fillId="4" borderId="26" xfId="12" applyFont="1" applyFill="1" applyBorder="1" applyAlignment="1">
      <alignment horizontal="right" vertical="center"/>
    </xf>
    <xf numFmtId="0" fontId="4" fillId="2" borderId="35" xfId="2" applyFont="1" applyFill="1" applyBorder="1" applyAlignment="1">
      <alignment horizontal="center" vertical="center" wrapText="1"/>
    </xf>
    <xf numFmtId="0" fontId="4" fillId="2" borderId="36" xfId="2" applyFont="1" applyFill="1" applyBorder="1" applyAlignment="1">
      <alignment horizontal="center" vertical="center" wrapText="1"/>
    </xf>
    <xf numFmtId="3" fontId="4" fillId="2" borderId="36" xfId="2" applyNumberFormat="1" applyFont="1" applyFill="1" applyBorder="1" applyAlignment="1">
      <alignment horizontal="center" vertical="center" wrapText="1"/>
    </xf>
    <xf numFmtId="3" fontId="4" fillId="2" borderId="37" xfId="2" applyNumberFormat="1" applyFont="1" applyFill="1" applyBorder="1" applyAlignment="1">
      <alignment horizontal="center" vertical="center" wrapText="1"/>
    </xf>
    <xf numFmtId="0" fontId="3" fillId="0" borderId="42" xfId="2" applyFont="1" applyBorder="1"/>
    <xf numFmtId="0" fontId="2" fillId="0" borderId="43" xfId="0" applyFont="1" applyBorder="1"/>
    <xf numFmtId="44" fontId="4" fillId="3" borderId="26" xfId="12" applyFont="1" applyFill="1" applyBorder="1" applyAlignment="1">
      <alignment horizontal="right" vertical="center"/>
    </xf>
    <xf numFmtId="44" fontId="4" fillId="0" borderId="31" xfId="12" applyFont="1" applyFill="1" applyBorder="1" applyAlignment="1">
      <alignment horizontal="right" vertical="center"/>
    </xf>
    <xf numFmtId="44" fontId="4" fillId="0" borderId="26" xfId="12" applyFont="1" applyBorder="1" applyAlignment="1">
      <alignment horizontal="right" vertical="center"/>
    </xf>
    <xf numFmtId="44" fontId="4" fillId="0" borderId="40" xfId="12" applyFont="1" applyBorder="1" applyAlignment="1">
      <alignment horizontal="right" vertical="center"/>
    </xf>
    <xf numFmtId="44" fontId="9" fillId="5" borderId="14" xfId="12" applyFont="1" applyFill="1" applyBorder="1" applyAlignment="1">
      <alignment horizontal="right" vertical="center"/>
    </xf>
    <xf numFmtId="44" fontId="3" fillId="0" borderId="15" xfId="12" applyFont="1" applyFill="1" applyBorder="1" applyAlignment="1">
      <alignment horizontal="center" vertical="center"/>
    </xf>
    <xf numFmtId="43" fontId="6" fillId="0" borderId="0" xfId="1" applyFont="1" applyAlignment="1">
      <alignment vertical="center"/>
    </xf>
    <xf numFmtId="166" fontId="0" fillId="0" borderId="0" xfId="0" applyNumberFormat="1"/>
    <xf numFmtId="16" fontId="0" fillId="0" borderId="0" xfId="0" applyNumberFormat="1" applyAlignment="1">
      <alignment horizontal="center" vertical="center"/>
    </xf>
    <xf numFmtId="0" fontId="4" fillId="0" borderId="27" xfId="2" applyFont="1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4" fillId="0" borderId="41" xfId="2" applyFont="1" applyBorder="1" applyAlignment="1">
      <alignment horizontal="right" vertical="center"/>
    </xf>
    <xf numFmtId="0" fontId="0" fillId="0" borderId="32" xfId="0" applyBorder="1" applyAlignment="1">
      <alignment horizontal="right" vertical="center"/>
    </xf>
    <xf numFmtId="0" fontId="0" fillId="0" borderId="33" xfId="0" applyBorder="1" applyAlignment="1">
      <alignment horizontal="right" vertical="center"/>
    </xf>
    <xf numFmtId="3" fontId="9" fillId="5" borderId="14" xfId="2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center"/>
    </xf>
    <xf numFmtId="0" fontId="8" fillId="0" borderId="28" xfId="3" applyFont="1" applyBorder="1" applyAlignment="1">
      <alignment horizontal="left" vertical="center" wrapText="1"/>
    </xf>
    <xf numFmtId="0" fontId="8" fillId="0" borderId="19" xfId="3" applyFont="1" applyBorder="1" applyAlignment="1">
      <alignment horizontal="left" vertical="center" wrapText="1"/>
    </xf>
    <xf numFmtId="0" fontId="8" fillId="0" borderId="34" xfId="3" applyFont="1" applyBorder="1" applyAlignment="1">
      <alignment horizontal="left" vertical="center" wrapText="1"/>
    </xf>
    <xf numFmtId="0" fontId="3" fillId="0" borderId="17" xfId="2" applyFont="1" applyBorder="1" applyAlignment="1">
      <alignment horizontal="center" vertical="center" wrapText="1"/>
    </xf>
    <xf numFmtId="0" fontId="3" fillId="0" borderId="15" xfId="2" applyFont="1" applyBorder="1" applyAlignment="1">
      <alignment horizontal="center" vertical="center" wrapText="1"/>
    </xf>
    <xf numFmtId="0" fontId="3" fillId="0" borderId="17" xfId="2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3" fontId="4" fillId="3" borderId="24" xfId="2" applyNumberFormat="1" applyFont="1" applyFill="1" applyBorder="1" applyAlignment="1">
      <alignment horizontal="right" vertical="center"/>
    </xf>
    <xf numFmtId="3" fontId="4" fillId="3" borderId="16" xfId="2" applyNumberFormat="1" applyFont="1" applyFill="1" applyBorder="1" applyAlignment="1">
      <alignment horizontal="right" vertical="center"/>
    </xf>
    <xf numFmtId="3" fontId="4" fillId="0" borderId="27" xfId="2" applyNumberFormat="1" applyFont="1" applyBorder="1" applyAlignment="1">
      <alignment horizontal="center" vertical="center"/>
    </xf>
    <xf numFmtId="3" fontId="4" fillId="0" borderId="18" xfId="2" applyNumberFormat="1" applyFont="1" applyBorder="1" applyAlignment="1">
      <alignment horizontal="center" vertical="center"/>
    </xf>
    <xf numFmtId="3" fontId="4" fillId="0" borderId="31" xfId="2" applyNumberFormat="1" applyFont="1" applyBorder="1" applyAlignment="1">
      <alignment horizontal="center" vertical="center"/>
    </xf>
    <xf numFmtId="0" fontId="4" fillId="2" borderId="36" xfId="2" applyFont="1" applyFill="1" applyBorder="1" applyAlignment="1">
      <alignment horizontal="center" vertical="center" wrapText="1"/>
    </xf>
    <xf numFmtId="0" fontId="4" fillId="2" borderId="38" xfId="2" applyFont="1" applyFill="1" applyBorder="1" applyAlignment="1">
      <alignment horizontal="center" vertical="center" wrapText="1"/>
    </xf>
    <xf numFmtId="0" fontId="4" fillId="2" borderId="39" xfId="2" applyFont="1" applyFill="1" applyBorder="1" applyAlignment="1">
      <alignment horizontal="center" vertical="center" wrapText="1"/>
    </xf>
    <xf numFmtId="3" fontId="4" fillId="0" borderId="27" xfId="2" applyNumberFormat="1" applyFont="1" applyBorder="1" applyAlignment="1">
      <alignment horizontal="right" vertical="center"/>
    </xf>
    <xf numFmtId="3" fontId="4" fillId="0" borderId="18" xfId="2" applyNumberFormat="1" applyFont="1" applyBorder="1" applyAlignment="1">
      <alignment horizontal="right" vertical="center"/>
    </xf>
    <xf numFmtId="3" fontId="4" fillId="0" borderId="15" xfId="2" applyNumberFormat="1" applyFont="1" applyBorder="1" applyAlignment="1">
      <alignment horizontal="right" vertical="center"/>
    </xf>
    <xf numFmtId="165" fontId="4" fillId="0" borderId="17" xfId="2" applyNumberFormat="1" applyFont="1" applyBorder="1" applyAlignment="1">
      <alignment horizontal="center" vertical="center"/>
    </xf>
    <xf numFmtId="165" fontId="4" fillId="0" borderId="18" xfId="2" applyNumberFormat="1" applyFont="1" applyBorder="1" applyAlignment="1">
      <alignment horizontal="center" vertical="center"/>
    </xf>
    <xf numFmtId="165" fontId="4" fillId="0" borderId="15" xfId="2" applyNumberFormat="1" applyFont="1" applyBorder="1" applyAlignment="1">
      <alignment horizontal="center" vertical="center"/>
    </xf>
    <xf numFmtId="0" fontId="7" fillId="5" borderId="1" xfId="2" applyFont="1" applyFill="1" applyBorder="1" applyAlignment="1">
      <alignment horizontal="center" vertical="center"/>
    </xf>
    <xf numFmtId="0" fontId="7" fillId="5" borderId="2" xfId="2" applyFont="1" applyFill="1" applyBorder="1" applyAlignment="1">
      <alignment horizontal="center" vertical="center"/>
    </xf>
    <xf numFmtId="0" fontId="7" fillId="5" borderId="3" xfId="2" applyFont="1" applyFill="1" applyBorder="1" applyAlignment="1">
      <alignment horizontal="center" vertical="center"/>
    </xf>
    <xf numFmtId="3" fontId="4" fillId="0" borderId="28" xfId="2" applyNumberFormat="1" applyFont="1" applyBorder="1" applyAlignment="1">
      <alignment horizontal="left" vertical="center"/>
    </xf>
    <xf numFmtId="3" fontId="4" fillId="0" borderId="19" xfId="2" applyNumberFormat="1" applyFont="1" applyBorder="1" applyAlignment="1">
      <alignment horizontal="left" vertical="center"/>
    </xf>
    <xf numFmtId="3" fontId="4" fillId="0" borderId="34" xfId="2" applyNumberFormat="1" applyFont="1" applyBorder="1" applyAlignment="1">
      <alignment horizontal="left" vertical="center"/>
    </xf>
    <xf numFmtId="0" fontId="3" fillId="4" borderId="17" xfId="2" applyFont="1" applyFill="1" applyBorder="1" applyAlignment="1">
      <alignment horizontal="center" vertical="center" wrapText="1"/>
    </xf>
    <xf numFmtId="0" fontId="3" fillId="4" borderId="15" xfId="2" applyFont="1" applyFill="1" applyBorder="1" applyAlignment="1">
      <alignment horizontal="center" vertical="center" wrapText="1"/>
    </xf>
    <xf numFmtId="3" fontId="4" fillId="0" borderId="27" xfId="2" applyNumberFormat="1" applyFont="1" applyBorder="1" applyAlignment="1">
      <alignment horizontal="left" vertical="center"/>
    </xf>
    <xf numFmtId="3" fontId="4" fillId="0" borderId="18" xfId="2" applyNumberFormat="1" applyFont="1" applyBorder="1" applyAlignment="1">
      <alignment horizontal="left" vertical="center"/>
    </xf>
    <xf numFmtId="3" fontId="4" fillId="0" borderId="31" xfId="2" applyNumberFormat="1" applyFont="1" applyBorder="1" applyAlignment="1">
      <alignment horizontal="left" vertical="center"/>
    </xf>
    <xf numFmtId="0" fontId="9" fillId="5" borderId="20" xfId="2" applyFont="1" applyFill="1" applyBorder="1" applyAlignment="1">
      <alignment horizontal="center" vertical="center"/>
    </xf>
    <xf numFmtId="0" fontId="9" fillId="5" borderId="13" xfId="2" applyFont="1" applyFill="1" applyBorder="1" applyAlignment="1">
      <alignment horizontal="center" vertical="center"/>
    </xf>
    <xf numFmtId="0" fontId="9" fillId="5" borderId="21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/>
    </xf>
    <xf numFmtId="0" fontId="4" fillId="0" borderId="8" xfId="2" applyFont="1" applyBorder="1" applyAlignment="1">
      <alignment horizontal="center"/>
    </xf>
    <xf numFmtId="0" fontId="4" fillId="0" borderId="9" xfId="2" applyFont="1" applyBorder="1" applyAlignment="1">
      <alignment horizontal="center"/>
    </xf>
    <xf numFmtId="0" fontId="7" fillId="5" borderId="7" xfId="2" applyFont="1" applyFill="1" applyBorder="1" applyAlignment="1">
      <alignment horizontal="center"/>
    </xf>
    <xf numFmtId="0" fontId="7" fillId="5" borderId="8" xfId="2" applyFont="1" applyFill="1" applyBorder="1" applyAlignment="1">
      <alignment horizontal="center"/>
    </xf>
    <xf numFmtId="0" fontId="7" fillId="5" borderId="9" xfId="2" applyFont="1" applyFill="1" applyBorder="1" applyAlignment="1">
      <alignment horizontal="center"/>
    </xf>
    <xf numFmtId="0" fontId="4" fillId="0" borderId="20" xfId="2" applyFont="1" applyBorder="1" applyAlignment="1">
      <alignment horizontal="left" vertical="center" wrapText="1"/>
    </xf>
    <xf numFmtId="0" fontId="4" fillId="0" borderId="13" xfId="2" applyFont="1" applyBorder="1" applyAlignment="1">
      <alignment horizontal="left" vertical="center" wrapText="1"/>
    </xf>
    <xf numFmtId="0" fontId="4" fillId="0" borderId="21" xfId="2" applyFont="1" applyBorder="1" applyAlignment="1">
      <alignment horizontal="left" vertical="center" wrapText="1"/>
    </xf>
    <xf numFmtId="0" fontId="11" fillId="0" borderId="0" xfId="15" applyFont="1"/>
    <xf numFmtId="0" fontId="11" fillId="0" borderId="44" xfId="16" applyFont="1" applyBorder="1" applyAlignment="1">
      <alignment vertical="center" wrapText="1"/>
    </xf>
    <xf numFmtId="0" fontId="11" fillId="0" borderId="0" xfId="16" applyFont="1" applyAlignment="1">
      <alignment vertical="center" wrapText="1"/>
    </xf>
  </cellXfs>
  <cellStyles count="17">
    <cellStyle name="Millares" xfId="1" builtinId="3"/>
    <cellStyle name="Millares 4" xfId="10" xr:uid="{36093A83-9C76-40F8-866A-655613EA19AA}"/>
    <cellStyle name="Moneda" xfId="12" builtinId="4"/>
    <cellStyle name="Moneda 4" xfId="8" xr:uid="{D2143C2D-2144-46AD-8899-87840964E747}"/>
    <cellStyle name="Moneda 4 2" xfId="13" xr:uid="{8EFADD58-B764-4008-875F-9EF918C98AAD}"/>
    <cellStyle name="Normal" xfId="0" builtinId="0"/>
    <cellStyle name="Normal 2" xfId="15" xr:uid="{B7C6F342-B63A-4136-95E2-EF545A783939}"/>
    <cellStyle name="Normal 4" xfId="2" xr:uid="{645A3227-08F0-4EC4-8498-4268B950604E}"/>
    <cellStyle name="Normal 5" xfId="4" xr:uid="{7B35D812-915A-46CA-B28C-FAB9D19870DD}"/>
    <cellStyle name="Normal 5 2" xfId="7" xr:uid="{2C0BC933-83DC-4E21-81FE-F50748D5C483}"/>
    <cellStyle name="Normal 6 2" xfId="3" xr:uid="{3257CFC0-F424-4A9B-8741-C45746B4DAA1}"/>
    <cellStyle name="Normal 6 2 2" xfId="5" xr:uid="{D39DF95B-65EC-4A55-840B-2615C8332D84}"/>
    <cellStyle name="Normal_FORMULARIO EXPERIENCIA" xfId="16" xr:uid="{3FAFC323-EED9-4A52-9AF0-3B02608EACB4}"/>
    <cellStyle name="Porcentaje" xfId="11" builtinId="5"/>
    <cellStyle name="Porcentaje 3" xfId="9" xr:uid="{B2824DC0-12CC-40EC-B986-DDC59561EA97}"/>
    <cellStyle name="Porcentual 2 2" xfId="6" xr:uid="{683695AC-1E87-4060-BFAE-D19365291DAA}"/>
    <cellStyle name="Porcentual 2 2 2" xfId="14" xr:uid="{169FDD08-5BB2-4751-820F-9B6DF2823E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3129643</xdr:colOff>
      <xdr:row>37</xdr:row>
      <xdr:rowOff>40822</xdr:rowOff>
    </xdr:from>
    <xdr:to>
      <xdr:col>4</xdr:col>
      <xdr:colOff>650735</xdr:colOff>
      <xdr:row>42</xdr:row>
      <xdr:rowOff>37219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9321F7E-92DB-4FB7-BDDE-82A36C708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9643" y="12178393"/>
          <a:ext cx="3467413" cy="11121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49D79-F55D-48D5-AB18-A58E6FD04ED0}">
  <sheetPr>
    <pageSetUpPr fitToPage="1"/>
  </sheetPr>
  <dimension ref="A1:I45"/>
  <sheetViews>
    <sheetView showGridLines="0" tabSelected="1" view="pageBreakPreview" topLeftCell="A25" zoomScale="70" zoomScaleSheetLayoutView="70" workbookViewId="0">
      <selection activeCell="E52" sqref="E52"/>
    </sheetView>
  </sheetViews>
  <sheetFormatPr baseColWidth="10" defaultColWidth="10.85546875" defaultRowHeight="15.75" x14ac:dyDescent="0.25"/>
  <cols>
    <col min="1" max="1" width="48.42578125" style="1" customWidth="1"/>
    <col min="2" max="2" width="14.42578125" style="1" customWidth="1"/>
    <col min="3" max="3" width="10.140625" style="2" customWidth="1"/>
    <col min="4" max="4" width="16.140625" style="1" customWidth="1"/>
    <col min="5" max="5" width="16.28515625" style="1" customWidth="1"/>
    <col min="6" max="6" width="23" style="3" customWidth="1"/>
    <col min="7" max="7" width="23.5703125" style="1" customWidth="1"/>
    <col min="8" max="8" width="21.28515625" customWidth="1"/>
    <col min="9" max="9" width="17.28515625" customWidth="1"/>
  </cols>
  <sheetData>
    <row r="1" spans="1:9" ht="16.5" thickBot="1" x14ac:dyDescent="0.3"/>
    <row r="2" spans="1:9" ht="24" customHeight="1" x14ac:dyDescent="0.25">
      <c r="A2" s="91" t="s">
        <v>41</v>
      </c>
      <c r="B2" s="92"/>
      <c r="C2" s="92"/>
      <c r="D2" s="92"/>
      <c r="E2" s="92"/>
      <c r="F2" s="92"/>
      <c r="G2" s="93"/>
      <c r="H2" s="4"/>
    </row>
    <row r="3" spans="1:9" ht="46.5" customHeight="1" thickBot="1" x14ac:dyDescent="0.3">
      <c r="A3" s="94" t="s">
        <v>34</v>
      </c>
      <c r="B3" s="95"/>
      <c r="C3" s="95"/>
      <c r="D3" s="95"/>
      <c r="E3" s="95"/>
      <c r="F3" s="95"/>
      <c r="G3" s="96"/>
      <c r="H3" s="4"/>
    </row>
    <row r="4" spans="1:9" ht="16.5" thickBot="1" x14ac:dyDescent="0.3">
      <c r="A4" s="97"/>
      <c r="B4" s="98"/>
      <c r="C4" s="98"/>
      <c r="D4" s="98"/>
      <c r="E4" s="98"/>
      <c r="F4" s="98"/>
      <c r="G4" s="99"/>
      <c r="H4" s="4"/>
    </row>
    <row r="5" spans="1:9" ht="16.5" thickBot="1" x14ac:dyDescent="0.3">
      <c r="A5" s="100" t="s">
        <v>0</v>
      </c>
      <c r="B5" s="101"/>
      <c r="C5" s="101"/>
      <c r="D5" s="101"/>
      <c r="E5" s="101"/>
      <c r="F5" s="101"/>
      <c r="G5" s="102"/>
      <c r="H5" s="4"/>
    </row>
    <row r="6" spans="1:9" ht="32.25" thickBot="1" x14ac:dyDescent="0.3">
      <c r="A6" s="5" t="s">
        <v>1</v>
      </c>
      <c r="B6" s="6" t="s">
        <v>2</v>
      </c>
      <c r="C6" s="6" t="s">
        <v>3</v>
      </c>
      <c r="D6" s="6" t="s">
        <v>4</v>
      </c>
      <c r="E6" s="6" t="s">
        <v>5</v>
      </c>
      <c r="F6" s="6" t="s">
        <v>6</v>
      </c>
      <c r="G6" s="7" t="s">
        <v>7</v>
      </c>
      <c r="H6" s="4"/>
    </row>
    <row r="7" spans="1:9" x14ac:dyDescent="0.25">
      <c r="A7" s="103" t="s">
        <v>8</v>
      </c>
      <c r="B7" s="104"/>
      <c r="C7" s="104"/>
      <c r="D7" s="104"/>
      <c r="E7" s="104"/>
      <c r="F7" s="104"/>
      <c r="G7" s="105"/>
      <c r="H7" s="4"/>
    </row>
    <row r="8" spans="1:9" ht="27" customHeight="1" x14ac:dyDescent="0.25">
      <c r="A8" s="21" t="s">
        <v>35</v>
      </c>
      <c r="B8" s="8" t="s">
        <v>9</v>
      </c>
      <c r="C8" s="8">
        <v>1</v>
      </c>
      <c r="D8" s="15">
        <v>0.25</v>
      </c>
      <c r="E8" s="29">
        <v>12</v>
      </c>
      <c r="F8" s="30">
        <v>8580000</v>
      </c>
      <c r="G8" s="31">
        <f>+C8*D8*E8*F8</f>
        <v>25740000</v>
      </c>
      <c r="H8" s="48"/>
      <c r="I8" s="50"/>
    </row>
    <row r="9" spans="1:9" ht="27" customHeight="1" x14ac:dyDescent="0.25">
      <c r="A9" s="20" t="s">
        <v>36</v>
      </c>
      <c r="B9" s="9" t="s">
        <v>9</v>
      </c>
      <c r="C9" s="9">
        <v>1</v>
      </c>
      <c r="D9" s="14">
        <v>1</v>
      </c>
      <c r="E9" s="29">
        <v>12</v>
      </c>
      <c r="F9" s="32">
        <v>6590000</v>
      </c>
      <c r="G9" s="31">
        <f t="shared" ref="G9:G13" si="0">+C9*D9*E9*F9</f>
        <v>79080000</v>
      </c>
      <c r="H9" s="48"/>
      <c r="I9" s="50"/>
    </row>
    <row r="10" spans="1:9" ht="27" customHeight="1" x14ac:dyDescent="0.25">
      <c r="A10" s="21" t="s">
        <v>32</v>
      </c>
      <c r="B10" s="9" t="s">
        <v>9</v>
      </c>
      <c r="C10" s="9">
        <v>1</v>
      </c>
      <c r="D10" s="14">
        <v>0.1</v>
      </c>
      <c r="E10" s="29">
        <v>3</v>
      </c>
      <c r="F10" s="32">
        <v>7310000</v>
      </c>
      <c r="G10" s="31">
        <f t="shared" si="0"/>
        <v>2193000.0000000005</v>
      </c>
      <c r="H10" s="48"/>
      <c r="I10" s="50"/>
    </row>
    <row r="11" spans="1:9" ht="27" customHeight="1" x14ac:dyDescent="0.25">
      <c r="A11" s="20" t="s">
        <v>33</v>
      </c>
      <c r="B11" s="9" t="s">
        <v>9</v>
      </c>
      <c r="C11" s="9">
        <v>1</v>
      </c>
      <c r="D11" s="14">
        <v>0.1</v>
      </c>
      <c r="E11" s="29">
        <v>3</v>
      </c>
      <c r="F11" s="32">
        <v>7310000</v>
      </c>
      <c r="G11" s="31">
        <f t="shared" si="0"/>
        <v>2193000.0000000005</v>
      </c>
      <c r="H11" s="48"/>
      <c r="I11" s="50"/>
    </row>
    <row r="12" spans="1:9" ht="27" customHeight="1" x14ac:dyDescent="0.25">
      <c r="A12" s="20" t="s">
        <v>37</v>
      </c>
      <c r="B12" s="9" t="s">
        <v>9</v>
      </c>
      <c r="C12" s="9">
        <v>1</v>
      </c>
      <c r="D12" s="14">
        <v>0.25</v>
      </c>
      <c r="E12" s="29">
        <v>11</v>
      </c>
      <c r="F12" s="32">
        <v>4190000</v>
      </c>
      <c r="G12" s="31">
        <f t="shared" si="0"/>
        <v>11522500</v>
      </c>
      <c r="H12" s="48"/>
      <c r="I12" s="50"/>
    </row>
    <row r="13" spans="1:9" ht="27" customHeight="1" x14ac:dyDescent="0.25">
      <c r="A13" s="20" t="s">
        <v>38</v>
      </c>
      <c r="B13" s="9" t="s">
        <v>9</v>
      </c>
      <c r="C13" s="9">
        <v>1</v>
      </c>
      <c r="D13" s="14">
        <v>0.25</v>
      </c>
      <c r="E13" s="29">
        <v>11</v>
      </c>
      <c r="F13" s="32">
        <v>4190000</v>
      </c>
      <c r="G13" s="31">
        <f t="shared" si="0"/>
        <v>11522500</v>
      </c>
      <c r="H13" s="48"/>
    </row>
    <row r="14" spans="1:9" ht="23.25" customHeight="1" x14ac:dyDescent="0.25">
      <c r="A14" s="74" t="s">
        <v>10</v>
      </c>
      <c r="B14" s="75"/>
      <c r="C14" s="75"/>
      <c r="D14" s="75"/>
      <c r="E14" s="75"/>
      <c r="F14" s="75"/>
      <c r="G14" s="33">
        <f>SUM(G8:G13)</f>
        <v>132251000</v>
      </c>
      <c r="H14" s="4"/>
    </row>
    <row r="15" spans="1:9" x14ac:dyDescent="0.25">
      <c r="A15" s="19" t="s">
        <v>39</v>
      </c>
      <c r="B15" s="10"/>
      <c r="C15" s="10"/>
      <c r="D15" s="11"/>
      <c r="E15" s="12"/>
      <c r="F15" s="13"/>
      <c r="G15" s="33"/>
      <c r="H15" s="4"/>
    </row>
    <row r="16" spans="1:9" ht="25.15" customHeight="1" x14ac:dyDescent="0.25">
      <c r="A16" s="20" t="s">
        <v>40</v>
      </c>
      <c r="B16" s="9" t="s">
        <v>9</v>
      </c>
      <c r="C16" s="9">
        <v>1</v>
      </c>
      <c r="D16" s="14">
        <v>1</v>
      </c>
      <c r="E16" s="29">
        <v>11</v>
      </c>
      <c r="F16" s="32">
        <v>2770000</v>
      </c>
      <c r="G16" s="31">
        <f t="shared" ref="G16" si="1">+C16*D16*E16*F16</f>
        <v>30470000</v>
      </c>
      <c r="H16" s="4"/>
    </row>
    <row r="17" spans="1:8" ht="22.9" customHeight="1" x14ac:dyDescent="0.25">
      <c r="A17" s="74" t="s">
        <v>11</v>
      </c>
      <c r="B17" s="75"/>
      <c r="C17" s="75"/>
      <c r="D17" s="75"/>
      <c r="E17" s="75"/>
      <c r="F17" s="75"/>
      <c r="G17" s="33">
        <f>SUM(G16)</f>
        <v>30470000</v>
      </c>
      <c r="H17" s="4"/>
    </row>
    <row r="18" spans="1:8" x14ac:dyDescent="0.25">
      <c r="A18" s="22"/>
      <c r="B18" s="23"/>
      <c r="C18" s="23"/>
      <c r="D18" s="23"/>
      <c r="E18" s="23"/>
      <c r="F18" s="23"/>
      <c r="G18" s="33"/>
      <c r="H18" s="4"/>
    </row>
    <row r="19" spans="1:8" ht="24" customHeight="1" x14ac:dyDescent="0.25">
      <c r="A19" s="74" t="s">
        <v>12</v>
      </c>
      <c r="B19" s="75"/>
      <c r="C19" s="75"/>
      <c r="D19" s="75"/>
      <c r="E19" s="75"/>
      <c r="F19" s="76"/>
      <c r="G19" s="33">
        <f>+G17+G14</f>
        <v>162721000</v>
      </c>
      <c r="H19" s="4"/>
    </row>
    <row r="20" spans="1:8" x14ac:dyDescent="0.25">
      <c r="A20" s="24" t="s">
        <v>13</v>
      </c>
      <c r="B20" s="77">
        <v>2.2000000000000002</v>
      </c>
      <c r="C20" s="78"/>
      <c r="D20" s="78"/>
      <c r="E20" s="78"/>
      <c r="F20" s="79"/>
      <c r="G20" s="33"/>
      <c r="H20" s="4"/>
    </row>
    <row r="21" spans="1:8" ht="22.5" customHeight="1" x14ac:dyDescent="0.25">
      <c r="A21" s="66" t="s">
        <v>14</v>
      </c>
      <c r="B21" s="67"/>
      <c r="C21" s="67"/>
      <c r="D21" s="67"/>
      <c r="E21" s="67"/>
      <c r="F21" s="67"/>
      <c r="G21" s="42">
        <f>+G19*B20</f>
        <v>357986200</v>
      </c>
      <c r="H21" s="4"/>
    </row>
    <row r="22" spans="1:8" ht="16.5" thickBot="1" x14ac:dyDescent="0.3">
      <c r="A22" s="25"/>
      <c r="B22" s="16"/>
      <c r="C22" s="16"/>
      <c r="D22" s="16"/>
      <c r="E22" s="16"/>
      <c r="F22" s="16"/>
      <c r="G22" s="26"/>
      <c r="H22" s="4"/>
    </row>
    <row r="23" spans="1:8" ht="16.5" thickBot="1" x14ac:dyDescent="0.3">
      <c r="A23" s="80" t="s">
        <v>15</v>
      </c>
      <c r="B23" s="81"/>
      <c r="C23" s="81"/>
      <c r="D23" s="81"/>
      <c r="E23" s="81"/>
      <c r="F23" s="81"/>
      <c r="G23" s="82"/>
      <c r="H23" s="4"/>
    </row>
    <row r="24" spans="1:8" ht="32.25" thickBot="1" x14ac:dyDescent="0.3">
      <c r="A24" s="36" t="s">
        <v>1</v>
      </c>
      <c r="B24" s="71" t="s">
        <v>2</v>
      </c>
      <c r="C24" s="71"/>
      <c r="D24" s="37" t="s">
        <v>4</v>
      </c>
      <c r="E24" s="37" t="s">
        <v>5</v>
      </c>
      <c r="F24" s="38" t="s">
        <v>17</v>
      </c>
      <c r="G24" s="39" t="s">
        <v>7</v>
      </c>
      <c r="H24" s="4"/>
    </row>
    <row r="25" spans="1:8" x14ac:dyDescent="0.25">
      <c r="A25" s="83" t="s">
        <v>30</v>
      </c>
      <c r="B25" s="84"/>
      <c r="C25" s="84"/>
      <c r="D25" s="84"/>
      <c r="E25" s="84"/>
      <c r="F25" s="84"/>
      <c r="G25" s="85"/>
      <c r="H25" s="4"/>
    </row>
    <row r="26" spans="1:8" ht="87" customHeight="1" x14ac:dyDescent="0.25">
      <c r="A26" s="27" t="s">
        <v>18</v>
      </c>
      <c r="B26" s="86" t="s">
        <v>19</v>
      </c>
      <c r="C26" s="87"/>
      <c r="D26" s="18">
        <v>0.2</v>
      </c>
      <c r="E26" s="17">
        <v>11</v>
      </c>
      <c r="F26" s="34">
        <v>6020000</v>
      </c>
      <c r="G26" s="35">
        <f>+D26*E26*F26</f>
        <v>13244000.000000002</v>
      </c>
      <c r="H26" s="48"/>
    </row>
    <row r="27" spans="1:8" x14ac:dyDescent="0.25">
      <c r="A27" s="88" t="s">
        <v>28</v>
      </c>
      <c r="B27" s="89"/>
      <c r="C27" s="89"/>
      <c r="D27" s="89"/>
      <c r="E27" s="89"/>
      <c r="F27" s="89"/>
      <c r="G27" s="90"/>
      <c r="H27" s="4"/>
    </row>
    <row r="28" spans="1:8" ht="31.5" x14ac:dyDescent="0.25">
      <c r="A28" s="28" t="s">
        <v>29</v>
      </c>
      <c r="B28" s="86" t="s">
        <v>19</v>
      </c>
      <c r="C28" s="87"/>
      <c r="D28" s="18">
        <v>0.25</v>
      </c>
      <c r="E28" s="17">
        <v>11</v>
      </c>
      <c r="F28" s="34">
        <v>7700000</v>
      </c>
      <c r="G28" s="35">
        <f>+D28*E28*F28</f>
        <v>21175000</v>
      </c>
      <c r="H28" s="4"/>
    </row>
    <row r="29" spans="1:8" ht="24.75" customHeight="1" thickBot="1" x14ac:dyDescent="0.3">
      <c r="A29" s="51" t="s">
        <v>26</v>
      </c>
      <c r="B29" s="52"/>
      <c r="C29" s="52"/>
      <c r="D29" s="52"/>
      <c r="E29" s="52"/>
      <c r="F29" s="53"/>
      <c r="G29" s="43">
        <f>+G26+G28</f>
        <v>34419000</v>
      </c>
      <c r="H29" s="4"/>
    </row>
    <row r="30" spans="1:8" ht="16.5" thickBot="1" x14ac:dyDescent="0.3">
      <c r="A30" s="36" t="s">
        <v>1</v>
      </c>
      <c r="B30" s="71" t="s">
        <v>2</v>
      </c>
      <c r="C30" s="71"/>
      <c r="D30" s="72" t="s">
        <v>16</v>
      </c>
      <c r="E30" s="73"/>
      <c r="F30" s="38" t="s">
        <v>17</v>
      </c>
      <c r="G30" s="39" t="s">
        <v>7</v>
      </c>
      <c r="H30" s="4"/>
    </row>
    <row r="31" spans="1:8" x14ac:dyDescent="0.25">
      <c r="A31" s="59" t="s">
        <v>20</v>
      </c>
      <c r="B31" s="60"/>
      <c r="C31" s="60"/>
      <c r="D31" s="60"/>
      <c r="E31" s="60"/>
      <c r="F31" s="60"/>
      <c r="G31" s="61"/>
      <c r="H31" s="4"/>
    </row>
    <row r="32" spans="1:8" ht="86.45" customHeight="1" x14ac:dyDescent="0.25">
      <c r="A32" s="28" t="s">
        <v>21</v>
      </c>
      <c r="B32" s="62" t="s">
        <v>31</v>
      </c>
      <c r="C32" s="63"/>
      <c r="D32" s="64">
        <v>1</v>
      </c>
      <c r="E32" s="65"/>
      <c r="F32" s="47">
        <v>8240000</v>
      </c>
      <c r="G32" s="35">
        <f>+D32*F32</f>
        <v>8240000</v>
      </c>
      <c r="H32" s="4"/>
    </row>
    <row r="33" spans="1:9" ht="21.75" customHeight="1" x14ac:dyDescent="0.25">
      <c r="A33" s="51" t="s">
        <v>27</v>
      </c>
      <c r="B33" s="52"/>
      <c r="C33" s="52"/>
      <c r="D33" s="52"/>
      <c r="E33" s="52"/>
      <c r="F33" s="53"/>
      <c r="G33" s="43">
        <f>SUM(G32)</f>
        <v>8240000</v>
      </c>
      <c r="H33" s="4"/>
    </row>
    <row r="34" spans="1:9" ht="21.75" customHeight="1" x14ac:dyDescent="0.25">
      <c r="A34" s="66" t="s">
        <v>22</v>
      </c>
      <c r="B34" s="67"/>
      <c r="C34" s="67"/>
      <c r="D34" s="67"/>
      <c r="E34" s="67"/>
      <c r="F34" s="67"/>
      <c r="G34" s="42">
        <f>+G33+G29</f>
        <v>42659000</v>
      </c>
      <c r="H34" s="4"/>
    </row>
    <row r="35" spans="1:9" x14ac:dyDescent="0.25">
      <c r="A35" s="68"/>
      <c r="B35" s="69"/>
      <c r="C35" s="69"/>
      <c r="D35" s="69"/>
      <c r="E35" s="69"/>
      <c r="F35" s="69"/>
      <c r="G35" s="70"/>
      <c r="H35" s="4"/>
    </row>
    <row r="36" spans="1:9" ht="23.25" customHeight="1" x14ac:dyDescent="0.25">
      <c r="A36" s="51" t="s">
        <v>23</v>
      </c>
      <c r="B36" s="52"/>
      <c r="C36" s="52"/>
      <c r="D36" s="52"/>
      <c r="E36" s="52"/>
      <c r="F36" s="53"/>
      <c r="G36" s="44">
        <f>+G34+G21</f>
        <v>400645200</v>
      </c>
      <c r="H36" s="4"/>
    </row>
    <row r="37" spans="1:9" ht="23.25" customHeight="1" thickBot="1" x14ac:dyDescent="0.3">
      <c r="A37" s="54" t="s">
        <v>24</v>
      </c>
      <c r="B37" s="55"/>
      <c r="C37" s="55"/>
      <c r="D37" s="55"/>
      <c r="E37" s="55"/>
      <c r="F37" s="56"/>
      <c r="G37" s="45">
        <f>ROUND(G36*0.19,0)</f>
        <v>76122588</v>
      </c>
      <c r="H37" s="4"/>
    </row>
    <row r="38" spans="1:9" ht="23.25" customHeight="1" x14ac:dyDescent="0.25">
      <c r="A38" s="57" t="s">
        <v>25</v>
      </c>
      <c r="B38" s="57"/>
      <c r="C38" s="57"/>
      <c r="D38" s="57"/>
      <c r="E38" s="57"/>
      <c r="F38" s="57"/>
      <c r="G38" s="46">
        <f>+G36+G37</f>
        <v>476767788</v>
      </c>
      <c r="H38" s="4"/>
      <c r="I38" s="48"/>
    </row>
    <row r="39" spans="1:9" x14ac:dyDescent="0.25">
      <c r="A39" s="40"/>
      <c r="B39" s="58"/>
      <c r="C39" s="58"/>
      <c r="G39" s="41"/>
      <c r="H39" s="49"/>
    </row>
    <row r="41" spans="1:9" x14ac:dyDescent="0.25">
      <c r="B41" s="106"/>
      <c r="C41" s="106"/>
      <c r="D41" s="106"/>
      <c r="E41" s="106"/>
    </row>
    <row r="42" spans="1:9" x14ac:dyDescent="0.25">
      <c r="B42" s="107" t="s">
        <v>42</v>
      </c>
      <c r="C42" s="107"/>
      <c r="D42" s="107"/>
      <c r="E42" s="107"/>
    </row>
    <row r="43" spans="1:9" x14ac:dyDescent="0.25">
      <c r="B43" s="108" t="s">
        <v>43</v>
      </c>
      <c r="C43" s="108"/>
      <c r="D43" s="108"/>
      <c r="E43" s="108"/>
    </row>
    <row r="44" spans="1:9" x14ac:dyDescent="0.25">
      <c r="B44" s="108" t="s">
        <v>44</v>
      </c>
      <c r="C44" s="108"/>
      <c r="D44" s="108"/>
      <c r="E44" s="108"/>
    </row>
    <row r="45" spans="1:9" x14ac:dyDescent="0.25">
      <c r="B45" s="108" t="s">
        <v>45</v>
      </c>
      <c r="C45" s="108"/>
      <c r="D45" s="108"/>
      <c r="E45" s="108"/>
    </row>
  </sheetData>
  <mergeCells count="33">
    <mergeCell ref="B42:E42"/>
    <mergeCell ref="B43:E43"/>
    <mergeCell ref="B44:E44"/>
    <mergeCell ref="B45:E45"/>
    <mergeCell ref="A14:F14"/>
    <mergeCell ref="A2:G2"/>
    <mergeCell ref="A3:G3"/>
    <mergeCell ref="A4:G4"/>
    <mergeCell ref="A5:G5"/>
    <mergeCell ref="A7:G7"/>
    <mergeCell ref="B30:C30"/>
    <mergeCell ref="D30:E30"/>
    <mergeCell ref="A17:F17"/>
    <mergeCell ref="A19:F19"/>
    <mergeCell ref="B20:F20"/>
    <mergeCell ref="A21:F21"/>
    <mergeCell ref="A23:G23"/>
    <mergeCell ref="B24:C24"/>
    <mergeCell ref="A25:G25"/>
    <mergeCell ref="B26:C26"/>
    <mergeCell ref="A27:G27"/>
    <mergeCell ref="B28:C28"/>
    <mergeCell ref="A29:F29"/>
    <mergeCell ref="A36:F36"/>
    <mergeCell ref="A37:F37"/>
    <mergeCell ref="A38:F38"/>
    <mergeCell ref="B39:C39"/>
    <mergeCell ref="A31:G31"/>
    <mergeCell ref="B32:C32"/>
    <mergeCell ref="D32:E32"/>
    <mergeCell ref="A33:F33"/>
    <mergeCell ref="A34:F34"/>
    <mergeCell ref="A35:G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Bojaca</vt:lpstr>
      <vt:lpstr>Bojaca!Área_de_impresión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manuel.jaime@epc.com.co</dc:creator>
  <cp:lastModifiedBy>Luis Felipe Ruiz Mejía</cp:lastModifiedBy>
  <cp:lastPrinted>2026-01-22T22:20:09Z</cp:lastPrinted>
  <dcterms:created xsi:type="dcterms:W3CDTF">2023-02-14T14:55:52Z</dcterms:created>
  <dcterms:modified xsi:type="dcterms:W3CDTF">2026-02-17T23:28:39Z</dcterms:modified>
</cp:coreProperties>
</file>