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D:\2026\PROCESOS DE SELECCION\SELECCION ABREVIADA DE MENOR CUANTIA\SAMC-001-2026\"/>
    </mc:Choice>
  </mc:AlternateContent>
  <xr:revisionPtr revIDLastSave="0" documentId="13_ncr:1_{092E505A-1AF6-4C53-AFC0-65E2C08DF8AD}" xr6:coauthVersionLast="47" xr6:coauthVersionMax="47" xr10:uidLastSave="{00000000-0000-0000-0000-000000000000}"/>
  <bookViews>
    <workbookView xWindow="-120" yWindow="-120" windowWidth="29040" windowHeight="15720" xr2:uid="{D34F3E69-6006-455B-AC47-B1E3A29F84D1}"/>
  </bookViews>
  <sheets>
    <sheet name="LOGISTICA GENERAL PARA EVENTOS " sheetId="1" r:id="rId1"/>
    <sheet name="ENTREGAR APOYO A LIGAS, CLUBES," sheetId="2" r:id="rId2"/>
    <sheet name="OTORGAR APOYO A DEPORTISTAS DE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4" i="3" l="1"/>
  <c r="N14" i="3" s="1"/>
  <c r="K14" i="3"/>
  <c r="L14" i="3" s="1"/>
  <c r="I14" i="3"/>
  <c r="O14" i="3" s="1"/>
  <c r="P14" i="3" s="1"/>
  <c r="H14" i="3"/>
  <c r="M13" i="3"/>
  <c r="N13" i="3" s="1"/>
  <c r="K13" i="3"/>
  <c r="L13" i="3" s="1"/>
  <c r="I13" i="3"/>
  <c r="O13" i="3" s="1"/>
  <c r="P13" i="3" s="1"/>
  <c r="H13" i="3"/>
  <c r="O11" i="3"/>
  <c r="P11" i="3" s="1"/>
  <c r="M11" i="3"/>
  <c r="N11" i="3" s="1"/>
  <c r="K11" i="3"/>
  <c r="L11" i="3" s="1"/>
  <c r="I11" i="3"/>
  <c r="J11" i="3" s="1"/>
  <c r="H11" i="3"/>
  <c r="M10" i="3"/>
  <c r="O10" i="3" s="1"/>
  <c r="P10" i="3" s="1"/>
  <c r="L10" i="3"/>
  <c r="K10" i="3"/>
  <c r="I10" i="3"/>
  <c r="J10" i="3" s="1"/>
  <c r="H10" i="3"/>
  <c r="M8" i="3"/>
  <c r="N8" i="3" s="1"/>
  <c r="K8" i="3"/>
  <c r="L8" i="3" s="1"/>
  <c r="I8" i="3"/>
  <c r="J8" i="3" s="1"/>
  <c r="H8" i="3"/>
  <c r="M10" i="2"/>
  <c r="N10" i="2" s="1"/>
  <c r="L10" i="2"/>
  <c r="J10" i="2"/>
  <c r="H10" i="2"/>
  <c r="M9" i="2"/>
  <c r="N9" i="2" s="1"/>
  <c r="L9" i="2"/>
  <c r="J9" i="2"/>
  <c r="H9" i="2"/>
  <c r="M8" i="2"/>
  <c r="N8" i="2" s="1"/>
  <c r="N11" i="2" s="1"/>
  <c r="L8" i="2"/>
  <c r="L11" i="2" s="1"/>
  <c r="J8" i="2"/>
  <c r="J11" i="2" s="1"/>
  <c r="H8" i="2"/>
  <c r="H11" i="2" s="1"/>
  <c r="J10" i="1"/>
  <c r="L10" i="1"/>
  <c r="N10" i="1"/>
  <c r="J11" i="1"/>
  <c r="L11" i="1"/>
  <c r="N11" i="1"/>
  <c r="P11" i="1" s="1"/>
  <c r="J12" i="1"/>
  <c r="P12" i="1" s="1"/>
  <c r="L12" i="1"/>
  <c r="N12" i="1"/>
  <c r="J13" i="1"/>
  <c r="L13" i="1"/>
  <c r="N13" i="1"/>
  <c r="P13" i="1" s="1"/>
  <c r="J14" i="1"/>
  <c r="L14" i="1"/>
  <c r="N14" i="1"/>
  <c r="J15" i="1"/>
  <c r="L15" i="1"/>
  <c r="N15" i="1"/>
  <c r="P15" i="1" s="1"/>
  <c r="J16" i="1"/>
  <c r="P16" i="1" s="1"/>
  <c r="L16" i="1"/>
  <c r="N16" i="1"/>
  <c r="J17" i="1"/>
  <c r="L17" i="1"/>
  <c r="N17" i="1"/>
  <c r="P17" i="1" s="1"/>
  <c r="J18" i="1"/>
  <c r="L18" i="1"/>
  <c r="N18" i="1"/>
  <c r="J19" i="1"/>
  <c r="L19" i="1"/>
  <c r="N19" i="1"/>
  <c r="P19" i="1" s="1"/>
  <c r="J20" i="1"/>
  <c r="P20" i="1" s="1"/>
  <c r="L20" i="1"/>
  <c r="N20" i="1"/>
  <c r="J21" i="1"/>
  <c r="L21" i="1"/>
  <c r="N21" i="1"/>
  <c r="P21" i="1" s="1"/>
  <c r="J22" i="1"/>
  <c r="L22" i="1"/>
  <c r="N22" i="1"/>
  <c r="J23" i="1"/>
  <c r="L23" i="1"/>
  <c r="N23" i="1"/>
  <c r="P23" i="1" s="1"/>
  <c r="J24" i="1"/>
  <c r="P24" i="1" s="1"/>
  <c r="L24" i="1"/>
  <c r="N24" i="1"/>
  <c r="J25" i="1"/>
  <c r="L25" i="1"/>
  <c r="N25" i="1"/>
  <c r="P25" i="1" s="1"/>
  <c r="J26" i="1"/>
  <c r="L26" i="1"/>
  <c r="N26" i="1"/>
  <c r="J27" i="1"/>
  <c r="L27" i="1"/>
  <c r="N27" i="1"/>
  <c r="P27" i="1" s="1"/>
  <c r="J28" i="1"/>
  <c r="P28" i="1" s="1"/>
  <c r="L28" i="1"/>
  <c r="N28" i="1"/>
  <c r="J29" i="1"/>
  <c r="L29" i="1"/>
  <c r="N29" i="1"/>
  <c r="P29" i="1" s="1"/>
  <c r="J30" i="1"/>
  <c r="L30" i="1"/>
  <c r="N30" i="1"/>
  <c r="J31" i="1"/>
  <c r="L31" i="1"/>
  <c r="N31" i="1"/>
  <c r="P31" i="1" s="1"/>
  <c r="J32" i="1"/>
  <c r="P32" i="1" s="1"/>
  <c r="L32" i="1"/>
  <c r="N32" i="1"/>
  <c r="J33" i="1"/>
  <c r="L33" i="1"/>
  <c r="N33" i="1"/>
  <c r="P33" i="1" s="1"/>
  <c r="J34" i="1"/>
  <c r="L34" i="1"/>
  <c r="N34" i="1"/>
  <c r="J35" i="1"/>
  <c r="L35" i="1"/>
  <c r="N35" i="1"/>
  <c r="P35" i="1" s="1"/>
  <c r="J36" i="1"/>
  <c r="P36" i="1" s="1"/>
  <c r="L36" i="1"/>
  <c r="N36" i="1"/>
  <c r="J37" i="1"/>
  <c r="L37" i="1"/>
  <c r="N37" i="1"/>
  <c r="P37" i="1" s="1"/>
  <c r="J38" i="1"/>
  <c r="L38" i="1"/>
  <c r="N38" i="1"/>
  <c r="J39" i="1"/>
  <c r="L39" i="1"/>
  <c r="N39" i="1"/>
  <c r="P39" i="1" s="1"/>
  <c r="J40" i="1"/>
  <c r="P40" i="1" s="1"/>
  <c r="L40" i="1"/>
  <c r="N40" i="1"/>
  <c r="J41" i="1"/>
  <c r="L41" i="1"/>
  <c r="N41" i="1"/>
  <c r="P41" i="1" s="1"/>
  <c r="J42" i="1"/>
  <c r="L42" i="1"/>
  <c r="N42" i="1"/>
  <c r="J43" i="1"/>
  <c r="L43" i="1"/>
  <c r="N43" i="1"/>
  <c r="P43" i="1" s="1"/>
  <c r="J44" i="1"/>
  <c r="P44" i="1" s="1"/>
  <c r="L44" i="1"/>
  <c r="N44" i="1"/>
  <c r="J45" i="1"/>
  <c r="L45" i="1"/>
  <c r="N45" i="1"/>
  <c r="P45" i="1" s="1"/>
  <c r="J46" i="1"/>
  <c r="L46" i="1"/>
  <c r="N46" i="1"/>
  <c r="J47" i="1"/>
  <c r="L47" i="1"/>
  <c r="N47" i="1"/>
  <c r="P47" i="1" s="1"/>
  <c r="J48" i="1"/>
  <c r="P48" i="1" s="1"/>
  <c r="L48" i="1"/>
  <c r="N48" i="1"/>
  <c r="J49" i="1"/>
  <c r="L49" i="1"/>
  <c r="N49" i="1"/>
  <c r="P49" i="1" s="1"/>
  <c r="J50" i="1"/>
  <c r="L50" i="1"/>
  <c r="N50" i="1"/>
  <c r="J51" i="1"/>
  <c r="L51" i="1"/>
  <c r="N51" i="1"/>
  <c r="J52" i="1"/>
  <c r="P52" i="1" s="1"/>
  <c r="L52" i="1"/>
  <c r="N52" i="1"/>
  <c r="J53" i="1"/>
  <c r="P53" i="1" s="1"/>
  <c r="L53" i="1"/>
  <c r="N53" i="1"/>
  <c r="J54" i="1"/>
  <c r="L54" i="1"/>
  <c r="N54" i="1"/>
  <c r="J55" i="1"/>
  <c r="L55" i="1"/>
  <c r="N55" i="1"/>
  <c r="J56" i="1"/>
  <c r="L56" i="1"/>
  <c r="N56" i="1"/>
  <c r="J57" i="1"/>
  <c r="P57" i="1" s="1"/>
  <c r="L57" i="1"/>
  <c r="N57" i="1"/>
  <c r="J58" i="1"/>
  <c r="L58" i="1"/>
  <c r="N58" i="1"/>
  <c r="J59" i="1"/>
  <c r="L59" i="1"/>
  <c r="N59" i="1"/>
  <c r="P59" i="1" s="1"/>
  <c r="J60" i="1"/>
  <c r="P60" i="1" s="1"/>
  <c r="L60" i="1"/>
  <c r="N60" i="1"/>
  <c r="J61" i="1"/>
  <c r="L61" i="1"/>
  <c r="N61" i="1"/>
  <c r="P61" i="1" s="1"/>
  <c r="J62" i="1"/>
  <c r="L62" i="1"/>
  <c r="N62" i="1"/>
  <c r="J64" i="1"/>
  <c r="L64" i="1"/>
  <c r="N64" i="1"/>
  <c r="P64" i="1" s="1"/>
  <c r="J65" i="1"/>
  <c r="P65" i="1" s="1"/>
  <c r="L65" i="1"/>
  <c r="N65" i="1"/>
  <c r="J66" i="1"/>
  <c r="L66" i="1"/>
  <c r="N66" i="1"/>
  <c r="P66" i="1" s="1"/>
  <c r="J67" i="1"/>
  <c r="L67" i="1"/>
  <c r="N67" i="1"/>
  <c r="J68" i="1"/>
  <c r="L68" i="1"/>
  <c r="N68" i="1"/>
  <c r="P68" i="1" s="1"/>
  <c r="J69" i="1"/>
  <c r="P69" i="1" s="1"/>
  <c r="L69" i="1"/>
  <c r="N69" i="1"/>
  <c r="J70" i="1"/>
  <c r="L70" i="1"/>
  <c r="N70" i="1"/>
  <c r="J71" i="1"/>
  <c r="L71" i="1"/>
  <c r="N71" i="1"/>
  <c r="J72" i="1"/>
  <c r="L72" i="1"/>
  <c r="N72" i="1"/>
  <c r="J73" i="1"/>
  <c r="P73" i="1" s="1"/>
  <c r="L73" i="1"/>
  <c r="N73" i="1"/>
  <c r="J74" i="1"/>
  <c r="P74" i="1" s="1"/>
  <c r="L74" i="1"/>
  <c r="N74" i="1"/>
  <c r="J75" i="1"/>
  <c r="L75" i="1"/>
  <c r="N75" i="1"/>
  <c r="J76" i="1"/>
  <c r="L76" i="1"/>
  <c r="N76" i="1"/>
  <c r="J77" i="1"/>
  <c r="P77" i="1" s="1"/>
  <c r="L77" i="1"/>
  <c r="N77" i="1"/>
  <c r="J78" i="1"/>
  <c r="P78" i="1" s="1"/>
  <c r="L78" i="1"/>
  <c r="N78" i="1"/>
  <c r="J79" i="1"/>
  <c r="L79" i="1"/>
  <c r="N79" i="1"/>
  <c r="J80" i="1"/>
  <c r="L80" i="1"/>
  <c r="N80" i="1"/>
  <c r="J82" i="1"/>
  <c r="P82" i="1" s="1"/>
  <c r="L82" i="1"/>
  <c r="N82" i="1"/>
  <c r="J83" i="1"/>
  <c r="P83" i="1" s="1"/>
  <c r="L83" i="1"/>
  <c r="N83" i="1"/>
  <c r="J84" i="1"/>
  <c r="L84" i="1"/>
  <c r="N84" i="1"/>
  <c r="J85" i="1"/>
  <c r="L85" i="1"/>
  <c r="N85" i="1"/>
  <c r="J86" i="1"/>
  <c r="L86" i="1"/>
  <c r="N86" i="1"/>
  <c r="P86" i="1" s="1"/>
  <c r="J87" i="1"/>
  <c r="P87" i="1" s="1"/>
  <c r="L87" i="1"/>
  <c r="N87" i="1"/>
  <c r="J88" i="1"/>
  <c r="L88" i="1"/>
  <c r="N88" i="1"/>
  <c r="J89" i="1"/>
  <c r="L89" i="1"/>
  <c r="N89" i="1"/>
  <c r="J90" i="1"/>
  <c r="L90" i="1"/>
  <c r="N90" i="1"/>
  <c r="P90" i="1" s="1"/>
  <c r="J91" i="1"/>
  <c r="P91" i="1" s="1"/>
  <c r="L91" i="1"/>
  <c r="N91" i="1"/>
  <c r="J92" i="1"/>
  <c r="L92" i="1"/>
  <c r="N92" i="1"/>
  <c r="J94" i="1"/>
  <c r="L94" i="1"/>
  <c r="N94" i="1"/>
  <c r="J95" i="1"/>
  <c r="L95" i="1"/>
  <c r="N95" i="1"/>
  <c r="J96" i="1"/>
  <c r="P96" i="1" s="1"/>
  <c r="L96" i="1"/>
  <c r="N96" i="1"/>
  <c r="J97" i="1"/>
  <c r="L97" i="1"/>
  <c r="N97" i="1"/>
  <c r="J98" i="1"/>
  <c r="L98" i="1"/>
  <c r="P98" i="1" s="1"/>
  <c r="N98" i="1"/>
  <c r="J99" i="1"/>
  <c r="P99" i="1" s="1"/>
  <c r="L99" i="1"/>
  <c r="N99" i="1"/>
  <c r="J100" i="1"/>
  <c r="L100" i="1"/>
  <c r="N100" i="1"/>
  <c r="P100" i="1" s="1"/>
  <c r="J101" i="1"/>
  <c r="L101" i="1"/>
  <c r="N101" i="1"/>
  <c r="J102" i="1"/>
  <c r="L102" i="1"/>
  <c r="N102" i="1"/>
  <c r="P102" i="1" s="1"/>
  <c r="J103" i="1"/>
  <c r="P103" i="1" s="1"/>
  <c r="L103" i="1"/>
  <c r="N103" i="1"/>
  <c r="J104" i="1"/>
  <c r="L104" i="1"/>
  <c r="N104" i="1"/>
  <c r="P104" i="1" s="1"/>
  <c r="J105" i="1"/>
  <c r="L105" i="1"/>
  <c r="N105" i="1"/>
  <c r="J106" i="1"/>
  <c r="L106" i="1"/>
  <c r="N106" i="1"/>
  <c r="J107" i="1"/>
  <c r="P107" i="1" s="1"/>
  <c r="L107" i="1"/>
  <c r="N107" i="1"/>
  <c r="J108" i="1"/>
  <c r="P108" i="1" s="1"/>
  <c r="L108" i="1"/>
  <c r="N108" i="1"/>
  <c r="J109" i="1"/>
  <c r="L109" i="1"/>
  <c r="N109" i="1"/>
  <c r="J110" i="1"/>
  <c r="L110" i="1"/>
  <c r="N110" i="1"/>
  <c r="J111" i="1"/>
  <c r="L111" i="1"/>
  <c r="N111" i="1"/>
  <c r="J112" i="1"/>
  <c r="P112" i="1" s="1"/>
  <c r="L112" i="1"/>
  <c r="N112" i="1"/>
  <c r="J113" i="1"/>
  <c r="L113" i="1"/>
  <c r="N113" i="1"/>
  <c r="J114" i="1"/>
  <c r="L114" i="1"/>
  <c r="P114" i="1" s="1"/>
  <c r="N114" i="1"/>
  <c r="J115" i="1"/>
  <c r="P115" i="1" s="1"/>
  <c r="L115" i="1"/>
  <c r="N115" i="1"/>
  <c r="J116" i="1"/>
  <c r="L116" i="1"/>
  <c r="N116" i="1"/>
  <c r="P116" i="1" s="1"/>
  <c r="J117" i="1"/>
  <c r="L117" i="1"/>
  <c r="N117" i="1"/>
  <c r="J118" i="1"/>
  <c r="L118" i="1"/>
  <c r="N118" i="1"/>
  <c r="J119" i="1"/>
  <c r="P119" i="1" s="1"/>
  <c r="L119" i="1"/>
  <c r="N119" i="1"/>
  <c r="J120" i="1"/>
  <c r="P120" i="1" s="1"/>
  <c r="L120" i="1"/>
  <c r="N120" i="1"/>
  <c r="J121" i="1"/>
  <c r="L121" i="1"/>
  <c r="N121" i="1"/>
  <c r="J122" i="1"/>
  <c r="L122" i="1"/>
  <c r="N122" i="1"/>
  <c r="J123" i="1"/>
  <c r="L123" i="1"/>
  <c r="N123" i="1"/>
  <c r="P123" i="1" s="1"/>
  <c r="J124" i="1"/>
  <c r="P124" i="1" s="1"/>
  <c r="L124" i="1"/>
  <c r="N124" i="1"/>
  <c r="J125" i="1"/>
  <c r="L125" i="1"/>
  <c r="N125" i="1"/>
  <c r="J126" i="1"/>
  <c r="L126" i="1"/>
  <c r="P126" i="1" s="1"/>
  <c r="N126" i="1"/>
  <c r="J127" i="1"/>
  <c r="L127" i="1"/>
  <c r="N127" i="1"/>
  <c r="J128" i="1"/>
  <c r="L128" i="1"/>
  <c r="P128" i="1" s="1"/>
  <c r="N128" i="1"/>
  <c r="J129" i="1"/>
  <c r="L129" i="1"/>
  <c r="N129" i="1"/>
  <c r="J130" i="1"/>
  <c r="L130" i="1"/>
  <c r="N130" i="1"/>
  <c r="P130" i="1" s="1"/>
  <c r="J131" i="1"/>
  <c r="P131" i="1" s="1"/>
  <c r="L131" i="1"/>
  <c r="N131" i="1"/>
  <c r="J132" i="1"/>
  <c r="L132" i="1"/>
  <c r="N132" i="1"/>
  <c r="P132" i="1" s="1"/>
  <c r="J133" i="1"/>
  <c r="L133" i="1"/>
  <c r="N133" i="1"/>
  <c r="J134" i="1"/>
  <c r="L134" i="1"/>
  <c r="N134" i="1"/>
  <c r="J135" i="1"/>
  <c r="P135" i="1" s="1"/>
  <c r="L135" i="1"/>
  <c r="N135" i="1"/>
  <c r="J136" i="1"/>
  <c r="P136" i="1" s="1"/>
  <c r="L136" i="1"/>
  <c r="N136" i="1"/>
  <c r="J137" i="1"/>
  <c r="L137" i="1"/>
  <c r="N137" i="1"/>
  <c r="J138" i="1"/>
  <c r="L138" i="1"/>
  <c r="N138" i="1"/>
  <c r="J139" i="1"/>
  <c r="L139" i="1"/>
  <c r="N139" i="1"/>
  <c r="P139" i="1" s="1"/>
  <c r="J140" i="1"/>
  <c r="P140" i="1" s="1"/>
  <c r="L140" i="1"/>
  <c r="N140" i="1"/>
  <c r="J141" i="1"/>
  <c r="L141" i="1"/>
  <c r="N141" i="1"/>
  <c r="J142" i="1"/>
  <c r="L142" i="1"/>
  <c r="P142" i="1" s="1"/>
  <c r="N142" i="1"/>
  <c r="J143" i="1"/>
  <c r="L143" i="1"/>
  <c r="N143" i="1"/>
  <c r="J144" i="1"/>
  <c r="P144" i="1" s="1"/>
  <c r="L144" i="1"/>
  <c r="N144" i="1"/>
  <c r="J145" i="1"/>
  <c r="L145" i="1"/>
  <c r="N145" i="1"/>
  <c r="J146" i="1"/>
  <c r="L146" i="1"/>
  <c r="P146" i="1" s="1"/>
  <c r="N146" i="1"/>
  <c r="J147" i="1"/>
  <c r="L147" i="1"/>
  <c r="N147" i="1"/>
  <c r="J148" i="1"/>
  <c r="L148" i="1"/>
  <c r="P148" i="1" s="1"/>
  <c r="N148" i="1"/>
  <c r="J149" i="1"/>
  <c r="L149" i="1"/>
  <c r="N149" i="1"/>
  <c r="J150" i="1"/>
  <c r="L150" i="1"/>
  <c r="N150" i="1"/>
  <c r="P150" i="1" s="1"/>
  <c r="J151" i="1"/>
  <c r="P151" i="1" s="1"/>
  <c r="L151" i="1"/>
  <c r="N151" i="1"/>
  <c r="J152" i="1"/>
  <c r="L152" i="1"/>
  <c r="N152" i="1"/>
  <c r="J153" i="1"/>
  <c r="L153" i="1"/>
  <c r="N153" i="1"/>
  <c r="J154" i="1"/>
  <c r="L154" i="1"/>
  <c r="N154" i="1"/>
  <c r="J155" i="1"/>
  <c r="L155" i="1"/>
  <c r="P155" i="1" s="1"/>
  <c r="N155" i="1"/>
  <c r="J156" i="1"/>
  <c r="P156" i="1" s="1"/>
  <c r="L156" i="1"/>
  <c r="N156" i="1"/>
  <c r="J157" i="1"/>
  <c r="L157" i="1"/>
  <c r="N157" i="1"/>
  <c r="J158" i="1"/>
  <c r="L158" i="1"/>
  <c r="P158" i="1" s="1"/>
  <c r="N158" i="1"/>
  <c r="J159" i="1"/>
  <c r="L159" i="1"/>
  <c r="N159" i="1"/>
  <c r="J160" i="1"/>
  <c r="P160" i="1" s="1"/>
  <c r="L160" i="1"/>
  <c r="N160" i="1"/>
  <c r="J162" i="1"/>
  <c r="L162" i="1"/>
  <c r="N162" i="1"/>
  <c r="J163" i="1"/>
  <c r="L163" i="1"/>
  <c r="P163" i="1" s="1"/>
  <c r="N163" i="1"/>
  <c r="J164" i="1"/>
  <c r="P164" i="1" s="1"/>
  <c r="L164" i="1"/>
  <c r="N164" i="1"/>
  <c r="J165" i="1"/>
  <c r="L165" i="1"/>
  <c r="N165" i="1"/>
  <c r="P165" i="1" s="1"/>
  <c r="J166" i="1"/>
  <c r="L166" i="1"/>
  <c r="N166" i="1"/>
  <c r="J167" i="1"/>
  <c r="L167" i="1"/>
  <c r="N167" i="1"/>
  <c r="J168" i="1"/>
  <c r="P168" i="1" s="1"/>
  <c r="L168" i="1"/>
  <c r="N168" i="1"/>
  <c r="J169" i="1"/>
  <c r="P169" i="1" s="1"/>
  <c r="L169" i="1"/>
  <c r="N169" i="1"/>
  <c r="J170" i="1"/>
  <c r="L170" i="1"/>
  <c r="N170" i="1"/>
  <c r="J171" i="1"/>
  <c r="L171" i="1"/>
  <c r="N171" i="1"/>
  <c r="J172" i="1"/>
  <c r="L172" i="1"/>
  <c r="N172" i="1"/>
  <c r="P172" i="1" s="1"/>
  <c r="J173" i="1"/>
  <c r="P173" i="1" s="1"/>
  <c r="L173" i="1"/>
  <c r="N173" i="1"/>
  <c r="J174" i="1"/>
  <c r="L174" i="1"/>
  <c r="N174" i="1"/>
  <c r="J175" i="1"/>
  <c r="L175" i="1"/>
  <c r="P175" i="1" s="1"/>
  <c r="N175" i="1"/>
  <c r="J176" i="1"/>
  <c r="P176" i="1" s="1"/>
  <c r="L176" i="1"/>
  <c r="N176" i="1"/>
  <c r="J177" i="1"/>
  <c r="L177" i="1"/>
  <c r="N177" i="1"/>
  <c r="P177" i="1" s="1"/>
  <c r="J178" i="1"/>
  <c r="L178" i="1"/>
  <c r="N178" i="1"/>
  <c r="J179" i="1"/>
  <c r="L179" i="1"/>
  <c r="N179" i="1"/>
  <c r="P179" i="1" s="1"/>
  <c r="J180" i="1"/>
  <c r="P180" i="1" s="1"/>
  <c r="L180" i="1"/>
  <c r="N180" i="1"/>
  <c r="J181" i="1"/>
  <c r="P181" i="1" s="1"/>
  <c r="L181" i="1"/>
  <c r="N181" i="1"/>
  <c r="O181" i="1"/>
  <c r="O180" i="1"/>
  <c r="O179" i="1"/>
  <c r="O178" i="1"/>
  <c r="P178" i="1"/>
  <c r="H178" i="1"/>
  <c r="O177" i="1"/>
  <c r="O176" i="1"/>
  <c r="O175" i="1"/>
  <c r="O174" i="1"/>
  <c r="P174" i="1"/>
  <c r="O173" i="1"/>
  <c r="O172" i="1"/>
  <c r="O171" i="1"/>
  <c r="P171" i="1"/>
  <c r="O170" i="1"/>
  <c r="P170" i="1"/>
  <c r="O169" i="1"/>
  <c r="O168" i="1"/>
  <c r="P167" i="1"/>
  <c r="O167" i="1"/>
  <c r="O166" i="1"/>
  <c r="P166" i="1"/>
  <c r="O165" i="1"/>
  <c r="O164" i="1"/>
  <c r="O163" i="1"/>
  <c r="O162" i="1"/>
  <c r="P162" i="1"/>
  <c r="H162" i="1"/>
  <c r="H161" i="1"/>
  <c r="O160" i="1"/>
  <c r="O159" i="1"/>
  <c r="P159" i="1"/>
  <c r="O158" i="1"/>
  <c r="P157" i="1"/>
  <c r="O157" i="1"/>
  <c r="O156" i="1"/>
  <c r="O155" i="1"/>
  <c r="O154" i="1"/>
  <c r="P154" i="1"/>
  <c r="O153" i="1"/>
  <c r="P153" i="1"/>
  <c r="P152" i="1"/>
  <c r="O152" i="1"/>
  <c r="O151" i="1"/>
  <c r="O150" i="1"/>
  <c r="O149" i="1"/>
  <c r="P149" i="1"/>
  <c r="H149" i="1"/>
  <c r="O148" i="1"/>
  <c r="O147" i="1"/>
  <c r="P147" i="1"/>
  <c r="H147" i="1"/>
  <c r="O146" i="1"/>
  <c r="H146" i="1"/>
  <c r="O145" i="1"/>
  <c r="P145" i="1"/>
  <c r="H145" i="1"/>
  <c r="O144" i="1"/>
  <c r="H144" i="1"/>
  <c r="O143" i="1"/>
  <c r="P143" i="1"/>
  <c r="H143" i="1"/>
  <c r="O142" i="1"/>
  <c r="O141" i="1"/>
  <c r="P141" i="1"/>
  <c r="O140" i="1"/>
  <c r="O139" i="1"/>
  <c r="O138" i="1"/>
  <c r="P138" i="1"/>
  <c r="O137" i="1"/>
  <c r="P137" i="1"/>
  <c r="H137" i="1"/>
  <c r="O136" i="1"/>
  <c r="O135" i="1"/>
  <c r="O134" i="1"/>
  <c r="P134" i="1"/>
  <c r="O133" i="1"/>
  <c r="P133" i="1"/>
  <c r="O132" i="1"/>
  <c r="O131" i="1"/>
  <c r="H131" i="1"/>
  <c r="O130" i="1"/>
  <c r="O129" i="1"/>
  <c r="P129" i="1"/>
  <c r="H129" i="1"/>
  <c r="O128" i="1"/>
  <c r="O127" i="1"/>
  <c r="P127" i="1"/>
  <c r="O126" i="1"/>
  <c r="P125" i="1"/>
  <c r="O125" i="1"/>
  <c r="O124" i="1"/>
  <c r="O123" i="1"/>
  <c r="O122" i="1"/>
  <c r="P122" i="1"/>
  <c r="H122" i="1"/>
  <c r="O121" i="1"/>
  <c r="P121" i="1"/>
  <c r="H121" i="1"/>
  <c r="O120" i="1"/>
  <c r="O119" i="1"/>
  <c r="O118" i="1"/>
  <c r="P118" i="1"/>
  <c r="O117" i="1"/>
  <c r="P117" i="1"/>
  <c r="O116" i="1"/>
  <c r="O115" i="1"/>
  <c r="O114" i="1"/>
  <c r="O113" i="1"/>
  <c r="P113" i="1"/>
  <c r="O112" i="1"/>
  <c r="P111" i="1"/>
  <c r="O111" i="1"/>
  <c r="O110" i="1"/>
  <c r="P110" i="1"/>
  <c r="O109" i="1"/>
  <c r="P109" i="1"/>
  <c r="O108" i="1"/>
  <c r="O107" i="1"/>
  <c r="O106" i="1"/>
  <c r="P106" i="1"/>
  <c r="O105" i="1"/>
  <c r="P105" i="1"/>
  <c r="O104" i="1"/>
  <c r="O103" i="1"/>
  <c r="H103" i="1"/>
  <c r="O102" i="1"/>
  <c r="H102" i="1"/>
  <c r="O101" i="1"/>
  <c r="P101" i="1"/>
  <c r="H101" i="1"/>
  <c r="O100" i="1"/>
  <c r="H100" i="1"/>
  <c r="O99" i="1"/>
  <c r="O98" i="1"/>
  <c r="O97" i="1"/>
  <c r="P97" i="1"/>
  <c r="O96" i="1"/>
  <c r="P95" i="1"/>
  <c r="O95" i="1"/>
  <c r="O94" i="1"/>
  <c r="P94" i="1"/>
  <c r="H94" i="1"/>
  <c r="H93" i="1"/>
  <c r="P92" i="1"/>
  <c r="O92" i="1"/>
  <c r="O91" i="1"/>
  <c r="H91" i="1"/>
  <c r="O90" i="1"/>
  <c r="O89" i="1"/>
  <c r="P89" i="1"/>
  <c r="H89" i="1"/>
  <c r="O88" i="1"/>
  <c r="P88" i="1"/>
  <c r="H88" i="1"/>
  <c r="O87" i="1"/>
  <c r="H87" i="1"/>
  <c r="O86" i="1"/>
  <c r="H86" i="1"/>
  <c r="O85" i="1"/>
  <c r="P85" i="1"/>
  <c r="O84" i="1"/>
  <c r="P84" i="1"/>
  <c r="O83" i="1"/>
  <c r="O82" i="1"/>
  <c r="H82" i="1"/>
  <c r="H81" i="1"/>
  <c r="O80" i="1"/>
  <c r="P80" i="1"/>
  <c r="H80" i="1"/>
  <c r="O79" i="1"/>
  <c r="P79" i="1"/>
  <c r="H79" i="1"/>
  <c r="O78" i="1"/>
  <c r="H78" i="1"/>
  <c r="O77" i="1"/>
  <c r="H77" i="1"/>
  <c r="O76" i="1"/>
  <c r="P76" i="1"/>
  <c r="H76" i="1"/>
  <c r="O75" i="1"/>
  <c r="P75" i="1"/>
  <c r="O74" i="1"/>
  <c r="O73" i="1"/>
  <c r="H73" i="1"/>
  <c r="P72" i="1"/>
  <c r="O72" i="1"/>
  <c r="H72" i="1"/>
  <c r="O71" i="1"/>
  <c r="P71" i="1"/>
  <c r="H71" i="1"/>
  <c r="P70" i="1"/>
  <c r="O70" i="1"/>
  <c r="H70" i="1"/>
  <c r="O69" i="1"/>
  <c r="O68" i="1"/>
  <c r="H68" i="1"/>
  <c r="O67" i="1"/>
  <c r="P67" i="1"/>
  <c r="H67" i="1"/>
  <c r="O66" i="1"/>
  <c r="H66" i="1"/>
  <c r="O65" i="1"/>
  <c r="H65" i="1"/>
  <c r="O64" i="1"/>
  <c r="H64" i="1"/>
  <c r="H63" i="1"/>
  <c r="O62" i="1"/>
  <c r="P62" i="1"/>
  <c r="O61" i="1"/>
  <c r="O60" i="1"/>
  <c r="O59" i="1"/>
  <c r="O58" i="1"/>
  <c r="P58" i="1"/>
  <c r="O57" i="1"/>
  <c r="P56" i="1"/>
  <c r="O56" i="1"/>
  <c r="O55" i="1"/>
  <c r="P55" i="1"/>
  <c r="O54" i="1"/>
  <c r="P54" i="1"/>
  <c r="O53" i="1"/>
  <c r="O52" i="1"/>
  <c r="O51" i="1"/>
  <c r="P51" i="1"/>
  <c r="O50" i="1"/>
  <c r="P50" i="1"/>
  <c r="O49" i="1"/>
  <c r="H49" i="1"/>
  <c r="O48" i="1"/>
  <c r="H48" i="1"/>
  <c r="O47" i="1"/>
  <c r="H47" i="1"/>
  <c r="O46" i="1"/>
  <c r="P46" i="1"/>
  <c r="H46" i="1"/>
  <c r="O45" i="1"/>
  <c r="H45" i="1"/>
  <c r="O44" i="1"/>
  <c r="H44" i="1"/>
  <c r="O43" i="1"/>
  <c r="H43" i="1"/>
  <c r="O42" i="1"/>
  <c r="P42" i="1"/>
  <c r="H42" i="1"/>
  <c r="O41" i="1"/>
  <c r="H41" i="1"/>
  <c r="O40" i="1"/>
  <c r="H40" i="1"/>
  <c r="O39" i="1"/>
  <c r="H39" i="1"/>
  <c r="O38" i="1"/>
  <c r="P38" i="1"/>
  <c r="H38" i="1"/>
  <c r="O37" i="1"/>
  <c r="H37" i="1"/>
  <c r="O36" i="1"/>
  <c r="H36" i="1"/>
  <c r="O35" i="1"/>
  <c r="H35" i="1"/>
  <c r="O34" i="1"/>
  <c r="P34" i="1"/>
  <c r="H34" i="1"/>
  <c r="O33" i="1"/>
  <c r="H33" i="1"/>
  <c r="O32" i="1"/>
  <c r="H32" i="1"/>
  <c r="O31" i="1"/>
  <c r="H31" i="1"/>
  <c r="O30" i="1"/>
  <c r="P30" i="1"/>
  <c r="H30" i="1"/>
  <c r="O29" i="1"/>
  <c r="H29" i="1"/>
  <c r="O28" i="1"/>
  <c r="H28" i="1"/>
  <c r="O27" i="1"/>
  <c r="H27" i="1"/>
  <c r="O26" i="1"/>
  <c r="P26" i="1"/>
  <c r="H26" i="1"/>
  <c r="O25" i="1"/>
  <c r="H25" i="1"/>
  <c r="O24" i="1"/>
  <c r="H24" i="1"/>
  <c r="O23" i="1"/>
  <c r="H23" i="1"/>
  <c r="O22" i="1"/>
  <c r="P22" i="1"/>
  <c r="H22" i="1"/>
  <c r="O21" i="1"/>
  <c r="H21" i="1"/>
  <c r="O20" i="1"/>
  <c r="H20" i="1"/>
  <c r="O19" i="1"/>
  <c r="H19" i="1"/>
  <c r="O18" i="1"/>
  <c r="P18" i="1"/>
  <c r="H18" i="1"/>
  <c r="O17" i="1"/>
  <c r="H17" i="1"/>
  <c r="O16" i="1"/>
  <c r="H16" i="1"/>
  <c r="O15" i="1"/>
  <c r="H15" i="1"/>
  <c r="O14" i="1"/>
  <c r="P14" i="1"/>
  <c r="H14" i="1"/>
  <c r="O13" i="1"/>
  <c r="H13" i="1"/>
  <c r="O12" i="1"/>
  <c r="O11" i="1"/>
  <c r="H11" i="1"/>
  <c r="O10" i="1"/>
  <c r="P10" i="1"/>
  <c r="H10" i="1"/>
  <c r="L15" i="3" l="1"/>
  <c r="N10" i="3"/>
  <c r="N15" i="3" s="1"/>
  <c r="J14" i="3"/>
  <c r="J13" i="3"/>
  <c r="J15" i="3" s="1"/>
  <c r="O8" i="3"/>
  <c r="P8" i="3" s="1"/>
  <c r="P15" i="3" s="1"/>
</calcChain>
</file>

<file path=xl/sharedStrings.xml><?xml version="1.0" encoding="utf-8"?>
<sst xmlns="http://schemas.openxmlformats.org/spreadsheetml/2006/main" count="782" uniqueCount="387">
  <si>
    <t>ALCALDIA DISRITAL DE BARRANCABERMEJA</t>
  </si>
  <si>
    <t>ANALSIS DE PRECIOS Y ESTUDIO DE COSTOS</t>
  </si>
  <si>
    <t>Código DEP-FO-016</t>
  </si>
  <si>
    <t>Fecha 06/12/2023</t>
  </si>
  <si>
    <t>Versión 001</t>
  </si>
  <si>
    <t>Página:</t>
  </si>
  <si>
    <t>LOGISTICA REALIZACION EVENTOS DEPORTIVOS Y RECREATIVOS; APOYO A LIGAS, CLUBES, JAC</t>
  </si>
  <si>
    <t xml:space="preserve">COTIZACION 1 - FUNDACION QUERER ES COLOMBIA
</t>
  </si>
  <si>
    <t>COTIZACION 2 - CORPORACION CRECER</t>
  </si>
  <si>
    <t>VALOR UNITARIO</t>
  </si>
  <si>
    <t>MEDIA</t>
  </si>
  <si>
    <t>ITEM</t>
  </si>
  <si>
    <t xml:space="preserve">DESCRIPCION </t>
  </si>
  <si>
    <t>DETALLE</t>
  </si>
  <si>
    <t>UNIDAD</t>
  </si>
  <si>
    <t>TIEMPO</t>
  </si>
  <si>
    <t>CANT</t>
  </si>
  <si>
    <t>VALOR UNIT</t>
  </si>
  <si>
    <t>VALOR TOTAL</t>
  </si>
  <si>
    <t xml:space="preserve">VALOR TOTAL </t>
  </si>
  <si>
    <t>MATERIALES</t>
  </si>
  <si>
    <t>MEDALLAS</t>
  </si>
  <si>
    <t>Medallas Metálica especial,  de 5 cm puede ser de forma irregular, en la cara principal el logo institucional fundido en la medalla, en la segunda cara lmagen del evento a premiar tambien fundido  y cinta de 36 mm sublimada</t>
  </si>
  <si>
    <t>Unidad</t>
  </si>
  <si>
    <t>NA</t>
  </si>
  <si>
    <t>Medallas troquelada (elaborada en zamac, sin plomo en aleacion de zonc no toxico) especial perzonalizada de 9 cm x 3 mm, logo y texto en alto y bajo relieve con pinturas al horno por una sola cara (1 solo color) en baño dorado envejecido, cinta satin unicolor de 3.5 cm estampada a una tinta texto blanco en estilo giratorio</t>
  </si>
  <si>
    <t>PLACA DE RECONOCIMIENTOS Y EXALTACIÓN</t>
  </si>
  <si>
    <t>Suministro   de    elementos   de    reconocimiento    y/o exaltación tipo placas , placas fabricadas en aluminio, acrílico, vidrio o madera; medidas aproximadas de 20x25 cm; personalizadas con grabado láser o  impresión  uv; presentadas en  estuche rígido o tipo libro.</t>
  </si>
  <si>
    <t>TROFEO CAMEPON</t>
  </si>
  <si>
    <t>Trofeos Juego de copas para el primer puesto (campeón) altura de 50  cmts, con figura deportiva, plaquilla sublimada  con logos institucionales, nombre del evento, deporte, puesto, categoría, rama  y fecha, material inyectado</t>
  </si>
  <si>
    <t>TROFEO SUBCAPEON</t>
  </si>
  <si>
    <t>Trofeos Juego de copas para el segundo puesto, (subcampeón) altura de  45 cmts, con figura deportiva, plaquilla sublimada  con logos institucionales, nombre del evento, deporte, puesto, categoría, rama  y fecha. Material inyectado.</t>
  </si>
  <si>
    <t>TROFEO TERCER PUESTO</t>
  </si>
  <si>
    <t>Trofeos Juego de copas para el tercer puesto, (Tercer puesto) altura de 40 cmts, con figura deportiva, plaquilla sublimada  con logos institucionales, nombre del evento, deporte, puesto, categoría, rama  y fecha. Material inyectado</t>
  </si>
  <si>
    <t>TROFEO VALLA/GOLEADOR</t>
  </si>
  <si>
    <t>Trofeo juego de copa para goleador, valla menos vencida , altura 30 cm, con figura deportiva, plaquilla sublimada con logos institucionales, nombre evento, deporte, puesto, categoria, rama y fecha, material inyectado</t>
  </si>
  <si>
    <t>BALON BALONCESTO 7</t>
  </si>
  <si>
    <t>Balon Baloncesto No.7: Cámara en caucho de butilo, Enmallado Nylon, cubierta de caucho vulcanizado, Diseño Giugaro, 12 paneles, superficie granulada, superficie granulada terreno de juego interiores y exteriores, aprobado por la FIBA. fabricado con material de goma y caucho, garantiza durabilidad y un excelente agarre tanto en interiores como en exteriores</t>
  </si>
  <si>
    <t>BALON BALONCESTO 6</t>
  </si>
  <si>
    <t>Balon Baloncesto No.6 : Cámara: en caucho de butilo, Enmallado Nylon, Cubierta de caucho compuesto, Diseño Giugiaro, 12 paneles, superficie granulada, terreno de juego interiores y exteriores, avalado por la FIBA. fabricado con material de goma y caucho, garantiza durabilidad y un excelente agarre tanto en interiores como en exteriores</t>
  </si>
  <si>
    <t>BALON BALONCESTO 5</t>
  </si>
  <si>
    <t>Balon baloncesto No.5:  Cámara en caucho de butilo, Enmallado Nylon, laminado, diseño Giugaro, 12 paneles, superficie granulada,  terreno de juego interiores y exteriores. Avalado por la FIBA, fabricado con material de goma y caucho, garantiza durabilidad y un excelente agarre tanto en interiores como en exteriores</t>
  </si>
  <si>
    <t>BALON VOLEIBOL 5</t>
  </si>
  <si>
    <t>Balon Voleibol No.5:Cámara: Cubierta PU suave, Construcción laminado, Paneles 18, Superficie lisa, Terreno de juego interior y exterior,  material de la cama butilo, aprobado FIVB</t>
  </si>
  <si>
    <t>BALON VOLEIBOL 4</t>
  </si>
  <si>
    <t>Balon Voleibol No.4:Cámara: Cubierta PU suave, Construcción laminado, Paneles 18, Superficie lisa, Terreno de juego interior y exterior,  material de la cama butilo, aprobado FIVB</t>
  </si>
  <si>
    <t>MALLA ARO BALONCESTO</t>
  </si>
  <si>
    <t>Malla para aro baloncesto: Red de alta calidad diseñada para aros de baloncesto estándar, elaborada en polipropileno (PP) de 6,0 mm de grosor, lo que le proporciona gran resistencia y durabilidad. Su color blanco mejora la visibilidad del balón durante los lanzamientos y clavadas. Características principales: Material: Polipropileno (PP) Grosor del hilo: 6,0 mm</t>
  </si>
  <si>
    <t>Par</t>
  </si>
  <si>
    <t>MALLA VOLEIBOL</t>
  </si>
  <si>
    <t>Malla para voleibol en plipropileno y Naylon ternsado de 3mm.
cuadros trensados de 10X10cm, Medidas oficiales FIVB, 9,5m de largo X 1m de alto, Borde superior blanco en lona de 7cm, borde inferior negro en lona de 5cm y bordes laterales en lona color blanco de 5cm, Incluye cable de acero forrado, Incluye antenas y porta antenas</t>
  </si>
  <si>
    <t>BALON FUTBOL 5</t>
  </si>
  <si>
    <t>Balon de futbol número 5: superficia lisa, Cubierta en material sintético a base de PU clarino (Poliuretano de alta), con diseño de cubierta en forma pentagonal y triangular (ST) (triángulos estampados en los cascos), 32 paneles, construcción tipo laminado al calor, enmallado  en hilo 100% Nylon, cámara de aire en caucho butilo,  capa esponjosa bajo la cubierta de cuero sintético, que cumpla especificaciones FIFA de tamaño y peso, sobresaliente durabilidad, mínima pérdida de aire, excelente suavidad al toque, detalles técnicos: circunferencia 68 – 70 cm, peso 410 – 450 g.</t>
  </si>
  <si>
    <t>BALON FUTBOL 4</t>
  </si>
  <si>
    <t>Balon de futbol número 4: superficia lisa, Cubierta en material sintético a base de PU clarino (Poliuretano de alta), con diseño de cubierta en forma pentagonal y triangular (ST) (triángulos estampados en los cascos), 32 paneles, construcción tipo laminado al calor, enmallado  en hilo 100% Nylon, cámara de aire en caucho butilo,  capa esponjosa bajo la cubierta de cuero sintético, que cumpla especificaciones FIFA de tamaño y peso, sobresaliente durabilidad, mínima pérdida de aire, excelente suavidad al toque, detalles técnicos: circunferencia 68 – 70 cm, peso 410 – 450 g.</t>
  </si>
  <si>
    <t>BALON FUTBOL SALA</t>
  </si>
  <si>
    <t xml:space="preserve">Balón de futbol sala en cuero sintético  Circunferencia: 62-64 Cm. Peso: 400- 440 gr.neumatico en butilo, enmallado en nylon ducilo capa esponjosa de caucho vulcanizado con cubierta frontal en cuero pvc </t>
  </si>
  <si>
    <t>BALON MICROFUTBOL 370</t>
  </si>
  <si>
    <t>Balon microfutbol  370:  con cubierta en pu (poliuretano), es un balón laminado al calor, enmallado en nylon de alta tenacidad y flexibilidad</t>
  </si>
  <si>
    <t xml:space="preserve">BALON MICROFUTBOL 500 </t>
  </si>
  <si>
    <t xml:space="preserve">Balon microfutbol  500:  cubierta pu construcción: laminado circunferencia: 60 a 62 cm, peso: 440 a 450 g, rebote: max 35 cm cámara interior de butilo de dos capas enmallado en hilo 100% </t>
  </si>
  <si>
    <t xml:space="preserve">MALLA PARA FUTBOL  </t>
  </si>
  <si>
    <t xml:space="preserve">Malla para futbol par, tipo cabaña, calibre No.5: Medidas OficialesLargo 7,40 mts x Alto 2,50 mts x Cabaña 1,20 mts </t>
  </si>
  <si>
    <t xml:space="preserve">MALLAS FUTBOL SALA </t>
  </si>
  <si>
    <t xml:space="preserve">Mallas de futbol sala  x par: malla polipropileno con un grosor de 3 mm o 4 mm con diseño tipo cabaña de 3 mts ancho por 2 mts alto </t>
  </si>
  <si>
    <t>PELOTAS DE TENIS DE CAMPO</t>
  </si>
  <si>
    <t>Pelotas de tenis de campo diametro entre 6,54 y 6,56 cm, peso entre 56,7 y 58,5 gm Caja x 36 unidades</t>
  </si>
  <si>
    <t>PELOS DE TNIS DE MESA</t>
  </si>
  <si>
    <t>Pelotas de tenis de mesa de 40 mm de diámetr, caja x 6 unidades</t>
  </si>
  <si>
    <t>RED O MALLA DE TENIS</t>
  </si>
  <si>
    <t xml:space="preserve">Red o malla de tenis de campo plegable e impermeable: red de tenis estándar con borde de lona superior y lateral 2¨ancho costura uniforme con recubrimiento de goma </t>
  </si>
  <si>
    <t>CABEZOTE PROTECTOR POMULO</t>
  </si>
  <si>
    <t xml:space="preserve">Cabezote con protector de pomulo rojo boxeo: cabezote para boxeo categoria juvenil, protector de pomulo en cuero con ajuste de belcro, con forro interior transpirable </t>
  </si>
  <si>
    <t xml:space="preserve">Cabezote con protector de pomulo azul boxeo: cabezote para boxeo categoria juvenil, protector de pomulo en cuero con ajuste de belcro, con forro interior transpirable </t>
  </si>
  <si>
    <t>GUANTES BOXEO</t>
  </si>
  <si>
    <t>Pares de guantes Boxeo de 10 oz rojo, guantes de boxeo espuma aglomerada mas eva superficie en PU impermeabel de alta resistencia con ajuste en la muñeca</t>
  </si>
  <si>
    <t>Pares de guantes Boxeo de 10 oz azul, guantes de boxeo espuma aglomerada mas eva superficie en PU impermeabel de alta resistencia con ajuste en la muñeca</t>
  </si>
  <si>
    <t xml:space="preserve">BALON BALONCESTO  </t>
  </si>
  <si>
    <t>Balon para baloncesto en cuero para 3x3, circunferencia 73 cm, valor aproximado peso 510 gm aprobado fiba</t>
  </si>
  <si>
    <t>BALON BALONMANO 2</t>
  </si>
  <si>
    <t>Balon balonmano No.2: El balón está formado por una cubierta de cuero o material sintético, circunferencia del balón debe ser de 50 a 52 cm. y pesar al menos 315 gr</t>
  </si>
  <si>
    <t>BALON BALONMANO 3</t>
  </si>
  <si>
    <t>Balon balonmano No.3: El balón está formado por una cubierta de cuero o material sintético, circunferencia del balón debe ser de 50 a 52 cm. y pesar al menos 315 gr</t>
  </si>
  <si>
    <t xml:space="preserve">RED DE BADMINTON </t>
  </si>
  <si>
    <t>Red de Dadminton-Red de bádminton con medidas oficiales de alta calidad para competición de la marca Victor. Fabricada con cinta de algodón y malla de nailon. Aprobada por la Federación Mundial de Bádminton (BWF), Longitud: 6,2 mt, Altura: 0,76 mt</t>
  </si>
  <si>
    <t>VOLANTE, GALLITO O PLUMA</t>
  </si>
  <si>
    <t>Volante, Gallito O Pluma Es El Proyectil Utilizado En Bádminton. Tiene Una Forma Cónica Abierta: El Cono Está Formado Por Dieciséis Plumas Insertadas Alrededor De Una Base De Corcho Semiesférica Cubierto De Una Capa Delgada De Cuero; Tamaño único: aproximadamente 6,5 x 8,2 cm/2,56 x 3,23 pulgadas, Peso del producto: aproximadamente 7,8 g x 12 unidades</t>
  </si>
  <si>
    <t>BALONES RUGBY 5</t>
  </si>
  <si>
    <t>Balones de rugby No.5: material en cuero o material sintetico resistente al agua, de forma ovalada con 4 paneles de largo entre 28 y  30 cm, circunferencia 58-62 peso 410-460 gr talla 5</t>
  </si>
  <si>
    <t>KIT DEPORTIVO</t>
  </si>
  <si>
    <t>Kit deportivo para premiacion deporte de conjuntos consta de : cinco (5) balones según deporte; una (2!9 escalera de coordinacion, veinte (20) platillos; diez (10) aroa, diez (10) conos de 20 cm; tula balonera deportiva</t>
  </si>
  <si>
    <t>LONA BAKING</t>
  </si>
  <si>
    <t>Lona Baking entrevistas 3X2 mts</t>
  </si>
  <si>
    <t>Mallas de futbol de salon tipo cabaña calibre 5  x par, inmunizada</t>
  </si>
  <si>
    <t>SUMINISTRO DE MATERIALES</t>
  </si>
  <si>
    <t xml:space="preserve">Suministro materiales organizacion recreovia, cinta de peligro, temperas, tableros, hojas, pinceles, cinta aislante, </t>
  </si>
  <si>
    <t>UNIFORMES DE LOCAL</t>
  </si>
  <si>
    <t xml:space="preserve">Uniformes De juego equipo local  Para Deportistas Que Se Compone De Pantalóneta,Camiseta y medias.la pantaloneta  En Material Impermeable, Estampados En Sublimación Digital </t>
  </si>
  <si>
    <t>UNIFORMES DE VISITANTE</t>
  </si>
  <si>
    <t xml:space="preserve">Uniformes De juego equipo visitante  Para Deportistas Que Se Compone De Pantalóneta,Camiseta y medias.la pantaloneta  En Material Impermeable, Estampados En Sublimación Digital </t>
  </si>
  <si>
    <t xml:space="preserve">Uniformes De Presentacion deportistas  Que Se Compone De Pantalón, Polo Y Chaqueta,  </t>
  </si>
  <si>
    <t>Uniformes De Presentacion deportistas  Que Se Compone De Pantalón, Polo Y Chaqueta,  El Pantalón En Material Impermeable Con Bolsillos Laterales Forrado, Los Polos En Tela poliéster/Algodón, Con Cuello Y Puños En La Misma Tela Y Estampados En Sublimación Digital 100%, Chaquetas En Tela Microsport Impermeable Estampada En Vinilo Blanco Y Logo Bordado Con Cremallera En Delantero, Capota Y Bolsillo En Laterales.</t>
  </si>
  <si>
    <t>Uniformes de presentacion directivos que se compone de pantalon, polo y chaqueta</t>
  </si>
  <si>
    <t>Uniformes de presentacion directivos que se compone de pantalon, polo y chaqueta, el pantalon en material impermeable con bolsillos laterales forrado, los polos en tela poliester/algodon, con cuello y puños en la misma tela y estampados en sublimación digital 100%, Chaquetas en tela Microsport impermeable estampada en vinilo blanco y logo bordado con cremallera en delantero, capota y bolsillo en laterales.</t>
  </si>
  <si>
    <t>Juego de uniforme x (16 unid) para Futbol  camiseta, pantaloneta y medias</t>
  </si>
  <si>
    <t>Juego de uniforme x (16 unid) para Futbol  camiseta, pantaloneta y medias  en poliéster sublimado, .cuello play, según diseño propuesto por inderba co  con logo institucionale inderba, numero, minimo dos (2) colores, tallas niños y adultos</t>
  </si>
  <si>
    <t>unidad</t>
  </si>
  <si>
    <t>Juego de uniforme x (12 unid) para futbol de Salon, baloncesto, Voleibol  y Futbol Sala</t>
  </si>
  <si>
    <t>Juego de uniforme x (12 unid) para futbol de Salon, baloncesto, Voleibol  y Futbol Sala: Camiseta, pantaloneta y medias  en poliéster bublimada, cuello Play, con logotipo institucional y numero, minimo dos (2) colores, tallas niños y adultos</t>
  </si>
  <si>
    <t>UNIFORME</t>
  </si>
  <si>
    <t>Uniforme presentacion equipo logistico, consta de camiseta tipo polo con cuello, marcada logos institucionales</t>
  </si>
  <si>
    <t>bolso Dimensiones: 60 cm x 29 cm x 29 cm, Capacidad: 39,5 litros, Tejido plano 100 % poliéster reciclado</t>
  </si>
  <si>
    <t>Bolso Dimensiones: 60 cm x 29 cm x 29 cm, Capacidad: 39,5 litros, Tejido plano 100 % poliéster reciclado, Bolsillo lateral de malla con cierre, Compartimiento ventilado para calzado, Correa acolchada ajustable para el hombro, Base revestida resistente</t>
  </si>
  <si>
    <t>Suministro materiales organizacion recreovia</t>
  </si>
  <si>
    <t>Gl</t>
  </si>
  <si>
    <t>Polvos de colores bengala colores x6 neon</t>
  </si>
  <si>
    <t>Espuma en spray 500ml x 6</t>
  </si>
  <si>
    <t>BALON BALONCESTO CUERO ·7</t>
  </si>
  <si>
    <t>Balòn de baloncesto en cuero #7 12 paneles aprobado fiba oficial Federacion colombiana d baloncesto</t>
  </si>
  <si>
    <t>BALON BALONCESTO CUERO ·6</t>
  </si>
  <si>
    <t>Balòn de baloncesto en cuero #6 12 paneles aprobado fiba  oficial Federacion colombiana d baloncesto</t>
  </si>
  <si>
    <t>Kit deportivo premiacion costa de 4 balones de baloncesto de cuero  #7 para rama masculina juego de petos logos institucionales</t>
  </si>
  <si>
    <t>Kit deportivo premiacion costa de 4 balones de baloncesto  de cuero #6 para rama femenina juego de petos logos institucionales</t>
  </si>
  <si>
    <t>MANO DE OBRA -TALENTO HUMANO</t>
  </si>
  <si>
    <t>APOYO JUZGAMIENTO</t>
  </si>
  <si>
    <t>Apoyo a la Gestión para el juzgamiento a las diferentes disciplinas deportivas de conjunto (futbol, micro, voleibol, baloncesto,minifutbolsala, minibaloncesto, baloncesto 3x3,balonmano, rugby,   ) y las autorizadas por el Ministerio del Deporte, consta de un juez de campo y anotador</t>
  </si>
  <si>
    <t>Partido</t>
  </si>
  <si>
    <t>Apoyo a la Gestión para el juzgamiento atletismo consta de jueces de salida, jueces de llegada, cronometradores de campo y anotador</t>
  </si>
  <si>
    <t>PERSONA</t>
  </si>
  <si>
    <t>Apoyo a la gestion juzgamiento disciplinas deportes individuales ajedrez, natacion, boxeo, bmx, judo, tenis de mesa, tenos de campo, lucha, porrismo, tejo, patinaje, cilismo ruta, badminton, y las auotorizadas por el ministerio del deporte, consta de jueces de campo y anotador</t>
  </si>
  <si>
    <t>Apoyo a la Gestión para el juzgamiento disciplina deportiva, futbol de salon,  futbol sala y mini futbol sala  finales, consta de dos (2)  jueces y de campo y planillero</t>
  </si>
  <si>
    <t>Apoyo a la Gestión para el juzgamiento disciplina deportiva baloncesto 3X3, fase  finales, consta de dos (2)  jueces y de campo y planillero</t>
  </si>
  <si>
    <t>Apoyo a la Gestión para elJuzgamiento partido de baloncesto (3 Arbitros de campo + 3 mesa control)</t>
  </si>
  <si>
    <t>Apoyo a la Gestión para el juzgamiento disciplina deportiva voleibol , fase  finales, consta de dos (2)  jueces y de campo y planillero</t>
  </si>
  <si>
    <t>Apoyo a la Gestión para el juzgamiento disciplina deportiva rugby, fase  finales, consta de dos (2)  jueces de campo y planillero</t>
  </si>
  <si>
    <t>Apoyo a la Gestión para el juzgamiento de maraton de atletismo (jueces liga)</t>
  </si>
  <si>
    <t>Apoyo a la gestion juzgamiento disciplinas deportes individuales y autoctonos, consta de jueces   de campo (minimo 2) y anotandor y entrega de resultlatados tabulados</t>
  </si>
  <si>
    <t>Apoyo a la Gestión para el juzgamiento de futbol que consta de una terna  y un planillero para fase final</t>
  </si>
  <si>
    <t>CUERPO TECNICO</t>
  </si>
  <si>
    <t xml:space="preserve">cuerpo tecnico que consta de entrenador  asistente tecnico  preparador fisico medico fiosterapeuta y delegado de cada una de las categorias </t>
  </si>
  <si>
    <t>personas</t>
  </si>
  <si>
    <t>APOYO DEMARCACION</t>
  </si>
  <si>
    <t>Apoyo a la Gestión para la demarcación campo de futbol, incluye suministro de cal</t>
  </si>
  <si>
    <t>APOYO LOGISTICO</t>
  </si>
  <si>
    <t xml:space="preserve">Servicio apoyo logistico organización recreaovia </t>
  </si>
  <si>
    <t>APOYO COORDINADOR DE EVENTO</t>
  </si>
  <si>
    <t>Servicio apoyo a la gestion cordinador logistico recreovia</t>
  </si>
  <si>
    <t>APOYO ANIMADOR</t>
  </si>
  <si>
    <t>Servicio apoyo a la gestion aminador presentador recreovias</t>
  </si>
  <si>
    <t>APOYO PARAMEDICO</t>
  </si>
  <si>
    <t xml:space="preserve">Servcio apoyo paramedico para el evento </t>
  </si>
  <si>
    <t>TRANSPORTE</t>
  </si>
  <si>
    <t>TRANSPORTE INTERNO</t>
  </si>
  <si>
    <t xml:space="preserve">Transporte interno de pasajeros para las bandas de marcha en las instituciones educativas para el acto inauguracion juegos intercolegiados, ida y vuelta, Servicio especial de transporte de pasajeros: Vehículo tipo bus 38 pasajeros, en perfecto estado de funcionamiento, con aire acondicionado, modelo 2020 en delante, </t>
  </si>
  <si>
    <t>SERVICIO</t>
  </si>
  <si>
    <t>TRANSPORTE EN BUS ESPECIAL CLIMATIZADO URBANO</t>
  </si>
  <si>
    <t>bus o buseta climatizada, con asientos reclinables, con capacidad mínima para máximo 40 personas, ida y regreso en el perímetro distrital urbano de Barrancabermeja, modelo 2017 en adelante, en el perímetro distrital de Barrancabermeja Botiquín, equipo de carretera vigente, herramienta necesaria y buen estado, documentación completa, resolución de habilitación expedida por el ministerio de transporte, soat vigente, técnico-mecánica vigente (si requiere), tarjeta de propiedad, contrato con empresa de transporte legal y vigente, pólizas y amparos vigentes. incluye combustible y conductor con el cumplimiento de los requisitos de ley.</t>
  </si>
  <si>
    <t>Viaje Ida y Vuelta</t>
  </si>
  <si>
    <t>TRANSPORTE EN  BUS
ESPECIAL CLIMATIZADO RURAL</t>
  </si>
  <si>
    <t>Bus o buseta climatizada, con asientos reclinables, con capacidad mínima para máximo 40 personas, ida y regreso en el perímetro distrital rural de Barrancabermeja, modelo 2017 en adelante, en el perímetro distrital de Barrancabermeja Botiquín, equipo de carretera vigente, herramienta necesaria y buen estado, documentación completa, resolución de habilitación expedida por el ministerio de transporte, soat vigente, técnico-mecánica vigente (si requiere), tarjeta de propiedad, contrato con empresa de transporte legal y vigente, pólizas y amparos vigentes. incluye combustible y conductor con el cumplimiento de los requisitos de ley.</t>
  </si>
  <si>
    <t>TRANSPORTE TERRESTRE / SERVICIO DE CAMIONETA</t>
  </si>
  <si>
    <t>transporte terrestre, camioneta doble cabina con platón modelo  2015  o  superior,  4x2  o  4x4,  capacidad mínima de 4 pasajeros, cilindraje mínimo de 1590 CC en el perímetro distrital de Barrancabermeja dirección hidráulica, equipo de carretera vigente, herramienta necesaria y buen estado, documentación completa, soat vigente, técnico-mecánica vigente (si requiere), tarjeta de propiedad, contrato con empresa de transporte legal y vigente, pólizas y amparos vigentes. incluye combustible y conductor con el cumplimiento de los requisitos de ley.</t>
  </si>
  <si>
    <t>Día</t>
  </si>
  <si>
    <t>TRANSPORTE INTERMUNICIPAL</t>
  </si>
  <si>
    <t>Transporte intermunicipal ida y regreso Deportistas  del Distrito de Barrancabermeja a  (Bucaramanga, sanvicente, cimitarra, sabana de torres, y municipios de Santander), Servicio especial de transporte de pasajeros: Vehículo tipo microbús 20 -30 pasajeros, en perfecto estado de funcionamiento, con aire acondicionado, modelo 2020 en delante, con los requerimientos de seguridad y documentación al día, el servicio incluye conductor y combustible. Fase departamental juegos intercolegiados</t>
  </si>
  <si>
    <t>Persona</t>
  </si>
  <si>
    <t>Transporte intermunicipal ida y regreso Deportistas en las categorias prejuvenil,  juvenil e infantil masculino y femenino  de las diferentes instituciones educativas del Distrito de Barrancabermeja a BGA-SAN GIL-SOCORRO-PUENTE NACIONAL Y/O MUNICIPIOS DE SANTANDER) Servicio especial de transporte de pasajeros: Vehículo tipo microbús 20 -30 pasajeros, en perfecto estado de funcionamiento, con aire acondicionado, modelo 2020 en delante, con los requerimientos de seguridad y documentación al día, el servicio incluye conductor y combustible. Fase departamental juegos intercolegiados.</t>
  </si>
  <si>
    <t>Transporte intermunicipal ida y regreso Deportistas de las diferentes instituciones educativas del Distrito de Barrancabermeja-Bucaramanga-Barrancabermeja, servicio especial de transporte de pasajeros: Vehículo tipo microbús 20 -30 pasajeros, en perfecto estado de funcionamiento, con aire acondicionado, modelo 2020 en delante, con los requerimientos de seguridad y documentación al día, el servicio incluye conductor y combustible. Fase final nacional e internacional jegos intercolegiados.</t>
  </si>
  <si>
    <t>TRANSPORTE FLUVIAL</t>
  </si>
  <si>
    <t>Servicio transporte fluvial San Rafael de Cuchuri y Cienaga del Opon/BarrancabermejaSan Rafael de Cuchuri y Cienaga del Opon deportistas, transporte deportitas y delegados</t>
  </si>
  <si>
    <t>Servicio de transporte fluvial 100% dedicado y continuo, ida  y  regreso en  embarcación con motor fuera de borda, con capacidad superior a 10 personas, con  sus  respectivas  pólizas  de  seguro, patente  de navegación, documentación exigida por autoridad fluvial y/o marítima vigente, permiso de los tripulantes, certificado de inspección técnica y matrícula, certificado de carga máxima de la embarcación, diario de navegación, motor con capacidad de acuerdo. con la ruta y las condiciones de navegabilidad de los afluentes, bomba y recipiente de achique, chaleco salvavidas por persona en buen estado, remos de emergencia, extintor de incendios, kit de herramientas, bandera roja de 40 x 60 cm, seguro de responsabilidad civil extracontractual, los medios de transporte fluvial deberán llevar izada en un lugar visible la bandera nacional y la identificación numerada que se determina en la ley 1242 de 2008, cumplir con el reglamento de luces y señales de navegación fluvial del código de navegación fluvial, pólizas vigentes exigidas en los reglamentos y la ley. incluye combustible y conductor con el cumplimiento de los requisitos de ley.</t>
  </si>
  <si>
    <t>TRANSPORTE TERRETRE</t>
  </si>
  <si>
    <t>Servicio especial de transporte de pasajeros: Vehículo tipo bus entre 30 y 40 psaajeros, en perfecto estado de funcionamiento, con aire acondicionado, modelo 2018 en delante, con los requerimientos de seguridad y documentación al día, el servicio incluye conductor y combustible, para el traslado de los deportistas, con el siguiente recorrido, desde el corregimiento de residencia/ corregimiendo del evento/corregimiento de residencia</t>
  </si>
  <si>
    <t xml:space="preserve">TRANSPORTE TERRESTRE INTERNO </t>
  </si>
  <si>
    <t>Servicio especial de transporte interno de pasajeros para los deportitas  que participan den torneos municipales, departamentales o nacionales,  buseta 10 - 20 pasajeros, en perfecto estado de funcionamiento, con aire acondicionado, modelo 2020 en delante, con los requerimientos de seguridad y documentación al día, el servicio incluye conductor y combustible, para el traslado de los deportistas del hotel al escenario deportivo y regreso. disponibilidad 8 horas.</t>
  </si>
  <si>
    <t>Buseta</t>
  </si>
  <si>
    <t>Servicios para la comunidad sociales y personales</t>
  </si>
  <si>
    <t>ALQUILER PANTALLA LED</t>
  </si>
  <si>
    <t>Alquiler Pantalla Led: Servicio de pantallas led pitch 6mm modulo de 50 cm x 50 cm o 100 cm (2 o 4 módulos x m2) puesto fijo y estructura de montaje de aluminio con soporte, para la proyección de imágenes regrabables y el evento en general. Incluye transporte, montaje, operación y desmontaje.</t>
  </si>
  <si>
    <t>m2/día</t>
  </si>
  <si>
    <t>PANTALLA LED PITCH 3,9MM DE 6*3M</t>
  </si>
  <si>
    <t>Servicio de alquiler de pantalla led pitch 3,9mm de 6*3mts con circuitos cerrado a dos cámaras, puesto fijo y estructura de montaje de aluminio con soporte, motores, y venteos de seguridad para la proyección de imágenes y el evento en general (incluye el montaje y desmontaje, operación).</t>
  </si>
  <si>
    <t>Dia</t>
  </si>
  <si>
    <t>PANTALLAS LED PITCH 3,9MM DE 4*3 M</t>
  </si>
  <si>
    <t>Servicio de alquiler de pantalla led pitch 3,9 mm de 4*3 m con circuitos cerrado a dos cámaras, puesto fijo y estructura de montaje de aluminio con soporte, motores y venteos de seguridad para la proyección de imágenes regrabables y el evento en general. incluye transporte, montaje, operación y desmontaje.</t>
  </si>
  <si>
    <t>PANTALLAS LED PITCH 3,9MM DE 3*2 M</t>
  </si>
  <si>
    <t>Servicio de pantallas led pitch 3,9mm de 3*2 m con circuitos cerrado a dos cámaras, puesto fijo y estructura de montaje de aluminio con soporte, motores y venteos de seguridad para la proyección de imágenes regrabables y el evento en general. incluye transporte, montaje, operación y desmontaje.</t>
  </si>
  <si>
    <t>PANTALLAS LED 
 DE 2*1 M</t>
  </si>
  <si>
    <t>Servicio de pantallas led vertical de 2*1 m con circuitos   cerrado   a   dos   cámaras,  puesto   fijo   y estructura de montaje de aluminio a piso,  para la proyección de imágenes regrabables y el evento en general. incluye transporte, montaje, operación y desmontaje. OPERACIÓN Y DESMONTAJE.</t>
  </si>
  <si>
    <t>PRESTACIÓN DE SERVICIO DE ORGANISMOS DE SOCORRO</t>
  </si>
  <si>
    <t>Apoyo     de     organismo     de     emergencia     para     el acompañamiento del evento. incluye 1 ambulancia y tripulación (conductor y un voluntario). con duración de hasta 4 horas. (bomberos)</t>
  </si>
  <si>
    <t>ATENCION MEDICA</t>
  </si>
  <si>
    <t xml:space="preserve">Servicios de atención médica: Consta de servicio de ambulancia en los puntos de competencia  </t>
  </si>
  <si>
    <t>Evento</t>
  </si>
  <si>
    <t>POLIZA</t>
  </si>
  <si>
    <t>Poliza de cubrimiento a los deportistas durante el desarrollo de la fase municipal y durante los desplazamientos en las fases provincial y departamental juegos intercolegiados e interescolares</t>
  </si>
  <si>
    <t>APOYO LOGISTICO INAUGURACION</t>
  </si>
  <si>
    <t>Servicio de apoyo logistico de Acto de inauguracion y/o ceremonia de apertura de los Juegos, incluye Sonido con consola  con pc para videos institucionales, minimo 3 microfonos inalambricos y cableado, agrupacion musical , Sillas, mesas , pantalla de 5x5 mts,  mesa central con mantel y decoracion alusiva al evento, agrupacion musical, sistema de iluminacion para el evento</t>
  </si>
  <si>
    <t>Servicio/dia</t>
  </si>
  <si>
    <t>ACTO CENTRAL INAUGURACION</t>
  </si>
  <si>
    <t>Servicio acto central de inauguracion consta de grupo artistico-revisar descriipcion Servicio de apoyo logistico de Acto de inauguracion y/o ceremonia de apertura de los Juegos, incluye Sonido con consola  con pc para videos institucionales, minimo 3 microfonos inalambricos y cableado, agrupacion musical , Sillas, mesas , pantalla de 5x5 mts,  mesa central con mantel y decoracion alusiva al evento, incluye agrupacion musical</t>
  </si>
  <si>
    <t>EVENTO</t>
  </si>
  <si>
    <t>CARPA 2 M X 2 M</t>
  </si>
  <si>
    <t>Servicio de alquiler de carpa 2m x 2m adaptables a cualquier espacio, techo deben ser de lona impermeable, electro selladas. incluye transporte, montaje y desmontaje</t>
  </si>
  <si>
    <t>CARPA 3 M  X 3 M</t>
  </si>
  <si>
    <t>Servicio de alquiler de carpa 3m x 3m adaptables a cualquier espacio, techo deben ser de lona impermeable, electro selladas. incluye transporte, montaje y desmontaje</t>
  </si>
  <si>
    <t>CARPA 4 M X 4M</t>
  </si>
  <si>
    <t>Servicio de alquiler de carpa 4m x 4m adaptables a cualquier espacio, techo deben ser de lona impermeable, electro selladas. incluye transporte, montaje y desmontaje.</t>
  </si>
  <si>
    <t>CARPA 6 M X 6 M</t>
  </si>
  <si>
    <t>Servicio de alquiler de carpa 6m x 6m adaptables a cualquier espacio, techo deben ser de lona impermeable, electro selladas. incluye transporte, montaje y desmontaje</t>
  </si>
  <si>
    <t>CARPA 10 M X 6 M</t>
  </si>
  <si>
    <t>Servicio de alquiler de carpa  de 10 metros de ancho x 6 metros de fondo a dos aguas.  (incluye el montaje y desmontaje).</t>
  </si>
  <si>
    <t>CARPA STAND</t>
  </si>
  <si>
    <t>Servicio de alquiler de carpa stand de 2 metros de ancho  x  0.80  metros  de  fondo  incluye mesa tipo maletin, mantel y estructura en madera con cubierta en lona  multicolores.</t>
  </si>
  <si>
    <t>VALLAS DE SEGURIDAD</t>
  </si>
  <si>
    <t>Servicio de alquiler de vallas para encerramiento 200×120, seguridad y control de ingreso. incluye transporte ida y vuelta.</t>
  </si>
  <si>
    <t>CENTRO DE MESAS</t>
  </si>
  <si>
    <t>Servicio    suministro    centro    de    mesas    con    su respectivo   follaje   (mínimos   dos   tipos   de   flores) forma: tipo camino, con un largo aproximado 60 cm y alto de 30 cm.</t>
  </si>
  <si>
    <t xml:space="preserve">MESA CON ESTRUCTURA 
METÁLICA 1,80 M X 0,70 M </t>
  </si>
  <si>
    <t>Servicio de alquiler de mesa maletera de 1,80 m x 0.70 m, con estructura metálica para eventos, con capacidad de seis puestos en forma rectangular. incluye transporte, montaje y desmontaje.</t>
  </si>
  <si>
    <t>MANTELERÍA 
DE 1,50 M X 2,50 M</t>
  </si>
  <si>
    <t>Alquiler de mantelería para mesa rectangular de tamaño 1,50 m x 2,50 m con caída de 0,30 m hacia el piso para mesa de aproximadamente 6 comensales con tapa o carpeta de tamaño 60x60 cm, (en caso de necesitarlo).</t>
  </si>
  <si>
    <t>MANTELERÍA 2,50 M X 1,50 M</t>
  </si>
  <si>
    <t>Alquiler de mantelería para mesa banquetera, de tamaño 2,50 m x 1,50 m con caída de 0,30 m hacia el piso para mesa de aproximadamente 10 comensales con tapa o carpeta de tamaño 60x60 cm, (en caso de necesitarlo).</t>
  </si>
  <si>
    <t>MESA 
BANQUETERA 2 M X 0,80 M</t>
  </si>
  <si>
    <t xml:space="preserve">Servicio de alquiler de mesa banquetera de 2 m x 0,80 m, con estructura de madera para eventos. con capacidad de máximo 10 personas. incluye transporte, montaje y desmontaje. </t>
  </si>
  <si>
    <t>MESA PLÁSTICA CUADRADA</t>
  </si>
  <si>
    <t>Servicio alquiler mesa plástica cuadrada (alquiler de mesa plástica. largo: 90 cms, ancho: 90 cms, alto: 71 cms)</t>
  </si>
  <si>
    <t>SILLA
ESPECIAL PARA EVENTO</t>
  </si>
  <si>
    <t>Silla Tiffany sin brazo (alquiler de silla Tiffany largo: 45 cms, ancho: 40 cms, alto: 90 cms)</t>
  </si>
  <si>
    <t>SILLA PLÁSTICA SIN APOYA BRAZO</t>
  </si>
  <si>
    <t>Sillas plásticas sin apoya brazo (alquiler de silla plástica apilable. largo: 51.5, ancho: 47 cms, alto: 87.5 cms)</t>
  </si>
  <si>
    <t>SILLA PLÁSTICA CON APOYA BRAZO</t>
  </si>
  <si>
    <t>Sillas plásticas blancas con apoya brazo (alquiler de silla plástica apilable. largo: 54.2, ancho: 55.5 cms, alto: 74.5 cms)</t>
  </si>
  <si>
    <t>SONIDO NO MENOR A 25.000 WATT</t>
  </si>
  <si>
    <t>Sonido 25.000 watts: sistema line array colgado (500 -3000 personas), 6 cabinas por lado (total 12) de 1024 watts mínimo c/u, 4 bajos dobles de 3.600 watts c/u, 6 monitores de piso tipo cuña, 2 side fill con cabina y bajo de mínimo 1000  Watts  c/u  consola  máximo  de  32  canales  digital, acometidas eléctricas, kit de hasta 32 micrófonos alámbricos para grupos de diferentes referencias, 2 micrófonos inalámbricos de mano, 2 micrófonos de diadema, ingeniero de sonido y todos los elementos requeridos para su operación.   incluye instalación, desinstalación, transporte y operador.</t>
  </si>
  <si>
    <t>SONIDO NO MENOR A 20.000 WATT</t>
  </si>
  <si>
    <t>Sonido 20.000 watts: sistema line array colgado (500 -3000 personas), 6 cabinas por lado (total 12) de 1024 watts mínimo c/u, 4 bajos dobles de 3.600 watts c/u, 6 monitores de piso tipo cuña, 2 side fill con cabina y bajo de mínimo 1000  Watts  c/u  consola  máximo  de  32  canales  digital, acometidas eléctricas, kit de hasta 32 micrófonos alámbricos para grupos de diferentes referencias, 2 micrófonos inalámbricos de mano, 2 micrófonos de diadema, ingeniero de sonido y todos los elementos requeridos para su operación.   incluye instalación, desinstalación, transporte y operador.</t>
  </si>
  <si>
    <t>Alquiler / Evento</t>
  </si>
  <si>
    <t>SONIDO NO MENOR A 15.000 WATT</t>
  </si>
  <si>
    <t>Alquiler de Sonido grande: Sonido 15.000 watts: sistema line array colgado (500 -3000 personas), 6 cabinas por lado (total 12) de 1024 watts mínimo c/u, 4 bajos dobles de 3.600 watts c/u, 6 monitores de piso tipo cuña, 2 side fill con cabina y bajo de mínimo 1000  Watts  c/u  consola  máximo  de  32  canales  digital, acometidas eléctricas, kit de hasta 32 micrófonos alámbricos para grupos de diferentes referencias, 2 micrófonos inalámbricos de mano, 2 micrófonos de diadema, ingeniero de sonido y todos los elementos requeridos para su operación.   incluye instalación, desinstalación, transporte y operador.</t>
  </si>
  <si>
    <t>SONIDO NO MENOR A 10.000 WATT</t>
  </si>
  <si>
    <t>Servicio de sistema de amplificación de sonido profesional no menor a 10.000 watt: magnitud mínima: mixer o consola de 16, cabinas activas o pasivas, amplificador de 1.500 vatios si lo requiere el sistema,1 micrófono inalámbrico de mano UHF línea profesional, set de micrófonos dinámicos para voz línea profesional (hasta 6 micrófonos), planta de bajo, computador portátil,  sonidista, personal de montaje requerido estructuras, sistema eléctrico y cableado necesario. incluye instalación, desinstalación, transporte y operador.</t>
  </si>
  <si>
    <t>SONIDO NO MENOR A 5.000 WATT</t>
  </si>
  <si>
    <t>Servicio   de   sistema   de   amplificación   de   sonido profesional no menor a 5.000 watt: magnitud mínima: mixer o consola de 16 canales, cabinas activas o pasivas, amplificador de 1.500 vatios si lo requiere el sistema,1 micrófono inalámbrico de mano UHF línea profesional, micrófono dinámico para voz línea profesional (máximo 2 micrófonos), computador portátil, sonidista, personal de montaje requerido estructuras, sistema eléctrico y cableado necesario. incluye instalación, desinstalación, transporte y operador.</t>
  </si>
  <si>
    <t>SONIDO NO MENOR A 2.500 WATT</t>
  </si>
  <si>
    <t>Servicio de sistema de amplificación de sonido profesional no menor a 2.500 watt: magnitud mínima: mixer o consola de 16 canales, cabinas activas o pasivas, amplificador de 1.500 vatios si lo requiere el sistema,1 micrófono inalámbrico de mano UHF línea profesional, set de micrófonos dinámicos para voz línea profesional, computador portátil, sonidista, personal de montaje requerido estructuras, sistema eléctrico y cableado necesario. incluye instalación, desinstalación, transporte y operador.</t>
  </si>
  <si>
    <t>SONIDO 
 MENOR A 2.500</t>
  </si>
  <si>
    <t>Servicio de sistema de amplificación de sonido profesional menor a 2.500 watt: magnitud mínima: mixer o consola de hasta 8 canales, cabinas activas o pasivas, amplificador de 1.500 vatios si lo requiere el sistema,1 micrófono inalámbrico de mano UHF línea profesional, sistema eléctrico y cableado necesario. incluye instalación, desinstalación, transporte</t>
  </si>
  <si>
    <t>Alquiler de amplificacion de sonido Sonido pequeño: Servicio de sistema de amplificación de sonido profesional no menor a 2.500 watt: magnitud mínima: Mixer o consola de 8-16 canales, micrófono inalámbrico de mano uhf línea profesional, set  de micrófonos dinámicos para voz línea profesional, computador portátil, sonidista, personal de montaje requerido estructuras, sistema eléctrico y cableado necesario, evento 2 horas</t>
  </si>
  <si>
    <t>Alquiler / evento</t>
  </si>
  <si>
    <t>ALQUILER TABLERO ELECTRONICO</t>
  </si>
  <si>
    <t>Alquiler de tableros electronicos de 24 segundos y de campo (pareja de 24" y de control de juego)</t>
  </si>
  <si>
    <t>ALQUILER PLANTA ELECTRICA</t>
  </si>
  <si>
    <t>Alquiler de Planta electrica 110 kva insonora, incluye conexión eléctrica, operario, combustible y transporte.</t>
  </si>
  <si>
    <t>PLANTA ELÉCTRICA DE 70 KVA</t>
  </si>
  <si>
    <t>Servicio de alquiler de planta eléctrica diésel de 70 kva trifásica con subestación eléctrica. incluye transporte, operador, combustible, instalación y desinstalación</t>
  </si>
  <si>
    <t>ALQUILER ILUMINACION</t>
  </si>
  <si>
    <t>Servicio de Alquiler de Sistema de Iluminación profesional: Servicio de alquiler de Sistema de iluminación : 1 consola touch dmx, maximo 18 luces par led de color, 6 cabezas móviles beam , 5 par led de luz blancos 4 megabares, 4 luces móvil LM 108, 2 blinder de 4 bombillas cada una led estructuras, sistema eléctrico, operarios y cableado necesario</t>
  </si>
  <si>
    <t>SISTEMA DE ILUMINACIÓN
DE  8  LUCES AMBIENTACIÓN</t>
  </si>
  <si>
    <t>Servicio de alquiler de sistema de iluminación de 8 luces ambientación tipo par led con swicher, consola DMX, dimmer, estructuras, sistema    eléctrico    y cableado necesario, incluye montaje y desmontaje.</t>
  </si>
  <si>
    <t>SISTEMA DE ILUMINACIÓN DE 24 LUCES AMBIENTACIÓN</t>
  </si>
  <si>
    <t>Servicio de alquiler de sistema de iluminación de 24 luces ambientación tipo par led con swicher, consola DMX, dimmer, estructuras, sistema eléctrico y cableado necesario, incluye montaje y desmontaje.</t>
  </si>
  <si>
    <t>SISTEMA DE ILUMINACIÓN DE 46 LUCES AMBIENTACIÓN</t>
  </si>
  <si>
    <t>Servicio de alquiler de sistema de iluminación de 46 luces ambientación tipo par led con swicher, consola DMX, dimmer, estructuras, sistema eléctrico y cableado necesario, incluye montaje y desmontaje.</t>
  </si>
  <si>
    <t>TELÓN DE PROYECCIÓN TIPO A</t>
  </si>
  <si>
    <t>Telón de proyección 2 m x 2 m de trípode, de estructura gran formato para proyección frontal. soportes y bases móviles para proyección de video beam.</t>
  </si>
  <si>
    <t>TELÓN DE PROYECCIÓN TIPO B</t>
  </si>
  <si>
    <t>Telón de proyección 3m x 4m de trípode, de estructura gran formato para proyección frontal. soportes y bases móviles para proyección de video beam.</t>
  </si>
  <si>
    <t>ALQUILER TARIMA GRANDE</t>
  </si>
  <si>
    <t>Alquiler de Tarima grande: Alquiler de Tarima de 6 a 10mt x 6m X mínimo 1 m,  incluye techo en lona blanca en estructura metálica escaleras y faldón.</t>
  </si>
  <si>
    <t>TARIMA  6 X 4,80
M * 1 M DE ALTO</t>
  </si>
  <si>
    <t>Servicio de alquiler de tarima por día de 6 m * 4,80 m, de 1 m de altura. incluye 1 escalera, faldón negro. incluye el trasporte, montaje y desmontaje</t>
  </si>
  <si>
    <t>TARIMA 4,80 M   X  4,80 M
* 50 CM DE ALTO</t>
  </si>
  <si>
    <t>Servicio de alquiler de tarima por día de 4,80 m * 4,80 m, de 50 cm de altura. faldón negro. incluye el trasporte, montaje y desmontaje</t>
  </si>
  <si>
    <t>TARIMA 10,80 M X 6
M X 1,5 M   DE
ALTO</t>
  </si>
  <si>
    <t>Servicio de alquiler de tarima por día de 10,80 m * 6 m, * 1,5 m de altura. incluye 1 escalera, faldón negro. incluye el trasporte, montaje y desmontaje.</t>
  </si>
  <si>
    <t>Alquiler de tarima para la premiacion de cada uno de los actos de premiacion juegos intercolegiados e interescolares Minimo 2x3 mt</t>
  </si>
  <si>
    <t>BAÑOS PORTÁTILES</t>
  </si>
  <si>
    <t>Servicio de alquiler de baño portátil con una superficie interna útil de 1 a 2 m y una altura interna de 2 m con ventilación adecuada y una suficiente visibilidad interna, la puerta debe cerrarse automáticamente. incluye transporte, montaje y recogida.</t>
  </si>
  <si>
    <t>STREAMING</t>
  </si>
  <si>
    <t>Servicio de transmisión vía streaming a Tres (3) cámaras HD, con instalación de equipos y set de transmisión. servicio de transmisión on line incluye (internet, computador de transmisión, tres cámaras de video con sus respectivos trípode, un swicthe, 2 monitores de video, cables HDMI, conexión eléctrica y operarios transmisión por Facebook live o canal privado YouTube.</t>
  </si>
  <si>
    <t>ELABORACION DE HERALDOS</t>
  </si>
  <si>
    <t>Elaboracion de heraldos alusivos al evento de 65cm x 20 cm, con soportes de 90cm y logos institucionales y nombre evento</t>
  </si>
  <si>
    <t>SERVICIO DE TRANSPORTE PARA LOGISTICA</t>
  </si>
  <si>
    <t>Servicio de transporte vehiculo tipo camioneta para Logistica del eveneto x 3 horas</t>
  </si>
  <si>
    <t>Servicio</t>
  </si>
  <si>
    <t>ALQUILER ESTACION INFLABLE</t>
  </si>
  <si>
    <t xml:space="preserve">Servicio Alquiler de estacion recreacion inflable, tuneles, rodadero, escalador, juegos interactivos requerimiento de la actividad x 4 horas </t>
  </si>
  <si>
    <t>Alquiler/evento</t>
  </si>
  <si>
    <t>SERVICIO DE BANER</t>
  </si>
  <si>
    <t xml:space="preserve">Servicio baner, vallas publicitarias </t>
  </si>
  <si>
    <t>Impresión de baner para publicidad del evento, gotas publicitarias, pendones 1x4 m</t>
  </si>
  <si>
    <t>N/A</t>
  </si>
  <si>
    <t>BOTIQUIN PRIMEROS AUXILIOS</t>
  </si>
  <si>
    <t xml:space="preserve">Botiquín De Primeros Auxilios Esparadrapo De 3" Gasa, Curitas, Agua Oxigenada, Vendas Elásticas, Vendas Fijas, Algodón, Isodine Espumoso, Micropore, Gasas, Alcohol, Linimento Fortz Grande </t>
  </si>
  <si>
    <t>PUBLICIDAD VIRTUAL  EN MEDIO DIGITAL DE ALCANCE REGIONAL</t>
  </si>
  <si>
    <t>Publicación virtual en un medio digital de alcance regional: publicación de contenido informativo en un medio digital de posicionamiento y alcance regional con tráfico superior a 50.000 visitas mensuales.</t>
  </si>
  <si>
    <t>PRODUCCIÓN Y  EDICIÓN  DE NOTAS</t>
  </si>
  <si>
    <t>Producción   y   emisión   de   notas   periodísticas   en noticieros de televisión local: producción de reportajes. incluye grabación en campo, entrevistas, edición profesional y emisión en noticiero local de alta audiencia.</t>
  </si>
  <si>
    <t>PRODUCCIÓN AUDIOVISUAL DE MICROPROGRAMA</t>
  </si>
  <si>
    <t>Producción audiovisual de microprograma: programa de mínimo 5 minutos, hasta 8 minutos de duración. incluye guion, grabación en full hd y edición.</t>
  </si>
  <si>
    <t>SEGMENTO EN RADIO</t>
  </si>
  <si>
    <t>Segmento en radio:  emisión de espacio de hasta 1 minutos    de    duración    en    emisoras    locales    con entrevistas en franjas de alta audiencia de emisoras FM del distrito.</t>
  </si>
  <si>
    <t>PRODUCCIÓN
Y  EMISIÓN  DE
EPISODIOS  EN FORMATO PODCAST</t>
  </si>
  <si>
    <t>Producción y emisión de episodios en formato podcast: con entrevistas y análisis de temas de interés local. disponible en plataformas digitales.</t>
  </si>
  <si>
    <t>FACEBOOK LIVE O ENTREVISTA</t>
  </si>
  <si>
    <t>Facebook live o entrevista: transmisión en vivo de hasta 8 minutos de duración, por plataforma digital de alta audiencia, incluye señal de transmisión, y moderación de preguntas.</t>
  </si>
  <si>
    <t xml:space="preserve">PUBLICACIÓN DE ENTREVISTA EN FORMATO VIDEO </t>
  </si>
  <si>
    <t>Publicación de entrevista en formato video desde diferentes barrios del distrito, con duración de hasta 3 minutos, por plataforma digital de alta audiencia, incluye grabación y difusión</t>
  </si>
  <si>
    <t>PUBLICACIÓN
DE CONTENIDO EN VIDEO</t>
  </si>
  <si>
    <t>Servicio de pauta en emisoras radiales locales: cuñas radiales de 30 segundos de los eventos que conforman el proyecto con rotación en horarios de alta   audiencia.   se   requiere   difusión   en   mínimo   2emisoras con cobertura FM en Barrancabermeja.</t>
  </si>
  <si>
    <t>DIVULGACION EN REDES SOCIALES</t>
  </si>
  <si>
    <t xml:space="preserve">Realizar la divulgación de piezas de comunicación y audiovisuales en medios alternativos relacionados con los eventos de la alcaldía distrital de Barrancabermeja. medios de redes sociales como: Facebook y/o Instagram. </t>
  </si>
  <si>
    <t>POLIZA DEPORTITAS</t>
  </si>
  <si>
    <t>Póliza De Cubrimiento A Los Deportistas Durante El Desarrollo De La Fase Municipal Y Durante Los Desplazamientos En Las Fases Provincial Y Departamental</t>
  </si>
  <si>
    <t>Servicio Alquiler de estacion recreacion inflable</t>
  </si>
  <si>
    <t>SERVICIO DE ALOJAMIENTO, COMIDAS Y BEBIDAS</t>
  </si>
  <si>
    <t>HIDRATACION</t>
  </si>
  <si>
    <t>Hidratación paca de  agua en bolsa de 300 ml  x 20 unidades, refrigerada y en cava</t>
  </si>
  <si>
    <t>Paca</t>
  </si>
  <si>
    <t>HIDRATACIÓN-BOTELLA DE AGUA 600 ML</t>
  </si>
  <si>
    <t xml:space="preserve">Servicio de hidratación, botella pet de agua potable tratada de 600ml. incluye transporte. </t>
  </si>
  <si>
    <t>HIDRATACIÓN-BOTELLA DE AGUA 300 ML</t>
  </si>
  <si>
    <t xml:space="preserve">Servicio de hidratación, botella pet de agua potable tratada de 300ml. incluye transporte </t>
  </si>
  <si>
    <t xml:space="preserve">ESTACIÓN DE CAFÉ TIPO A </t>
  </si>
  <si>
    <t xml:space="preserve">Servicio de estación de café y aromática, mesa de estación con su respectivo mantel, 100 vasos desechables entre 4 y 6 onzas, 100 mezcladores, un paquete de servilletas, 100 unidades de azúcar. (incluye instalación del servicio y recogida de la estación de café y aromática) </t>
  </si>
  <si>
    <t>ESTACIÓN DE CAFÉ TIPO B</t>
  </si>
  <si>
    <t xml:space="preserve">Servicio de estación de café, aromática y botellón de agua de 20 lt, mesa de estación con su respectivo mantel, 150 vasos desechables entre 4 y 6 onzas, 150 mezcladores, un paquete de servilletas, 150 unidades de azúcar. (incluye instalación del servicio y recogida de la estación de café, aromática y botellón de agua) </t>
  </si>
  <si>
    <t>REFRIGERIO TIPO A</t>
  </si>
  <si>
    <t>Refrigerios compuestos por un sólido de carne o pollo de mínimo 70 gr y un líquido mínimo de 200 ml.  empaque   individual   cuando se requiera. manejo de protocolos en manipulación de alimentos.</t>
  </si>
  <si>
    <t>REFRIGERIO TIPO B</t>
  </si>
  <si>
    <t>Un   sólido   de   minino   125   gr.   de   carne   o   pollo, acompañado de papas a la francesa de 70 grs, y un líquido mínimo de 200 ml, debidamente empacado en la caja o estuche plástico cuando se requiera. manejo de protocolos en manipulación de alimentos.</t>
  </si>
  <si>
    <t>DESAYUNO CORRIENTE TIPO A</t>
  </si>
  <si>
    <t>Desayuno tradicional (huevos al gusto de 100 gr, porción de arepa y/o pan, bebida caliente de 100 ml o bebida fría de 150 ml). kit de cubiertos y empaque. manejo de protocolos en manipulación de alimentos. incluye transporte.</t>
  </si>
  <si>
    <t>DESAYUNO CORRIENTE TIPO B</t>
  </si>
  <si>
    <t>Desayuno especial (huevos tipo homelet de 100 gr, con acompañamiento (pan y/o arepa), acompañado  de fruta 70 grs , bebida caliente de 100 ml o bebida fría de 150 ml). kit de cubiertos y empaque. manejo de protocolos en manipulación de alimentos. incluye transporte</t>
  </si>
  <si>
    <t>ALMUERZO ESPECIAL TIPO 1</t>
  </si>
  <si>
    <t>Almuerzo de preparación especial compuesto de una carne roja o blanca de 200gr, ensalada de 100gr (verduras y hortalizas), cereal (arroz) de 100gr, una bebida de 400 cc (jugo de fruta natural en empaque o gaseosa). servicio individual, kit de cubiertos. manejo de protocolos en manipulación de alimentos. incluye transporte</t>
  </si>
  <si>
    <t>ALMUERZO ESPECIAL TIPO 2</t>
  </si>
  <si>
    <t>Almuerzo de preparación especial compuesto de una carne roja o blanca de 200gr, arveja 20 gr y cereal (arroz) de 100gr, una bebida de 400 cc (jugo de fruta natural en empaque o gaseosa). servicio individual, kit de cubiertos. manejo de protocolos en manipulación de alimentos. incluye transporte</t>
  </si>
  <si>
    <t>ALMUERZO ESPECIAL TIPO 3</t>
  </si>
  <si>
    <t>Almuerzo de preparación especial compuesto de un arroz mixto con una carne roja o blanca de 200 gr, verduras y/o hortalizas de 100gr, cereal de 100 gr, papas a la francesa 20 gr, una bebida de 400 cc (jugo de fruta natural en empaque o gaseosa). servicio individual, kit de cubiertos. manejo de protocolos en manipulación de alimentos. incluye transporte</t>
  </si>
  <si>
    <t>ALMUERZO CORRIENTE</t>
  </si>
  <si>
    <t xml:space="preserve">Almuerzo corriente compuesto de una carne roja o blanca de 150gr, ensalada de 80gr (verduras y hortalizas), cereal (arroz) de 80gr, una bebida de hasta 300cc (jugo de fruta natural en empaque o gaseosa). servicio individual, kit de cubiertos. manejo de protocolos en manipulación de alimentos. incluye transporte. </t>
  </si>
  <si>
    <t>CENA CORRIENTE</t>
  </si>
  <si>
    <t>Cena corriente compuesta por una carne blanca o roja de 150 gr una ensalada de verduras u hortalizas de 50 gr, cereal 30 gr, bebida de fruta o gaseosa 250 ml kit de cubiertos. manejo de protocolos en manipulación de alimentos. incluye transporte.</t>
  </si>
  <si>
    <t>CENA ESPECIAL TIPO 1</t>
  </si>
  <si>
    <t>Cena especial compuesto de carne roja o blanca de 200gr, queso de 25gr, tocineta de 25gr, verduras y/o hortalizas de 100gr, cereal de 100gr, una bebida de 400 cc (jugo de fruta o gaseosa). servicio individual, kit de cubiertos. manejo de protocolos en manipulación de alimentos. incluye transporte.</t>
  </si>
  <si>
    <t>CENA ESPECIAL TIPO 2</t>
  </si>
  <si>
    <t>Cena especial lasaña mixta compuesta de carne roja o carne blanca o mixta de 200 gr y queso de 40 gr, una bebida de 400 cc (jugo de fruta o gaseosa). servicio individual, kit de cubiertos, manejo de protocolos en manipulación de alimentos incluye transporte.</t>
  </si>
  <si>
    <t>ALOJAMIENTO</t>
  </si>
  <si>
    <t>Servicio alojamiento en habitaciónes acomodacion multiple, icluyen baño, ropa de cama, toallas, aire acondocionado o ventilador</t>
  </si>
  <si>
    <t>SERVICIO TRANSPORTE</t>
  </si>
  <si>
    <t>Servicio de transporte terrestre o aereos desde ciudades Barrancabermneja a ciudades nacionales e internacionales y viceversa, para ra Clubes y Ligas  con reconocimiento a los diferentes eventos deportivos. (manejo tipo bolsa según reserva y cotización del traslado)</t>
  </si>
  <si>
    <t>SERVICIO ALOJAMIENTO</t>
  </si>
  <si>
    <t>Servicio de alojamiento en ciudades nacionales e internacionales,  para Clubes y Ligas  con reconocimiento a los diferentes eventos deportivos. (manejo tipo bolsa según propuesta y cotización del alojamiento)</t>
  </si>
  <si>
    <t>SERVICIO ALIMENTACION</t>
  </si>
  <si>
    <t>Servicio de alimentación (desayuno, almuerzo y cena) en ciudades nacionales e internacionales, para Clubes y Ligas  con reconocimiento a los diferentes eventos deportivos. (manejo tipo bolsa según propuesta o cotización de la alimentación)</t>
  </si>
  <si>
    <t>APOYO A LIGAS Y CLUBES, JAC</t>
  </si>
  <si>
    <t>COTIZACION 1 - FUNDACION QUERER ES COLOMBIA</t>
  </si>
  <si>
    <t>COTIZACION 3- CORPORACION NUEVO COMIENZO</t>
  </si>
  <si>
    <t>DESCRIPCION</t>
  </si>
  <si>
    <t>Transporte</t>
  </si>
  <si>
    <t>Servicio de transporte terrestre o aereos desde ciudades Barrancabermneja a ciudades nacionales e internacionales y viceversa</t>
  </si>
  <si>
    <t xml:space="preserve">Servicio de alojamiento en ciudades nacionales e internacionales,  para Clubes y Ligas </t>
  </si>
  <si>
    <t>Servicio de alimentación (desayuno, almuerzo y cena) en ciudades nacionales e internacionales, para Clubes y Ligas</t>
  </si>
  <si>
    <t>TOTAL COTIZACION</t>
  </si>
  <si>
    <t>APOYO DEPORTISTAS DESTACADOS</t>
  </si>
  <si>
    <t xml:space="preserve">COTIZACION 1 - CORPORACION CREE
</t>
  </si>
  <si>
    <t>COTIZACION 2-
FUNDACION FINDERUR</t>
  </si>
  <si>
    <t>COTIZACION 3-
FUNDACION PROSERCOM</t>
  </si>
  <si>
    <t>UNID</t>
  </si>
  <si>
    <t>VALOR UNIT.</t>
  </si>
  <si>
    <t>Servicio transporte aereo de pasajeros</t>
  </si>
  <si>
    <t xml:space="preserve">Servicio de transporte terrestre o aereos desde ciudades Barrancabermneja a ciudades nacionales e internacionales y viceversa, </t>
  </si>
  <si>
    <t>Servicio de transporte terrestre o aereos desde ciudades Barrancabermneja a ciudades nacionales e internacionales y viceversa, para depoortistas con reconocimiento a los diferentes eventos deportivos. (manejo tipo bolsa según reserva y cotización del traslado)</t>
  </si>
  <si>
    <t>Servicio alojamiento, bebidas y comidas</t>
  </si>
  <si>
    <t>Servicio de alojamiento en ciudades nacionales e internacionales,  para deportistas destacados.</t>
  </si>
  <si>
    <t>Servicio de alojamiento en ciudades nacionales e internacionales,  para deportistas destacados. (manejo tipo bolsa según propuesta y cotización del alojamiento)</t>
  </si>
  <si>
    <t xml:space="preserve">Servicio de alimentación (desayuno, almuerzo y cena) en ciudades nacionales e internacionales, para programa deportistas destacados. </t>
  </si>
  <si>
    <t>Servicio de alimentación (desayuno, almuerzo y cena) en ciudades nacionales e internacionales, para programa deportistas destacados. (manejo tipo bolsa según propuesta o cotización de la alimentación)</t>
  </si>
  <si>
    <t>Materiales</t>
  </si>
  <si>
    <t>Suministro de Implementacion especializada para deportistas destacados</t>
  </si>
  <si>
    <t>Suministro de Implementacion especializada para deportistas destacados (manejo tipo bolsa según propuesta o cotización de la suministro de ayudas ergogenicas)</t>
  </si>
  <si>
    <t>Suministro de ayudas ergogenicas para deportistas , suplementos nutricionales</t>
  </si>
  <si>
    <t>Suministro de ayudas ergogenicas para deportistas , suplementos nutricionales, vitaminas, minerales, proteínas, aminoácidos y otros suplementos que pueden ayudar a mejorar la nutrición y Rendimiento deportivo (manejo tipo bolsa según propuesta o cotización de la suministro de ayudas ergogenicas)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</si>
</sst>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quot;$&quot;* #,##0.00_);_(&quot;$&quot;* \(#,##0.00\);_(&quot;$&quot;* &quot;-&quot;??_);_(@_)"/>
    <numFmt numFmtId="166" formatCode="_(* #,##0.00_);_(* \(#,##0.00\);_(* &quot;-&quot;_);_(@_)"/>
    <numFmt numFmtId="167" formatCode="_(* #,##0.00_);_(* \(#,##0.00\);_(*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Arial"/>
      <family val="2"/>
    </font>
    <font>
      <b/>
      <sz val="10"/>
      <color theme="1"/>
      <name val="Arial"/>
      <family val="2"/>
    </font>
    <font>
      <b/>
      <sz val="8"/>
      <color theme="1"/>
      <name val="Calibri"/>
      <family val="2"/>
      <scheme val="minor"/>
    </font>
    <font>
      <b/>
      <sz val="8"/>
      <color theme="1"/>
      <name val="Arial"/>
      <family val="2"/>
    </font>
    <font>
      <b/>
      <sz val="8"/>
      <name val="Arial"/>
      <family val="2"/>
    </font>
    <font>
      <sz val="8"/>
      <name val="Arial"/>
      <family val="2"/>
    </font>
    <font>
      <sz val="8"/>
      <color theme="1"/>
      <name val="Arial"/>
      <family val="2"/>
    </font>
    <font>
      <sz val="8"/>
      <color rgb="FF000000"/>
      <name val="Arial"/>
      <family val="2"/>
    </font>
    <font>
      <b/>
      <sz val="8"/>
      <color rgb="FF000000"/>
      <name val="Calibri"/>
      <family val="2"/>
    </font>
    <font>
      <b/>
      <sz val="8"/>
      <color rgb="FF000000"/>
      <name val="Arial"/>
      <family val="2"/>
    </font>
    <font>
      <sz val="8"/>
      <color theme="1"/>
      <name val="Calibri"/>
      <family val="2"/>
      <scheme val="minor"/>
    </font>
    <font>
      <sz val="8"/>
      <color rgb="FF000000"/>
      <name val="Calibri"/>
      <family val="2"/>
    </font>
    <font>
      <sz val="8"/>
      <color theme="1"/>
      <name val="Calibri"/>
      <family val="2"/>
    </font>
  </fonts>
  <fills count="18">
    <fill>
      <patternFill patternType="none"/>
    </fill>
    <fill>
      <patternFill patternType="gray125"/>
    </fill>
    <fill>
      <patternFill patternType="solid">
        <fgColor rgb="FFFFCC00"/>
        <bgColor rgb="FF000000"/>
      </patternFill>
    </fill>
    <fill>
      <patternFill patternType="solid">
        <fgColor rgb="FFCCCC00"/>
        <bgColor rgb="FF000000"/>
      </patternFill>
    </fill>
    <fill>
      <patternFill patternType="solid">
        <fgColor rgb="FFFFD966"/>
        <bgColor rgb="FF000000"/>
      </patternFill>
    </fill>
    <fill>
      <patternFill patternType="solid">
        <fgColor rgb="FF9BC2E6"/>
        <bgColor rgb="FF000000"/>
      </patternFill>
    </fill>
    <fill>
      <patternFill patternType="solid">
        <fgColor rgb="FF70AD47"/>
        <bgColor rgb="FF000000"/>
      </patternFill>
    </fill>
    <fill>
      <patternFill patternType="solid">
        <fgColor rgb="FFC65911"/>
        <bgColor rgb="FF000000"/>
      </patternFill>
    </fill>
    <fill>
      <patternFill patternType="solid">
        <fgColor rgb="FFFFCC00"/>
        <bgColor indexed="64"/>
      </patternFill>
    </fill>
    <fill>
      <patternFill patternType="solid">
        <fgColor rgb="FFCCCC00"/>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9"/>
        <bgColor indexed="64"/>
      </patternFill>
    </fill>
    <fill>
      <patternFill patternType="solid">
        <fgColor theme="5" tint="-0.249977111117893"/>
        <bgColor indexed="64"/>
      </patternFill>
    </fill>
    <fill>
      <patternFill patternType="solid">
        <fgColor rgb="FFD9D9D9"/>
        <bgColor rgb="FF000000"/>
      </patternFill>
    </fill>
    <fill>
      <patternFill patternType="solid">
        <fgColor rgb="FFFFFFFF"/>
        <bgColor rgb="FF000000"/>
      </patternFill>
    </fill>
    <fill>
      <patternFill patternType="solid">
        <fgColor rgb="FFFFC000"/>
        <bgColor rgb="FF000000"/>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cellStyleXfs>
  <cellXfs count="166">
    <xf numFmtId="0" fontId="0" fillId="0" borderId="0" xfId="0"/>
    <xf numFmtId="0" fontId="0" fillId="0" borderId="0" xfId="0" applyAlignment="1">
      <alignment horizontal="center"/>
    </xf>
    <xf numFmtId="0" fontId="2" fillId="0" borderId="1" xfId="0" applyFont="1" applyBorder="1" applyAlignment="1">
      <alignment vertical="center"/>
    </xf>
    <xf numFmtId="0" fontId="2" fillId="0" borderId="2"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4" fillId="9" borderId="11" xfId="0" applyFont="1" applyFill="1" applyBorder="1" applyAlignment="1">
      <alignment horizontal="center" vertical="center"/>
    </xf>
    <xf numFmtId="0" fontId="6" fillId="8" borderId="11" xfId="0" applyFont="1" applyFill="1" applyBorder="1" applyAlignment="1">
      <alignment horizontal="center" vertical="center"/>
    </xf>
    <xf numFmtId="165" fontId="6" fillId="11" borderId="11" xfId="3" applyNumberFormat="1" applyFont="1" applyFill="1" applyBorder="1" applyAlignment="1">
      <alignment horizontal="center" vertical="center" wrapText="1"/>
    </xf>
    <xf numFmtId="165" fontId="6" fillId="12" borderId="11" xfId="3" applyNumberFormat="1" applyFont="1" applyFill="1" applyBorder="1" applyAlignment="1">
      <alignment horizontal="center" vertical="center" wrapText="1"/>
    </xf>
    <xf numFmtId="165" fontId="6" fillId="13" borderId="11" xfId="3" applyNumberFormat="1" applyFont="1" applyFill="1" applyBorder="1" applyAlignment="1">
      <alignment horizontal="center" vertical="center" wrapText="1"/>
    </xf>
    <xf numFmtId="165" fontId="6" fillId="8" borderId="11" xfId="3" applyNumberFormat="1" applyFont="1" applyFill="1" applyBorder="1" applyAlignment="1">
      <alignment horizontal="center" vertical="center" wrapText="1"/>
    </xf>
    <xf numFmtId="0" fontId="6" fillId="9" borderId="11" xfId="0" applyFont="1" applyFill="1" applyBorder="1" applyAlignment="1">
      <alignment horizontal="center" vertical="center"/>
    </xf>
    <xf numFmtId="0" fontId="6" fillId="9" borderId="11" xfId="0" applyFont="1" applyFill="1" applyBorder="1" applyAlignment="1">
      <alignment horizontal="left" vertical="center"/>
    </xf>
    <xf numFmtId="0" fontId="7" fillId="9" borderId="11" xfId="0" applyFont="1" applyFill="1" applyBorder="1" applyAlignment="1">
      <alignment vertical="center" wrapText="1"/>
    </xf>
    <xf numFmtId="165" fontId="6" fillId="9" borderId="11" xfId="3" applyNumberFormat="1" applyFont="1" applyFill="1" applyBorder="1" applyAlignment="1">
      <alignment horizontal="center" vertical="center" wrapText="1"/>
    </xf>
    <xf numFmtId="0" fontId="9" fillId="0" borderId="11" xfId="0" applyFont="1" applyBorder="1" applyAlignment="1">
      <alignment horizontal="center" vertical="center"/>
    </xf>
    <xf numFmtId="4" fontId="9" fillId="0" borderId="11" xfId="3" applyNumberFormat="1" applyFont="1" applyFill="1" applyBorder="1" applyAlignment="1">
      <alignment horizontal="right" vertical="center" wrapText="1"/>
    </xf>
    <xf numFmtId="4" fontId="6" fillId="0" borderId="11" xfId="3" applyNumberFormat="1" applyFont="1" applyFill="1" applyBorder="1" applyAlignment="1">
      <alignment horizontal="right" vertical="center" wrapText="1"/>
    </xf>
    <xf numFmtId="4" fontId="8" fillId="0" borderId="11" xfId="0" applyNumberFormat="1" applyFont="1" applyBorder="1" applyAlignment="1">
      <alignment horizontal="right" vertical="center" wrapText="1"/>
    </xf>
    <xf numFmtId="0" fontId="8" fillId="0" borderId="11" xfId="0" applyFont="1" applyBorder="1" applyAlignment="1">
      <alignment horizontal="left" vertical="center" wrapText="1"/>
    </xf>
    <xf numFmtId="0" fontId="8" fillId="0" borderId="11" xfId="0" applyFont="1" applyBorder="1" applyAlignment="1">
      <alignment horizontal="center" vertical="center" wrapText="1"/>
    </xf>
    <xf numFmtId="0" fontId="8" fillId="0" borderId="11" xfId="0" applyFont="1" applyBorder="1" applyAlignment="1">
      <alignment vertical="center" wrapText="1"/>
    </xf>
    <xf numFmtId="0" fontId="9" fillId="0" borderId="11" xfId="0" applyFont="1" applyBorder="1" applyAlignment="1">
      <alignment horizontal="left" vertical="center" wrapText="1"/>
    </xf>
    <xf numFmtId="4" fontId="8" fillId="0" borderId="11" xfId="0" applyNumberFormat="1" applyFont="1" applyBorder="1" applyAlignment="1">
      <alignment horizontal="left" vertical="center" wrapText="1"/>
    </xf>
    <xf numFmtId="0" fontId="8" fillId="0" borderId="11" xfId="0" applyFont="1" applyBorder="1" applyAlignment="1">
      <alignment horizontal="center" vertical="center"/>
    </xf>
    <xf numFmtId="0" fontId="10" fillId="0" borderId="11" xfId="0" applyFont="1" applyBorder="1" applyAlignment="1">
      <alignment horizontal="left" vertical="center" wrapText="1"/>
    </xf>
    <xf numFmtId="0" fontId="9" fillId="0" borderId="11" xfId="0" applyFont="1" applyBorder="1" applyAlignment="1">
      <alignment horizontal="left" vertical="center"/>
    </xf>
    <xf numFmtId="1" fontId="8" fillId="0" borderId="11" xfId="0" applyNumberFormat="1" applyFont="1" applyBorder="1" applyAlignment="1">
      <alignment horizontal="center" vertical="center" wrapText="1"/>
    </xf>
    <xf numFmtId="0" fontId="9" fillId="0" borderId="11" xfId="0" applyFont="1" applyBorder="1" applyAlignment="1">
      <alignment horizontal="center" vertical="center" wrapText="1"/>
    </xf>
    <xf numFmtId="49" fontId="9" fillId="0" borderId="11" xfId="0" applyNumberFormat="1" applyFont="1" applyBorder="1" applyAlignment="1">
      <alignment horizontal="left" vertical="center" wrapText="1"/>
    </xf>
    <xf numFmtId="166" fontId="9" fillId="0" borderId="11" xfId="0" applyNumberFormat="1" applyFont="1" applyBorder="1" applyAlignment="1">
      <alignment horizontal="center" vertical="center" wrapText="1"/>
    </xf>
    <xf numFmtId="4" fontId="8" fillId="0" borderId="11" xfId="0" applyNumberFormat="1" applyFont="1" applyBorder="1" applyAlignment="1">
      <alignment vertical="center" wrapText="1"/>
    </xf>
    <xf numFmtId="0" fontId="9" fillId="9" borderId="11" xfId="0" applyFont="1" applyFill="1" applyBorder="1" applyAlignment="1">
      <alignment horizontal="center" vertical="center"/>
    </xf>
    <xf numFmtId="4" fontId="9" fillId="9" borderId="11" xfId="3" applyNumberFormat="1" applyFont="1" applyFill="1" applyBorder="1" applyAlignment="1">
      <alignment horizontal="right" vertical="center" wrapText="1"/>
    </xf>
    <xf numFmtId="4" fontId="6" fillId="9" borderId="11" xfId="3" applyNumberFormat="1" applyFont="1" applyFill="1" applyBorder="1" applyAlignment="1">
      <alignment horizontal="right" vertical="center" wrapText="1"/>
    </xf>
    <xf numFmtId="4" fontId="8" fillId="9" borderId="11" xfId="0" applyNumberFormat="1" applyFont="1" applyFill="1" applyBorder="1" applyAlignment="1">
      <alignment horizontal="right" vertical="center" wrapText="1"/>
    </xf>
    <xf numFmtId="0" fontId="9" fillId="0" borderId="11" xfId="0" applyFont="1" applyBorder="1" applyAlignment="1">
      <alignment vertical="center"/>
    </xf>
    <xf numFmtId="0" fontId="10" fillId="0" borderId="11" xfId="0" applyFont="1" applyBorder="1" applyAlignment="1">
      <alignment horizontal="justify" vertical="center" wrapText="1"/>
    </xf>
    <xf numFmtId="4" fontId="9" fillId="0" borderId="11" xfId="0" applyNumberFormat="1" applyFont="1" applyBorder="1" applyAlignment="1">
      <alignment horizontal="right" vertical="center" wrapText="1"/>
    </xf>
    <xf numFmtId="0" fontId="9" fillId="0" borderId="11" xfId="0" applyFont="1" applyBorder="1" applyAlignment="1">
      <alignment vertical="center" wrapText="1"/>
    </xf>
    <xf numFmtId="4" fontId="8" fillId="0" borderId="11" xfId="4" applyNumberFormat="1" applyFont="1" applyFill="1" applyBorder="1" applyAlignment="1">
      <alignment horizontal="right" vertical="center" wrapText="1"/>
    </xf>
    <xf numFmtId="4" fontId="8" fillId="0" borderId="11" xfId="1" applyNumberFormat="1" applyFont="1" applyFill="1" applyBorder="1" applyAlignment="1">
      <alignment horizontal="right" vertical="center" wrapText="1"/>
    </xf>
    <xf numFmtId="3" fontId="8" fillId="0" borderId="11" xfId="0" applyNumberFormat="1" applyFont="1" applyBorder="1" applyAlignment="1">
      <alignment horizontal="center" vertical="center" wrapText="1"/>
    </xf>
    <xf numFmtId="4" fontId="8" fillId="0" borderId="11" xfId="3" applyNumberFormat="1" applyFont="1" applyFill="1" applyBorder="1" applyAlignment="1">
      <alignment horizontal="right" vertical="center" wrapText="1"/>
    </xf>
    <xf numFmtId="0" fontId="5" fillId="8" borderId="1" xfId="0" applyFont="1" applyFill="1" applyBorder="1" applyAlignment="1">
      <alignment vertical="center"/>
    </xf>
    <xf numFmtId="0" fontId="5" fillId="8" borderId="2" xfId="0" applyFont="1" applyFill="1" applyBorder="1" applyAlignment="1">
      <alignment vertical="center"/>
    </xf>
    <xf numFmtId="0" fontId="5" fillId="8" borderId="10" xfId="0" applyFont="1" applyFill="1" applyBorder="1" applyAlignment="1">
      <alignment vertical="center"/>
    </xf>
    <xf numFmtId="0" fontId="5" fillId="8" borderId="10" xfId="0" applyFont="1" applyFill="1" applyBorder="1" applyAlignment="1">
      <alignment horizontal="center" vertical="center"/>
    </xf>
    <xf numFmtId="0" fontId="5" fillId="8" borderId="11" xfId="0" applyFont="1" applyFill="1" applyBorder="1" applyAlignment="1">
      <alignment horizontal="center" vertical="center"/>
    </xf>
    <xf numFmtId="0" fontId="8" fillId="9" borderId="11" xfId="0" applyFont="1" applyFill="1" applyBorder="1" applyAlignment="1">
      <alignment horizontal="center" vertical="center" wrapText="1"/>
    </xf>
    <xf numFmtId="3" fontId="8" fillId="9" borderId="11" xfId="0" applyNumberFormat="1" applyFont="1" applyFill="1" applyBorder="1" applyAlignment="1">
      <alignment horizontal="center" vertical="center" wrapText="1"/>
    </xf>
    <xf numFmtId="4" fontId="9" fillId="0" borderId="11" xfId="0" applyNumberFormat="1" applyFont="1" applyBorder="1" applyAlignment="1">
      <alignment horizontal="center" vertical="center"/>
    </xf>
    <xf numFmtId="0" fontId="8" fillId="0" borderId="11" xfId="0" applyFont="1" applyBorder="1" applyAlignment="1">
      <alignment horizontal="justify" vertical="center" wrapText="1"/>
    </xf>
    <xf numFmtId="0" fontId="9" fillId="9" borderId="11" xfId="0" applyFont="1" applyFill="1" applyBorder="1" applyAlignment="1">
      <alignment vertical="center"/>
    </xf>
    <xf numFmtId="0" fontId="7" fillId="9" borderId="11" xfId="0" applyFont="1" applyFill="1" applyBorder="1" applyAlignment="1">
      <alignment horizontal="center" vertical="center" wrapText="1"/>
    </xf>
    <xf numFmtId="3" fontId="7" fillId="9" borderId="11" xfId="0" applyNumberFormat="1" applyFont="1" applyFill="1" applyBorder="1" applyAlignment="1">
      <alignment horizontal="center" vertical="center" wrapText="1"/>
    </xf>
    <xf numFmtId="0" fontId="9" fillId="0" borderId="11" xfId="0" applyFont="1" applyBorder="1" applyAlignment="1">
      <alignment horizontal="justify" vertical="center" wrapText="1"/>
    </xf>
    <xf numFmtId="0" fontId="10" fillId="0" borderId="11" xfId="0" applyFont="1" applyBorder="1" applyAlignment="1">
      <alignment vertical="center" wrapText="1"/>
    </xf>
    <xf numFmtId="0" fontId="11" fillId="0" borderId="1" xfId="0" applyFont="1" applyBorder="1" applyAlignment="1">
      <alignment vertical="center"/>
    </xf>
    <xf numFmtId="0" fontId="11" fillId="0" borderId="10" xfId="0" applyFont="1" applyBorder="1" applyAlignment="1">
      <alignment vertical="center"/>
    </xf>
    <xf numFmtId="0" fontId="12" fillId="0" borderId="11" xfId="0" applyFont="1" applyBorder="1" applyAlignment="1">
      <alignment horizontal="center" vertical="center"/>
    </xf>
    <xf numFmtId="0" fontId="13" fillId="0" borderId="0" xfId="0" applyFont="1"/>
    <xf numFmtId="0" fontId="11" fillId="0" borderId="6" xfId="0" applyFont="1" applyBorder="1" applyAlignment="1">
      <alignment vertical="center"/>
    </xf>
    <xf numFmtId="0" fontId="11" fillId="0" borderId="0" xfId="0" applyFont="1" applyAlignment="1">
      <alignment vertical="center"/>
    </xf>
    <xf numFmtId="0" fontId="11" fillId="0" borderId="8" xfId="0" applyFont="1" applyBorder="1" applyAlignment="1">
      <alignment vertical="center"/>
    </xf>
    <xf numFmtId="0" fontId="11" fillId="0" borderId="12" xfId="0" applyFont="1" applyBorder="1" applyAlignment="1">
      <alignment vertical="center"/>
    </xf>
    <xf numFmtId="0" fontId="11" fillId="2" borderId="11"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5" xfId="0" applyFont="1" applyFill="1" applyBorder="1" applyAlignment="1">
      <alignment horizontal="center" vertical="center" wrapText="1"/>
    </xf>
    <xf numFmtId="165" fontId="11" fillId="5" borderId="11" xfId="2" applyNumberFormat="1" applyFont="1" applyFill="1" applyBorder="1" applyAlignment="1">
      <alignment horizontal="center" vertical="center" wrapText="1"/>
    </xf>
    <xf numFmtId="165" fontId="11" fillId="6" borderId="11" xfId="2" applyNumberFormat="1" applyFont="1" applyFill="1" applyBorder="1" applyAlignment="1">
      <alignment horizontal="center" vertical="center" wrapText="1"/>
    </xf>
    <xf numFmtId="165" fontId="11" fillId="7" borderId="11" xfId="2" applyNumberFormat="1" applyFont="1" applyFill="1" applyBorder="1" applyAlignment="1">
      <alignment horizontal="center" vertical="center" wrapText="1"/>
    </xf>
    <xf numFmtId="165" fontId="11" fillId="2" borderId="11" xfId="2" applyNumberFormat="1" applyFont="1" applyFill="1" applyBorder="1" applyAlignment="1">
      <alignment horizontal="center" vertical="center" wrapText="1"/>
    </xf>
    <xf numFmtId="0" fontId="12" fillId="14" borderId="11" xfId="0" applyFont="1" applyFill="1" applyBorder="1" applyAlignment="1">
      <alignment horizontal="center" vertical="center"/>
    </xf>
    <xf numFmtId="166" fontId="12" fillId="14" borderId="11" xfId="0" applyNumberFormat="1" applyFont="1" applyFill="1" applyBorder="1" applyAlignment="1">
      <alignment horizontal="center" vertical="center" wrapText="1"/>
    </xf>
    <xf numFmtId="166" fontId="7" fillId="14" borderId="11" xfId="0" applyNumberFormat="1" applyFont="1" applyFill="1" applyBorder="1" applyAlignment="1">
      <alignment horizontal="center" vertical="center" wrapText="1"/>
    </xf>
    <xf numFmtId="4" fontId="12" fillId="14" borderId="11" xfId="5" applyNumberFormat="1" applyFont="1" applyFill="1" applyBorder="1" applyAlignment="1">
      <alignment horizontal="right" vertical="center" wrapText="1"/>
    </xf>
    <xf numFmtId="4" fontId="11" fillId="14" borderId="11" xfId="2" applyNumberFormat="1" applyFont="1" applyFill="1" applyBorder="1" applyAlignment="1">
      <alignment horizontal="right" vertical="center" wrapText="1"/>
    </xf>
    <xf numFmtId="4" fontId="14" fillId="14" borderId="11" xfId="2" applyNumberFormat="1" applyFont="1" applyFill="1" applyBorder="1" applyAlignment="1">
      <alignment horizontal="right" vertical="center" wrapText="1"/>
    </xf>
    <xf numFmtId="0" fontId="10" fillId="15" borderId="11" xfId="0" applyFont="1" applyFill="1" applyBorder="1" applyAlignment="1">
      <alignment horizontal="left" vertical="center" wrapText="1"/>
    </xf>
    <xf numFmtId="0" fontId="10" fillId="0" borderId="11" xfId="0" applyFont="1" applyBorder="1" applyAlignment="1">
      <alignment horizontal="center" vertical="center" wrapText="1"/>
    </xf>
    <xf numFmtId="4" fontId="8" fillId="0" borderId="11" xfId="3" applyNumberFormat="1" applyFont="1" applyFill="1" applyBorder="1" applyAlignment="1">
      <alignment vertical="center"/>
    </xf>
    <xf numFmtId="4" fontId="7" fillId="0" borderId="11" xfId="3" applyNumberFormat="1" applyFont="1" applyFill="1" applyBorder="1" applyAlignment="1">
      <alignment vertical="center"/>
    </xf>
    <xf numFmtId="0" fontId="12" fillId="0" borderId="0" xfId="0" applyFont="1" applyAlignment="1">
      <alignment horizontal="center" vertical="center"/>
    </xf>
    <xf numFmtId="0" fontId="15" fillId="0" borderId="0" xfId="0" applyFont="1" applyAlignment="1">
      <alignment vertical="center"/>
    </xf>
    <xf numFmtId="0" fontId="13" fillId="0" borderId="0" xfId="0" applyFont="1" applyAlignment="1">
      <alignment vertical="center"/>
    </xf>
    <xf numFmtId="0" fontId="11" fillId="2" borderId="1" xfId="0" applyFont="1" applyFill="1" applyBorder="1" applyAlignment="1">
      <alignment vertical="center"/>
    </xf>
    <xf numFmtId="0" fontId="11" fillId="2" borderId="10" xfId="0" applyFont="1" applyFill="1" applyBorder="1" applyAlignment="1">
      <alignment vertical="center"/>
    </xf>
    <xf numFmtId="0" fontId="11"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10" xfId="0" applyFont="1" applyFill="1" applyBorder="1" applyAlignment="1">
      <alignment horizontal="center" vertical="center"/>
    </xf>
    <xf numFmtId="0" fontId="7" fillId="14" borderId="11" xfId="0" applyFont="1" applyFill="1" applyBorder="1" applyAlignment="1">
      <alignment vertical="center"/>
    </xf>
    <xf numFmtId="0" fontId="15" fillId="0" borderId="11" xfId="0" applyFont="1" applyBorder="1" applyAlignment="1">
      <alignment horizontal="center" vertical="center"/>
    </xf>
    <xf numFmtId="0" fontId="15" fillId="16" borderId="11" xfId="0" applyFont="1" applyFill="1" applyBorder="1" applyAlignment="1">
      <alignment vertical="center"/>
    </xf>
    <xf numFmtId="0" fontId="11" fillId="16" borderId="11" xfId="0" applyFont="1" applyFill="1" applyBorder="1" applyAlignment="1">
      <alignment horizontal="center" vertical="center"/>
    </xf>
    <xf numFmtId="4" fontId="11" fillId="16" borderId="11" xfId="0" applyNumberFormat="1" applyFont="1" applyFill="1" applyBorder="1" applyAlignment="1">
      <alignment vertical="center"/>
    </xf>
    <xf numFmtId="0" fontId="11" fillId="16" borderId="11" xfId="0" applyFont="1" applyFill="1" applyBorder="1" applyAlignment="1">
      <alignment vertical="center"/>
    </xf>
    <xf numFmtId="0" fontId="15" fillId="0" borderId="6" xfId="0" applyFont="1" applyBorder="1" applyAlignment="1">
      <alignment vertical="center"/>
    </xf>
    <xf numFmtId="0" fontId="15" fillId="0" borderId="7" xfId="0" applyFont="1" applyBorder="1" applyAlignment="1">
      <alignment vertical="center"/>
    </xf>
    <xf numFmtId="0" fontId="4" fillId="0" borderId="11" xfId="0" applyFont="1" applyBorder="1" applyAlignment="1">
      <alignment horizontal="center" vertical="center"/>
    </xf>
    <xf numFmtId="0" fontId="2" fillId="9" borderId="11" xfId="0" applyFont="1" applyFill="1" applyBorder="1"/>
    <xf numFmtId="0" fontId="2" fillId="9" borderId="5" xfId="0" applyFont="1" applyFill="1" applyBorder="1"/>
    <xf numFmtId="0" fontId="2" fillId="9" borderId="5" xfId="0" applyFont="1" applyFill="1" applyBorder="1" applyAlignment="1">
      <alignment horizontal="center"/>
    </xf>
    <xf numFmtId="0" fontId="2" fillId="9" borderId="10" xfId="0" applyFont="1" applyFill="1" applyBorder="1"/>
    <xf numFmtId="0" fontId="2" fillId="9" borderId="10" xfId="0" applyFont="1" applyFill="1" applyBorder="1" applyAlignment="1">
      <alignment horizontal="center"/>
    </xf>
    <xf numFmtId="0" fontId="2" fillId="9" borderId="11" xfId="0" applyFont="1" applyFill="1" applyBorder="1" applyAlignment="1">
      <alignment horizontal="center" vertical="center"/>
    </xf>
    <xf numFmtId="0" fontId="2" fillId="9" borderId="11" xfId="0" applyFont="1" applyFill="1" applyBorder="1" applyAlignment="1">
      <alignment horizontal="center" vertical="center" wrapText="1"/>
    </xf>
    <xf numFmtId="0" fontId="2" fillId="9" borderId="11" xfId="0" applyFont="1" applyFill="1" applyBorder="1" applyAlignment="1">
      <alignment horizontal="center"/>
    </xf>
    <xf numFmtId="165" fontId="2" fillId="9" borderId="11" xfId="3" applyNumberFormat="1" applyFont="1" applyFill="1" applyBorder="1" applyAlignment="1">
      <alignment horizontal="center" vertical="center" wrapText="1"/>
    </xf>
    <xf numFmtId="0" fontId="4" fillId="9" borderId="11" xfId="0" applyFont="1" applyFill="1" applyBorder="1" applyAlignment="1">
      <alignment horizontal="left" vertical="center" wrapText="1"/>
    </xf>
    <xf numFmtId="0" fontId="0" fillId="9" borderId="11" xfId="0" applyFill="1" applyBorder="1"/>
    <xf numFmtId="0" fontId="0" fillId="9" borderId="11" xfId="0" applyFill="1" applyBorder="1" applyAlignment="1">
      <alignment vertical="center"/>
    </xf>
    <xf numFmtId="4" fontId="2" fillId="9" borderId="11" xfId="0" applyNumberFormat="1" applyFont="1" applyFill="1" applyBorder="1"/>
    <xf numFmtId="0" fontId="10" fillId="17" borderId="11" xfId="0" applyFont="1" applyFill="1" applyBorder="1" applyAlignment="1">
      <alignment horizontal="left" vertical="center" wrapText="1"/>
    </xf>
    <xf numFmtId="0" fontId="9" fillId="9" borderId="11" xfId="0" applyFont="1" applyFill="1" applyBorder="1" applyAlignment="1">
      <alignment horizontal="center" vertical="center" wrapText="1"/>
    </xf>
    <xf numFmtId="0" fontId="8" fillId="9" borderId="11" xfId="0" applyFont="1" applyFill="1" applyBorder="1" applyAlignment="1">
      <alignment horizontal="center" vertical="center"/>
    </xf>
    <xf numFmtId="4" fontId="8" fillId="9" borderId="11" xfId="3" applyNumberFormat="1" applyFont="1" applyFill="1" applyBorder="1" applyAlignment="1">
      <alignment vertical="center"/>
    </xf>
    <xf numFmtId="4" fontId="7" fillId="9" borderId="11" xfId="3" applyNumberFormat="1" applyFont="1" applyFill="1" applyBorder="1" applyAlignment="1">
      <alignment vertical="center"/>
    </xf>
    <xf numFmtId="4" fontId="9" fillId="0" borderId="11" xfId="6" applyNumberFormat="1" applyFont="1" applyFill="1" applyBorder="1" applyAlignment="1">
      <alignment vertical="center"/>
    </xf>
    <xf numFmtId="4" fontId="5" fillId="0" borderId="11" xfId="3" applyNumberFormat="1" applyFont="1" applyFill="1" applyBorder="1" applyAlignment="1">
      <alignment horizontal="right" vertical="center" wrapText="1"/>
    </xf>
    <xf numFmtId="4" fontId="13" fillId="0" borderId="11" xfId="3" applyNumberFormat="1" applyFont="1" applyFill="1" applyBorder="1" applyAlignment="1">
      <alignment horizontal="right" vertical="center" wrapText="1"/>
    </xf>
    <xf numFmtId="0" fontId="13" fillId="0" borderId="11" xfId="0" applyFont="1" applyBorder="1" applyAlignment="1">
      <alignment horizontal="center" vertical="center"/>
    </xf>
    <xf numFmtId="0" fontId="13" fillId="9" borderId="11" xfId="0" applyFont="1" applyFill="1" applyBorder="1" applyAlignment="1">
      <alignment horizontal="center" vertical="center"/>
    </xf>
    <xf numFmtId="0" fontId="7" fillId="9" borderId="11" xfId="0" applyFont="1" applyFill="1" applyBorder="1" applyAlignment="1">
      <alignment vertical="center"/>
    </xf>
    <xf numFmtId="0" fontId="7" fillId="9" borderId="3" xfId="0" applyFont="1" applyFill="1" applyBorder="1" applyAlignment="1">
      <alignment vertical="center"/>
    </xf>
    <xf numFmtId="0" fontId="5" fillId="8" borderId="3" xfId="0" applyFont="1" applyFill="1" applyBorder="1" applyAlignment="1">
      <alignment horizontal="center" vertical="center"/>
    </xf>
    <xf numFmtId="0" fontId="5" fillId="8" borderId="5" xfId="0" applyFont="1" applyFill="1" applyBorder="1" applyAlignment="1">
      <alignment horizontal="center" vertical="center"/>
    </xf>
    <xf numFmtId="165" fontId="5" fillId="9" borderId="3" xfId="3" applyNumberFormat="1" applyFont="1" applyFill="1" applyBorder="1" applyAlignment="1">
      <alignment horizontal="center" vertical="center" wrapText="1"/>
    </xf>
    <xf numFmtId="165" fontId="5" fillId="9" borderId="5" xfId="3" applyNumberFormat="1" applyFont="1" applyFill="1" applyBorder="1" applyAlignment="1">
      <alignment horizontal="center" vertical="center" wrapText="1"/>
    </xf>
    <xf numFmtId="165" fontId="5" fillId="10" borderId="3" xfId="3" applyNumberFormat="1" applyFont="1" applyFill="1" applyBorder="1" applyAlignment="1">
      <alignment horizontal="center" vertical="center" wrapText="1"/>
    </xf>
    <xf numFmtId="165" fontId="5" fillId="10" borderId="5" xfId="3" applyNumberFormat="1" applyFont="1" applyFill="1" applyBorder="1" applyAlignment="1">
      <alignment horizontal="center" vertical="center" wrapText="1"/>
    </xf>
    <xf numFmtId="165" fontId="5" fillId="8" borderId="3" xfId="3" applyNumberFormat="1" applyFont="1" applyFill="1" applyBorder="1" applyAlignment="1">
      <alignment horizontal="center" vertical="center"/>
    </xf>
    <xf numFmtId="165" fontId="5" fillId="8" borderId="5" xfId="3" applyNumberFormat="1" applyFont="1" applyFill="1" applyBorder="1" applyAlignment="1">
      <alignment horizontal="center" vertical="center"/>
    </xf>
    <xf numFmtId="0" fontId="4" fillId="0" borderId="8" xfId="0" applyFont="1" applyBorder="1" applyAlignment="1">
      <alignment horizontal="right" vertical="center"/>
    </xf>
    <xf numFmtId="0" fontId="4" fillId="0" borderId="12" xfId="0" applyFont="1" applyBorder="1" applyAlignment="1">
      <alignment horizontal="right" vertical="center"/>
    </xf>
    <xf numFmtId="0" fontId="4" fillId="0" borderId="9" xfId="0" applyFont="1" applyBorder="1" applyAlignment="1">
      <alignment horizontal="right"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165" fontId="11" fillId="3" borderId="3" xfId="2" applyNumberFormat="1" applyFont="1" applyFill="1" applyBorder="1" applyAlignment="1">
      <alignment horizontal="center" vertical="center" wrapText="1"/>
    </xf>
    <xf numFmtId="165" fontId="11" fillId="3" borderId="5" xfId="2" applyNumberFormat="1" applyFont="1" applyFill="1" applyBorder="1" applyAlignment="1">
      <alignment horizontal="center" vertical="center" wrapText="1"/>
    </xf>
    <xf numFmtId="165" fontId="11" fillId="4" borderId="1" xfId="2" applyNumberFormat="1" applyFont="1" applyFill="1" applyBorder="1" applyAlignment="1">
      <alignment horizontal="center" vertical="center" wrapText="1"/>
    </xf>
    <xf numFmtId="165" fontId="11" fillId="4" borderId="2" xfId="2" applyNumberFormat="1" applyFont="1" applyFill="1" applyBorder="1" applyAlignment="1">
      <alignment horizontal="center" vertical="center" wrapText="1"/>
    </xf>
    <xf numFmtId="165" fontId="11" fillId="2" borderId="1" xfId="2" applyNumberFormat="1" applyFont="1" applyFill="1" applyBorder="1" applyAlignment="1">
      <alignment horizontal="center" vertical="center"/>
    </xf>
    <xf numFmtId="165" fontId="11" fillId="2" borderId="2" xfId="2" applyNumberFormat="1" applyFont="1" applyFill="1" applyBorder="1" applyAlignment="1">
      <alignment horizontal="center" vertical="center"/>
    </xf>
    <xf numFmtId="0" fontId="12" fillId="0" borderId="11" xfId="0" applyFont="1" applyBorder="1" applyAlignment="1">
      <alignment horizontal="center" vertical="center"/>
    </xf>
    <xf numFmtId="0" fontId="11" fillId="0" borderId="8" xfId="0" applyFont="1" applyBorder="1" applyAlignment="1">
      <alignment horizontal="center" vertical="center"/>
    </xf>
    <xf numFmtId="0" fontId="11" fillId="0" borderId="12" xfId="0" applyFont="1" applyBorder="1" applyAlignment="1">
      <alignment horizontal="center" vertical="center"/>
    </xf>
    <xf numFmtId="0" fontId="11" fillId="0" borderId="9" xfId="0" applyFont="1" applyBorder="1" applyAlignment="1">
      <alignment horizontal="center" vertical="center"/>
    </xf>
    <xf numFmtId="165" fontId="2" fillId="9" borderId="1" xfId="3" applyNumberFormat="1" applyFont="1" applyFill="1" applyBorder="1" applyAlignment="1">
      <alignment horizontal="center" vertical="center" wrapText="1"/>
    </xf>
    <xf numFmtId="165" fontId="2" fillId="9" borderId="2" xfId="3" applyNumberFormat="1" applyFont="1" applyFill="1" applyBorder="1" applyAlignment="1">
      <alignment horizontal="center" vertical="center"/>
    </xf>
    <xf numFmtId="165" fontId="2" fillId="9" borderId="1" xfId="3" applyNumberFormat="1" applyFont="1" applyFill="1" applyBorder="1" applyAlignment="1">
      <alignment horizontal="center" vertical="center"/>
    </xf>
    <xf numFmtId="0" fontId="3" fillId="0" borderId="11" xfId="0" applyFont="1" applyBorder="1" applyAlignment="1">
      <alignment horizontal="center" vertical="center"/>
    </xf>
    <xf numFmtId="0" fontId="4" fillId="0" borderId="11" xfId="0" applyFont="1" applyBorder="1" applyAlignment="1">
      <alignment horizontal="center" vertical="center"/>
    </xf>
    <xf numFmtId="0" fontId="2" fillId="0" borderId="8" xfId="0" applyFont="1" applyBorder="1" applyAlignment="1">
      <alignment horizontal="center" vertical="center"/>
    </xf>
    <xf numFmtId="0" fontId="2" fillId="0" borderId="12" xfId="0" applyFont="1" applyBorder="1" applyAlignment="1">
      <alignment horizontal="center" vertical="center"/>
    </xf>
    <xf numFmtId="0" fontId="2" fillId="0" borderId="9" xfId="0" applyFont="1" applyBorder="1" applyAlignment="1">
      <alignment horizontal="center" vertical="center"/>
    </xf>
  </cellXfs>
  <cellStyles count="7">
    <cellStyle name="Millares" xfId="1" builtinId="3"/>
    <cellStyle name="Millares 2" xfId="5" xr:uid="{87ECD285-6028-4878-9854-517EF51334D5}"/>
    <cellStyle name="Moneda" xfId="2" builtinId="4"/>
    <cellStyle name="Moneda [0] 2" xfId="6" xr:uid="{42AE90D5-2A5F-402A-B472-A9B3D160BCE2}"/>
    <cellStyle name="Moneda 2" xfId="4" xr:uid="{4F49A2AB-0BC9-4B72-B4CE-AD2E2361C9C4}"/>
    <cellStyle name="Moneda 4" xfId="3" xr:uid="{1F36927D-0A62-41E2-BDCB-33E61C32590B}"/>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405862</xdr:colOff>
      <xdr:row>2</xdr:row>
      <xdr:rowOff>60157</xdr:rowOff>
    </xdr:from>
    <xdr:to>
      <xdr:col>1</xdr:col>
      <xdr:colOff>232508</xdr:colOff>
      <xdr:row>5</xdr:row>
      <xdr:rowOff>0</xdr:rowOff>
    </xdr:to>
    <xdr:pic>
      <xdr:nvPicPr>
        <xdr:cNvPr id="5" name="Imagen 7" descr="LogoBarranca1">
          <a:extLst>
            <a:ext uri="{FF2B5EF4-FFF2-40B4-BE49-F238E27FC236}">
              <a16:creationId xmlns:a16="http://schemas.microsoft.com/office/drawing/2014/main" id="{6A98888D-0C3E-48FC-B48C-2A592DFBA35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5862" y="441157"/>
          <a:ext cx="588646" cy="6446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604839</xdr:colOff>
      <xdr:row>0</xdr:row>
      <xdr:rowOff>95250</xdr:rowOff>
    </xdr:from>
    <xdr:to>
      <xdr:col>1</xdr:col>
      <xdr:colOff>636966</xdr:colOff>
      <xdr:row>2</xdr:row>
      <xdr:rowOff>333375</xdr:rowOff>
    </xdr:to>
    <xdr:pic>
      <xdr:nvPicPr>
        <xdr:cNvPr id="2" name="Imagen 7" descr="LogoBarranca1">
          <a:extLst>
            <a:ext uri="{FF2B5EF4-FFF2-40B4-BE49-F238E27FC236}">
              <a16:creationId xmlns:a16="http://schemas.microsoft.com/office/drawing/2014/main" id="{273BD118-46C0-485E-AF29-6A22D49A444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4839" y="95250"/>
          <a:ext cx="794127"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142875</xdr:colOff>
      <xdr:row>0</xdr:row>
      <xdr:rowOff>63437</xdr:rowOff>
    </xdr:from>
    <xdr:to>
      <xdr:col>1</xdr:col>
      <xdr:colOff>913138</xdr:colOff>
      <xdr:row>2</xdr:row>
      <xdr:rowOff>171450</xdr:rowOff>
    </xdr:to>
    <xdr:pic>
      <xdr:nvPicPr>
        <xdr:cNvPr id="4" name="Imagen 7" descr="LogoBarranca1">
          <a:extLst>
            <a:ext uri="{FF2B5EF4-FFF2-40B4-BE49-F238E27FC236}">
              <a16:creationId xmlns:a16="http://schemas.microsoft.com/office/drawing/2014/main" id="{8B46C9C4-E249-4151-8328-2D2AC550E84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4875" y="63437"/>
          <a:ext cx="770263" cy="622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558E0-F156-4B6B-B1EB-DE9C6DDD28C2}">
  <dimension ref="A2:P181"/>
  <sheetViews>
    <sheetView tabSelected="1" workbookViewId="0">
      <selection activeCell="R159" sqref="R159"/>
    </sheetView>
  </sheetViews>
  <sheetFormatPr baseColWidth="10" defaultRowHeight="15" x14ac:dyDescent="0.25"/>
  <cols>
    <col min="3" max="3" width="49.7109375" customWidth="1"/>
    <col min="9" max="14" width="0" hidden="1" customWidth="1"/>
  </cols>
  <sheetData>
    <row r="2" spans="1:16" x14ac:dyDescent="0.25">
      <c r="F2" s="1"/>
      <c r="G2" s="1"/>
      <c r="H2" s="1"/>
      <c r="O2" s="1"/>
    </row>
    <row r="3" spans="1:16" ht="20.25" x14ac:dyDescent="0.25">
      <c r="A3" s="2"/>
      <c r="B3" s="3"/>
      <c r="C3" s="139" t="s">
        <v>0</v>
      </c>
      <c r="D3" s="140"/>
      <c r="E3" s="140"/>
      <c r="F3" s="140"/>
      <c r="G3" s="140"/>
      <c r="H3" s="140"/>
      <c r="I3" s="140"/>
      <c r="J3" s="140"/>
      <c r="K3" s="140"/>
      <c r="L3" s="140"/>
      <c r="M3" s="140"/>
      <c r="N3" s="140"/>
      <c r="O3" s="140"/>
      <c r="P3" s="141"/>
    </row>
    <row r="4" spans="1:16" ht="20.25" x14ac:dyDescent="0.25">
      <c r="A4" s="4"/>
      <c r="B4" s="5"/>
      <c r="C4" s="139" t="s">
        <v>1</v>
      </c>
      <c r="D4" s="140"/>
      <c r="E4" s="140"/>
      <c r="F4" s="140"/>
      <c r="G4" s="140"/>
      <c r="H4" s="140"/>
      <c r="I4" s="140"/>
      <c r="J4" s="140"/>
      <c r="K4" s="140"/>
      <c r="L4" s="140"/>
      <c r="M4" s="140"/>
      <c r="N4" s="140"/>
      <c r="O4" s="140"/>
      <c r="P4" s="141"/>
    </row>
    <row r="5" spans="1:16" x14ac:dyDescent="0.25">
      <c r="A5" s="136" t="s">
        <v>2</v>
      </c>
      <c r="B5" s="137"/>
      <c r="C5" s="138"/>
      <c r="D5" s="142" t="s">
        <v>3</v>
      </c>
      <c r="E5" s="143"/>
      <c r="F5" s="143"/>
      <c r="G5" s="143"/>
      <c r="H5" s="143"/>
      <c r="I5" s="143"/>
      <c r="J5" s="144"/>
      <c r="K5" s="142" t="s">
        <v>4</v>
      </c>
      <c r="L5" s="143"/>
      <c r="M5" s="144"/>
      <c r="N5" s="142" t="s">
        <v>5</v>
      </c>
      <c r="O5" s="143"/>
      <c r="P5" s="144"/>
    </row>
    <row r="6" spans="1:16" x14ac:dyDescent="0.25">
      <c r="A6" s="145"/>
      <c r="B6" s="146"/>
      <c r="C6" s="146"/>
      <c r="D6" s="146"/>
      <c r="E6" s="146"/>
      <c r="F6" s="146"/>
      <c r="G6" s="146"/>
      <c r="H6" s="146"/>
      <c r="I6" s="146"/>
      <c r="J6" s="146"/>
      <c r="K6" s="146"/>
      <c r="L6" s="146"/>
      <c r="M6" s="146"/>
      <c r="N6" s="146"/>
      <c r="O6" s="146"/>
      <c r="P6" s="147"/>
    </row>
    <row r="7" spans="1:16" x14ac:dyDescent="0.25">
      <c r="A7" s="47"/>
      <c r="B7" s="128" t="s">
        <v>6</v>
      </c>
      <c r="C7" s="129"/>
      <c r="D7" s="48"/>
      <c r="E7" s="49"/>
      <c r="F7" s="50"/>
      <c r="G7" s="50"/>
      <c r="H7" s="50"/>
      <c r="I7" s="130" t="s">
        <v>7</v>
      </c>
      <c r="J7" s="131"/>
      <c r="K7" s="132" t="s">
        <v>8</v>
      </c>
      <c r="L7" s="133"/>
      <c r="M7" s="132" t="s">
        <v>9</v>
      </c>
      <c r="N7" s="133"/>
      <c r="O7" s="134" t="s">
        <v>10</v>
      </c>
      <c r="P7" s="135"/>
    </row>
    <row r="8" spans="1:16" ht="22.5" x14ac:dyDescent="0.25">
      <c r="A8" s="9" t="s">
        <v>11</v>
      </c>
      <c r="B8" s="9" t="s">
        <v>12</v>
      </c>
      <c r="C8" s="51" t="s">
        <v>13</v>
      </c>
      <c r="D8" s="9" t="s">
        <v>14</v>
      </c>
      <c r="E8" s="9" t="s">
        <v>15</v>
      </c>
      <c r="F8" s="9" t="s">
        <v>16</v>
      </c>
      <c r="G8" s="9" t="s">
        <v>17</v>
      </c>
      <c r="H8" s="9" t="s">
        <v>18</v>
      </c>
      <c r="I8" s="10" t="s">
        <v>9</v>
      </c>
      <c r="J8" s="10" t="s">
        <v>19</v>
      </c>
      <c r="K8" s="11" t="s">
        <v>9</v>
      </c>
      <c r="L8" s="11" t="s">
        <v>19</v>
      </c>
      <c r="M8" s="12" t="s">
        <v>9</v>
      </c>
      <c r="N8" s="12" t="s">
        <v>19</v>
      </c>
      <c r="O8" s="13" t="s">
        <v>9</v>
      </c>
      <c r="P8" s="13" t="s">
        <v>19</v>
      </c>
    </row>
    <row r="9" spans="1:16" x14ac:dyDescent="0.25">
      <c r="A9" s="14"/>
      <c r="B9" s="15"/>
      <c r="C9" s="16" t="s">
        <v>20</v>
      </c>
      <c r="D9" s="52"/>
      <c r="E9" s="52"/>
      <c r="F9" s="53"/>
      <c r="G9" s="14"/>
      <c r="H9" s="14"/>
      <c r="I9" s="17"/>
      <c r="J9" s="17"/>
      <c r="K9" s="17"/>
      <c r="L9" s="17"/>
      <c r="M9" s="17"/>
      <c r="N9" s="17"/>
      <c r="O9" s="17"/>
      <c r="P9" s="17"/>
    </row>
    <row r="10" spans="1:16" ht="45" x14ac:dyDescent="0.25">
      <c r="A10" s="18">
        <v>1</v>
      </c>
      <c r="B10" s="25" t="s">
        <v>21</v>
      </c>
      <c r="C10" s="40" t="s">
        <v>22</v>
      </c>
      <c r="D10" s="23" t="s">
        <v>23</v>
      </c>
      <c r="E10" s="23" t="s">
        <v>24</v>
      </c>
      <c r="F10" s="45">
        <v>1</v>
      </c>
      <c r="G10" s="18">
        <v>29000</v>
      </c>
      <c r="H10" s="18">
        <f>G10*F10</f>
        <v>29000</v>
      </c>
      <c r="I10" s="19">
        <v>22000</v>
      </c>
      <c r="J10" s="20">
        <f>I10*F10</f>
        <v>22000</v>
      </c>
      <c r="K10" s="21">
        <v>24000</v>
      </c>
      <c r="L10" s="20">
        <f>K10*F10</f>
        <v>24000</v>
      </c>
      <c r="M10" s="21">
        <v>23000</v>
      </c>
      <c r="N10" s="20">
        <f>M10*F10</f>
        <v>23000</v>
      </c>
      <c r="O10" s="19">
        <f t="shared" ref="O10:O41" si="0">ROUND((I10+K10+M10)/3,0)</f>
        <v>23000</v>
      </c>
      <c r="P10" s="20">
        <f t="shared" ref="P10:P41" si="1">(J10+L10+N10)/3</f>
        <v>23000</v>
      </c>
    </row>
    <row r="11" spans="1:16" ht="56.25" x14ac:dyDescent="0.25">
      <c r="A11" s="18">
        <v>2</v>
      </c>
      <c r="B11" s="25" t="s">
        <v>21</v>
      </c>
      <c r="C11" s="40" t="s">
        <v>25</v>
      </c>
      <c r="D11" s="23" t="s">
        <v>23</v>
      </c>
      <c r="E11" s="23" t="s">
        <v>24</v>
      </c>
      <c r="F11" s="45">
        <v>1</v>
      </c>
      <c r="G11" s="54">
        <v>29000</v>
      </c>
      <c r="H11" s="18">
        <f t="shared" ref="H11" si="2">G11*F11</f>
        <v>29000</v>
      </c>
      <c r="I11" s="19">
        <v>23205</v>
      </c>
      <c r="J11" s="20">
        <f t="shared" ref="J11:J74" si="3">I11*F11</f>
        <v>23205</v>
      </c>
      <c r="K11" s="21">
        <v>27370</v>
      </c>
      <c r="L11" s="20">
        <f t="shared" ref="L11:L74" si="4">K11*F11</f>
        <v>27370</v>
      </c>
      <c r="M11" s="21">
        <v>29750</v>
      </c>
      <c r="N11" s="20">
        <f t="shared" ref="N11:N74" si="5">M11*F11</f>
        <v>29750</v>
      </c>
      <c r="O11" s="19">
        <f t="shared" si="0"/>
        <v>26775</v>
      </c>
      <c r="P11" s="20">
        <f t="shared" si="1"/>
        <v>26775</v>
      </c>
    </row>
    <row r="12" spans="1:16" ht="45" x14ac:dyDescent="0.25">
      <c r="A12" s="18">
        <v>3</v>
      </c>
      <c r="B12" s="22" t="s">
        <v>26</v>
      </c>
      <c r="C12" s="55" t="s">
        <v>27</v>
      </c>
      <c r="D12" s="23" t="s">
        <v>23</v>
      </c>
      <c r="E12" s="23" t="s">
        <v>24</v>
      </c>
      <c r="F12" s="45">
        <v>1</v>
      </c>
      <c r="G12" s="54"/>
      <c r="H12" s="18"/>
      <c r="I12" s="41">
        <v>325793</v>
      </c>
      <c r="J12" s="20">
        <f t="shared" si="3"/>
        <v>325793</v>
      </c>
      <c r="K12" s="41">
        <v>304417</v>
      </c>
      <c r="L12" s="20">
        <f t="shared" si="4"/>
        <v>304417</v>
      </c>
      <c r="M12" s="41">
        <v>315690</v>
      </c>
      <c r="N12" s="20">
        <f t="shared" si="5"/>
        <v>315690</v>
      </c>
      <c r="O12" s="19">
        <f t="shared" si="0"/>
        <v>315300</v>
      </c>
      <c r="P12" s="20">
        <f t="shared" si="1"/>
        <v>315300</v>
      </c>
    </row>
    <row r="13" spans="1:16" ht="45" x14ac:dyDescent="0.25">
      <c r="A13" s="18">
        <v>4</v>
      </c>
      <c r="B13" s="25" t="s">
        <v>28</v>
      </c>
      <c r="C13" s="24" t="s">
        <v>29</v>
      </c>
      <c r="D13" s="23" t="s">
        <v>23</v>
      </c>
      <c r="E13" s="23" t="s">
        <v>24</v>
      </c>
      <c r="F13" s="45">
        <v>1</v>
      </c>
      <c r="G13" s="18">
        <v>188500</v>
      </c>
      <c r="H13" s="18">
        <f t="shared" ref="H13:H81" si="6">G13*F13</f>
        <v>188500</v>
      </c>
      <c r="I13" s="19">
        <v>169650</v>
      </c>
      <c r="J13" s="20">
        <f t="shared" si="3"/>
        <v>169650</v>
      </c>
      <c r="K13" s="21">
        <v>188500</v>
      </c>
      <c r="L13" s="20">
        <f t="shared" si="4"/>
        <v>188500</v>
      </c>
      <c r="M13" s="21">
        <v>207350.00000000003</v>
      </c>
      <c r="N13" s="20">
        <f t="shared" si="5"/>
        <v>207350.00000000003</v>
      </c>
      <c r="O13" s="19">
        <f t="shared" si="0"/>
        <v>188500</v>
      </c>
      <c r="P13" s="20">
        <f t="shared" si="1"/>
        <v>188500</v>
      </c>
    </row>
    <row r="14" spans="1:16" ht="45" x14ac:dyDescent="0.25">
      <c r="A14" s="18">
        <v>5</v>
      </c>
      <c r="B14" s="25" t="s">
        <v>30</v>
      </c>
      <c r="C14" s="24" t="s">
        <v>31</v>
      </c>
      <c r="D14" s="23" t="s">
        <v>23</v>
      </c>
      <c r="E14" s="23" t="s">
        <v>24</v>
      </c>
      <c r="F14" s="45">
        <v>1</v>
      </c>
      <c r="G14" s="18">
        <v>174000</v>
      </c>
      <c r="H14" s="18">
        <f t="shared" si="6"/>
        <v>174000</v>
      </c>
      <c r="I14" s="19">
        <v>156600</v>
      </c>
      <c r="J14" s="20">
        <f t="shared" si="3"/>
        <v>156600</v>
      </c>
      <c r="K14" s="21">
        <v>174000</v>
      </c>
      <c r="L14" s="20">
        <f t="shared" si="4"/>
        <v>174000</v>
      </c>
      <c r="M14" s="21">
        <v>191400.00000000003</v>
      </c>
      <c r="N14" s="20">
        <f t="shared" si="5"/>
        <v>191400.00000000003</v>
      </c>
      <c r="O14" s="19">
        <f t="shared" si="0"/>
        <v>174000</v>
      </c>
      <c r="P14" s="20">
        <f t="shared" si="1"/>
        <v>174000</v>
      </c>
    </row>
    <row r="15" spans="1:16" ht="45" x14ac:dyDescent="0.25">
      <c r="A15" s="18">
        <v>6</v>
      </c>
      <c r="B15" s="26" t="s">
        <v>32</v>
      </c>
      <c r="C15" s="24" t="s">
        <v>33</v>
      </c>
      <c r="D15" s="23" t="s">
        <v>23</v>
      </c>
      <c r="E15" s="23" t="s">
        <v>24</v>
      </c>
      <c r="F15" s="45">
        <v>1</v>
      </c>
      <c r="G15" s="27">
        <v>159500</v>
      </c>
      <c r="H15" s="18">
        <f t="shared" si="6"/>
        <v>159500</v>
      </c>
      <c r="I15" s="19">
        <v>143550</v>
      </c>
      <c r="J15" s="20">
        <f t="shared" si="3"/>
        <v>143550</v>
      </c>
      <c r="K15" s="21">
        <v>159500</v>
      </c>
      <c r="L15" s="20">
        <f t="shared" si="4"/>
        <v>159500</v>
      </c>
      <c r="M15" s="21">
        <v>175450</v>
      </c>
      <c r="N15" s="20">
        <f t="shared" si="5"/>
        <v>175450</v>
      </c>
      <c r="O15" s="19">
        <f t="shared" si="0"/>
        <v>159500</v>
      </c>
      <c r="P15" s="20">
        <f t="shared" si="1"/>
        <v>159500</v>
      </c>
    </row>
    <row r="16" spans="1:16" ht="45" x14ac:dyDescent="0.25">
      <c r="A16" s="18">
        <v>7</v>
      </c>
      <c r="B16" s="26" t="s">
        <v>34</v>
      </c>
      <c r="C16" s="24" t="s">
        <v>35</v>
      </c>
      <c r="D16" s="23" t="s">
        <v>23</v>
      </c>
      <c r="E16" s="23" t="s">
        <v>24</v>
      </c>
      <c r="F16" s="45">
        <v>1</v>
      </c>
      <c r="G16" s="27">
        <v>90000</v>
      </c>
      <c r="H16" s="18">
        <f t="shared" si="6"/>
        <v>90000</v>
      </c>
      <c r="I16" s="19">
        <v>81000</v>
      </c>
      <c r="J16" s="20">
        <f t="shared" si="3"/>
        <v>81000</v>
      </c>
      <c r="K16" s="21">
        <v>90000</v>
      </c>
      <c r="L16" s="20">
        <f t="shared" si="4"/>
        <v>90000</v>
      </c>
      <c r="M16" s="21">
        <v>99000.000000000015</v>
      </c>
      <c r="N16" s="20">
        <f t="shared" si="5"/>
        <v>99000.000000000015</v>
      </c>
      <c r="O16" s="19">
        <f t="shared" si="0"/>
        <v>90000</v>
      </c>
      <c r="P16" s="20">
        <f t="shared" si="1"/>
        <v>90000</v>
      </c>
    </row>
    <row r="17" spans="1:16" ht="67.5" x14ac:dyDescent="0.25">
      <c r="A17" s="18">
        <v>8</v>
      </c>
      <c r="B17" s="22" t="s">
        <v>36</v>
      </c>
      <c r="C17" s="24" t="s">
        <v>37</v>
      </c>
      <c r="D17" s="23" t="s">
        <v>23</v>
      </c>
      <c r="E17" s="23" t="s">
        <v>24</v>
      </c>
      <c r="F17" s="45">
        <v>1</v>
      </c>
      <c r="G17" s="18">
        <v>130000</v>
      </c>
      <c r="H17" s="18">
        <f t="shared" si="6"/>
        <v>130000</v>
      </c>
      <c r="I17" s="19">
        <v>185000</v>
      </c>
      <c r="J17" s="20">
        <f t="shared" si="3"/>
        <v>185000</v>
      </c>
      <c r="K17" s="21">
        <v>195000</v>
      </c>
      <c r="L17" s="20">
        <f t="shared" si="4"/>
        <v>195000</v>
      </c>
      <c r="M17" s="21">
        <v>190000</v>
      </c>
      <c r="N17" s="20">
        <f t="shared" si="5"/>
        <v>190000</v>
      </c>
      <c r="O17" s="19">
        <f t="shared" si="0"/>
        <v>190000</v>
      </c>
      <c r="P17" s="20">
        <f t="shared" si="1"/>
        <v>190000</v>
      </c>
    </row>
    <row r="18" spans="1:16" ht="67.5" x14ac:dyDescent="0.25">
      <c r="A18" s="18">
        <v>9</v>
      </c>
      <c r="B18" s="22" t="s">
        <v>38</v>
      </c>
      <c r="C18" s="24" t="s">
        <v>39</v>
      </c>
      <c r="D18" s="23" t="s">
        <v>23</v>
      </c>
      <c r="E18" s="23" t="s">
        <v>24</v>
      </c>
      <c r="F18" s="45">
        <v>1</v>
      </c>
      <c r="G18" s="27">
        <v>180000</v>
      </c>
      <c r="H18" s="18">
        <f t="shared" si="6"/>
        <v>180000</v>
      </c>
      <c r="I18" s="19">
        <v>175000</v>
      </c>
      <c r="J18" s="20">
        <f t="shared" si="3"/>
        <v>175000</v>
      </c>
      <c r="K18" s="21">
        <v>185000</v>
      </c>
      <c r="L18" s="20">
        <f t="shared" si="4"/>
        <v>185000</v>
      </c>
      <c r="M18" s="21">
        <v>180000</v>
      </c>
      <c r="N18" s="20">
        <f t="shared" si="5"/>
        <v>180000</v>
      </c>
      <c r="O18" s="19">
        <f t="shared" si="0"/>
        <v>180000</v>
      </c>
      <c r="P18" s="20">
        <f t="shared" si="1"/>
        <v>180000</v>
      </c>
    </row>
    <row r="19" spans="1:16" ht="56.25" x14ac:dyDescent="0.25">
      <c r="A19" s="18">
        <v>10</v>
      </c>
      <c r="B19" s="22" t="s">
        <v>40</v>
      </c>
      <c r="C19" s="24" t="s">
        <v>41</v>
      </c>
      <c r="D19" s="23" t="s">
        <v>23</v>
      </c>
      <c r="E19" s="23" t="s">
        <v>24</v>
      </c>
      <c r="F19" s="45">
        <v>1</v>
      </c>
      <c r="G19" s="27">
        <v>280000</v>
      </c>
      <c r="H19" s="18">
        <f t="shared" si="6"/>
        <v>280000</v>
      </c>
      <c r="I19" s="19">
        <v>164000</v>
      </c>
      <c r="J19" s="20">
        <f t="shared" si="3"/>
        <v>164000</v>
      </c>
      <c r="K19" s="21">
        <v>162000</v>
      </c>
      <c r="L19" s="20">
        <f t="shared" si="4"/>
        <v>162000</v>
      </c>
      <c r="M19" s="21">
        <v>166000</v>
      </c>
      <c r="N19" s="20">
        <f t="shared" si="5"/>
        <v>166000</v>
      </c>
      <c r="O19" s="19">
        <f t="shared" si="0"/>
        <v>164000</v>
      </c>
      <c r="P19" s="20">
        <f t="shared" si="1"/>
        <v>164000</v>
      </c>
    </row>
    <row r="20" spans="1:16" ht="33.75" x14ac:dyDescent="0.25">
      <c r="A20" s="18">
        <v>11</v>
      </c>
      <c r="B20" s="22" t="s">
        <v>42</v>
      </c>
      <c r="C20" s="24" t="s">
        <v>43</v>
      </c>
      <c r="D20" s="23" t="s">
        <v>23</v>
      </c>
      <c r="E20" s="23" t="s">
        <v>24</v>
      </c>
      <c r="F20" s="45">
        <v>1</v>
      </c>
      <c r="G20" s="27">
        <v>280000</v>
      </c>
      <c r="H20" s="18">
        <f t="shared" si="6"/>
        <v>280000</v>
      </c>
      <c r="I20" s="19">
        <v>252000</v>
      </c>
      <c r="J20" s="20">
        <f t="shared" si="3"/>
        <v>252000</v>
      </c>
      <c r="K20" s="21">
        <v>280000</v>
      </c>
      <c r="L20" s="20">
        <f t="shared" si="4"/>
        <v>280000</v>
      </c>
      <c r="M20" s="21">
        <v>308000</v>
      </c>
      <c r="N20" s="20">
        <f t="shared" si="5"/>
        <v>308000</v>
      </c>
      <c r="O20" s="19">
        <f t="shared" si="0"/>
        <v>280000</v>
      </c>
      <c r="P20" s="20">
        <f t="shared" si="1"/>
        <v>280000</v>
      </c>
    </row>
    <row r="21" spans="1:16" ht="33.75" x14ac:dyDescent="0.25">
      <c r="A21" s="18">
        <v>12</v>
      </c>
      <c r="B21" s="25" t="s">
        <v>44</v>
      </c>
      <c r="C21" s="24" t="s">
        <v>45</v>
      </c>
      <c r="D21" s="23" t="s">
        <v>23</v>
      </c>
      <c r="E21" s="23" t="s">
        <v>24</v>
      </c>
      <c r="F21" s="45">
        <v>1</v>
      </c>
      <c r="G21" s="27">
        <v>280000</v>
      </c>
      <c r="H21" s="18">
        <f t="shared" si="6"/>
        <v>280000</v>
      </c>
      <c r="I21" s="19">
        <v>252000</v>
      </c>
      <c r="J21" s="20">
        <f t="shared" si="3"/>
        <v>252000</v>
      </c>
      <c r="K21" s="21">
        <v>280000</v>
      </c>
      <c r="L21" s="20">
        <f t="shared" si="4"/>
        <v>280000</v>
      </c>
      <c r="M21" s="21">
        <v>308000</v>
      </c>
      <c r="N21" s="20">
        <f t="shared" si="5"/>
        <v>308000</v>
      </c>
      <c r="O21" s="19">
        <f t="shared" si="0"/>
        <v>280000</v>
      </c>
      <c r="P21" s="20">
        <f t="shared" si="1"/>
        <v>280000</v>
      </c>
    </row>
    <row r="22" spans="1:16" ht="67.5" x14ac:dyDescent="0.25">
      <c r="A22" s="18">
        <v>13</v>
      </c>
      <c r="B22" s="25" t="s">
        <v>46</v>
      </c>
      <c r="C22" s="24" t="s">
        <v>47</v>
      </c>
      <c r="D22" s="23" t="s">
        <v>48</v>
      </c>
      <c r="E22" s="23" t="s">
        <v>24</v>
      </c>
      <c r="F22" s="45">
        <v>1</v>
      </c>
      <c r="G22" s="31">
        <v>250000</v>
      </c>
      <c r="H22" s="18">
        <f t="shared" si="6"/>
        <v>250000</v>
      </c>
      <c r="I22" s="19">
        <v>65000</v>
      </c>
      <c r="J22" s="20">
        <f t="shared" si="3"/>
        <v>65000</v>
      </c>
      <c r="K22" s="21">
        <v>60000</v>
      </c>
      <c r="L22" s="20">
        <f t="shared" si="4"/>
        <v>60000</v>
      </c>
      <c r="M22" s="21">
        <v>70000</v>
      </c>
      <c r="N22" s="20">
        <f t="shared" si="5"/>
        <v>70000</v>
      </c>
      <c r="O22" s="19">
        <f t="shared" si="0"/>
        <v>65000</v>
      </c>
      <c r="P22" s="20">
        <f t="shared" si="1"/>
        <v>65000</v>
      </c>
    </row>
    <row r="23" spans="1:16" ht="67.5" x14ac:dyDescent="0.25">
      <c r="A23" s="18">
        <v>14</v>
      </c>
      <c r="B23" s="22" t="s">
        <v>49</v>
      </c>
      <c r="C23" s="24" t="s">
        <v>50</v>
      </c>
      <c r="D23" s="23" t="s">
        <v>23</v>
      </c>
      <c r="E23" s="23" t="s">
        <v>24</v>
      </c>
      <c r="F23" s="45">
        <v>1</v>
      </c>
      <c r="G23" s="27">
        <v>250000</v>
      </c>
      <c r="H23" s="18">
        <f t="shared" si="6"/>
        <v>250000</v>
      </c>
      <c r="I23" s="19">
        <v>225000</v>
      </c>
      <c r="J23" s="20">
        <f t="shared" si="3"/>
        <v>225000</v>
      </c>
      <c r="K23" s="21">
        <v>250000</v>
      </c>
      <c r="L23" s="20">
        <f t="shared" si="4"/>
        <v>250000</v>
      </c>
      <c r="M23" s="21">
        <v>275000</v>
      </c>
      <c r="N23" s="20">
        <f t="shared" si="5"/>
        <v>275000</v>
      </c>
      <c r="O23" s="19">
        <f t="shared" si="0"/>
        <v>250000</v>
      </c>
      <c r="P23" s="20">
        <f t="shared" si="1"/>
        <v>250000</v>
      </c>
    </row>
    <row r="24" spans="1:16" ht="101.25" x14ac:dyDescent="0.25">
      <c r="A24" s="18">
        <v>15</v>
      </c>
      <c r="B24" s="22" t="s">
        <v>51</v>
      </c>
      <c r="C24" s="24" t="s">
        <v>52</v>
      </c>
      <c r="D24" s="23" t="s">
        <v>23</v>
      </c>
      <c r="E24" s="23" t="s">
        <v>24</v>
      </c>
      <c r="F24" s="45">
        <v>1</v>
      </c>
      <c r="G24" s="27">
        <v>300000</v>
      </c>
      <c r="H24" s="18">
        <f t="shared" si="6"/>
        <v>300000</v>
      </c>
      <c r="I24" s="19">
        <v>180000</v>
      </c>
      <c r="J24" s="20">
        <f t="shared" si="3"/>
        <v>180000</v>
      </c>
      <c r="K24" s="21">
        <v>200000</v>
      </c>
      <c r="L24" s="20">
        <f t="shared" si="4"/>
        <v>200000</v>
      </c>
      <c r="M24" s="21">
        <v>220000</v>
      </c>
      <c r="N24" s="20">
        <f t="shared" si="5"/>
        <v>220000</v>
      </c>
      <c r="O24" s="19">
        <f t="shared" si="0"/>
        <v>200000</v>
      </c>
      <c r="P24" s="20">
        <f t="shared" si="1"/>
        <v>200000</v>
      </c>
    </row>
    <row r="25" spans="1:16" ht="101.25" x14ac:dyDescent="0.25">
      <c r="A25" s="18">
        <v>16</v>
      </c>
      <c r="B25" s="26" t="s">
        <v>53</v>
      </c>
      <c r="C25" s="24" t="s">
        <v>54</v>
      </c>
      <c r="D25" s="23" t="s">
        <v>23</v>
      </c>
      <c r="E25" s="23" t="s">
        <v>24</v>
      </c>
      <c r="F25" s="45">
        <v>1</v>
      </c>
      <c r="G25" s="27">
        <v>650000</v>
      </c>
      <c r="H25" s="18">
        <f t="shared" si="6"/>
        <v>650000</v>
      </c>
      <c r="I25" s="19">
        <v>180000</v>
      </c>
      <c r="J25" s="20">
        <f t="shared" si="3"/>
        <v>180000</v>
      </c>
      <c r="K25" s="21">
        <v>200000</v>
      </c>
      <c r="L25" s="20">
        <f t="shared" si="4"/>
        <v>200000</v>
      </c>
      <c r="M25" s="21">
        <v>220000</v>
      </c>
      <c r="N25" s="20">
        <f t="shared" si="5"/>
        <v>220000</v>
      </c>
      <c r="O25" s="19">
        <f t="shared" si="0"/>
        <v>200000</v>
      </c>
      <c r="P25" s="20">
        <f t="shared" si="1"/>
        <v>200000</v>
      </c>
    </row>
    <row r="26" spans="1:16" ht="45" x14ac:dyDescent="0.25">
      <c r="A26" s="18">
        <v>17</v>
      </c>
      <c r="B26" s="22" t="s">
        <v>55</v>
      </c>
      <c r="C26" s="24" t="s">
        <v>56</v>
      </c>
      <c r="D26" s="23" t="s">
        <v>23</v>
      </c>
      <c r="E26" s="23" t="s">
        <v>24</v>
      </c>
      <c r="F26" s="45">
        <v>1</v>
      </c>
      <c r="G26" s="23">
        <v>200000</v>
      </c>
      <c r="H26" s="18">
        <f t="shared" si="6"/>
        <v>200000</v>
      </c>
      <c r="I26" s="19">
        <v>180000</v>
      </c>
      <c r="J26" s="20">
        <f t="shared" si="3"/>
        <v>180000</v>
      </c>
      <c r="K26" s="21">
        <v>200000</v>
      </c>
      <c r="L26" s="20">
        <f t="shared" si="4"/>
        <v>200000</v>
      </c>
      <c r="M26" s="21">
        <v>220000.00000000003</v>
      </c>
      <c r="N26" s="20">
        <f t="shared" si="5"/>
        <v>220000.00000000003</v>
      </c>
      <c r="O26" s="19">
        <f t="shared" si="0"/>
        <v>200000</v>
      </c>
      <c r="P26" s="20">
        <f t="shared" si="1"/>
        <v>200000</v>
      </c>
    </row>
    <row r="27" spans="1:16" ht="33.75" x14ac:dyDescent="0.25">
      <c r="A27" s="18">
        <v>18</v>
      </c>
      <c r="B27" s="26" t="s">
        <v>57</v>
      </c>
      <c r="C27" s="24" t="s">
        <v>58</v>
      </c>
      <c r="D27" s="23" t="s">
        <v>23</v>
      </c>
      <c r="E27" s="23" t="s">
        <v>24</v>
      </c>
      <c r="F27" s="45">
        <v>1</v>
      </c>
      <c r="G27" s="27">
        <v>200000</v>
      </c>
      <c r="H27" s="18">
        <f t="shared" si="6"/>
        <v>200000</v>
      </c>
      <c r="I27" s="19">
        <v>180000</v>
      </c>
      <c r="J27" s="20">
        <f t="shared" si="3"/>
        <v>180000</v>
      </c>
      <c r="K27" s="21">
        <v>200000</v>
      </c>
      <c r="L27" s="20">
        <f t="shared" si="4"/>
        <v>200000</v>
      </c>
      <c r="M27" s="21">
        <v>220000.00000000003</v>
      </c>
      <c r="N27" s="20">
        <f t="shared" si="5"/>
        <v>220000.00000000003</v>
      </c>
      <c r="O27" s="19">
        <f t="shared" si="0"/>
        <v>200000</v>
      </c>
      <c r="P27" s="20">
        <f t="shared" si="1"/>
        <v>200000</v>
      </c>
    </row>
    <row r="28" spans="1:16" ht="33.75" x14ac:dyDescent="0.25">
      <c r="A28" s="18">
        <v>19</v>
      </c>
      <c r="B28" s="28" t="s">
        <v>59</v>
      </c>
      <c r="C28" s="24" t="s">
        <v>60</v>
      </c>
      <c r="D28" s="23" t="s">
        <v>23</v>
      </c>
      <c r="E28" s="23" t="s">
        <v>24</v>
      </c>
      <c r="F28" s="45">
        <v>1</v>
      </c>
      <c r="G28" s="30">
        <v>200000</v>
      </c>
      <c r="H28" s="18">
        <f t="shared" si="6"/>
        <v>200000</v>
      </c>
      <c r="I28" s="19">
        <v>180000</v>
      </c>
      <c r="J28" s="20">
        <f t="shared" si="3"/>
        <v>180000</v>
      </c>
      <c r="K28" s="21">
        <v>200000</v>
      </c>
      <c r="L28" s="20">
        <f t="shared" si="4"/>
        <v>200000</v>
      </c>
      <c r="M28" s="21">
        <v>220000.00000000003</v>
      </c>
      <c r="N28" s="20">
        <f t="shared" si="5"/>
        <v>220000.00000000003</v>
      </c>
      <c r="O28" s="19">
        <f t="shared" si="0"/>
        <v>200000</v>
      </c>
      <c r="P28" s="20">
        <f t="shared" si="1"/>
        <v>200000</v>
      </c>
    </row>
    <row r="29" spans="1:16" ht="22.5" x14ac:dyDescent="0.25">
      <c r="A29" s="18">
        <v>20</v>
      </c>
      <c r="B29" s="28" t="s">
        <v>61</v>
      </c>
      <c r="C29" s="24" t="s">
        <v>62</v>
      </c>
      <c r="D29" s="23" t="s">
        <v>48</v>
      </c>
      <c r="E29" s="23" t="s">
        <v>24</v>
      </c>
      <c r="F29" s="45">
        <v>1</v>
      </c>
      <c r="G29" s="18">
        <v>200000</v>
      </c>
      <c r="H29" s="18">
        <f t="shared" si="6"/>
        <v>200000</v>
      </c>
      <c r="I29" s="19">
        <v>582000</v>
      </c>
      <c r="J29" s="20">
        <f t="shared" si="3"/>
        <v>582000</v>
      </c>
      <c r="K29" s="21">
        <v>581000</v>
      </c>
      <c r="L29" s="20">
        <f t="shared" si="4"/>
        <v>581000</v>
      </c>
      <c r="M29" s="21">
        <v>583000</v>
      </c>
      <c r="N29" s="20">
        <f t="shared" si="5"/>
        <v>583000</v>
      </c>
      <c r="O29" s="19">
        <f t="shared" si="0"/>
        <v>582000</v>
      </c>
      <c r="P29" s="20">
        <f t="shared" si="1"/>
        <v>582000</v>
      </c>
    </row>
    <row r="30" spans="1:16" ht="22.5" x14ac:dyDescent="0.25">
      <c r="A30" s="18">
        <v>21</v>
      </c>
      <c r="B30" s="28" t="s">
        <v>63</v>
      </c>
      <c r="C30" s="24" t="s">
        <v>64</v>
      </c>
      <c r="D30" s="23" t="s">
        <v>23</v>
      </c>
      <c r="E30" s="23" t="s">
        <v>24</v>
      </c>
      <c r="F30" s="45">
        <v>1</v>
      </c>
      <c r="G30" s="18">
        <v>200000</v>
      </c>
      <c r="H30" s="18">
        <f t="shared" si="6"/>
        <v>200000</v>
      </c>
      <c r="I30" s="19">
        <v>450000</v>
      </c>
      <c r="J30" s="20">
        <f t="shared" si="3"/>
        <v>450000</v>
      </c>
      <c r="K30" s="21">
        <v>400000</v>
      </c>
      <c r="L30" s="20">
        <f t="shared" si="4"/>
        <v>400000</v>
      </c>
      <c r="M30" s="21">
        <v>350000</v>
      </c>
      <c r="N30" s="20">
        <f t="shared" si="5"/>
        <v>350000</v>
      </c>
      <c r="O30" s="19">
        <f t="shared" si="0"/>
        <v>400000</v>
      </c>
      <c r="P30" s="20">
        <f t="shared" si="1"/>
        <v>400000</v>
      </c>
    </row>
    <row r="31" spans="1:16" ht="33.75" x14ac:dyDescent="0.25">
      <c r="A31" s="18">
        <v>22</v>
      </c>
      <c r="B31" s="22" t="s">
        <v>65</v>
      </c>
      <c r="C31" s="24" t="s">
        <v>66</v>
      </c>
      <c r="D31" s="23" t="s">
        <v>23</v>
      </c>
      <c r="E31" s="23" t="s">
        <v>24</v>
      </c>
      <c r="F31" s="45">
        <v>1</v>
      </c>
      <c r="G31" s="27">
        <v>420000</v>
      </c>
      <c r="H31" s="18">
        <f t="shared" si="6"/>
        <v>420000</v>
      </c>
      <c r="I31" s="19">
        <v>378000</v>
      </c>
      <c r="J31" s="20">
        <f t="shared" si="3"/>
        <v>378000</v>
      </c>
      <c r="K31" s="21">
        <v>420000</v>
      </c>
      <c r="L31" s="20">
        <f t="shared" si="4"/>
        <v>420000</v>
      </c>
      <c r="M31" s="21">
        <v>462000.00000000006</v>
      </c>
      <c r="N31" s="20">
        <f t="shared" si="5"/>
        <v>462000.00000000006</v>
      </c>
      <c r="O31" s="19">
        <f t="shared" si="0"/>
        <v>420000</v>
      </c>
      <c r="P31" s="20">
        <f t="shared" si="1"/>
        <v>420000</v>
      </c>
    </row>
    <row r="32" spans="1:16" x14ac:dyDescent="0.25">
      <c r="A32" s="18">
        <v>23</v>
      </c>
      <c r="B32" s="29" t="s">
        <v>67</v>
      </c>
      <c r="C32" s="24" t="s">
        <v>68</v>
      </c>
      <c r="D32" s="23" t="s">
        <v>23</v>
      </c>
      <c r="E32" s="23" t="s">
        <v>24</v>
      </c>
      <c r="F32" s="45">
        <v>1</v>
      </c>
      <c r="G32" s="18">
        <v>210000</v>
      </c>
      <c r="H32" s="18">
        <f t="shared" si="6"/>
        <v>210000</v>
      </c>
      <c r="I32" s="19">
        <v>60000</v>
      </c>
      <c r="J32" s="20">
        <f t="shared" si="3"/>
        <v>60000</v>
      </c>
      <c r="K32" s="21">
        <v>65000</v>
      </c>
      <c r="L32" s="20">
        <f t="shared" si="4"/>
        <v>65000</v>
      </c>
      <c r="M32" s="21">
        <v>70000</v>
      </c>
      <c r="N32" s="20">
        <f t="shared" si="5"/>
        <v>70000</v>
      </c>
      <c r="O32" s="19">
        <f t="shared" si="0"/>
        <v>65000</v>
      </c>
      <c r="P32" s="20">
        <f t="shared" si="1"/>
        <v>65000</v>
      </c>
    </row>
    <row r="33" spans="1:16" ht="33.75" x14ac:dyDescent="0.25">
      <c r="A33" s="18">
        <v>24</v>
      </c>
      <c r="B33" s="29" t="s">
        <v>69</v>
      </c>
      <c r="C33" s="24" t="s">
        <v>70</v>
      </c>
      <c r="D33" s="23" t="s">
        <v>23</v>
      </c>
      <c r="E33" s="23" t="s">
        <v>24</v>
      </c>
      <c r="F33" s="45">
        <v>1</v>
      </c>
      <c r="G33" s="18">
        <v>406000</v>
      </c>
      <c r="H33" s="18">
        <f t="shared" si="6"/>
        <v>406000</v>
      </c>
      <c r="I33" s="19">
        <v>365400</v>
      </c>
      <c r="J33" s="20">
        <f t="shared" si="3"/>
        <v>365400</v>
      </c>
      <c r="K33" s="21">
        <v>406000</v>
      </c>
      <c r="L33" s="20">
        <f t="shared" si="4"/>
        <v>406000</v>
      </c>
      <c r="M33" s="21">
        <v>446600.00000000006</v>
      </c>
      <c r="N33" s="20">
        <f t="shared" si="5"/>
        <v>446600.00000000006</v>
      </c>
      <c r="O33" s="19">
        <f t="shared" si="0"/>
        <v>406000</v>
      </c>
      <c r="P33" s="20">
        <f t="shared" si="1"/>
        <v>406000</v>
      </c>
    </row>
    <row r="34" spans="1:16" ht="33.75" x14ac:dyDescent="0.25">
      <c r="A34" s="18">
        <v>25</v>
      </c>
      <c r="B34" s="29" t="s">
        <v>71</v>
      </c>
      <c r="C34" s="24" t="s">
        <v>72</v>
      </c>
      <c r="D34" s="23" t="s">
        <v>23</v>
      </c>
      <c r="E34" s="23" t="s">
        <v>24</v>
      </c>
      <c r="F34" s="45">
        <v>1</v>
      </c>
      <c r="G34" s="18">
        <v>42000</v>
      </c>
      <c r="H34" s="18">
        <f t="shared" si="6"/>
        <v>42000</v>
      </c>
      <c r="I34" s="19">
        <v>180000</v>
      </c>
      <c r="J34" s="20">
        <f t="shared" si="3"/>
        <v>180000</v>
      </c>
      <c r="K34" s="21">
        <v>190000</v>
      </c>
      <c r="L34" s="20">
        <f t="shared" si="4"/>
        <v>190000</v>
      </c>
      <c r="M34" s="21">
        <v>170000</v>
      </c>
      <c r="N34" s="20">
        <f t="shared" si="5"/>
        <v>170000</v>
      </c>
      <c r="O34" s="19">
        <f t="shared" si="0"/>
        <v>180000</v>
      </c>
      <c r="P34" s="20">
        <f t="shared" si="1"/>
        <v>180000</v>
      </c>
    </row>
    <row r="35" spans="1:16" ht="33.75" x14ac:dyDescent="0.25">
      <c r="A35" s="18">
        <v>26</v>
      </c>
      <c r="B35" s="29" t="s">
        <v>71</v>
      </c>
      <c r="C35" s="24" t="s">
        <v>73</v>
      </c>
      <c r="D35" s="23" t="s">
        <v>23</v>
      </c>
      <c r="E35" s="23" t="s">
        <v>24</v>
      </c>
      <c r="F35" s="45">
        <v>1</v>
      </c>
      <c r="G35" s="18">
        <v>500000</v>
      </c>
      <c r="H35" s="18">
        <f t="shared" si="6"/>
        <v>500000</v>
      </c>
      <c r="I35" s="19">
        <v>180000</v>
      </c>
      <c r="J35" s="20">
        <f t="shared" si="3"/>
        <v>180000</v>
      </c>
      <c r="K35" s="21">
        <v>190000</v>
      </c>
      <c r="L35" s="20">
        <f t="shared" si="4"/>
        <v>190000</v>
      </c>
      <c r="M35" s="21">
        <v>170000</v>
      </c>
      <c r="N35" s="20">
        <f t="shared" si="5"/>
        <v>170000</v>
      </c>
      <c r="O35" s="19">
        <f t="shared" si="0"/>
        <v>180000</v>
      </c>
      <c r="P35" s="20">
        <f t="shared" si="1"/>
        <v>180000</v>
      </c>
    </row>
    <row r="36" spans="1:16" ht="33.75" x14ac:dyDescent="0.25">
      <c r="A36" s="18">
        <v>27</v>
      </c>
      <c r="B36" s="29" t="s">
        <v>74</v>
      </c>
      <c r="C36" s="24" t="s">
        <v>75</v>
      </c>
      <c r="D36" s="23" t="s">
        <v>23</v>
      </c>
      <c r="E36" s="23" t="s">
        <v>24</v>
      </c>
      <c r="F36" s="45">
        <v>1</v>
      </c>
      <c r="G36" s="18">
        <v>150000</v>
      </c>
      <c r="H36" s="18">
        <f t="shared" si="6"/>
        <v>150000</v>
      </c>
      <c r="I36" s="19">
        <v>135000</v>
      </c>
      <c r="J36" s="20">
        <f t="shared" si="3"/>
        <v>135000</v>
      </c>
      <c r="K36" s="21">
        <v>150000</v>
      </c>
      <c r="L36" s="20">
        <f t="shared" si="4"/>
        <v>150000</v>
      </c>
      <c r="M36" s="21">
        <v>165000</v>
      </c>
      <c r="N36" s="20">
        <f t="shared" si="5"/>
        <v>165000</v>
      </c>
      <c r="O36" s="19">
        <f t="shared" si="0"/>
        <v>150000</v>
      </c>
      <c r="P36" s="20">
        <f t="shared" si="1"/>
        <v>150000</v>
      </c>
    </row>
    <row r="37" spans="1:16" ht="33.75" x14ac:dyDescent="0.25">
      <c r="A37" s="18">
        <v>28</v>
      </c>
      <c r="B37" s="29" t="s">
        <v>74</v>
      </c>
      <c r="C37" s="24" t="s">
        <v>76</v>
      </c>
      <c r="D37" s="23" t="s">
        <v>23</v>
      </c>
      <c r="E37" s="23" t="s">
        <v>24</v>
      </c>
      <c r="F37" s="45">
        <v>1</v>
      </c>
      <c r="G37" s="18">
        <v>150000</v>
      </c>
      <c r="H37" s="18">
        <f t="shared" si="6"/>
        <v>150000</v>
      </c>
      <c r="I37" s="19">
        <v>135000</v>
      </c>
      <c r="J37" s="20">
        <f t="shared" si="3"/>
        <v>135000</v>
      </c>
      <c r="K37" s="21">
        <v>150000</v>
      </c>
      <c r="L37" s="20">
        <f t="shared" si="4"/>
        <v>150000</v>
      </c>
      <c r="M37" s="21">
        <v>165000</v>
      </c>
      <c r="N37" s="20">
        <f t="shared" si="5"/>
        <v>165000</v>
      </c>
      <c r="O37" s="19">
        <f t="shared" si="0"/>
        <v>150000</v>
      </c>
      <c r="P37" s="20">
        <f t="shared" si="1"/>
        <v>150000</v>
      </c>
    </row>
    <row r="38" spans="1:16" ht="22.5" x14ac:dyDescent="0.25">
      <c r="A38" s="18">
        <v>29</v>
      </c>
      <c r="B38" s="29" t="s">
        <v>77</v>
      </c>
      <c r="C38" s="24" t="s">
        <v>78</v>
      </c>
      <c r="D38" s="23" t="s">
        <v>23</v>
      </c>
      <c r="E38" s="23" t="s">
        <v>24</v>
      </c>
      <c r="F38" s="45">
        <v>1</v>
      </c>
      <c r="G38" s="27">
        <v>175000</v>
      </c>
      <c r="H38" s="18">
        <f t="shared" si="6"/>
        <v>175000</v>
      </c>
      <c r="I38" s="19">
        <v>157500</v>
      </c>
      <c r="J38" s="20">
        <f t="shared" si="3"/>
        <v>157500</v>
      </c>
      <c r="K38" s="21">
        <v>175000</v>
      </c>
      <c r="L38" s="20">
        <f t="shared" si="4"/>
        <v>175000</v>
      </c>
      <c r="M38" s="21">
        <v>192500.00000000003</v>
      </c>
      <c r="N38" s="20">
        <f t="shared" si="5"/>
        <v>192500.00000000003</v>
      </c>
      <c r="O38" s="19">
        <f t="shared" si="0"/>
        <v>175000</v>
      </c>
      <c r="P38" s="20">
        <f t="shared" si="1"/>
        <v>175000</v>
      </c>
    </row>
    <row r="39" spans="1:16" ht="33.75" x14ac:dyDescent="0.25">
      <c r="A39" s="18">
        <v>30</v>
      </c>
      <c r="B39" s="29" t="s">
        <v>79</v>
      </c>
      <c r="C39" s="24" t="s">
        <v>80</v>
      </c>
      <c r="D39" s="23" t="s">
        <v>23</v>
      </c>
      <c r="E39" s="23" t="s">
        <v>24</v>
      </c>
      <c r="F39" s="45">
        <v>1</v>
      </c>
      <c r="G39" s="18">
        <v>175000</v>
      </c>
      <c r="H39" s="18">
        <f t="shared" si="6"/>
        <v>175000</v>
      </c>
      <c r="I39" s="19">
        <v>157500</v>
      </c>
      <c r="J39" s="20">
        <f t="shared" si="3"/>
        <v>157500</v>
      </c>
      <c r="K39" s="21">
        <v>175000</v>
      </c>
      <c r="L39" s="20">
        <f t="shared" si="4"/>
        <v>175000</v>
      </c>
      <c r="M39" s="21">
        <v>192500.00000000003</v>
      </c>
      <c r="N39" s="20">
        <f t="shared" si="5"/>
        <v>192500.00000000003</v>
      </c>
      <c r="O39" s="19">
        <f t="shared" si="0"/>
        <v>175000</v>
      </c>
      <c r="P39" s="20">
        <f t="shared" si="1"/>
        <v>175000</v>
      </c>
    </row>
    <row r="40" spans="1:16" ht="33.75" x14ac:dyDescent="0.25">
      <c r="A40" s="18">
        <v>31</v>
      </c>
      <c r="B40" s="29" t="s">
        <v>81</v>
      </c>
      <c r="C40" s="24" t="s">
        <v>82</v>
      </c>
      <c r="D40" s="23" t="s">
        <v>23</v>
      </c>
      <c r="E40" s="23" t="s">
        <v>24</v>
      </c>
      <c r="F40" s="45">
        <v>1</v>
      </c>
      <c r="G40" s="18">
        <v>308000</v>
      </c>
      <c r="H40" s="18">
        <f t="shared" si="6"/>
        <v>308000</v>
      </c>
      <c r="I40" s="19">
        <v>277200</v>
      </c>
      <c r="J40" s="20">
        <f t="shared" si="3"/>
        <v>277200</v>
      </c>
      <c r="K40" s="21">
        <v>308000</v>
      </c>
      <c r="L40" s="20">
        <f t="shared" si="4"/>
        <v>308000</v>
      </c>
      <c r="M40" s="21">
        <v>338800</v>
      </c>
      <c r="N40" s="20">
        <f t="shared" si="5"/>
        <v>338800</v>
      </c>
      <c r="O40" s="19">
        <f t="shared" si="0"/>
        <v>308000</v>
      </c>
      <c r="P40" s="20">
        <f t="shared" si="1"/>
        <v>308000</v>
      </c>
    </row>
    <row r="41" spans="1:16" ht="45" x14ac:dyDescent="0.25">
      <c r="A41" s="18">
        <v>32</v>
      </c>
      <c r="B41" s="29" t="s">
        <v>83</v>
      </c>
      <c r="C41" s="24" t="s">
        <v>84</v>
      </c>
      <c r="D41" s="23" t="s">
        <v>23</v>
      </c>
      <c r="E41" s="23" t="s">
        <v>24</v>
      </c>
      <c r="F41" s="45">
        <v>1</v>
      </c>
      <c r="G41" s="18">
        <v>150000</v>
      </c>
      <c r="H41" s="18">
        <f t="shared" si="6"/>
        <v>150000</v>
      </c>
      <c r="I41" s="19">
        <v>135000</v>
      </c>
      <c r="J41" s="20">
        <f t="shared" si="3"/>
        <v>135000</v>
      </c>
      <c r="K41" s="21">
        <v>150000</v>
      </c>
      <c r="L41" s="20">
        <f t="shared" si="4"/>
        <v>150000</v>
      </c>
      <c r="M41" s="21">
        <v>165000</v>
      </c>
      <c r="N41" s="20">
        <f t="shared" si="5"/>
        <v>165000</v>
      </c>
      <c r="O41" s="19">
        <f t="shared" si="0"/>
        <v>150000</v>
      </c>
      <c r="P41" s="20">
        <f t="shared" si="1"/>
        <v>150000</v>
      </c>
    </row>
    <row r="42" spans="1:16" ht="67.5" x14ac:dyDescent="0.25">
      <c r="A42" s="18">
        <v>33</v>
      </c>
      <c r="B42" s="29" t="s">
        <v>85</v>
      </c>
      <c r="C42" s="24" t="s">
        <v>86</v>
      </c>
      <c r="D42" s="23" t="s">
        <v>23</v>
      </c>
      <c r="E42" s="23" t="s">
        <v>24</v>
      </c>
      <c r="F42" s="45">
        <v>1</v>
      </c>
      <c r="G42" s="30">
        <v>150000</v>
      </c>
      <c r="H42" s="18">
        <f t="shared" si="6"/>
        <v>150000</v>
      </c>
      <c r="I42" s="19">
        <v>135000</v>
      </c>
      <c r="J42" s="20">
        <f t="shared" si="3"/>
        <v>135000</v>
      </c>
      <c r="K42" s="21">
        <v>150000</v>
      </c>
      <c r="L42" s="20">
        <f t="shared" si="4"/>
        <v>150000</v>
      </c>
      <c r="M42" s="21">
        <v>165000</v>
      </c>
      <c r="N42" s="20">
        <f t="shared" si="5"/>
        <v>165000</v>
      </c>
      <c r="O42" s="19">
        <f t="shared" ref="O42:O62" si="7">ROUND((I42+K42+M42)/3,0)</f>
        <v>150000</v>
      </c>
      <c r="P42" s="20">
        <f t="shared" ref="P42:P62" si="8">(J42+L42+N42)/3</f>
        <v>150000</v>
      </c>
    </row>
    <row r="43" spans="1:16" ht="33.75" x14ac:dyDescent="0.25">
      <c r="A43" s="18">
        <v>34</v>
      </c>
      <c r="B43" s="29" t="s">
        <v>87</v>
      </c>
      <c r="C43" s="24" t="s">
        <v>88</v>
      </c>
      <c r="D43" s="23" t="s">
        <v>23</v>
      </c>
      <c r="E43" s="23" t="s">
        <v>24</v>
      </c>
      <c r="F43" s="45">
        <v>1</v>
      </c>
      <c r="G43" s="30">
        <v>515000</v>
      </c>
      <c r="H43" s="18">
        <f t="shared" si="6"/>
        <v>515000</v>
      </c>
      <c r="I43" s="19">
        <v>463500</v>
      </c>
      <c r="J43" s="20">
        <f t="shared" si="3"/>
        <v>463500</v>
      </c>
      <c r="K43" s="21">
        <v>515000</v>
      </c>
      <c r="L43" s="20">
        <f t="shared" si="4"/>
        <v>515000</v>
      </c>
      <c r="M43" s="21">
        <v>566500</v>
      </c>
      <c r="N43" s="20">
        <f t="shared" si="5"/>
        <v>566500</v>
      </c>
      <c r="O43" s="19">
        <f t="shared" si="7"/>
        <v>515000</v>
      </c>
      <c r="P43" s="20">
        <f t="shared" si="8"/>
        <v>515000</v>
      </c>
    </row>
    <row r="44" spans="1:16" ht="45" x14ac:dyDescent="0.25">
      <c r="A44" s="18">
        <v>35</v>
      </c>
      <c r="B44" s="29" t="s">
        <v>89</v>
      </c>
      <c r="C44" s="24" t="s">
        <v>90</v>
      </c>
      <c r="D44" s="23" t="s">
        <v>23</v>
      </c>
      <c r="E44" s="23" t="s">
        <v>24</v>
      </c>
      <c r="F44" s="45">
        <v>1</v>
      </c>
      <c r="G44" s="30"/>
      <c r="H44" s="18">
        <f t="shared" si="6"/>
        <v>0</v>
      </c>
      <c r="I44" s="19">
        <v>1950000</v>
      </c>
      <c r="J44" s="20">
        <f t="shared" si="3"/>
        <v>1950000</v>
      </c>
      <c r="K44" s="21">
        <v>1980000</v>
      </c>
      <c r="L44" s="20">
        <f t="shared" si="4"/>
        <v>1980000</v>
      </c>
      <c r="M44" s="21">
        <v>2010000</v>
      </c>
      <c r="N44" s="20">
        <f t="shared" si="5"/>
        <v>2010000</v>
      </c>
      <c r="O44" s="19">
        <f t="shared" si="7"/>
        <v>1980000</v>
      </c>
      <c r="P44" s="20">
        <f t="shared" si="8"/>
        <v>1980000</v>
      </c>
    </row>
    <row r="45" spans="1:16" x14ac:dyDescent="0.25">
      <c r="A45" s="18">
        <v>36</v>
      </c>
      <c r="B45" s="29" t="s">
        <v>91</v>
      </c>
      <c r="C45" s="24" t="s">
        <v>92</v>
      </c>
      <c r="D45" s="23" t="s">
        <v>23</v>
      </c>
      <c r="E45" s="23" t="s">
        <v>24</v>
      </c>
      <c r="F45" s="45">
        <v>1</v>
      </c>
      <c r="G45" s="30">
        <v>500000</v>
      </c>
      <c r="H45" s="18">
        <f t="shared" si="6"/>
        <v>500000</v>
      </c>
      <c r="I45" s="19">
        <v>450000</v>
      </c>
      <c r="J45" s="20">
        <f t="shared" si="3"/>
        <v>450000</v>
      </c>
      <c r="K45" s="21">
        <v>500000</v>
      </c>
      <c r="L45" s="20">
        <f t="shared" si="4"/>
        <v>500000</v>
      </c>
      <c r="M45" s="21">
        <v>550000</v>
      </c>
      <c r="N45" s="20">
        <f t="shared" si="5"/>
        <v>550000</v>
      </c>
      <c r="O45" s="19">
        <f t="shared" si="7"/>
        <v>500000</v>
      </c>
      <c r="P45" s="20">
        <f t="shared" si="8"/>
        <v>500000</v>
      </c>
    </row>
    <row r="46" spans="1:16" x14ac:dyDescent="0.25">
      <c r="A46" s="18">
        <v>37</v>
      </c>
      <c r="B46" s="29" t="s">
        <v>63</v>
      </c>
      <c r="C46" s="24" t="s">
        <v>93</v>
      </c>
      <c r="D46" s="23" t="s">
        <v>48</v>
      </c>
      <c r="E46" s="23" t="s">
        <v>24</v>
      </c>
      <c r="F46" s="45">
        <v>1</v>
      </c>
      <c r="G46" s="30">
        <v>600000</v>
      </c>
      <c r="H46" s="18">
        <f t="shared" si="6"/>
        <v>600000</v>
      </c>
      <c r="I46" s="19">
        <v>450000</v>
      </c>
      <c r="J46" s="20">
        <f t="shared" si="3"/>
        <v>450000</v>
      </c>
      <c r="K46" s="21">
        <v>400000</v>
      </c>
      <c r="L46" s="20">
        <f t="shared" si="4"/>
        <v>400000</v>
      </c>
      <c r="M46" s="21">
        <v>350000</v>
      </c>
      <c r="N46" s="20">
        <f t="shared" si="5"/>
        <v>350000</v>
      </c>
      <c r="O46" s="19">
        <f t="shared" si="7"/>
        <v>400000</v>
      </c>
      <c r="P46" s="20">
        <f t="shared" si="8"/>
        <v>400000</v>
      </c>
    </row>
    <row r="47" spans="1:16" ht="22.5" x14ac:dyDescent="0.25">
      <c r="A47" s="18">
        <v>38</v>
      </c>
      <c r="B47" s="29" t="s">
        <v>94</v>
      </c>
      <c r="C47" s="24" t="s">
        <v>95</v>
      </c>
      <c r="D47" s="23" t="s">
        <v>23</v>
      </c>
      <c r="E47" s="23" t="s">
        <v>24</v>
      </c>
      <c r="F47" s="45">
        <v>1</v>
      </c>
      <c r="G47" s="18">
        <v>2000000</v>
      </c>
      <c r="H47" s="18">
        <f t="shared" si="6"/>
        <v>2000000</v>
      </c>
      <c r="I47" s="19">
        <v>1800000</v>
      </c>
      <c r="J47" s="20">
        <f t="shared" si="3"/>
        <v>1800000</v>
      </c>
      <c r="K47" s="21">
        <v>2000000</v>
      </c>
      <c r="L47" s="20">
        <f t="shared" si="4"/>
        <v>2000000</v>
      </c>
      <c r="M47" s="21">
        <v>2200000</v>
      </c>
      <c r="N47" s="20">
        <f t="shared" si="5"/>
        <v>2200000</v>
      </c>
      <c r="O47" s="19">
        <f t="shared" si="7"/>
        <v>2000000</v>
      </c>
      <c r="P47" s="20">
        <f t="shared" si="8"/>
        <v>2000000</v>
      </c>
    </row>
    <row r="48" spans="1:16" ht="33.75" x14ac:dyDescent="0.25">
      <c r="A48" s="18">
        <v>39</v>
      </c>
      <c r="B48" s="29" t="s">
        <v>96</v>
      </c>
      <c r="C48" s="25" t="s">
        <v>97</v>
      </c>
      <c r="D48" s="23" t="s">
        <v>23</v>
      </c>
      <c r="E48" s="23" t="s">
        <v>24</v>
      </c>
      <c r="F48" s="45">
        <v>1</v>
      </c>
      <c r="G48" s="18">
        <v>130000</v>
      </c>
      <c r="H48" s="18">
        <f t="shared" si="6"/>
        <v>130000</v>
      </c>
      <c r="I48" s="19">
        <v>117000</v>
      </c>
      <c r="J48" s="20">
        <f t="shared" si="3"/>
        <v>117000</v>
      </c>
      <c r="K48" s="21">
        <v>130000</v>
      </c>
      <c r="L48" s="20">
        <f t="shared" si="4"/>
        <v>130000</v>
      </c>
      <c r="M48" s="21">
        <v>143000</v>
      </c>
      <c r="N48" s="20">
        <f t="shared" si="5"/>
        <v>143000</v>
      </c>
      <c r="O48" s="19">
        <f t="shared" si="7"/>
        <v>130000</v>
      </c>
      <c r="P48" s="20">
        <f t="shared" si="8"/>
        <v>130000</v>
      </c>
    </row>
    <row r="49" spans="1:16" ht="33.75" x14ac:dyDescent="0.25">
      <c r="A49" s="18">
        <v>40</v>
      </c>
      <c r="B49" s="29" t="s">
        <v>98</v>
      </c>
      <c r="C49" s="25" t="s">
        <v>99</v>
      </c>
      <c r="D49" s="23" t="s">
        <v>23</v>
      </c>
      <c r="E49" s="23" t="s">
        <v>24</v>
      </c>
      <c r="F49" s="45">
        <v>1</v>
      </c>
      <c r="G49" s="18">
        <v>130000</v>
      </c>
      <c r="H49" s="18">
        <f t="shared" si="6"/>
        <v>130000</v>
      </c>
      <c r="I49" s="19">
        <v>117000</v>
      </c>
      <c r="J49" s="20">
        <f t="shared" si="3"/>
        <v>117000</v>
      </c>
      <c r="K49" s="21">
        <v>130000</v>
      </c>
      <c r="L49" s="20">
        <f t="shared" si="4"/>
        <v>130000</v>
      </c>
      <c r="M49" s="21">
        <v>143000</v>
      </c>
      <c r="N49" s="20">
        <f t="shared" si="5"/>
        <v>143000</v>
      </c>
      <c r="O49" s="19">
        <f t="shared" si="7"/>
        <v>130000</v>
      </c>
      <c r="P49" s="20">
        <f t="shared" si="8"/>
        <v>130000</v>
      </c>
    </row>
    <row r="50" spans="1:16" ht="78.75" x14ac:dyDescent="0.25">
      <c r="A50" s="18">
        <v>41</v>
      </c>
      <c r="B50" s="22" t="s">
        <v>100</v>
      </c>
      <c r="C50" s="22" t="s">
        <v>101</v>
      </c>
      <c r="D50" s="31" t="s">
        <v>23</v>
      </c>
      <c r="E50" s="23" t="s">
        <v>24</v>
      </c>
      <c r="F50" s="45">
        <v>1</v>
      </c>
      <c r="G50" s="18"/>
      <c r="H50" s="18"/>
      <c r="I50" s="19">
        <v>162000</v>
      </c>
      <c r="J50" s="20">
        <f t="shared" si="3"/>
        <v>162000</v>
      </c>
      <c r="K50" s="21">
        <v>180000</v>
      </c>
      <c r="L50" s="20">
        <f t="shared" si="4"/>
        <v>180000</v>
      </c>
      <c r="M50" s="21">
        <v>198000</v>
      </c>
      <c r="N50" s="20">
        <f t="shared" si="5"/>
        <v>198000</v>
      </c>
      <c r="O50" s="19">
        <f t="shared" si="7"/>
        <v>180000</v>
      </c>
      <c r="P50" s="20">
        <f t="shared" si="8"/>
        <v>180000</v>
      </c>
    </row>
    <row r="51" spans="1:16" ht="78.75" x14ac:dyDescent="0.25">
      <c r="A51" s="18">
        <v>42</v>
      </c>
      <c r="B51" s="22" t="s">
        <v>102</v>
      </c>
      <c r="C51" s="32" t="s">
        <v>103</v>
      </c>
      <c r="D51" s="33" t="s">
        <v>23</v>
      </c>
      <c r="E51" s="33" t="s">
        <v>24</v>
      </c>
      <c r="F51" s="45">
        <v>1</v>
      </c>
      <c r="G51" s="18"/>
      <c r="H51" s="18"/>
      <c r="I51" s="19">
        <v>162000</v>
      </c>
      <c r="J51" s="20">
        <f t="shared" si="3"/>
        <v>162000</v>
      </c>
      <c r="K51" s="21">
        <v>180000</v>
      </c>
      <c r="L51" s="20">
        <f t="shared" si="4"/>
        <v>180000</v>
      </c>
      <c r="M51" s="21">
        <v>198000</v>
      </c>
      <c r="N51" s="20">
        <f t="shared" si="5"/>
        <v>198000</v>
      </c>
      <c r="O51" s="19">
        <f t="shared" si="7"/>
        <v>180000</v>
      </c>
      <c r="P51" s="20">
        <f t="shared" si="8"/>
        <v>180000</v>
      </c>
    </row>
    <row r="52" spans="1:16" ht="78.75" x14ac:dyDescent="0.25">
      <c r="A52" s="18">
        <v>43</v>
      </c>
      <c r="B52" s="25" t="s">
        <v>104</v>
      </c>
      <c r="C52" s="25" t="s">
        <v>105</v>
      </c>
      <c r="D52" s="33" t="s">
        <v>106</v>
      </c>
      <c r="E52" s="23" t="s">
        <v>24</v>
      </c>
      <c r="F52" s="45">
        <v>1</v>
      </c>
      <c r="G52" s="18"/>
      <c r="H52" s="18"/>
      <c r="I52" s="19">
        <v>2240000</v>
      </c>
      <c r="J52" s="20">
        <f t="shared" si="3"/>
        <v>2240000</v>
      </c>
      <c r="K52" s="41">
        <v>2250000</v>
      </c>
      <c r="L52" s="20">
        <f t="shared" si="4"/>
        <v>2250000</v>
      </c>
      <c r="M52" s="41">
        <v>2230000</v>
      </c>
      <c r="N52" s="20">
        <f t="shared" si="5"/>
        <v>2230000</v>
      </c>
      <c r="O52" s="19">
        <f t="shared" si="7"/>
        <v>2240000</v>
      </c>
      <c r="P52" s="20">
        <f t="shared" si="8"/>
        <v>2240000</v>
      </c>
    </row>
    <row r="53" spans="1:16" ht="90" x14ac:dyDescent="0.25">
      <c r="A53" s="18">
        <v>44</v>
      </c>
      <c r="B53" s="25" t="s">
        <v>107</v>
      </c>
      <c r="C53" s="25" t="s">
        <v>108</v>
      </c>
      <c r="D53" s="33" t="s">
        <v>106</v>
      </c>
      <c r="E53" s="23" t="s">
        <v>24</v>
      </c>
      <c r="F53" s="45">
        <v>1</v>
      </c>
      <c r="G53" s="18"/>
      <c r="H53" s="18"/>
      <c r="I53" s="19">
        <v>1680000</v>
      </c>
      <c r="J53" s="20">
        <f t="shared" si="3"/>
        <v>1680000</v>
      </c>
      <c r="K53" s="41">
        <v>1670000</v>
      </c>
      <c r="L53" s="20">
        <f t="shared" si="4"/>
        <v>1670000</v>
      </c>
      <c r="M53" s="41">
        <v>1690000</v>
      </c>
      <c r="N53" s="20">
        <f t="shared" si="5"/>
        <v>1690000</v>
      </c>
      <c r="O53" s="19">
        <f t="shared" si="7"/>
        <v>1680000</v>
      </c>
      <c r="P53" s="20">
        <f t="shared" si="8"/>
        <v>1680000</v>
      </c>
    </row>
    <row r="54" spans="1:16" ht="22.5" x14ac:dyDescent="0.25">
      <c r="A54" s="18">
        <v>45</v>
      </c>
      <c r="B54" s="28" t="s">
        <v>109</v>
      </c>
      <c r="C54" s="40" t="s">
        <v>110</v>
      </c>
      <c r="D54" s="33" t="s">
        <v>23</v>
      </c>
      <c r="E54" s="23" t="s">
        <v>24</v>
      </c>
      <c r="F54" s="45">
        <v>1</v>
      </c>
      <c r="G54" s="18"/>
      <c r="H54" s="18"/>
      <c r="I54" s="19">
        <v>81000</v>
      </c>
      <c r="J54" s="20">
        <f t="shared" si="3"/>
        <v>81000</v>
      </c>
      <c r="K54" s="41">
        <v>90000</v>
      </c>
      <c r="L54" s="20">
        <f t="shared" si="4"/>
        <v>90000</v>
      </c>
      <c r="M54" s="41">
        <v>99000</v>
      </c>
      <c r="N54" s="20">
        <f t="shared" si="5"/>
        <v>99000</v>
      </c>
      <c r="O54" s="19">
        <f t="shared" si="7"/>
        <v>90000</v>
      </c>
      <c r="P54" s="20">
        <f t="shared" si="8"/>
        <v>90000</v>
      </c>
    </row>
    <row r="55" spans="1:16" ht="112.5" x14ac:dyDescent="0.25">
      <c r="A55" s="18">
        <v>46</v>
      </c>
      <c r="B55" s="25" t="s">
        <v>111</v>
      </c>
      <c r="C55" s="25" t="s">
        <v>112</v>
      </c>
      <c r="D55" s="33" t="s">
        <v>23</v>
      </c>
      <c r="E55" s="31" t="s">
        <v>24</v>
      </c>
      <c r="F55" s="45">
        <v>1</v>
      </c>
      <c r="G55" s="18"/>
      <c r="H55" s="18"/>
      <c r="I55" s="19">
        <v>162000</v>
      </c>
      <c r="J55" s="20">
        <f t="shared" si="3"/>
        <v>162000</v>
      </c>
      <c r="K55" s="41">
        <v>180000</v>
      </c>
      <c r="L55" s="20">
        <f t="shared" si="4"/>
        <v>180000</v>
      </c>
      <c r="M55" s="41">
        <v>198000</v>
      </c>
      <c r="N55" s="20">
        <f t="shared" si="5"/>
        <v>198000</v>
      </c>
      <c r="O55" s="19">
        <f t="shared" si="7"/>
        <v>180000</v>
      </c>
      <c r="P55" s="20">
        <f t="shared" si="8"/>
        <v>180000</v>
      </c>
    </row>
    <row r="56" spans="1:16" ht="45" x14ac:dyDescent="0.25">
      <c r="A56" s="18">
        <v>47</v>
      </c>
      <c r="B56" s="28" t="s">
        <v>113</v>
      </c>
      <c r="C56" s="40" t="s">
        <v>95</v>
      </c>
      <c r="D56" s="31" t="s">
        <v>114</v>
      </c>
      <c r="E56" s="31" t="s">
        <v>24</v>
      </c>
      <c r="F56" s="45">
        <v>1</v>
      </c>
      <c r="G56" s="18"/>
      <c r="H56" s="18"/>
      <c r="I56" s="19">
        <v>1800000</v>
      </c>
      <c r="J56" s="20">
        <f t="shared" si="3"/>
        <v>1800000</v>
      </c>
      <c r="K56" s="41">
        <v>2000000</v>
      </c>
      <c r="L56" s="20">
        <f t="shared" si="4"/>
        <v>2000000</v>
      </c>
      <c r="M56" s="41">
        <v>2200000</v>
      </c>
      <c r="N56" s="20">
        <f t="shared" si="5"/>
        <v>2200000</v>
      </c>
      <c r="O56" s="19">
        <f t="shared" si="7"/>
        <v>2000000</v>
      </c>
      <c r="P56" s="20">
        <f t="shared" si="8"/>
        <v>2000000</v>
      </c>
    </row>
    <row r="57" spans="1:16" ht="56.25" x14ac:dyDescent="0.25">
      <c r="A57" s="18">
        <v>48</v>
      </c>
      <c r="B57" s="28" t="s">
        <v>115</v>
      </c>
      <c r="C57" s="40" t="s">
        <v>115</v>
      </c>
      <c r="D57" s="31" t="s">
        <v>23</v>
      </c>
      <c r="E57" s="31" t="s">
        <v>24</v>
      </c>
      <c r="F57" s="45">
        <v>1</v>
      </c>
      <c r="G57" s="18"/>
      <c r="H57" s="18"/>
      <c r="I57" s="19">
        <v>135000</v>
      </c>
      <c r="J57" s="20">
        <f t="shared" si="3"/>
        <v>135000</v>
      </c>
      <c r="K57" s="41">
        <v>150000</v>
      </c>
      <c r="L57" s="20">
        <f t="shared" si="4"/>
        <v>150000</v>
      </c>
      <c r="M57" s="41">
        <v>165000</v>
      </c>
      <c r="N57" s="20">
        <f t="shared" si="5"/>
        <v>165000</v>
      </c>
      <c r="O57" s="19">
        <f t="shared" si="7"/>
        <v>150000</v>
      </c>
      <c r="P57" s="20">
        <f t="shared" si="8"/>
        <v>150000</v>
      </c>
    </row>
    <row r="58" spans="1:16" ht="33.75" x14ac:dyDescent="0.25">
      <c r="A58" s="18">
        <v>49</v>
      </c>
      <c r="B58" s="28" t="s">
        <v>116</v>
      </c>
      <c r="C58" s="40" t="s">
        <v>116</v>
      </c>
      <c r="D58" s="31" t="s">
        <v>23</v>
      </c>
      <c r="E58" s="31" t="s">
        <v>24</v>
      </c>
      <c r="F58" s="45">
        <v>1</v>
      </c>
      <c r="G58" s="18"/>
      <c r="H58" s="18"/>
      <c r="I58" s="19">
        <v>108000</v>
      </c>
      <c r="J58" s="20">
        <f t="shared" si="3"/>
        <v>108000</v>
      </c>
      <c r="K58" s="41">
        <v>120000</v>
      </c>
      <c r="L58" s="20">
        <f t="shared" si="4"/>
        <v>120000</v>
      </c>
      <c r="M58" s="41">
        <v>132000</v>
      </c>
      <c r="N58" s="20">
        <f t="shared" si="5"/>
        <v>132000</v>
      </c>
      <c r="O58" s="19">
        <f t="shared" si="7"/>
        <v>120000</v>
      </c>
      <c r="P58" s="20">
        <f t="shared" si="8"/>
        <v>120000</v>
      </c>
    </row>
    <row r="59" spans="1:16" ht="33.75" x14ac:dyDescent="0.25">
      <c r="A59" s="18">
        <v>50</v>
      </c>
      <c r="B59" s="22" t="s">
        <v>117</v>
      </c>
      <c r="C59" s="22" t="s">
        <v>118</v>
      </c>
      <c r="D59" s="23" t="s">
        <v>23</v>
      </c>
      <c r="E59" s="23" t="s">
        <v>24</v>
      </c>
      <c r="F59" s="45">
        <v>1</v>
      </c>
      <c r="G59" s="18"/>
      <c r="H59" s="18"/>
      <c r="I59" s="19">
        <v>252000</v>
      </c>
      <c r="J59" s="20">
        <f t="shared" si="3"/>
        <v>252000</v>
      </c>
      <c r="K59" s="41">
        <v>280000</v>
      </c>
      <c r="L59" s="20">
        <f t="shared" si="4"/>
        <v>280000</v>
      </c>
      <c r="M59" s="41">
        <v>308000</v>
      </c>
      <c r="N59" s="20">
        <f t="shared" si="5"/>
        <v>308000</v>
      </c>
      <c r="O59" s="19">
        <f t="shared" si="7"/>
        <v>280000</v>
      </c>
      <c r="P59" s="20">
        <f t="shared" si="8"/>
        <v>280000</v>
      </c>
    </row>
    <row r="60" spans="1:16" ht="33.75" x14ac:dyDescent="0.25">
      <c r="A60" s="18">
        <v>51</v>
      </c>
      <c r="B60" s="22" t="s">
        <v>119</v>
      </c>
      <c r="C60" s="34" t="s">
        <v>120</v>
      </c>
      <c r="D60" s="23" t="s">
        <v>23</v>
      </c>
      <c r="E60" s="31" t="s">
        <v>24</v>
      </c>
      <c r="F60" s="45">
        <v>1</v>
      </c>
      <c r="G60" s="18"/>
      <c r="H60" s="18"/>
      <c r="I60" s="19">
        <v>252000</v>
      </c>
      <c r="J60" s="20">
        <f t="shared" si="3"/>
        <v>252000</v>
      </c>
      <c r="K60" s="41">
        <v>280000</v>
      </c>
      <c r="L60" s="20">
        <f t="shared" si="4"/>
        <v>280000</v>
      </c>
      <c r="M60" s="41">
        <v>308000</v>
      </c>
      <c r="N60" s="20">
        <f t="shared" si="5"/>
        <v>308000</v>
      </c>
      <c r="O60" s="19">
        <f t="shared" si="7"/>
        <v>280000</v>
      </c>
      <c r="P60" s="20">
        <f t="shared" si="8"/>
        <v>280000</v>
      </c>
    </row>
    <row r="61" spans="1:16" ht="22.5" x14ac:dyDescent="0.25">
      <c r="A61" s="18">
        <v>52</v>
      </c>
      <c r="B61" s="28" t="s">
        <v>89</v>
      </c>
      <c r="C61" s="40" t="s">
        <v>121</v>
      </c>
      <c r="D61" s="33" t="s">
        <v>23</v>
      </c>
      <c r="E61" s="23" t="s">
        <v>24</v>
      </c>
      <c r="F61" s="45">
        <v>1</v>
      </c>
      <c r="G61" s="18"/>
      <c r="H61" s="18"/>
      <c r="I61" s="19">
        <v>1350000</v>
      </c>
      <c r="J61" s="20">
        <f t="shared" si="3"/>
        <v>1350000</v>
      </c>
      <c r="K61" s="41">
        <v>1500000</v>
      </c>
      <c r="L61" s="20">
        <f t="shared" si="4"/>
        <v>1500000</v>
      </c>
      <c r="M61" s="41">
        <v>1650000.0000000002</v>
      </c>
      <c r="N61" s="20">
        <f t="shared" si="5"/>
        <v>1650000.0000000002</v>
      </c>
      <c r="O61" s="19">
        <f t="shared" si="7"/>
        <v>1500000</v>
      </c>
      <c r="P61" s="20">
        <f t="shared" si="8"/>
        <v>1500000</v>
      </c>
    </row>
    <row r="62" spans="1:16" ht="22.5" x14ac:dyDescent="0.25">
      <c r="A62" s="18">
        <v>53</v>
      </c>
      <c r="B62" s="28" t="s">
        <v>89</v>
      </c>
      <c r="C62" s="40" t="s">
        <v>122</v>
      </c>
      <c r="D62" s="33" t="s">
        <v>23</v>
      </c>
      <c r="E62" s="23" t="s">
        <v>24</v>
      </c>
      <c r="F62" s="45">
        <v>1</v>
      </c>
      <c r="G62" s="18"/>
      <c r="H62" s="18"/>
      <c r="I62" s="19">
        <v>1350000</v>
      </c>
      <c r="J62" s="20">
        <f t="shared" si="3"/>
        <v>1350000</v>
      </c>
      <c r="K62" s="41">
        <v>1500000</v>
      </c>
      <c r="L62" s="20">
        <f t="shared" si="4"/>
        <v>1500000</v>
      </c>
      <c r="M62" s="41">
        <v>1650000.0000000002</v>
      </c>
      <c r="N62" s="20">
        <f t="shared" si="5"/>
        <v>1650000.0000000002</v>
      </c>
      <c r="O62" s="19">
        <f t="shared" si="7"/>
        <v>1500000</v>
      </c>
      <c r="P62" s="20">
        <f t="shared" si="8"/>
        <v>1500000</v>
      </c>
    </row>
    <row r="63" spans="1:16" x14ac:dyDescent="0.25">
      <c r="A63" s="35"/>
      <c r="B63" s="56"/>
      <c r="C63" s="16" t="s">
        <v>123</v>
      </c>
      <c r="D63" s="57"/>
      <c r="E63" s="57"/>
      <c r="F63" s="58"/>
      <c r="G63" s="35"/>
      <c r="H63" s="35">
        <f t="shared" si="6"/>
        <v>0</v>
      </c>
      <c r="I63" s="36"/>
      <c r="J63" s="37"/>
      <c r="K63" s="38"/>
      <c r="L63" s="37"/>
      <c r="M63" s="38"/>
      <c r="N63" s="37"/>
      <c r="O63" s="36"/>
      <c r="P63" s="37"/>
    </row>
    <row r="64" spans="1:16" ht="56.25" x14ac:dyDescent="0.25">
      <c r="A64" s="18">
        <v>54</v>
      </c>
      <c r="B64" s="29" t="s">
        <v>124</v>
      </c>
      <c r="C64" s="24" t="s">
        <v>125</v>
      </c>
      <c r="D64" s="23" t="s">
        <v>126</v>
      </c>
      <c r="E64" s="23" t="s">
        <v>24</v>
      </c>
      <c r="F64" s="45">
        <v>1</v>
      </c>
      <c r="G64" s="18">
        <v>250000</v>
      </c>
      <c r="H64" s="18">
        <f t="shared" si="6"/>
        <v>250000</v>
      </c>
      <c r="I64" s="19">
        <v>170000</v>
      </c>
      <c r="J64" s="20">
        <f t="shared" si="3"/>
        <v>170000</v>
      </c>
      <c r="K64" s="21">
        <v>175000</v>
      </c>
      <c r="L64" s="20">
        <f t="shared" si="4"/>
        <v>175000</v>
      </c>
      <c r="M64" s="21">
        <v>165000</v>
      </c>
      <c r="N64" s="20">
        <f t="shared" si="5"/>
        <v>165000</v>
      </c>
      <c r="O64" s="19">
        <f t="shared" ref="O64:O80" si="9">ROUND((I64+K64+M64)/3,0)</f>
        <v>170000</v>
      </c>
      <c r="P64" s="20">
        <f t="shared" ref="P64:P80" si="10">(J64+L64+N64)/3</f>
        <v>170000</v>
      </c>
    </row>
    <row r="65" spans="1:16" ht="22.5" x14ac:dyDescent="0.25">
      <c r="A65" s="18">
        <v>55</v>
      </c>
      <c r="B65" s="29" t="s">
        <v>124</v>
      </c>
      <c r="C65" s="24" t="s">
        <v>127</v>
      </c>
      <c r="D65" s="23" t="s">
        <v>128</v>
      </c>
      <c r="E65" s="23" t="s">
        <v>24</v>
      </c>
      <c r="F65" s="45">
        <v>1</v>
      </c>
      <c r="G65" s="18">
        <v>275000</v>
      </c>
      <c r="H65" s="18">
        <f t="shared" si="6"/>
        <v>275000</v>
      </c>
      <c r="I65" s="19">
        <v>247500</v>
      </c>
      <c r="J65" s="20">
        <f t="shared" si="3"/>
        <v>247500</v>
      </c>
      <c r="K65" s="21">
        <v>275000</v>
      </c>
      <c r="L65" s="20">
        <f t="shared" si="4"/>
        <v>275000</v>
      </c>
      <c r="M65" s="21">
        <v>302500</v>
      </c>
      <c r="N65" s="20">
        <f t="shared" si="5"/>
        <v>302500</v>
      </c>
      <c r="O65" s="19">
        <f t="shared" si="9"/>
        <v>275000</v>
      </c>
      <c r="P65" s="20">
        <f t="shared" si="10"/>
        <v>275000</v>
      </c>
    </row>
    <row r="66" spans="1:16" ht="56.25" x14ac:dyDescent="0.25">
      <c r="A66" s="18">
        <v>56</v>
      </c>
      <c r="B66" s="29" t="s">
        <v>124</v>
      </c>
      <c r="C66" s="24" t="s">
        <v>129</v>
      </c>
      <c r="D66" s="23" t="s">
        <v>128</v>
      </c>
      <c r="E66" s="23" t="s">
        <v>24</v>
      </c>
      <c r="F66" s="45">
        <v>1</v>
      </c>
      <c r="G66" s="18">
        <v>800000</v>
      </c>
      <c r="H66" s="18">
        <f t="shared" si="6"/>
        <v>800000</v>
      </c>
      <c r="I66" s="19">
        <v>720000</v>
      </c>
      <c r="J66" s="20">
        <f t="shared" si="3"/>
        <v>720000</v>
      </c>
      <c r="K66" s="21">
        <v>800000</v>
      </c>
      <c r="L66" s="20">
        <f t="shared" si="4"/>
        <v>800000</v>
      </c>
      <c r="M66" s="21">
        <v>880000.00000000012</v>
      </c>
      <c r="N66" s="20">
        <f t="shared" si="5"/>
        <v>880000.00000000012</v>
      </c>
      <c r="O66" s="19">
        <f t="shared" si="9"/>
        <v>800000</v>
      </c>
      <c r="P66" s="20">
        <f t="shared" si="10"/>
        <v>800000</v>
      </c>
    </row>
    <row r="67" spans="1:16" ht="33.75" x14ac:dyDescent="0.25">
      <c r="A67" s="18">
        <v>57</v>
      </c>
      <c r="B67" s="29" t="s">
        <v>124</v>
      </c>
      <c r="C67" s="24" t="s">
        <v>130</v>
      </c>
      <c r="D67" s="23" t="s">
        <v>128</v>
      </c>
      <c r="E67" s="23" t="s">
        <v>24</v>
      </c>
      <c r="F67" s="45">
        <v>1</v>
      </c>
      <c r="G67" s="18">
        <v>180000</v>
      </c>
      <c r="H67" s="18">
        <f t="shared" si="6"/>
        <v>180000</v>
      </c>
      <c r="I67" s="19">
        <v>162000</v>
      </c>
      <c r="J67" s="20">
        <f t="shared" si="3"/>
        <v>162000</v>
      </c>
      <c r="K67" s="21">
        <v>180000</v>
      </c>
      <c r="L67" s="20">
        <f t="shared" si="4"/>
        <v>180000</v>
      </c>
      <c r="M67" s="21">
        <v>198000.00000000003</v>
      </c>
      <c r="N67" s="20">
        <f t="shared" si="5"/>
        <v>198000.00000000003</v>
      </c>
      <c r="O67" s="19">
        <f t="shared" si="9"/>
        <v>180000</v>
      </c>
      <c r="P67" s="20">
        <f t="shared" si="10"/>
        <v>180000</v>
      </c>
    </row>
    <row r="68" spans="1:16" ht="33.75" x14ac:dyDescent="0.25">
      <c r="A68" s="18">
        <v>58</v>
      </c>
      <c r="B68" s="29" t="s">
        <v>124</v>
      </c>
      <c r="C68" s="24" t="s">
        <v>131</v>
      </c>
      <c r="D68" s="23" t="s">
        <v>128</v>
      </c>
      <c r="E68" s="23" t="s">
        <v>24</v>
      </c>
      <c r="F68" s="45">
        <v>1</v>
      </c>
      <c r="G68" s="18">
        <v>180000</v>
      </c>
      <c r="H68" s="18">
        <f t="shared" si="6"/>
        <v>180000</v>
      </c>
      <c r="I68" s="19">
        <v>162000</v>
      </c>
      <c r="J68" s="20">
        <f t="shared" si="3"/>
        <v>162000</v>
      </c>
      <c r="K68" s="21">
        <v>180000</v>
      </c>
      <c r="L68" s="20">
        <f t="shared" si="4"/>
        <v>180000</v>
      </c>
      <c r="M68" s="21">
        <v>198000.00000000003</v>
      </c>
      <c r="N68" s="20">
        <f t="shared" si="5"/>
        <v>198000.00000000003</v>
      </c>
      <c r="O68" s="19">
        <f t="shared" si="9"/>
        <v>180000</v>
      </c>
      <c r="P68" s="20">
        <f t="shared" si="10"/>
        <v>180000</v>
      </c>
    </row>
    <row r="69" spans="1:16" ht="22.5" x14ac:dyDescent="0.25">
      <c r="A69" s="18">
        <v>59</v>
      </c>
      <c r="B69" s="29" t="s">
        <v>124</v>
      </c>
      <c r="C69" s="42" t="s">
        <v>132</v>
      </c>
      <c r="D69" s="33" t="s">
        <v>126</v>
      </c>
      <c r="E69" s="27" t="s">
        <v>24</v>
      </c>
      <c r="F69" s="45">
        <v>1</v>
      </c>
      <c r="G69" s="18"/>
      <c r="H69" s="18"/>
      <c r="I69" s="19">
        <v>162000</v>
      </c>
      <c r="J69" s="20">
        <f t="shared" si="3"/>
        <v>162000</v>
      </c>
      <c r="K69" s="21">
        <v>180000</v>
      </c>
      <c r="L69" s="20">
        <f t="shared" si="4"/>
        <v>180000</v>
      </c>
      <c r="M69" s="21">
        <v>198000</v>
      </c>
      <c r="N69" s="20">
        <f t="shared" si="5"/>
        <v>198000</v>
      </c>
      <c r="O69" s="19">
        <f t="shared" si="9"/>
        <v>180000</v>
      </c>
      <c r="P69" s="20">
        <f t="shared" si="10"/>
        <v>180000</v>
      </c>
    </row>
    <row r="70" spans="1:16" ht="22.5" x14ac:dyDescent="0.25">
      <c r="A70" s="18">
        <v>60</v>
      </c>
      <c r="B70" s="29" t="s">
        <v>124</v>
      </c>
      <c r="C70" s="24" t="s">
        <v>133</v>
      </c>
      <c r="D70" s="23" t="s">
        <v>128</v>
      </c>
      <c r="E70" s="23" t="s">
        <v>24</v>
      </c>
      <c r="F70" s="45">
        <v>1</v>
      </c>
      <c r="G70" s="18">
        <v>180000</v>
      </c>
      <c r="H70" s="18">
        <f t="shared" si="6"/>
        <v>180000</v>
      </c>
      <c r="I70" s="19">
        <v>162000</v>
      </c>
      <c r="J70" s="20">
        <f t="shared" si="3"/>
        <v>162000</v>
      </c>
      <c r="K70" s="21">
        <v>180000</v>
      </c>
      <c r="L70" s="20">
        <f t="shared" si="4"/>
        <v>180000</v>
      </c>
      <c r="M70" s="21">
        <v>198000.00000000003</v>
      </c>
      <c r="N70" s="20">
        <f t="shared" si="5"/>
        <v>198000.00000000003</v>
      </c>
      <c r="O70" s="19">
        <f t="shared" si="9"/>
        <v>180000</v>
      </c>
      <c r="P70" s="20">
        <f t="shared" si="10"/>
        <v>180000</v>
      </c>
    </row>
    <row r="71" spans="1:16" ht="22.5" x14ac:dyDescent="0.25">
      <c r="A71" s="18">
        <v>61</v>
      </c>
      <c r="B71" s="29" t="s">
        <v>124</v>
      </c>
      <c r="C71" s="24" t="s">
        <v>134</v>
      </c>
      <c r="D71" s="23" t="s">
        <v>128</v>
      </c>
      <c r="E71" s="23" t="s">
        <v>24</v>
      </c>
      <c r="F71" s="45">
        <v>1</v>
      </c>
      <c r="G71" s="18">
        <v>180000</v>
      </c>
      <c r="H71" s="18">
        <f t="shared" si="6"/>
        <v>180000</v>
      </c>
      <c r="I71" s="19">
        <v>162000</v>
      </c>
      <c r="J71" s="20">
        <f t="shared" si="3"/>
        <v>162000</v>
      </c>
      <c r="K71" s="21">
        <v>180000</v>
      </c>
      <c r="L71" s="20">
        <f t="shared" si="4"/>
        <v>180000</v>
      </c>
      <c r="M71" s="21">
        <v>198000.00000000003</v>
      </c>
      <c r="N71" s="20">
        <f t="shared" si="5"/>
        <v>198000.00000000003</v>
      </c>
      <c r="O71" s="19">
        <f t="shared" si="9"/>
        <v>180000</v>
      </c>
      <c r="P71" s="20">
        <f t="shared" si="10"/>
        <v>180000</v>
      </c>
    </row>
    <row r="72" spans="1:16" ht="22.5" x14ac:dyDescent="0.25">
      <c r="A72" s="18">
        <v>62</v>
      </c>
      <c r="B72" s="29" t="s">
        <v>124</v>
      </c>
      <c r="C72" s="24" t="s">
        <v>135</v>
      </c>
      <c r="D72" s="23" t="s">
        <v>128</v>
      </c>
      <c r="E72" s="23" t="s">
        <v>24</v>
      </c>
      <c r="F72" s="45">
        <v>1</v>
      </c>
      <c r="G72" s="18">
        <v>180000</v>
      </c>
      <c r="H72" s="18">
        <f t="shared" si="6"/>
        <v>180000</v>
      </c>
      <c r="I72" s="19">
        <v>162000</v>
      </c>
      <c r="J72" s="20">
        <f t="shared" si="3"/>
        <v>162000</v>
      </c>
      <c r="K72" s="21">
        <v>180000</v>
      </c>
      <c r="L72" s="20">
        <f t="shared" si="4"/>
        <v>180000</v>
      </c>
      <c r="M72" s="21">
        <v>198000.00000000003</v>
      </c>
      <c r="N72" s="20">
        <f t="shared" si="5"/>
        <v>198000.00000000003</v>
      </c>
      <c r="O72" s="19">
        <f t="shared" si="9"/>
        <v>180000</v>
      </c>
      <c r="P72" s="20">
        <f t="shared" si="10"/>
        <v>180000</v>
      </c>
    </row>
    <row r="73" spans="1:16" ht="33.75" x14ac:dyDescent="0.25">
      <c r="A73" s="18">
        <v>63</v>
      </c>
      <c r="B73" s="29" t="s">
        <v>124</v>
      </c>
      <c r="C73" s="24" t="s">
        <v>136</v>
      </c>
      <c r="D73" s="23" t="s">
        <v>128</v>
      </c>
      <c r="E73" s="23" t="s">
        <v>24</v>
      </c>
      <c r="F73" s="45">
        <v>1</v>
      </c>
      <c r="G73" s="18">
        <v>180000</v>
      </c>
      <c r="H73" s="18">
        <f t="shared" si="6"/>
        <v>180000</v>
      </c>
      <c r="I73" s="19">
        <v>162000</v>
      </c>
      <c r="J73" s="20">
        <f t="shared" si="3"/>
        <v>162000</v>
      </c>
      <c r="K73" s="21">
        <v>180000</v>
      </c>
      <c r="L73" s="20">
        <f t="shared" si="4"/>
        <v>180000</v>
      </c>
      <c r="M73" s="21">
        <v>198000.00000000003</v>
      </c>
      <c r="N73" s="20">
        <f t="shared" si="5"/>
        <v>198000.00000000003</v>
      </c>
      <c r="O73" s="19">
        <f t="shared" si="9"/>
        <v>180000</v>
      </c>
      <c r="P73" s="20">
        <f t="shared" si="10"/>
        <v>180000</v>
      </c>
    </row>
    <row r="74" spans="1:16" ht="22.5" x14ac:dyDescent="0.25">
      <c r="A74" s="18">
        <v>64</v>
      </c>
      <c r="B74" s="29" t="s">
        <v>124</v>
      </c>
      <c r="C74" s="28" t="s">
        <v>137</v>
      </c>
      <c r="D74" s="18" t="s">
        <v>106</v>
      </c>
      <c r="E74" s="23" t="s">
        <v>24</v>
      </c>
      <c r="F74" s="45">
        <v>1</v>
      </c>
      <c r="G74" s="18"/>
      <c r="H74" s="18"/>
      <c r="I74" s="19">
        <v>315000</v>
      </c>
      <c r="J74" s="20">
        <f t="shared" si="3"/>
        <v>315000</v>
      </c>
      <c r="K74" s="21">
        <v>350000</v>
      </c>
      <c r="L74" s="20">
        <f t="shared" si="4"/>
        <v>350000</v>
      </c>
      <c r="M74" s="21">
        <v>385000</v>
      </c>
      <c r="N74" s="20">
        <f t="shared" si="5"/>
        <v>385000</v>
      </c>
      <c r="O74" s="19">
        <f t="shared" si="9"/>
        <v>350000</v>
      </c>
      <c r="P74" s="20">
        <f t="shared" si="10"/>
        <v>350000</v>
      </c>
    </row>
    <row r="75" spans="1:16" ht="33.75" x14ac:dyDescent="0.25">
      <c r="A75" s="18">
        <v>65</v>
      </c>
      <c r="B75" s="25" t="s">
        <v>138</v>
      </c>
      <c r="C75" s="42" t="s">
        <v>139</v>
      </c>
      <c r="D75" s="39" t="s">
        <v>140</v>
      </c>
      <c r="E75" s="23" t="s">
        <v>24</v>
      </c>
      <c r="F75" s="45">
        <v>1</v>
      </c>
      <c r="G75" s="18"/>
      <c r="H75" s="18"/>
      <c r="I75" s="19">
        <v>909000</v>
      </c>
      <c r="J75" s="20">
        <f t="shared" ref="J75:J80" si="11">I75*F75</f>
        <v>909000</v>
      </c>
      <c r="K75" s="21">
        <v>1010000</v>
      </c>
      <c r="L75" s="20">
        <f t="shared" ref="L75:L80" si="12">K75*F75</f>
        <v>1010000</v>
      </c>
      <c r="M75" s="21">
        <v>1111000</v>
      </c>
      <c r="N75" s="20">
        <f t="shared" ref="N75:N80" si="13">M75*F75</f>
        <v>1111000</v>
      </c>
      <c r="O75" s="19">
        <f t="shared" si="9"/>
        <v>1010000</v>
      </c>
      <c r="P75" s="20">
        <f t="shared" si="10"/>
        <v>1010000</v>
      </c>
    </row>
    <row r="76" spans="1:16" ht="22.5" x14ac:dyDescent="0.25">
      <c r="A76" s="18">
        <v>66</v>
      </c>
      <c r="B76" s="29" t="s">
        <v>141</v>
      </c>
      <c r="C76" s="24" t="s">
        <v>142</v>
      </c>
      <c r="D76" s="23" t="s">
        <v>128</v>
      </c>
      <c r="E76" s="23">
        <v>1</v>
      </c>
      <c r="F76" s="45">
        <v>1</v>
      </c>
      <c r="G76" s="18">
        <v>100000</v>
      </c>
      <c r="H76" s="18">
        <f t="shared" si="6"/>
        <v>100000</v>
      </c>
      <c r="I76" s="19">
        <v>72000</v>
      </c>
      <c r="J76" s="20">
        <f t="shared" si="11"/>
        <v>72000</v>
      </c>
      <c r="K76" s="21">
        <v>80000</v>
      </c>
      <c r="L76" s="20">
        <f t="shared" si="12"/>
        <v>80000</v>
      </c>
      <c r="M76" s="21">
        <v>88000</v>
      </c>
      <c r="N76" s="20">
        <f t="shared" si="13"/>
        <v>88000</v>
      </c>
      <c r="O76" s="19">
        <f t="shared" si="9"/>
        <v>80000</v>
      </c>
      <c r="P76" s="20">
        <f t="shared" si="10"/>
        <v>80000</v>
      </c>
    </row>
    <row r="77" spans="1:16" x14ac:dyDescent="0.25">
      <c r="A77" s="18">
        <v>67</v>
      </c>
      <c r="B77" s="29" t="s">
        <v>143</v>
      </c>
      <c r="C77" s="24" t="s">
        <v>144</v>
      </c>
      <c r="D77" s="23" t="s">
        <v>128</v>
      </c>
      <c r="E77" s="23">
        <v>1</v>
      </c>
      <c r="F77" s="45">
        <v>1</v>
      </c>
      <c r="G77" s="18">
        <v>200000</v>
      </c>
      <c r="H77" s="18">
        <f t="shared" si="6"/>
        <v>200000</v>
      </c>
      <c r="I77" s="19">
        <v>180000</v>
      </c>
      <c r="J77" s="20">
        <f t="shared" si="11"/>
        <v>180000</v>
      </c>
      <c r="K77" s="21">
        <v>200000</v>
      </c>
      <c r="L77" s="20">
        <f t="shared" si="12"/>
        <v>200000</v>
      </c>
      <c r="M77" s="21">
        <v>220000.00000000003</v>
      </c>
      <c r="N77" s="20">
        <f t="shared" si="13"/>
        <v>220000.00000000003</v>
      </c>
      <c r="O77" s="19">
        <f t="shared" si="9"/>
        <v>200000</v>
      </c>
      <c r="P77" s="20">
        <f t="shared" si="10"/>
        <v>200000</v>
      </c>
    </row>
    <row r="78" spans="1:16" x14ac:dyDescent="0.25">
      <c r="A78" s="18">
        <v>68</v>
      </c>
      <c r="B78" s="29" t="s">
        <v>145</v>
      </c>
      <c r="C78" s="24" t="s">
        <v>146</v>
      </c>
      <c r="D78" s="23" t="s">
        <v>128</v>
      </c>
      <c r="E78" s="23">
        <v>1</v>
      </c>
      <c r="F78" s="45">
        <v>1</v>
      </c>
      <c r="G78" s="18">
        <v>700000</v>
      </c>
      <c r="H78" s="18">
        <f t="shared" si="6"/>
        <v>700000</v>
      </c>
      <c r="I78" s="19">
        <v>630000</v>
      </c>
      <c r="J78" s="20">
        <f t="shared" si="11"/>
        <v>630000</v>
      </c>
      <c r="K78" s="21">
        <v>700000</v>
      </c>
      <c r="L78" s="20">
        <f t="shared" si="12"/>
        <v>700000</v>
      </c>
      <c r="M78" s="21">
        <v>770000.00000000012</v>
      </c>
      <c r="N78" s="20">
        <f t="shared" si="13"/>
        <v>770000.00000000012</v>
      </c>
      <c r="O78" s="19">
        <f t="shared" si="9"/>
        <v>700000</v>
      </c>
      <c r="P78" s="20">
        <f t="shared" si="10"/>
        <v>700000</v>
      </c>
    </row>
    <row r="79" spans="1:16" x14ac:dyDescent="0.25">
      <c r="A79" s="18">
        <v>69</v>
      </c>
      <c r="B79" s="29" t="s">
        <v>147</v>
      </c>
      <c r="C79" s="24" t="s">
        <v>148</v>
      </c>
      <c r="D79" s="23" t="s">
        <v>128</v>
      </c>
      <c r="E79" s="23">
        <v>1</v>
      </c>
      <c r="F79" s="45">
        <v>1</v>
      </c>
      <c r="G79" s="18">
        <v>400000</v>
      </c>
      <c r="H79" s="18">
        <f t="shared" si="6"/>
        <v>400000</v>
      </c>
      <c r="I79" s="19">
        <v>360000</v>
      </c>
      <c r="J79" s="20">
        <f t="shared" si="11"/>
        <v>360000</v>
      </c>
      <c r="K79" s="21">
        <v>400000</v>
      </c>
      <c r="L79" s="20">
        <f t="shared" si="12"/>
        <v>400000</v>
      </c>
      <c r="M79" s="21">
        <v>440000.00000000006</v>
      </c>
      <c r="N79" s="20">
        <f t="shared" si="13"/>
        <v>440000.00000000006</v>
      </c>
      <c r="O79" s="19">
        <f t="shared" si="9"/>
        <v>400000</v>
      </c>
      <c r="P79" s="20">
        <f t="shared" si="10"/>
        <v>400000</v>
      </c>
    </row>
    <row r="80" spans="1:16" x14ac:dyDescent="0.25">
      <c r="A80" s="18">
        <v>70</v>
      </c>
      <c r="B80" s="39" t="s">
        <v>149</v>
      </c>
      <c r="C80" s="24" t="s">
        <v>150</v>
      </c>
      <c r="D80" s="23" t="s">
        <v>128</v>
      </c>
      <c r="E80" s="23">
        <v>1</v>
      </c>
      <c r="F80" s="45">
        <v>1</v>
      </c>
      <c r="G80" s="18">
        <v>10000</v>
      </c>
      <c r="H80" s="18">
        <f t="shared" si="6"/>
        <v>10000</v>
      </c>
      <c r="I80" s="19">
        <v>459000</v>
      </c>
      <c r="J80" s="20">
        <f t="shared" si="11"/>
        <v>459000</v>
      </c>
      <c r="K80" s="21">
        <v>510000</v>
      </c>
      <c r="L80" s="20">
        <f t="shared" si="12"/>
        <v>510000</v>
      </c>
      <c r="M80" s="21">
        <v>561000</v>
      </c>
      <c r="N80" s="20">
        <f t="shared" si="13"/>
        <v>561000</v>
      </c>
      <c r="O80" s="19">
        <f t="shared" si="9"/>
        <v>510000</v>
      </c>
      <c r="P80" s="20">
        <f t="shared" si="10"/>
        <v>510000</v>
      </c>
    </row>
    <row r="81" spans="1:16" x14ac:dyDescent="0.25">
      <c r="A81" s="35"/>
      <c r="B81" s="56"/>
      <c r="C81" s="16" t="s">
        <v>151</v>
      </c>
      <c r="D81" s="57"/>
      <c r="E81" s="57"/>
      <c r="F81" s="58"/>
      <c r="G81" s="35"/>
      <c r="H81" s="35">
        <f t="shared" si="6"/>
        <v>0</v>
      </c>
      <c r="I81" s="36"/>
      <c r="J81" s="37"/>
      <c r="K81" s="38"/>
      <c r="L81" s="37"/>
      <c r="M81" s="38"/>
      <c r="N81" s="37"/>
      <c r="O81" s="36"/>
      <c r="P81" s="37"/>
    </row>
    <row r="82" spans="1:16" ht="56.25" x14ac:dyDescent="0.25">
      <c r="A82" s="18">
        <v>71</v>
      </c>
      <c r="B82" s="29" t="s">
        <v>152</v>
      </c>
      <c r="C82" s="24" t="s">
        <v>153</v>
      </c>
      <c r="D82" s="23" t="s">
        <v>154</v>
      </c>
      <c r="E82" s="23" t="s">
        <v>24</v>
      </c>
      <c r="F82" s="45">
        <v>1</v>
      </c>
      <c r="G82" s="18">
        <v>500000</v>
      </c>
      <c r="H82" s="18">
        <f t="shared" ref="H82:H178" si="14">G82*F82</f>
        <v>500000</v>
      </c>
      <c r="I82" s="19">
        <v>450000</v>
      </c>
      <c r="J82" s="20">
        <f t="shared" ref="J82:J179" si="15">I82*F82</f>
        <v>450000</v>
      </c>
      <c r="K82" s="21">
        <v>500000</v>
      </c>
      <c r="L82" s="20">
        <f t="shared" ref="L82:L179" si="16">K82*F82</f>
        <v>500000</v>
      </c>
      <c r="M82" s="21">
        <v>550000</v>
      </c>
      <c r="N82" s="20">
        <f t="shared" ref="N82:N179" si="17">M82*F82</f>
        <v>550000</v>
      </c>
      <c r="O82" s="19">
        <f t="shared" ref="O82:O92" si="18">ROUND((I82+K82+M82)/3,0)</f>
        <v>500000</v>
      </c>
      <c r="P82" s="20">
        <f t="shared" ref="P82:P92" si="19">(J82+L82+N82)/3</f>
        <v>500000</v>
      </c>
    </row>
    <row r="83" spans="1:16" ht="112.5" x14ac:dyDescent="0.25">
      <c r="A83" s="18">
        <v>72</v>
      </c>
      <c r="B83" s="22" t="s">
        <v>155</v>
      </c>
      <c r="C83" s="40" t="s">
        <v>156</v>
      </c>
      <c r="D83" s="27" t="s">
        <v>157</v>
      </c>
      <c r="E83" s="23" t="s">
        <v>24</v>
      </c>
      <c r="F83" s="45">
        <v>1</v>
      </c>
      <c r="G83" s="18"/>
      <c r="H83" s="18"/>
      <c r="I83" s="41">
        <v>997000</v>
      </c>
      <c r="J83" s="20">
        <f t="shared" si="15"/>
        <v>997000</v>
      </c>
      <c r="K83" s="41">
        <v>997100</v>
      </c>
      <c r="L83" s="20">
        <f t="shared" si="16"/>
        <v>997100</v>
      </c>
      <c r="M83" s="41">
        <v>997200</v>
      </c>
      <c r="N83" s="20">
        <f t="shared" si="17"/>
        <v>997200</v>
      </c>
      <c r="O83" s="19">
        <f t="shared" si="18"/>
        <v>997100</v>
      </c>
      <c r="P83" s="20">
        <f t="shared" si="19"/>
        <v>997100</v>
      </c>
    </row>
    <row r="84" spans="1:16" ht="112.5" x14ac:dyDescent="0.25">
      <c r="A84" s="18">
        <v>73</v>
      </c>
      <c r="B84" s="22" t="s">
        <v>158</v>
      </c>
      <c r="C84" s="40" t="s">
        <v>159</v>
      </c>
      <c r="D84" s="27" t="s">
        <v>157</v>
      </c>
      <c r="E84" s="23" t="s">
        <v>24</v>
      </c>
      <c r="F84" s="45">
        <v>1</v>
      </c>
      <c r="G84" s="18"/>
      <c r="H84" s="18"/>
      <c r="I84" s="41">
        <v>3286613</v>
      </c>
      <c r="J84" s="20">
        <f t="shared" si="15"/>
        <v>3286613</v>
      </c>
      <c r="K84" s="41">
        <v>3493938</v>
      </c>
      <c r="L84" s="20">
        <f t="shared" si="16"/>
        <v>3493938</v>
      </c>
      <c r="M84" s="41">
        <v>3569449</v>
      </c>
      <c r="N84" s="20">
        <f t="shared" si="17"/>
        <v>3569449</v>
      </c>
      <c r="O84" s="19">
        <f t="shared" si="18"/>
        <v>3450000</v>
      </c>
      <c r="P84" s="20">
        <f t="shared" si="19"/>
        <v>3450000</v>
      </c>
    </row>
    <row r="85" spans="1:16" ht="101.25" x14ac:dyDescent="0.25">
      <c r="A85" s="18">
        <v>74</v>
      </c>
      <c r="B85" s="22" t="s">
        <v>160</v>
      </c>
      <c r="C85" s="40" t="s">
        <v>161</v>
      </c>
      <c r="D85" s="27" t="s">
        <v>162</v>
      </c>
      <c r="E85" s="23" t="s">
        <v>24</v>
      </c>
      <c r="F85" s="45">
        <v>1</v>
      </c>
      <c r="G85" s="18"/>
      <c r="H85" s="18"/>
      <c r="I85" s="41">
        <v>953000</v>
      </c>
      <c r="J85" s="20">
        <f t="shared" si="15"/>
        <v>953000</v>
      </c>
      <c r="K85" s="41">
        <v>953500</v>
      </c>
      <c r="L85" s="20">
        <f t="shared" si="16"/>
        <v>953500</v>
      </c>
      <c r="M85" s="41">
        <v>954063</v>
      </c>
      <c r="N85" s="20">
        <f t="shared" si="17"/>
        <v>954063</v>
      </c>
      <c r="O85" s="19">
        <f t="shared" si="18"/>
        <v>953521</v>
      </c>
      <c r="P85" s="20">
        <f t="shared" si="19"/>
        <v>953521</v>
      </c>
    </row>
    <row r="86" spans="1:16" ht="90" x14ac:dyDescent="0.25">
      <c r="A86" s="18">
        <v>75</v>
      </c>
      <c r="B86" s="29" t="s">
        <v>163</v>
      </c>
      <c r="C86" s="24" t="s">
        <v>164</v>
      </c>
      <c r="D86" s="23" t="s">
        <v>165</v>
      </c>
      <c r="E86" s="23" t="s">
        <v>24</v>
      </c>
      <c r="F86" s="45">
        <v>1</v>
      </c>
      <c r="G86" s="18">
        <v>100000</v>
      </c>
      <c r="H86" s="18">
        <f t="shared" si="14"/>
        <v>100000</v>
      </c>
      <c r="I86" s="19">
        <v>90000</v>
      </c>
      <c r="J86" s="20">
        <f t="shared" si="15"/>
        <v>90000</v>
      </c>
      <c r="K86" s="21">
        <v>100000</v>
      </c>
      <c r="L86" s="20">
        <f t="shared" si="16"/>
        <v>100000</v>
      </c>
      <c r="M86" s="21">
        <v>110000.00000000001</v>
      </c>
      <c r="N86" s="20">
        <f t="shared" si="17"/>
        <v>110000.00000000001</v>
      </c>
      <c r="O86" s="19">
        <f t="shared" si="18"/>
        <v>100000</v>
      </c>
      <c r="P86" s="20">
        <f t="shared" si="19"/>
        <v>100000</v>
      </c>
    </row>
    <row r="87" spans="1:16" ht="112.5" x14ac:dyDescent="0.25">
      <c r="A87" s="18">
        <v>76</v>
      </c>
      <c r="B87" s="29" t="s">
        <v>163</v>
      </c>
      <c r="C87" s="24" t="s">
        <v>166</v>
      </c>
      <c r="D87" s="23" t="s">
        <v>165</v>
      </c>
      <c r="E87" s="23" t="s">
        <v>24</v>
      </c>
      <c r="F87" s="45">
        <v>1</v>
      </c>
      <c r="G87" s="18">
        <v>160000</v>
      </c>
      <c r="H87" s="18">
        <f t="shared" si="14"/>
        <v>160000</v>
      </c>
      <c r="I87" s="19">
        <v>144000</v>
      </c>
      <c r="J87" s="20">
        <f t="shared" si="15"/>
        <v>144000</v>
      </c>
      <c r="K87" s="21">
        <v>160000</v>
      </c>
      <c r="L87" s="20">
        <f t="shared" si="16"/>
        <v>160000</v>
      </c>
      <c r="M87" s="21">
        <v>176000</v>
      </c>
      <c r="N87" s="20">
        <f t="shared" si="17"/>
        <v>176000</v>
      </c>
      <c r="O87" s="19">
        <f t="shared" si="18"/>
        <v>160000</v>
      </c>
      <c r="P87" s="20">
        <f t="shared" si="19"/>
        <v>160000</v>
      </c>
    </row>
    <row r="88" spans="1:16" ht="90" x14ac:dyDescent="0.25">
      <c r="A88" s="18">
        <v>77</v>
      </c>
      <c r="B88" s="29" t="s">
        <v>163</v>
      </c>
      <c r="C88" s="24" t="s">
        <v>167</v>
      </c>
      <c r="D88" s="23" t="s">
        <v>154</v>
      </c>
      <c r="E88" s="23" t="s">
        <v>24</v>
      </c>
      <c r="F88" s="45">
        <v>1</v>
      </c>
      <c r="G88" s="18">
        <v>500000</v>
      </c>
      <c r="H88" s="18">
        <f t="shared" si="14"/>
        <v>500000</v>
      </c>
      <c r="I88" s="19">
        <v>450000</v>
      </c>
      <c r="J88" s="20">
        <f t="shared" si="15"/>
        <v>450000</v>
      </c>
      <c r="K88" s="21">
        <v>500000</v>
      </c>
      <c r="L88" s="20">
        <f t="shared" si="16"/>
        <v>500000</v>
      </c>
      <c r="M88" s="21">
        <v>550000</v>
      </c>
      <c r="N88" s="20">
        <f t="shared" si="17"/>
        <v>550000</v>
      </c>
      <c r="O88" s="19">
        <f t="shared" si="18"/>
        <v>500000</v>
      </c>
      <c r="P88" s="20">
        <f t="shared" si="19"/>
        <v>500000</v>
      </c>
    </row>
    <row r="89" spans="1:16" ht="33.75" x14ac:dyDescent="0.25">
      <c r="A89" s="18">
        <v>78</v>
      </c>
      <c r="B89" s="29" t="s">
        <v>168</v>
      </c>
      <c r="C89" s="24" t="s">
        <v>169</v>
      </c>
      <c r="D89" s="23" t="s">
        <v>165</v>
      </c>
      <c r="E89" s="23" t="s">
        <v>24</v>
      </c>
      <c r="F89" s="45">
        <v>1</v>
      </c>
      <c r="G89" s="18">
        <v>100000</v>
      </c>
      <c r="H89" s="18">
        <f t="shared" si="14"/>
        <v>100000</v>
      </c>
      <c r="I89" s="19">
        <v>90000</v>
      </c>
      <c r="J89" s="20">
        <f t="shared" si="15"/>
        <v>90000</v>
      </c>
      <c r="K89" s="21">
        <v>100000</v>
      </c>
      <c r="L89" s="20">
        <f t="shared" si="16"/>
        <v>100000</v>
      </c>
      <c r="M89" s="21">
        <v>110000.00000000001</v>
      </c>
      <c r="N89" s="20">
        <f t="shared" si="17"/>
        <v>110000.00000000001</v>
      </c>
      <c r="O89" s="19">
        <f t="shared" si="18"/>
        <v>100000</v>
      </c>
      <c r="P89" s="20">
        <f t="shared" si="19"/>
        <v>100000</v>
      </c>
    </row>
    <row r="90" spans="1:16" ht="202.5" x14ac:dyDescent="0.25">
      <c r="A90" s="18">
        <v>79</v>
      </c>
      <c r="B90" s="22" t="s">
        <v>168</v>
      </c>
      <c r="C90" s="55" t="s">
        <v>170</v>
      </c>
      <c r="D90" s="27" t="s">
        <v>157</v>
      </c>
      <c r="E90" s="23" t="s">
        <v>24</v>
      </c>
      <c r="F90" s="45">
        <v>1</v>
      </c>
      <c r="G90" s="18"/>
      <c r="H90" s="18"/>
      <c r="I90" s="41">
        <v>2054952</v>
      </c>
      <c r="J90" s="20">
        <f t="shared" si="15"/>
        <v>2054952</v>
      </c>
      <c r="K90" s="41">
        <v>1954958</v>
      </c>
      <c r="L90" s="20">
        <f t="shared" si="16"/>
        <v>1954958</v>
      </c>
      <c r="M90" s="41">
        <v>2156413</v>
      </c>
      <c r="N90" s="20">
        <f t="shared" si="17"/>
        <v>2156413</v>
      </c>
      <c r="O90" s="19">
        <f t="shared" si="18"/>
        <v>2055441</v>
      </c>
      <c r="P90" s="20">
        <f t="shared" si="19"/>
        <v>2055441</v>
      </c>
    </row>
    <row r="91" spans="1:16" ht="78.75" x14ac:dyDescent="0.25">
      <c r="A91" s="18">
        <v>80</v>
      </c>
      <c r="B91" s="29" t="s">
        <v>171</v>
      </c>
      <c r="C91" s="24" t="s">
        <v>172</v>
      </c>
      <c r="D91" s="23" t="s">
        <v>165</v>
      </c>
      <c r="E91" s="23" t="s">
        <v>24</v>
      </c>
      <c r="F91" s="45">
        <v>1</v>
      </c>
      <c r="G91" s="18">
        <v>100000</v>
      </c>
      <c r="H91" s="18">
        <f t="shared" si="14"/>
        <v>100000</v>
      </c>
      <c r="I91" s="19">
        <v>90000</v>
      </c>
      <c r="J91" s="20">
        <f t="shared" si="15"/>
        <v>90000</v>
      </c>
      <c r="K91" s="21">
        <v>100000</v>
      </c>
      <c r="L91" s="20">
        <f t="shared" si="16"/>
        <v>100000</v>
      </c>
      <c r="M91" s="21">
        <v>110000.00000000001</v>
      </c>
      <c r="N91" s="20">
        <f t="shared" si="17"/>
        <v>110000.00000000001</v>
      </c>
      <c r="O91" s="19">
        <f t="shared" si="18"/>
        <v>100000</v>
      </c>
      <c r="P91" s="20">
        <f t="shared" si="19"/>
        <v>100000</v>
      </c>
    </row>
    <row r="92" spans="1:16" ht="90" x14ac:dyDescent="0.25">
      <c r="A92" s="18">
        <v>81</v>
      </c>
      <c r="B92" s="29" t="s">
        <v>173</v>
      </c>
      <c r="C92" s="24" t="s">
        <v>174</v>
      </c>
      <c r="D92" s="31" t="s">
        <v>175</v>
      </c>
      <c r="E92" s="23" t="s">
        <v>24</v>
      </c>
      <c r="F92" s="45">
        <v>1</v>
      </c>
      <c r="G92" s="18"/>
      <c r="H92" s="18"/>
      <c r="I92" s="19">
        <v>450000</v>
      </c>
      <c r="J92" s="20">
        <f t="shared" si="15"/>
        <v>450000</v>
      </c>
      <c r="K92" s="21">
        <v>500000</v>
      </c>
      <c r="L92" s="20">
        <f t="shared" si="16"/>
        <v>500000</v>
      </c>
      <c r="M92" s="21">
        <v>550000</v>
      </c>
      <c r="N92" s="20">
        <f t="shared" si="17"/>
        <v>550000</v>
      </c>
      <c r="O92" s="19">
        <f t="shared" si="18"/>
        <v>500000</v>
      </c>
      <c r="P92" s="20">
        <f t="shared" si="19"/>
        <v>500000</v>
      </c>
    </row>
    <row r="93" spans="1:16" x14ac:dyDescent="0.25">
      <c r="A93" s="35"/>
      <c r="B93" s="56"/>
      <c r="C93" s="16" t="s">
        <v>176</v>
      </c>
      <c r="D93" s="57"/>
      <c r="E93" s="57"/>
      <c r="F93" s="58"/>
      <c r="G93" s="35"/>
      <c r="H93" s="35">
        <f t="shared" si="14"/>
        <v>0</v>
      </c>
      <c r="I93" s="36"/>
      <c r="J93" s="37"/>
      <c r="K93" s="38"/>
      <c r="L93" s="37"/>
      <c r="M93" s="38"/>
      <c r="N93" s="37"/>
      <c r="O93" s="36"/>
      <c r="P93" s="37"/>
    </row>
    <row r="94" spans="1:16" ht="56.25" x14ac:dyDescent="0.25">
      <c r="A94" s="18">
        <v>82</v>
      </c>
      <c r="B94" s="39" t="s">
        <v>177</v>
      </c>
      <c r="C94" s="24" t="s">
        <v>178</v>
      </c>
      <c r="D94" s="23" t="s">
        <v>179</v>
      </c>
      <c r="E94" s="23" t="s">
        <v>24</v>
      </c>
      <c r="F94" s="45">
        <v>1</v>
      </c>
      <c r="G94" s="18">
        <v>340000</v>
      </c>
      <c r="H94" s="18">
        <f t="shared" si="14"/>
        <v>340000</v>
      </c>
      <c r="I94" s="19">
        <v>306000</v>
      </c>
      <c r="J94" s="20">
        <f t="shared" si="15"/>
        <v>306000</v>
      </c>
      <c r="K94" s="21">
        <v>340000</v>
      </c>
      <c r="L94" s="20">
        <f t="shared" si="16"/>
        <v>340000</v>
      </c>
      <c r="M94" s="21">
        <v>374000.00000000006</v>
      </c>
      <c r="N94" s="20">
        <f t="shared" si="17"/>
        <v>374000.00000000006</v>
      </c>
      <c r="O94" s="19">
        <f t="shared" ref="O94:O125" si="20">ROUND((I94+K94+M94)/3,0)</f>
        <v>340000</v>
      </c>
      <c r="P94" s="20">
        <f t="shared" ref="P94:P125" si="21">(J94+L94+N94)/3</f>
        <v>340000</v>
      </c>
    </row>
    <row r="95" spans="1:16" ht="56.25" x14ac:dyDescent="0.25">
      <c r="A95" s="18">
        <v>83</v>
      </c>
      <c r="B95" s="24" t="s">
        <v>180</v>
      </c>
      <c r="C95" s="55" t="s">
        <v>181</v>
      </c>
      <c r="D95" s="23" t="s">
        <v>182</v>
      </c>
      <c r="E95" s="23" t="s">
        <v>24</v>
      </c>
      <c r="F95" s="45">
        <v>1</v>
      </c>
      <c r="G95" s="18"/>
      <c r="H95" s="18"/>
      <c r="I95" s="41">
        <v>6821498</v>
      </c>
      <c r="J95" s="20">
        <f t="shared" si="15"/>
        <v>6821498</v>
      </c>
      <c r="K95" s="41">
        <v>6804129</v>
      </c>
      <c r="L95" s="20">
        <f t="shared" si="16"/>
        <v>6804129</v>
      </c>
      <c r="M95" s="41">
        <v>6263497</v>
      </c>
      <c r="N95" s="20">
        <f t="shared" si="17"/>
        <v>6263497</v>
      </c>
      <c r="O95" s="19">
        <f t="shared" si="20"/>
        <v>6629708</v>
      </c>
      <c r="P95" s="20">
        <f t="shared" si="21"/>
        <v>6629708</v>
      </c>
    </row>
    <row r="96" spans="1:16" ht="56.25" x14ac:dyDescent="0.25">
      <c r="A96" s="18">
        <v>84</v>
      </c>
      <c r="B96" s="24" t="s">
        <v>183</v>
      </c>
      <c r="C96" s="55" t="s">
        <v>184</v>
      </c>
      <c r="D96" s="23" t="s">
        <v>182</v>
      </c>
      <c r="E96" s="23" t="s">
        <v>24</v>
      </c>
      <c r="F96" s="45">
        <v>1</v>
      </c>
      <c r="G96" s="18"/>
      <c r="H96" s="18"/>
      <c r="I96" s="41">
        <v>4287652</v>
      </c>
      <c r="J96" s="20">
        <f t="shared" si="15"/>
        <v>4287652</v>
      </c>
      <c r="K96" s="41">
        <v>4403271</v>
      </c>
      <c r="L96" s="20">
        <f t="shared" si="16"/>
        <v>4403271</v>
      </c>
      <c r="M96" s="41">
        <v>3913511</v>
      </c>
      <c r="N96" s="20">
        <f t="shared" si="17"/>
        <v>3913511</v>
      </c>
      <c r="O96" s="19">
        <f t="shared" si="20"/>
        <v>4201478</v>
      </c>
      <c r="P96" s="20">
        <f t="shared" si="21"/>
        <v>4201478</v>
      </c>
    </row>
    <row r="97" spans="1:16" ht="56.25" x14ac:dyDescent="0.25">
      <c r="A97" s="18">
        <v>85</v>
      </c>
      <c r="B97" s="24" t="s">
        <v>185</v>
      </c>
      <c r="C97" s="55" t="s">
        <v>186</v>
      </c>
      <c r="D97" s="23" t="s">
        <v>182</v>
      </c>
      <c r="E97" s="23" t="s">
        <v>24</v>
      </c>
      <c r="F97" s="45">
        <v>1</v>
      </c>
      <c r="G97" s="18"/>
      <c r="H97" s="18"/>
      <c r="I97" s="41">
        <v>3152325</v>
      </c>
      <c r="J97" s="20">
        <f t="shared" si="15"/>
        <v>3152325</v>
      </c>
      <c r="K97" s="41">
        <v>3066868</v>
      </c>
      <c r="L97" s="20">
        <f t="shared" si="16"/>
        <v>3066868</v>
      </c>
      <c r="M97" s="41">
        <v>3068285</v>
      </c>
      <c r="N97" s="20">
        <f t="shared" si="17"/>
        <v>3068285</v>
      </c>
      <c r="O97" s="19">
        <f t="shared" si="20"/>
        <v>3095826</v>
      </c>
      <c r="P97" s="20">
        <f t="shared" si="21"/>
        <v>3095826</v>
      </c>
    </row>
    <row r="98" spans="1:16" ht="56.25" x14ac:dyDescent="0.25">
      <c r="A98" s="18">
        <v>86</v>
      </c>
      <c r="B98" s="24" t="s">
        <v>187</v>
      </c>
      <c r="C98" s="55" t="s">
        <v>188</v>
      </c>
      <c r="D98" s="23" t="s">
        <v>182</v>
      </c>
      <c r="E98" s="23" t="s">
        <v>24</v>
      </c>
      <c r="F98" s="45">
        <v>1</v>
      </c>
      <c r="G98" s="18"/>
      <c r="H98" s="18"/>
      <c r="I98" s="41">
        <v>770821</v>
      </c>
      <c r="J98" s="20">
        <f t="shared" si="15"/>
        <v>770821</v>
      </c>
      <c r="K98" s="41">
        <v>770333</v>
      </c>
      <c r="L98" s="20">
        <f t="shared" si="16"/>
        <v>770333</v>
      </c>
      <c r="M98" s="41">
        <v>664626</v>
      </c>
      <c r="N98" s="20">
        <f t="shared" si="17"/>
        <v>664626</v>
      </c>
      <c r="O98" s="19">
        <f t="shared" si="20"/>
        <v>735260</v>
      </c>
      <c r="P98" s="20">
        <f t="shared" si="21"/>
        <v>735260</v>
      </c>
    </row>
    <row r="99" spans="1:16" ht="56.25" x14ac:dyDescent="0.25">
      <c r="A99" s="18">
        <v>87</v>
      </c>
      <c r="B99" s="42" t="s">
        <v>189</v>
      </c>
      <c r="C99" s="59" t="s">
        <v>190</v>
      </c>
      <c r="D99" s="31" t="s">
        <v>23</v>
      </c>
      <c r="E99" s="23" t="s">
        <v>24</v>
      </c>
      <c r="F99" s="45">
        <v>1</v>
      </c>
      <c r="G99" s="18"/>
      <c r="H99" s="18"/>
      <c r="I99" s="41">
        <v>1415529</v>
      </c>
      <c r="J99" s="20">
        <f t="shared" si="15"/>
        <v>1415529</v>
      </c>
      <c r="K99" s="41">
        <v>1372719</v>
      </c>
      <c r="L99" s="20">
        <f t="shared" si="16"/>
        <v>1372719</v>
      </c>
      <c r="M99" s="41">
        <v>1372719</v>
      </c>
      <c r="N99" s="20">
        <f t="shared" si="17"/>
        <v>1372719</v>
      </c>
      <c r="O99" s="19">
        <f t="shared" si="20"/>
        <v>1386989</v>
      </c>
      <c r="P99" s="20">
        <f t="shared" si="21"/>
        <v>1386989</v>
      </c>
    </row>
    <row r="100" spans="1:16" ht="22.5" x14ac:dyDescent="0.25">
      <c r="A100" s="18">
        <v>88</v>
      </c>
      <c r="B100" s="39" t="s">
        <v>191</v>
      </c>
      <c r="C100" s="24" t="s">
        <v>192</v>
      </c>
      <c r="D100" s="23" t="s">
        <v>193</v>
      </c>
      <c r="E100" s="23" t="s">
        <v>24</v>
      </c>
      <c r="F100" s="45">
        <v>1</v>
      </c>
      <c r="G100" s="18">
        <v>1000000</v>
      </c>
      <c r="H100" s="18">
        <f t="shared" si="14"/>
        <v>1000000</v>
      </c>
      <c r="I100" s="19">
        <v>900000</v>
      </c>
      <c r="J100" s="20">
        <f t="shared" si="15"/>
        <v>900000</v>
      </c>
      <c r="K100" s="21">
        <v>1000000</v>
      </c>
      <c r="L100" s="20">
        <f t="shared" si="16"/>
        <v>1000000</v>
      </c>
      <c r="M100" s="21">
        <v>1100000</v>
      </c>
      <c r="N100" s="20">
        <f t="shared" si="17"/>
        <v>1100000</v>
      </c>
      <c r="O100" s="19">
        <f t="shared" si="20"/>
        <v>1000000</v>
      </c>
      <c r="P100" s="20">
        <f t="shared" si="21"/>
        <v>1000000</v>
      </c>
    </row>
    <row r="101" spans="1:16" ht="33.75" x14ac:dyDescent="0.25">
      <c r="A101" s="18">
        <v>89</v>
      </c>
      <c r="B101" s="39" t="s">
        <v>194</v>
      </c>
      <c r="C101" s="24" t="s">
        <v>195</v>
      </c>
      <c r="D101" s="23" t="s">
        <v>14</v>
      </c>
      <c r="E101" s="23" t="s">
        <v>24</v>
      </c>
      <c r="F101" s="45">
        <v>1</v>
      </c>
      <c r="G101" s="18">
        <v>10000000</v>
      </c>
      <c r="H101" s="18">
        <f t="shared" si="14"/>
        <v>10000000</v>
      </c>
      <c r="I101" s="19">
        <v>9000000</v>
      </c>
      <c r="J101" s="20">
        <f t="shared" si="15"/>
        <v>9000000</v>
      </c>
      <c r="K101" s="21">
        <v>10000000</v>
      </c>
      <c r="L101" s="20">
        <f t="shared" si="16"/>
        <v>10000000</v>
      </c>
      <c r="M101" s="21">
        <v>11000000</v>
      </c>
      <c r="N101" s="20">
        <f t="shared" si="17"/>
        <v>11000000</v>
      </c>
      <c r="O101" s="19">
        <f t="shared" si="20"/>
        <v>10000000</v>
      </c>
      <c r="P101" s="20">
        <f t="shared" si="21"/>
        <v>10000000</v>
      </c>
    </row>
    <row r="102" spans="1:16" ht="67.5" x14ac:dyDescent="0.25">
      <c r="A102" s="18">
        <v>90</v>
      </c>
      <c r="B102" s="39" t="s">
        <v>196</v>
      </c>
      <c r="C102" s="24" t="s">
        <v>197</v>
      </c>
      <c r="D102" s="23" t="s">
        <v>198</v>
      </c>
      <c r="E102" s="23" t="s">
        <v>24</v>
      </c>
      <c r="F102" s="45">
        <v>1</v>
      </c>
      <c r="G102" s="18">
        <v>5000000</v>
      </c>
      <c r="H102" s="18">
        <f t="shared" si="14"/>
        <v>5000000</v>
      </c>
      <c r="I102" s="19">
        <v>4500000</v>
      </c>
      <c r="J102" s="20">
        <f t="shared" si="15"/>
        <v>4500000</v>
      </c>
      <c r="K102" s="21">
        <v>5000000</v>
      </c>
      <c r="L102" s="20">
        <f t="shared" si="16"/>
        <v>5000000</v>
      </c>
      <c r="M102" s="21">
        <v>5500000</v>
      </c>
      <c r="N102" s="20">
        <f t="shared" si="17"/>
        <v>5500000</v>
      </c>
      <c r="O102" s="19">
        <f t="shared" si="20"/>
        <v>5000000</v>
      </c>
      <c r="P102" s="20">
        <f t="shared" si="21"/>
        <v>5000000</v>
      </c>
    </row>
    <row r="103" spans="1:16" ht="78.75" x14ac:dyDescent="0.25">
      <c r="A103" s="18">
        <v>91</v>
      </c>
      <c r="B103" s="39" t="s">
        <v>199</v>
      </c>
      <c r="C103" s="24" t="s">
        <v>200</v>
      </c>
      <c r="D103" s="23" t="s">
        <v>201</v>
      </c>
      <c r="E103" s="23" t="s">
        <v>24</v>
      </c>
      <c r="F103" s="45">
        <v>1</v>
      </c>
      <c r="G103" s="18">
        <v>7000000</v>
      </c>
      <c r="H103" s="18">
        <f t="shared" si="14"/>
        <v>7000000</v>
      </c>
      <c r="I103" s="19">
        <v>6300000</v>
      </c>
      <c r="J103" s="20">
        <f t="shared" si="15"/>
        <v>6300000</v>
      </c>
      <c r="K103" s="21">
        <v>7000000</v>
      </c>
      <c r="L103" s="20">
        <f t="shared" si="16"/>
        <v>7000000</v>
      </c>
      <c r="M103" s="21">
        <v>7700000.0000000009</v>
      </c>
      <c r="N103" s="20">
        <f t="shared" si="17"/>
        <v>7700000.0000000009</v>
      </c>
      <c r="O103" s="19">
        <f t="shared" si="20"/>
        <v>7000000</v>
      </c>
      <c r="P103" s="20">
        <f t="shared" si="21"/>
        <v>7000000</v>
      </c>
    </row>
    <row r="104" spans="1:16" ht="33.75" x14ac:dyDescent="0.25">
      <c r="A104" s="18">
        <v>92</v>
      </c>
      <c r="B104" s="24" t="s">
        <v>202</v>
      </c>
      <c r="C104" s="40" t="s">
        <v>203</v>
      </c>
      <c r="D104" s="23" t="s">
        <v>182</v>
      </c>
      <c r="E104" s="23" t="s">
        <v>24</v>
      </c>
      <c r="F104" s="45">
        <v>1</v>
      </c>
      <c r="G104" s="30"/>
      <c r="H104" s="18"/>
      <c r="I104" s="41">
        <v>84780</v>
      </c>
      <c r="J104" s="20">
        <f t="shared" si="15"/>
        <v>84780</v>
      </c>
      <c r="K104" s="41">
        <v>84880</v>
      </c>
      <c r="L104" s="20">
        <f t="shared" si="16"/>
        <v>84880</v>
      </c>
      <c r="M104" s="41">
        <v>84980</v>
      </c>
      <c r="N104" s="20">
        <f t="shared" si="17"/>
        <v>84980</v>
      </c>
      <c r="O104" s="19">
        <f t="shared" si="20"/>
        <v>84880</v>
      </c>
      <c r="P104" s="20">
        <f t="shared" si="21"/>
        <v>84880</v>
      </c>
    </row>
    <row r="105" spans="1:16" ht="33.75" x14ac:dyDescent="0.25">
      <c r="A105" s="18">
        <v>93</v>
      </c>
      <c r="B105" s="24" t="s">
        <v>204</v>
      </c>
      <c r="C105" s="40" t="s">
        <v>205</v>
      </c>
      <c r="D105" s="23" t="s">
        <v>182</v>
      </c>
      <c r="E105" s="23" t="s">
        <v>24</v>
      </c>
      <c r="F105" s="45">
        <v>1</v>
      </c>
      <c r="G105" s="30"/>
      <c r="H105" s="18"/>
      <c r="I105" s="41">
        <v>106200</v>
      </c>
      <c r="J105" s="20">
        <f t="shared" si="15"/>
        <v>106200</v>
      </c>
      <c r="K105" s="41">
        <v>106100</v>
      </c>
      <c r="L105" s="20">
        <f t="shared" si="16"/>
        <v>106100</v>
      </c>
      <c r="M105" s="41">
        <v>106000</v>
      </c>
      <c r="N105" s="20">
        <f t="shared" si="17"/>
        <v>106000</v>
      </c>
      <c r="O105" s="19">
        <f t="shared" si="20"/>
        <v>106100</v>
      </c>
      <c r="P105" s="20">
        <f t="shared" si="21"/>
        <v>106100</v>
      </c>
    </row>
    <row r="106" spans="1:16" ht="33.75" x14ac:dyDescent="0.25">
      <c r="A106" s="18">
        <v>94</v>
      </c>
      <c r="B106" s="24" t="s">
        <v>206</v>
      </c>
      <c r="C106" s="40" t="s">
        <v>207</v>
      </c>
      <c r="D106" s="23" t="s">
        <v>182</v>
      </c>
      <c r="E106" s="23" t="s">
        <v>24</v>
      </c>
      <c r="F106" s="45">
        <v>1</v>
      </c>
      <c r="G106" s="30"/>
      <c r="H106" s="18"/>
      <c r="I106" s="41">
        <v>145245</v>
      </c>
      <c r="J106" s="20">
        <f t="shared" si="15"/>
        <v>145245</v>
      </c>
      <c r="K106" s="41">
        <v>145145</v>
      </c>
      <c r="L106" s="20">
        <f t="shared" si="16"/>
        <v>145145</v>
      </c>
      <c r="M106" s="41">
        <v>145045</v>
      </c>
      <c r="N106" s="20">
        <f t="shared" si="17"/>
        <v>145045</v>
      </c>
      <c r="O106" s="19">
        <f t="shared" si="20"/>
        <v>145145</v>
      </c>
      <c r="P106" s="20">
        <f t="shared" si="21"/>
        <v>145145</v>
      </c>
    </row>
    <row r="107" spans="1:16" ht="33.75" x14ac:dyDescent="0.25">
      <c r="A107" s="18">
        <v>95</v>
      </c>
      <c r="B107" s="24" t="s">
        <v>208</v>
      </c>
      <c r="C107" s="40" t="s">
        <v>209</v>
      </c>
      <c r="D107" s="23" t="s">
        <v>182</v>
      </c>
      <c r="E107" s="23" t="s">
        <v>24</v>
      </c>
      <c r="F107" s="45">
        <v>1</v>
      </c>
      <c r="G107" s="30"/>
      <c r="H107" s="18"/>
      <c r="I107" s="41">
        <v>382060</v>
      </c>
      <c r="J107" s="20">
        <f t="shared" si="15"/>
        <v>382060</v>
      </c>
      <c r="K107" s="41">
        <v>381960</v>
      </c>
      <c r="L107" s="20">
        <f t="shared" si="16"/>
        <v>381960</v>
      </c>
      <c r="M107" s="41">
        <v>381860</v>
      </c>
      <c r="N107" s="20">
        <f t="shared" si="17"/>
        <v>381860</v>
      </c>
      <c r="O107" s="19">
        <f t="shared" si="20"/>
        <v>381960</v>
      </c>
      <c r="P107" s="20">
        <f t="shared" si="21"/>
        <v>381960</v>
      </c>
    </row>
    <row r="108" spans="1:16" ht="22.5" x14ac:dyDescent="0.25">
      <c r="A108" s="18">
        <v>96</v>
      </c>
      <c r="B108" s="24" t="s">
        <v>210</v>
      </c>
      <c r="C108" s="40" t="s">
        <v>211</v>
      </c>
      <c r="D108" s="23" t="s">
        <v>182</v>
      </c>
      <c r="E108" s="23" t="s">
        <v>24</v>
      </c>
      <c r="F108" s="45">
        <v>1</v>
      </c>
      <c r="G108" s="30"/>
      <c r="H108" s="18"/>
      <c r="I108" s="41">
        <v>1711917</v>
      </c>
      <c r="J108" s="20">
        <f t="shared" si="15"/>
        <v>1711917</v>
      </c>
      <c r="K108" s="41">
        <v>1774213</v>
      </c>
      <c r="L108" s="20">
        <f t="shared" si="16"/>
        <v>1774213</v>
      </c>
      <c r="M108" s="41">
        <v>1888160</v>
      </c>
      <c r="N108" s="20">
        <f t="shared" si="17"/>
        <v>1888160</v>
      </c>
      <c r="O108" s="19">
        <f t="shared" si="20"/>
        <v>1791430</v>
      </c>
      <c r="P108" s="20">
        <f t="shared" si="21"/>
        <v>1791430</v>
      </c>
    </row>
    <row r="109" spans="1:16" ht="33.75" x14ac:dyDescent="0.25">
      <c r="A109" s="18">
        <v>97</v>
      </c>
      <c r="B109" s="24" t="s">
        <v>212</v>
      </c>
      <c r="C109" s="40" t="s">
        <v>213</v>
      </c>
      <c r="D109" s="23" t="s">
        <v>182</v>
      </c>
      <c r="E109" s="23" t="s">
        <v>24</v>
      </c>
      <c r="F109" s="45">
        <v>1</v>
      </c>
      <c r="G109" s="30"/>
      <c r="H109" s="18"/>
      <c r="I109" s="41">
        <v>319172</v>
      </c>
      <c r="J109" s="20">
        <f t="shared" si="15"/>
        <v>319172</v>
      </c>
      <c r="K109" s="41">
        <v>315038</v>
      </c>
      <c r="L109" s="20">
        <f t="shared" si="16"/>
        <v>315038</v>
      </c>
      <c r="M109" s="41">
        <v>349790</v>
      </c>
      <c r="N109" s="20">
        <f t="shared" si="17"/>
        <v>349790</v>
      </c>
      <c r="O109" s="19">
        <f t="shared" si="20"/>
        <v>328000</v>
      </c>
      <c r="P109" s="20">
        <f t="shared" si="21"/>
        <v>328000</v>
      </c>
    </row>
    <row r="110" spans="1:16" ht="22.5" x14ac:dyDescent="0.25">
      <c r="A110" s="18">
        <v>98</v>
      </c>
      <c r="B110" s="42" t="s">
        <v>214</v>
      </c>
      <c r="C110" s="40" t="s">
        <v>215</v>
      </c>
      <c r="D110" s="31" t="s">
        <v>23</v>
      </c>
      <c r="E110" s="23" t="s">
        <v>24</v>
      </c>
      <c r="F110" s="45">
        <v>1</v>
      </c>
      <c r="G110" s="30"/>
      <c r="H110" s="18"/>
      <c r="I110" s="41">
        <v>21120</v>
      </c>
      <c r="J110" s="20">
        <f>I110*F110</f>
        <v>21120</v>
      </c>
      <c r="K110" s="41">
        <v>21220</v>
      </c>
      <c r="L110" s="20">
        <f t="shared" si="16"/>
        <v>21220</v>
      </c>
      <c r="M110" s="41">
        <v>21320</v>
      </c>
      <c r="N110" s="20">
        <f t="shared" si="17"/>
        <v>21320</v>
      </c>
      <c r="O110" s="19">
        <f t="shared" si="20"/>
        <v>21220</v>
      </c>
      <c r="P110" s="20">
        <f t="shared" si="21"/>
        <v>21220</v>
      </c>
    </row>
    <row r="111" spans="1:16" ht="33.75" x14ac:dyDescent="0.25">
      <c r="A111" s="18">
        <v>99</v>
      </c>
      <c r="B111" s="24" t="s">
        <v>216</v>
      </c>
      <c r="C111" s="40" t="s">
        <v>217</v>
      </c>
      <c r="D111" s="23" t="s">
        <v>23</v>
      </c>
      <c r="E111" s="23" t="s">
        <v>24</v>
      </c>
      <c r="F111" s="23">
        <v>1</v>
      </c>
      <c r="G111" s="30"/>
      <c r="H111" s="18"/>
      <c r="I111" s="41">
        <v>178726</v>
      </c>
      <c r="J111" s="20">
        <f>I111*F111</f>
        <v>178726</v>
      </c>
      <c r="K111" s="41">
        <v>176987</v>
      </c>
      <c r="L111" s="20">
        <f t="shared" si="16"/>
        <v>176987</v>
      </c>
      <c r="M111" s="41">
        <v>161694</v>
      </c>
      <c r="N111" s="20">
        <f t="shared" si="17"/>
        <v>161694</v>
      </c>
      <c r="O111" s="19">
        <f t="shared" si="20"/>
        <v>172469</v>
      </c>
      <c r="P111" s="20">
        <f t="shared" si="21"/>
        <v>172469</v>
      </c>
    </row>
    <row r="112" spans="1:16" ht="56.25" x14ac:dyDescent="0.25">
      <c r="A112" s="18">
        <v>100</v>
      </c>
      <c r="B112" s="24" t="s">
        <v>218</v>
      </c>
      <c r="C112" s="40" t="s">
        <v>219</v>
      </c>
      <c r="D112" s="23" t="s">
        <v>23</v>
      </c>
      <c r="E112" s="23" t="s">
        <v>24</v>
      </c>
      <c r="F112" s="23">
        <v>1</v>
      </c>
      <c r="G112" s="30"/>
      <c r="H112" s="18"/>
      <c r="I112" s="41">
        <v>19779</v>
      </c>
      <c r="J112" s="20">
        <f t="shared" ref="J112:J116" si="22">I112*F112</f>
        <v>19779</v>
      </c>
      <c r="K112" s="41">
        <v>19869</v>
      </c>
      <c r="L112" s="20">
        <f t="shared" si="16"/>
        <v>19869</v>
      </c>
      <c r="M112" s="41">
        <v>20352</v>
      </c>
      <c r="N112" s="20">
        <f t="shared" si="17"/>
        <v>20352</v>
      </c>
      <c r="O112" s="19">
        <f t="shared" si="20"/>
        <v>20000</v>
      </c>
      <c r="P112" s="20">
        <f t="shared" si="21"/>
        <v>20000</v>
      </c>
    </row>
    <row r="113" spans="1:16" ht="45" x14ac:dyDescent="0.25">
      <c r="A113" s="18">
        <v>101</v>
      </c>
      <c r="B113" s="24" t="s">
        <v>220</v>
      </c>
      <c r="C113" s="40" t="s">
        <v>221</v>
      </c>
      <c r="D113" s="23" t="s">
        <v>23</v>
      </c>
      <c r="E113" s="23" t="s">
        <v>24</v>
      </c>
      <c r="F113" s="23">
        <v>1</v>
      </c>
      <c r="G113" s="30"/>
      <c r="H113" s="18"/>
      <c r="I113" s="41">
        <v>15910</v>
      </c>
      <c r="J113" s="20">
        <f t="shared" si="22"/>
        <v>15910</v>
      </c>
      <c r="K113" s="41">
        <v>15809</v>
      </c>
      <c r="L113" s="20">
        <f t="shared" si="16"/>
        <v>15809</v>
      </c>
      <c r="M113" s="41">
        <v>15708</v>
      </c>
      <c r="N113" s="20">
        <f t="shared" si="17"/>
        <v>15708</v>
      </c>
      <c r="O113" s="19">
        <f t="shared" si="20"/>
        <v>15809</v>
      </c>
      <c r="P113" s="20">
        <f t="shared" si="21"/>
        <v>15809</v>
      </c>
    </row>
    <row r="114" spans="1:16" ht="45" x14ac:dyDescent="0.25">
      <c r="A114" s="18">
        <v>102</v>
      </c>
      <c r="B114" s="24" t="s">
        <v>222</v>
      </c>
      <c r="C114" s="40" t="s">
        <v>223</v>
      </c>
      <c r="D114" s="23" t="s">
        <v>182</v>
      </c>
      <c r="E114" s="23" t="s">
        <v>24</v>
      </c>
      <c r="F114" s="23">
        <v>1</v>
      </c>
      <c r="G114" s="30"/>
      <c r="H114" s="18"/>
      <c r="I114" s="41">
        <v>20017</v>
      </c>
      <c r="J114" s="20">
        <f t="shared" si="22"/>
        <v>20017</v>
      </c>
      <c r="K114" s="41">
        <v>21125</v>
      </c>
      <c r="L114" s="20">
        <f t="shared" si="16"/>
        <v>21125</v>
      </c>
      <c r="M114" s="41">
        <v>20358</v>
      </c>
      <c r="N114" s="20">
        <f t="shared" si="17"/>
        <v>20358</v>
      </c>
      <c r="O114" s="19">
        <f t="shared" si="20"/>
        <v>20500</v>
      </c>
      <c r="P114" s="20">
        <f t="shared" si="21"/>
        <v>20500</v>
      </c>
    </row>
    <row r="115" spans="1:16" ht="33.75" x14ac:dyDescent="0.25">
      <c r="A115" s="18">
        <v>103</v>
      </c>
      <c r="B115" s="24" t="s">
        <v>224</v>
      </c>
      <c r="C115" s="40" t="s">
        <v>225</v>
      </c>
      <c r="D115" s="23" t="s">
        <v>23</v>
      </c>
      <c r="E115" s="23" t="s">
        <v>24</v>
      </c>
      <c r="F115" s="23">
        <v>1</v>
      </c>
      <c r="G115" s="30"/>
      <c r="H115" s="18"/>
      <c r="I115" s="41">
        <v>29249</v>
      </c>
      <c r="J115" s="20">
        <f t="shared" si="22"/>
        <v>29249</v>
      </c>
      <c r="K115" s="41">
        <v>28575</v>
      </c>
      <c r="L115" s="20">
        <f t="shared" si="16"/>
        <v>28575</v>
      </c>
      <c r="M115" s="41">
        <v>30460</v>
      </c>
      <c r="N115" s="20">
        <f t="shared" si="17"/>
        <v>30460</v>
      </c>
      <c r="O115" s="19">
        <f t="shared" si="20"/>
        <v>29428</v>
      </c>
      <c r="P115" s="20">
        <f t="shared" si="21"/>
        <v>29428</v>
      </c>
    </row>
    <row r="116" spans="1:16" ht="33.75" x14ac:dyDescent="0.25">
      <c r="A116" s="18">
        <v>104</v>
      </c>
      <c r="B116" s="24" t="s">
        <v>226</v>
      </c>
      <c r="C116" s="40" t="s">
        <v>227</v>
      </c>
      <c r="D116" s="23" t="s">
        <v>23</v>
      </c>
      <c r="E116" s="23" t="s">
        <v>24</v>
      </c>
      <c r="F116" s="45">
        <v>1</v>
      </c>
      <c r="G116" s="30"/>
      <c r="H116" s="18"/>
      <c r="I116" s="41">
        <v>14593</v>
      </c>
      <c r="J116" s="20">
        <f t="shared" si="22"/>
        <v>14593</v>
      </c>
      <c r="K116" s="41">
        <v>14833</v>
      </c>
      <c r="L116" s="20">
        <f t="shared" si="16"/>
        <v>14833</v>
      </c>
      <c r="M116" s="41">
        <v>15976</v>
      </c>
      <c r="N116" s="20">
        <f t="shared" si="17"/>
        <v>15976</v>
      </c>
      <c r="O116" s="19">
        <f t="shared" si="20"/>
        <v>15134</v>
      </c>
      <c r="P116" s="20">
        <f t="shared" si="21"/>
        <v>15134</v>
      </c>
    </row>
    <row r="117" spans="1:16" ht="33.75" x14ac:dyDescent="0.25">
      <c r="A117" s="18">
        <v>105</v>
      </c>
      <c r="B117" s="42" t="s">
        <v>228</v>
      </c>
      <c r="C117" s="40" t="s">
        <v>229</v>
      </c>
      <c r="D117" s="31" t="s">
        <v>23</v>
      </c>
      <c r="E117" s="23" t="s">
        <v>24</v>
      </c>
      <c r="F117" s="23">
        <v>1</v>
      </c>
      <c r="G117" s="30"/>
      <c r="H117" s="18"/>
      <c r="I117" s="41">
        <v>9400</v>
      </c>
      <c r="J117" s="20">
        <f t="shared" si="15"/>
        <v>9400</v>
      </c>
      <c r="K117" s="41">
        <v>9500</v>
      </c>
      <c r="L117" s="20">
        <f t="shared" si="16"/>
        <v>9500</v>
      </c>
      <c r="M117" s="41">
        <v>9600</v>
      </c>
      <c r="N117" s="20">
        <f t="shared" si="17"/>
        <v>9600</v>
      </c>
      <c r="O117" s="19">
        <f t="shared" si="20"/>
        <v>9500</v>
      </c>
      <c r="P117" s="20">
        <f t="shared" si="21"/>
        <v>9500</v>
      </c>
    </row>
    <row r="118" spans="1:16" ht="45" x14ac:dyDescent="0.25">
      <c r="A118" s="18">
        <v>106</v>
      </c>
      <c r="B118" s="42" t="s">
        <v>230</v>
      </c>
      <c r="C118" s="40" t="s">
        <v>231</v>
      </c>
      <c r="D118" s="31" t="s">
        <v>23</v>
      </c>
      <c r="E118" s="23" t="s">
        <v>24</v>
      </c>
      <c r="F118" s="23">
        <v>1</v>
      </c>
      <c r="G118" s="30"/>
      <c r="H118" s="18"/>
      <c r="I118" s="41">
        <v>2000</v>
      </c>
      <c r="J118" s="20">
        <f t="shared" si="15"/>
        <v>2000</v>
      </c>
      <c r="K118" s="41">
        <v>2000</v>
      </c>
      <c r="L118" s="20">
        <f t="shared" si="16"/>
        <v>2000</v>
      </c>
      <c r="M118" s="41">
        <v>2000</v>
      </c>
      <c r="N118" s="20">
        <f t="shared" si="17"/>
        <v>2000</v>
      </c>
      <c r="O118" s="19">
        <f t="shared" si="20"/>
        <v>2000</v>
      </c>
      <c r="P118" s="20">
        <f t="shared" si="21"/>
        <v>2000</v>
      </c>
    </row>
    <row r="119" spans="1:16" ht="45" x14ac:dyDescent="0.25">
      <c r="A119" s="18">
        <v>107</v>
      </c>
      <c r="B119" s="24" t="s">
        <v>232</v>
      </c>
      <c r="C119" s="40" t="s">
        <v>233</v>
      </c>
      <c r="D119" s="23" t="s">
        <v>23</v>
      </c>
      <c r="E119" s="23" t="s">
        <v>24</v>
      </c>
      <c r="F119" s="23">
        <v>1</v>
      </c>
      <c r="G119" s="30"/>
      <c r="H119" s="18"/>
      <c r="I119" s="41">
        <v>2650</v>
      </c>
      <c r="J119" s="20">
        <f t="shared" si="15"/>
        <v>2650</v>
      </c>
      <c r="K119" s="41">
        <v>2650</v>
      </c>
      <c r="L119" s="20">
        <f t="shared" si="16"/>
        <v>2650</v>
      </c>
      <c r="M119" s="41">
        <v>2650</v>
      </c>
      <c r="N119" s="20">
        <f t="shared" si="17"/>
        <v>2650</v>
      </c>
      <c r="O119" s="19">
        <f t="shared" si="20"/>
        <v>2650</v>
      </c>
      <c r="P119" s="20">
        <f t="shared" si="21"/>
        <v>2650</v>
      </c>
    </row>
    <row r="120" spans="1:16" ht="112.5" x14ac:dyDescent="0.25">
      <c r="A120" s="18">
        <v>108</v>
      </c>
      <c r="B120" s="24" t="s">
        <v>234</v>
      </c>
      <c r="C120" s="40" t="s">
        <v>235</v>
      </c>
      <c r="D120" s="23" t="s">
        <v>182</v>
      </c>
      <c r="E120" s="23" t="s">
        <v>24</v>
      </c>
      <c r="F120" s="45">
        <v>1</v>
      </c>
      <c r="G120" s="18"/>
      <c r="H120" s="18"/>
      <c r="I120" s="41">
        <v>8603212</v>
      </c>
      <c r="J120" s="20">
        <f t="shared" si="15"/>
        <v>8603212</v>
      </c>
      <c r="K120" s="41">
        <v>8497074</v>
      </c>
      <c r="L120" s="20">
        <f t="shared" si="16"/>
        <v>8497074</v>
      </c>
      <c r="M120" s="41">
        <v>9700214</v>
      </c>
      <c r="N120" s="20">
        <f t="shared" si="17"/>
        <v>9700214</v>
      </c>
      <c r="O120" s="19">
        <f t="shared" si="20"/>
        <v>8933500</v>
      </c>
      <c r="P120" s="20">
        <f t="shared" si="21"/>
        <v>8933500</v>
      </c>
    </row>
    <row r="121" spans="1:16" ht="112.5" x14ac:dyDescent="0.25">
      <c r="A121" s="18">
        <v>109</v>
      </c>
      <c r="B121" s="24" t="s">
        <v>236</v>
      </c>
      <c r="C121" s="40" t="s">
        <v>237</v>
      </c>
      <c r="D121" s="23" t="s">
        <v>238</v>
      </c>
      <c r="E121" s="23" t="s">
        <v>24</v>
      </c>
      <c r="F121" s="45">
        <v>1</v>
      </c>
      <c r="G121" s="18">
        <v>7500000</v>
      </c>
      <c r="H121" s="18">
        <f t="shared" ref="H121:H122" si="23">G121*F121</f>
        <v>7500000</v>
      </c>
      <c r="I121" s="19">
        <v>6750000</v>
      </c>
      <c r="J121" s="20">
        <f t="shared" si="15"/>
        <v>6750000</v>
      </c>
      <c r="K121" s="21">
        <v>7500000</v>
      </c>
      <c r="L121" s="20">
        <f t="shared" si="16"/>
        <v>7500000</v>
      </c>
      <c r="M121" s="21">
        <v>8250000.0000000009</v>
      </c>
      <c r="N121" s="20">
        <f t="shared" si="17"/>
        <v>8250000.0000000009</v>
      </c>
      <c r="O121" s="19">
        <f t="shared" si="20"/>
        <v>7500000</v>
      </c>
      <c r="P121" s="20">
        <f t="shared" si="21"/>
        <v>7500000</v>
      </c>
    </row>
    <row r="122" spans="1:16" ht="112.5" x14ac:dyDescent="0.25">
      <c r="A122" s="18">
        <v>110</v>
      </c>
      <c r="B122" s="24" t="s">
        <v>239</v>
      </c>
      <c r="C122" s="24" t="s">
        <v>240</v>
      </c>
      <c r="D122" s="23" t="s">
        <v>238</v>
      </c>
      <c r="E122" s="23" t="s">
        <v>24</v>
      </c>
      <c r="F122" s="45">
        <v>1</v>
      </c>
      <c r="G122" s="18">
        <v>7500000</v>
      </c>
      <c r="H122" s="18">
        <f t="shared" si="23"/>
        <v>7500000</v>
      </c>
      <c r="I122" s="19">
        <v>4500000</v>
      </c>
      <c r="J122" s="20">
        <f t="shared" si="15"/>
        <v>4500000</v>
      </c>
      <c r="K122" s="21">
        <v>5000000</v>
      </c>
      <c r="L122" s="20">
        <f t="shared" si="16"/>
        <v>5000000</v>
      </c>
      <c r="M122" s="21">
        <v>5500000</v>
      </c>
      <c r="N122" s="20">
        <f t="shared" si="17"/>
        <v>5500000</v>
      </c>
      <c r="O122" s="19">
        <f t="shared" si="20"/>
        <v>5000000</v>
      </c>
      <c r="P122" s="20">
        <f t="shared" si="21"/>
        <v>5000000</v>
      </c>
    </row>
    <row r="123" spans="1:16" ht="90" x14ac:dyDescent="0.25">
      <c r="A123" s="18">
        <v>111</v>
      </c>
      <c r="B123" s="24" t="s">
        <v>241</v>
      </c>
      <c r="C123" s="40" t="s">
        <v>242</v>
      </c>
      <c r="D123" s="23" t="s">
        <v>182</v>
      </c>
      <c r="E123" s="23" t="s">
        <v>24</v>
      </c>
      <c r="F123" s="45">
        <v>1</v>
      </c>
      <c r="G123" s="18"/>
      <c r="H123" s="18"/>
      <c r="I123" s="41">
        <v>4018219</v>
      </c>
      <c r="J123" s="20">
        <f t="shared" si="15"/>
        <v>4018219</v>
      </c>
      <c r="K123" s="41">
        <v>4018118</v>
      </c>
      <c r="L123" s="20">
        <f t="shared" si="16"/>
        <v>4018118</v>
      </c>
      <c r="M123" s="41">
        <v>4018320</v>
      </c>
      <c r="N123" s="20">
        <f t="shared" si="17"/>
        <v>4018320</v>
      </c>
      <c r="O123" s="19">
        <f t="shared" si="20"/>
        <v>4018219</v>
      </c>
      <c r="P123" s="20">
        <f t="shared" si="21"/>
        <v>4018219</v>
      </c>
    </row>
    <row r="124" spans="1:16" ht="90" x14ac:dyDescent="0.25">
      <c r="A124" s="18">
        <v>112</v>
      </c>
      <c r="B124" s="24" t="s">
        <v>243</v>
      </c>
      <c r="C124" s="40" t="s">
        <v>244</v>
      </c>
      <c r="D124" s="23" t="s">
        <v>182</v>
      </c>
      <c r="E124" s="23" t="s">
        <v>24</v>
      </c>
      <c r="F124" s="45">
        <v>1</v>
      </c>
      <c r="G124" s="18"/>
      <c r="H124" s="18"/>
      <c r="I124" s="41">
        <v>2790330</v>
      </c>
      <c r="J124" s="20">
        <f t="shared" si="15"/>
        <v>2790330</v>
      </c>
      <c r="K124" s="41">
        <v>2790430</v>
      </c>
      <c r="L124" s="20">
        <f t="shared" si="16"/>
        <v>2790430</v>
      </c>
      <c r="M124" s="41">
        <v>2790530</v>
      </c>
      <c r="N124" s="20">
        <f t="shared" si="17"/>
        <v>2790530</v>
      </c>
      <c r="O124" s="19">
        <f t="shared" si="20"/>
        <v>2790430</v>
      </c>
      <c r="P124" s="20">
        <f t="shared" si="21"/>
        <v>2790430</v>
      </c>
    </row>
    <row r="125" spans="1:16" ht="90" x14ac:dyDescent="0.25">
      <c r="A125" s="18">
        <v>113</v>
      </c>
      <c r="B125" s="24" t="s">
        <v>245</v>
      </c>
      <c r="C125" s="40" t="s">
        <v>246</v>
      </c>
      <c r="D125" s="23" t="s">
        <v>182</v>
      </c>
      <c r="E125" s="23" t="s">
        <v>24</v>
      </c>
      <c r="F125" s="45">
        <v>1</v>
      </c>
      <c r="G125" s="18"/>
      <c r="H125" s="18"/>
      <c r="I125" s="41">
        <v>2288052</v>
      </c>
      <c r="J125" s="20">
        <f t="shared" si="15"/>
        <v>2288052</v>
      </c>
      <c r="K125" s="41">
        <v>2288153</v>
      </c>
      <c r="L125" s="20">
        <f t="shared" si="16"/>
        <v>2288153</v>
      </c>
      <c r="M125" s="41">
        <v>2288254</v>
      </c>
      <c r="N125" s="20">
        <f t="shared" si="17"/>
        <v>2288254</v>
      </c>
      <c r="O125" s="19">
        <f t="shared" si="20"/>
        <v>2288153</v>
      </c>
      <c r="P125" s="20">
        <f t="shared" si="21"/>
        <v>2288153</v>
      </c>
    </row>
    <row r="126" spans="1:16" ht="67.5" x14ac:dyDescent="0.25">
      <c r="A126" s="18">
        <v>114</v>
      </c>
      <c r="B126" s="24" t="s">
        <v>247</v>
      </c>
      <c r="C126" s="40" t="s">
        <v>248</v>
      </c>
      <c r="D126" s="23" t="s">
        <v>182</v>
      </c>
      <c r="E126" s="23" t="s">
        <v>24</v>
      </c>
      <c r="F126" s="45">
        <v>1</v>
      </c>
      <c r="G126" s="18"/>
      <c r="H126" s="18"/>
      <c r="I126" s="41">
        <v>1404622</v>
      </c>
      <c r="J126" s="20">
        <f t="shared" si="15"/>
        <v>1404622</v>
      </c>
      <c r="K126" s="41">
        <v>1362708</v>
      </c>
      <c r="L126" s="20">
        <f t="shared" si="16"/>
        <v>1362708</v>
      </c>
      <c r="M126" s="41">
        <v>1419920</v>
      </c>
      <c r="N126" s="20">
        <f t="shared" si="17"/>
        <v>1419920</v>
      </c>
      <c r="O126" s="19">
        <f t="shared" ref="O126:O160" si="24">ROUND((I126+K126+M126)/3,0)</f>
        <v>1395750</v>
      </c>
      <c r="P126" s="20">
        <f t="shared" ref="P126:P160" si="25">(J126+L126+N126)/3</f>
        <v>1395750</v>
      </c>
    </row>
    <row r="127" spans="1:16" ht="78.75" x14ac:dyDescent="0.25">
      <c r="A127" s="18">
        <v>115</v>
      </c>
      <c r="B127" s="24"/>
      <c r="C127" s="24" t="s">
        <v>249</v>
      </c>
      <c r="D127" s="23" t="s">
        <v>250</v>
      </c>
      <c r="E127" s="23" t="s">
        <v>24</v>
      </c>
      <c r="F127" s="45">
        <v>1</v>
      </c>
      <c r="G127" s="18"/>
      <c r="H127" s="18"/>
      <c r="I127" s="41">
        <v>450000</v>
      </c>
      <c r="J127" s="20">
        <f t="shared" si="15"/>
        <v>450000</v>
      </c>
      <c r="K127" s="41">
        <v>500000</v>
      </c>
      <c r="L127" s="20">
        <f t="shared" si="16"/>
        <v>500000</v>
      </c>
      <c r="M127" s="41">
        <v>550000</v>
      </c>
      <c r="N127" s="20">
        <f t="shared" si="17"/>
        <v>550000</v>
      </c>
      <c r="O127" s="19">
        <f t="shared" si="24"/>
        <v>500000</v>
      </c>
      <c r="P127" s="20">
        <f t="shared" si="25"/>
        <v>500000</v>
      </c>
    </row>
    <row r="128" spans="1:16" ht="33.75" x14ac:dyDescent="0.25">
      <c r="A128" s="18">
        <v>116</v>
      </c>
      <c r="B128" s="24" t="s">
        <v>251</v>
      </c>
      <c r="C128" s="40" t="s">
        <v>252</v>
      </c>
      <c r="D128" s="33" t="s">
        <v>23</v>
      </c>
      <c r="E128" s="23" t="s">
        <v>24</v>
      </c>
      <c r="F128" s="45">
        <v>1</v>
      </c>
      <c r="G128" s="18"/>
      <c r="H128" s="18"/>
      <c r="I128" s="41">
        <v>2700000</v>
      </c>
      <c r="J128" s="20">
        <f t="shared" si="15"/>
        <v>2700000</v>
      </c>
      <c r="K128" s="41">
        <v>3000000</v>
      </c>
      <c r="L128" s="20">
        <f t="shared" si="16"/>
        <v>3000000</v>
      </c>
      <c r="M128" s="41">
        <v>3300000</v>
      </c>
      <c r="N128" s="20">
        <f t="shared" si="17"/>
        <v>3300000</v>
      </c>
      <c r="O128" s="19">
        <f t="shared" si="24"/>
        <v>3000000</v>
      </c>
      <c r="P128" s="20">
        <f t="shared" si="25"/>
        <v>3000000</v>
      </c>
    </row>
    <row r="129" spans="1:16" ht="22.5" x14ac:dyDescent="0.25">
      <c r="A129" s="18">
        <v>117</v>
      </c>
      <c r="B129" s="39" t="s">
        <v>253</v>
      </c>
      <c r="C129" s="24" t="s">
        <v>254</v>
      </c>
      <c r="D129" s="23" t="s">
        <v>238</v>
      </c>
      <c r="E129" s="23" t="s">
        <v>24</v>
      </c>
      <c r="F129" s="45">
        <v>1</v>
      </c>
      <c r="G129" s="18">
        <v>2500000</v>
      </c>
      <c r="H129" s="18">
        <f t="shared" si="14"/>
        <v>2500000</v>
      </c>
      <c r="I129" s="19">
        <v>2250000</v>
      </c>
      <c r="J129" s="20">
        <f t="shared" si="15"/>
        <v>2250000</v>
      </c>
      <c r="K129" s="21">
        <v>2500000</v>
      </c>
      <c r="L129" s="20">
        <f t="shared" si="16"/>
        <v>2500000</v>
      </c>
      <c r="M129" s="21">
        <v>2750000</v>
      </c>
      <c r="N129" s="20">
        <f t="shared" si="17"/>
        <v>2750000</v>
      </c>
      <c r="O129" s="19">
        <f t="shared" si="24"/>
        <v>2500000</v>
      </c>
      <c r="P129" s="20">
        <f t="shared" si="25"/>
        <v>2500000</v>
      </c>
    </row>
    <row r="130" spans="1:16" ht="33.75" x14ac:dyDescent="0.25">
      <c r="A130" s="18">
        <v>118</v>
      </c>
      <c r="B130" s="24" t="s">
        <v>255</v>
      </c>
      <c r="C130" s="55" t="s">
        <v>256</v>
      </c>
      <c r="D130" s="23" t="s">
        <v>182</v>
      </c>
      <c r="E130" s="23" t="s">
        <v>24</v>
      </c>
      <c r="F130" s="45">
        <v>1</v>
      </c>
      <c r="G130" s="18"/>
      <c r="H130" s="18"/>
      <c r="I130" s="41">
        <v>1769143</v>
      </c>
      <c r="J130" s="20">
        <f t="shared" si="15"/>
        <v>1769143</v>
      </c>
      <c r="K130" s="41">
        <v>1769043</v>
      </c>
      <c r="L130" s="20">
        <f t="shared" si="16"/>
        <v>1769043</v>
      </c>
      <c r="M130" s="41">
        <v>1768943</v>
      </c>
      <c r="N130" s="20">
        <f t="shared" si="17"/>
        <v>1768943</v>
      </c>
      <c r="O130" s="19">
        <f t="shared" si="24"/>
        <v>1769043</v>
      </c>
      <c r="P130" s="20">
        <f t="shared" si="25"/>
        <v>1769043</v>
      </c>
    </row>
    <row r="131" spans="1:16" ht="67.5" x14ac:dyDescent="0.25">
      <c r="A131" s="18">
        <v>119</v>
      </c>
      <c r="B131" s="39" t="s">
        <v>257</v>
      </c>
      <c r="C131" s="24" t="s">
        <v>258</v>
      </c>
      <c r="D131" s="23" t="s">
        <v>238</v>
      </c>
      <c r="E131" s="23" t="s">
        <v>24</v>
      </c>
      <c r="F131" s="45">
        <v>1</v>
      </c>
      <c r="G131" s="18">
        <v>1500000</v>
      </c>
      <c r="H131" s="18">
        <f t="shared" si="14"/>
        <v>1500000</v>
      </c>
      <c r="I131" s="19">
        <v>1350000</v>
      </c>
      <c r="J131" s="20">
        <f t="shared" si="15"/>
        <v>1350000</v>
      </c>
      <c r="K131" s="21">
        <v>1500000</v>
      </c>
      <c r="L131" s="20">
        <f t="shared" si="16"/>
        <v>1500000</v>
      </c>
      <c r="M131" s="21">
        <v>1650000.0000000002</v>
      </c>
      <c r="N131" s="20">
        <f t="shared" si="17"/>
        <v>1650000.0000000002</v>
      </c>
      <c r="O131" s="19">
        <f t="shared" si="24"/>
        <v>1500000</v>
      </c>
      <c r="P131" s="20">
        <f t="shared" si="25"/>
        <v>1500000</v>
      </c>
    </row>
    <row r="132" spans="1:16" ht="56.25" x14ac:dyDescent="0.25">
      <c r="A132" s="18">
        <v>120</v>
      </c>
      <c r="B132" s="24" t="s">
        <v>259</v>
      </c>
      <c r="C132" s="40" t="s">
        <v>260</v>
      </c>
      <c r="D132" s="23" t="s">
        <v>182</v>
      </c>
      <c r="E132" s="23" t="s">
        <v>24</v>
      </c>
      <c r="F132" s="45">
        <v>1</v>
      </c>
      <c r="G132" s="18"/>
      <c r="H132" s="18"/>
      <c r="I132" s="41">
        <v>661000</v>
      </c>
      <c r="J132" s="20">
        <f t="shared" si="15"/>
        <v>661000</v>
      </c>
      <c r="K132" s="41">
        <v>660000</v>
      </c>
      <c r="L132" s="20">
        <f t="shared" si="16"/>
        <v>660000</v>
      </c>
      <c r="M132" s="41">
        <v>659000</v>
      </c>
      <c r="N132" s="20">
        <f t="shared" si="17"/>
        <v>659000</v>
      </c>
      <c r="O132" s="19">
        <f t="shared" si="24"/>
        <v>660000</v>
      </c>
      <c r="P132" s="20">
        <f t="shared" si="25"/>
        <v>660000</v>
      </c>
    </row>
    <row r="133" spans="1:16" ht="56.25" x14ac:dyDescent="0.25">
      <c r="A133" s="18">
        <v>121</v>
      </c>
      <c r="B133" s="24" t="s">
        <v>261</v>
      </c>
      <c r="C133" s="40" t="s">
        <v>262</v>
      </c>
      <c r="D133" s="23" t="s">
        <v>182</v>
      </c>
      <c r="E133" s="23" t="s">
        <v>24</v>
      </c>
      <c r="F133" s="45">
        <v>1</v>
      </c>
      <c r="G133" s="18"/>
      <c r="H133" s="18"/>
      <c r="I133" s="41">
        <v>2014151</v>
      </c>
      <c r="J133" s="20">
        <f t="shared" si="15"/>
        <v>2014151</v>
      </c>
      <c r="K133" s="41">
        <v>1965414</v>
      </c>
      <c r="L133" s="20">
        <f t="shared" si="16"/>
        <v>1965414</v>
      </c>
      <c r="M133" s="41">
        <v>1871458</v>
      </c>
      <c r="N133" s="20">
        <f t="shared" si="17"/>
        <v>1871458</v>
      </c>
      <c r="O133" s="19">
        <f t="shared" si="24"/>
        <v>1950341</v>
      </c>
      <c r="P133" s="20">
        <f t="shared" si="25"/>
        <v>1950341</v>
      </c>
    </row>
    <row r="134" spans="1:16" ht="56.25" x14ac:dyDescent="0.25">
      <c r="A134" s="18">
        <v>122</v>
      </c>
      <c r="B134" s="24" t="s">
        <v>263</v>
      </c>
      <c r="C134" s="40" t="s">
        <v>264</v>
      </c>
      <c r="D134" s="23" t="s">
        <v>182</v>
      </c>
      <c r="E134" s="23" t="s">
        <v>24</v>
      </c>
      <c r="F134" s="45">
        <v>1</v>
      </c>
      <c r="G134" s="18"/>
      <c r="H134" s="18"/>
      <c r="I134" s="41">
        <v>2784654</v>
      </c>
      <c r="J134" s="20">
        <f t="shared" si="15"/>
        <v>2784654</v>
      </c>
      <c r="K134" s="41">
        <v>2685045</v>
      </c>
      <c r="L134" s="20">
        <f t="shared" si="16"/>
        <v>2685045</v>
      </c>
      <c r="M134" s="41">
        <v>2728101</v>
      </c>
      <c r="N134" s="20">
        <f t="shared" si="17"/>
        <v>2728101</v>
      </c>
      <c r="O134" s="19">
        <f t="shared" si="24"/>
        <v>2732600</v>
      </c>
      <c r="P134" s="20">
        <f t="shared" si="25"/>
        <v>2732600</v>
      </c>
    </row>
    <row r="135" spans="1:16" ht="33.75" x14ac:dyDescent="0.25">
      <c r="A135" s="18">
        <v>123</v>
      </c>
      <c r="B135" s="24" t="s">
        <v>265</v>
      </c>
      <c r="C135" s="40" t="s">
        <v>266</v>
      </c>
      <c r="D135" s="23" t="s">
        <v>182</v>
      </c>
      <c r="E135" s="23" t="s">
        <v>24</v>
      </c>
      <c r="F135" s="45">
        <v>1</v>
      </c>
      <c r="G135" s="18"/>
      <c r="H135" s="18"/>
      <c r="I135" s="41">
        <v>189318</v>
      </c>
      <c r="J135" s="20">
        <f t="shared" si="15"/>
        <v>189318</v>
      </c>
      <c r="K135" s="41">
        <v>192542</v>
      </c>
      <c r="L135" s="20">
        <f t="shared" si="16"/>
        <v>192542</v>
      </c>
      <c r="M135" s="41">
        <v>169915</v>
      </c>
      <c r="N135" s="20">
        <f t="shared" si="17"/>
        <v>169915</v>
      </c>
      <c r="O135" s="19">
        <f t="shared" si="24"/>
        <v>183925</v>
      </c>
      <c r="P135" s="20">
        <f t="shared" si="25"/>
        <v>183925</v>
      </c>
    </row>
    <row r="136" spans="1:16" ht="33.75" x14ac:dyDescent="0.25">
      <c r="A136" s="18">
        <v>124</v>
      </c>
      <c r="B136" s="24" t="s">
        <v>267</v>
      </c>
      <c r="C136" s="40" t="s">
        <v>268</v>
      </c>
      <c r="D136" s="23" t="s">
        <v>182</v>
      </c>
      <c r="E136" s="23" t="s">
        <v>24</v>
      </c>
      <c r="F136" s="45">
        <v>1</v>
      </c>
      <c r="G136" s="18"/>
      <c r="H136" s="18"/>
      <c r="I136" s="41">
        <v>452248</v>
      </c>
      <c r="J136" s="20">
        <f t="shared" si="15"/>
        <v>452248</v>
      </c>
      <c r="K136" s="41">
        <v>492933</v>
      </c>
      <c r="L136" s="20">
        <f t="shared" si="16"/>
        <v>492933</v>
      </c>
      <c r="M136" s="41">
        <v>473669</v>
      </c>
      <c r="N136" s="20">
        <f t="shared" si="17"/>
        <v>473669</v>
      </c>
      <c r="O136" s="19">
        <f t="shared" si="24"/>
        <v>472950</v>
      </c>
      <c r="P136" s="20">
        <f t="shared" si="25"/>
        <v>472950</v>
      </c>
    </row>
    <row r="137" spans="1:16" ht="33.75" x14ac:dyDescent="0.25">
      <c r="A137" s="18">
        <v>125</v>
      </c>
      <c r="B137" s="39" t="s">
        <v>269</v>
      </c>
      <c r="C137" s="24" t="s">
        <v>270</v>
      </c>
      <c r="D137" s="23" t="s">
        <v>238</v>
      </c>
      <c r="E137" s="23" t="s">
        <v>24</v>
      </c>
      <c r="F137" s="45">
        <v>1</v>
      </c>
      <c r="G137" s="18">
        <v>3600000</v>
      </c>
      <c r="H137" s="18">
        <f t="shared" si="14"/>
        <v>3600000</v>
      </c>
      <c r="I137" s="19">
        <v>3240000</v>
      </c>
      <c r="J137" s="20">
        <f t="shared" si="15"/>
        <v>3240000</v>
      </c>
      <c r="K137" s="21">
        <v>3600000</v>
      </c>
      <c r="L137" s="20">
        <f t="shared" si="16"/>
        <v>3600000</v>
      </c>
      <c r="M137" s="21">
        <v>3960000.0000000005</v>
      </c>
      <c r="N137" s="20">
        <f t="shared" si="17"/>
        <v>3960000.0000000005</v>
      </c>
      <c r="O137" s="19">
        <f t="shared" si="24"/>
        <v>3600000</v>
      </c>
      <c r="P137" s="20">
        <f t="shared" si="25"/>
        <v>3600000</v>
      </c>
    </row>
    <row r="138" spans="1:16" ht="45" x14ac:dyDescent="0.25">
      <c r="A138" s="18">
        <v>126</v>
      </c>
      <c r="B138" s="24" t="s">
        <v>271</v>
      </c>
      <c r="C138" s="40" t="s">
        <v>272</v>
      </c>
      <c r="D138" s="23" t="s">
        <v>182</v>
      </c>
      <c r="E138" s="23" t="s">
        <v>24</v>
      </c>
      <c r="F138" s="45">
        <v>1</v>
      </c>
      <c r="G138" s="18"/>
      <c r="H138" s="18"/>
      <c r="I138" s="41">
        <v>2626799</v>
      </c>
      <c r="J138" s="20">
        <f t="shared" si="15"/>
        <v>2626799</v>
      </c>
      <c r="K138" s="41">
        <v>2766056</v>
      </c>
      <c r="L138" s="20">
        <f t="shared" si="16"/>
        <v>2766056</v>
      </c>
      <c r="M138" s="41">
        <v>2899535</v>
      </c>
      <c r="N138" s="20">
        <f t="shared" si="17"/>
        <v>2899535</v>
      </c>
      <c r="O138" s="19">
        <f t="shared" si="24"/>
        <v>2764130</v>
      </c>
      <c r="P138" s="20">
        <f t="shared" si="25"/>
        <v>2764130</v>
      </c>
    </row>
    <row r="139" spans="1:16" ht="45" x14ac:dyDescent="0.25">
      <c r="A139" s="18">
        <v>127</v>
      </c>
      <c r="B139" s="24" t="s">
        <v>273</v>
      </c>
      <c r="C139" s="40" t="s">
        <v>274</v>
      </c>
      <c r="D139" s="23" t="s">
        <v>182</v>
      </c>
      <c r="E139" s="23" t="s">
        <v>24</v>
      </c>
      <c r="F139" s="45">
        <v>1</v>
      </c>
      <c r="G139" s="18"/>
      <c r="H139" s="18"/>
      <c r="I139" s="41">
        <v>2225994</v>
      </c>
      <c r="J139" s="20">
        <f t="shared" si="15"/>
        <v>2225994</v>
      </c>
      <c r="K139" s="41">
        <v>2177028</v>
      </c>
      <c r="L139" s="20">
        <f t="shared" si="16"/>
        <v>2177028</v>
      </c>
      <c r="M139" s="41">
        <v>2230890</v>
      </c>
      <c r="N139" s="20">
        <f t="shared" si="17"/>
        <v>2230890</v>
      </c>
      <c r="O139" s="19">
        <f t="shared" si="24"/>
        <v>2211304</v>
      </c>
      <c r="P139" s="20">
        <f t="shared" si="25"/>
        <v>2211304</v>
      </c>
    </row>
    <row r="140" spans="1:16" ht="45" x14ac:dyDescent="0.25">
      <c r="A140" s="18">
        <v>128</v>
      </c>
      <c r="B140" s="24" t="s">
        <v>275</v>
      </c>
      <c r="C140" s="40" t="s">
        <v>276</v>
      </c>
      <c r="D140" s="23" t="s">
        <v>182</v>
      </c>
      <c r="E140" s="23" t="s">
        <v>24</v>
      </c>
      <c r="F140" s="45">
        <v>1</v>
      </c>
      <c r="G140" s="18"/>
      <c r="H140" s="18"/>
      <c r="I140" s="41">
        <v>4077803</v>
      </c>
      <c r="J140" s="20">
        <f t="shared" si="15"/>
        <v>4077803</v>
      </c>
      <c r="K140" s="41">
        <v>4016289</v>
      </c>
      <c r="L140" s="20">
        <f t="shared" si="16"/>
        <v>4016289</v>
      </c>
      <c r="M140" s="41">
        <v>3689929</v>
      </c>
      <c r="N140" s="20">
        <f t="shared" si="17"/>
        <v>3689929</v>
      </c>
      <c r="O140" s="19">
        <f t="shared" si="24"/>
        <v>3928007</v>
      </c>
      <c r="P140" s="20">
        <f t="shared" si="25"/>
        <v>3928007</v>
      </c>
    </row>
    <row r="141" spans="1:16" ht="45" x14ac:dyDescent="0.25">
      <c r="A141" s="18">
        <v>129</v>
      </c>
      <c r="B141" s="24" t="s">
        <v>275</v>
      </c>
      <c r="C141" s="40" t="s">
        <v>277</v>
      </c>
      <c r="D141" s="23" t="s">
        <v>193</v>
      </c>
      <c r="E141" s="23" t="s">
        <v>24</v>
      </c>
      <c r="F141" s="45">
        <v>1</v>
      </c>
      <c r="G141" s="18"/>
      <c r="H141" s="18"/>
      <c r="I141" s="41">
        <v>450000</v>
      </c>
      <c r="J141" s="20">
        <f t="shared" si="15"/>
        <v>450000</v>
      </c>
      <c r="K141" s="41">
        <v>500000</v>
      </c>
      <c r="L141" s="20">
        <f t="shared" si="16"/>
        <v>500000</v>
      </c>
      <c r="M141" s="41">
        <v>550000</v>
      </c>
      <c r="N141" s="20">
        <f t="shared" si="17"/>
        <v>550000</v>
      </c>
      <c r="O141" s="19">
        <f t="shared" si="24"/>
        <v>500000</v>
      </c>
      <c r="P141" s="20">
        <f t="shared" si="25"/>
        <v>500000</v>
      </c>
    </row>
    <row r="142" spans="1:16" ht="45" x14ac:dyDescent="0.25">
      <c r="A142" s="18">
        <v>130</v>
      </c>
      <c r="B142" s="24" t="s">
        <v>278</v>
      </c>
      <c r="C142" s="40" t="s">
        <v>279</v>
      </c>
      <c r="D142" s="23" t="s">
        <v>23</v>
      </c>
      <c r="E142" s="23" t="s">
        <v>24</v>
      </c>
      <c r="F142" s="45">
        <v>1</v>
      </c>
      <c r="G142" s="18"/>
      <c r="H142" s="18"/>
      <c r="I142" s="41">
        <v>318200</v>
      </c>
      <c r="J142" s="20">
        <f t="shared" si="15"/>
        <v>318200</v>
      </c>
      <c r="K142" s="41">
        <v>318300</v>
      </c>
      <c r="L142" s="20">
        <f t="shared" si="16"/>
        <v>318300</v>
      </c>
      <c r="M142" s="41">
        <v>318400</v>
      </c>
      <c r="N142" s="20">
        <f t="shared" si="17"/>
        <v>318400</v>
      </c>
      <c r="O142" s="19">
        <f t="shared" si="24"/>
        <v>318300</v>
      </c>
      <c r="P142" s="20">
        <f t="shared" si="25"/>
        <v>318300</v>
      </c>
    </row>
    <row r="143" spans="1:16" ht="67.5" x14ac:dyDescent="0.25">
      <c r="A143" s="18">
        <v>131</v>
      </c>
      <c r="B143" s="39" t="s">
        <v>280</v>
      </c>
      <c r="C143" s="24" t="s">
        <v>281</v>
      </c>
      <c r="D143" s="23" t="s">
        <v>198</v>
      </c>
      <c r="E143" s="23" t="s">
        <v>24</v>
      </c>
      <c r="F143" s="45">
        <v>1</v>
      </c>
      <c r="G143" s="18">
        <v>5000000</v>
      </c>
      <c r="H143" s="18">
        <f t="shared" si="14"/>
        <v>5000000</v>
      </c>
      <c r="I143" s="19">
        <v>4500000</v>
      </c>
      <c r="J143" s="20">
        <f t="shared" si="15"/>
        <v>4500000</v>
      </c>
      <c r="K143" s="21">
        <v>5000000</v>
      </c>
      <c r="L143" s="20">
        <f t="shared" si="16"/>
        <v>5000000</v>
      </c>
      <c r="M143" s="21">
        <v>5500000</v>
      </c>
      <c r="N143" s="20">
        <f t="shared" si="17"/>
        <v>5500000</v>
      </c>
      <c r="O143" s="19">
        <f t="shared" si="24"/>
        <v>5000000</v>
      </c>
      <c r="P143" s="20">
        <f t="shared" si="25"/>
        <v>5000000</v>
      </c>
    </row>
    <row r="144" spans="1:16" ht="22.5" x14ac:dyDescent="0.25">
      <c r="A144" s="18">
        <v>132</v>
      </c>
      <c r="B144" s="39" t="s">
        <v>282</v>
      </c>
      <c r="C144" s="24" t="s">
        <v>283</v>
      </c>
      <c r="D144" s="23" t="s">
        <v>23</v>
      </c>
      <c r="E144" s="23" t="s">
        <v>24</v>
      </c>
      <c r="F144" s="45">
        <v>1</v>
      </c>
      <c r="G144" s="18">
        <v>250000</v>
      </c>
      <c r="H144" s="18">
        <f t="shared" si="14"/>
        <v>250000</v>
      </c>
      <c r="I144" s="19">
        <v>225000</v>
      </c>
      <c r="J144" s="20">
        <f t="shared" si="15"/>
        <v>225000</v>
      </c>
      <c r="K144" s="21">
        <v>250000</v>
      </c>
      <c r="L144" s="20">
        <f t="shared" si="16"/>
        <v>250000</v>
      </c>
      <c r="M144" s="21">
        <v>275000</v>
      </c>
      <c r="N144" s="20">
        <f t="shared" si="17"/>
        <v>275000</v>
      </c>
      <c r="O144" s="19">
        <f t="shared" si="24"/>
        <v>250000</v>
      </c>
      <c r="P144" s="20">
        <f t="shared" si="25"/>
        <v>250000</v>
      </c>
    </row>
    <row r="145" spans="1:16" ht="22.5" x14ac:dyDescent="0.25">
      <c r="A145" s="18">
        <v>133</v>
      </c>
      <c r="B145" s="39" t="s">
        <v>284</v>
      </c>
      <c r="C145" s="24" t="s">
        <v>285</v>
      </c>
      <c r="D145" s="23" t="s">
        <v>286</v>
      </c>
      <c r="E145" s="23" t="s">
        <v>24</v>
      </c>
      <c r="F145" s="45">
        <v>1</v>
      </c>
      <c r="G145" s="18">
        <v>300000</v>
      </c>
      <c r="H145" s="18">
        <f t="shared" si="14"/>
        <v>300000</v>
      </c>
      <c r="I145" s="19">
        <v>270000</v>
      </c>
      <c r="J145" s="20">
        <f t="shared" si="15"/>
        <v>270000</v>
      </c>
      <c r="K145" s="21">
        <v>300000</v>
      </c>
      <c r="L145" s="20">
        <f t="shared" si="16"/>
        <v>300000</v>
      </c>
      <c r="M145" s="21">
        <v>330000</v>
      </c>
      <c r="N145" s="20">
        <f t="shared" si="17"/>
        <v>330000</v>
      </c>
      <c r="O145" s="19">
        <f t="shared" si="24"/>
        <v>300000</v>
      </c>
      <c r="P145" s="20">
        <f t="shared" si="25"/>
        <v>300000</v>
      </c>
    </row>
    <row r="146" spans="1:16" ht="22.5" x14ac:dyDescent="0.25">
      <c r="A146" s="18">
        <v>134</v>
      </c>
      <c r="B146" s="39" t="s">
        <v>287</v>
      </c>
      <c r="C146" s="24" t="s">
        <v>288</v>
      </c>
      <c r="D146" s="23" t="s">
        <v>289</v>
      </c>
      <c r="E146" s="23" t="s">
        <v>24</v>
      </c>
      <c r="F146" s="45">
        <v>1</v>
      </c>
      <c r="G146" s="18">
        <v>705775</v>
      </c>
      <c r="H146" s="18">
        <f t="shared" si="14"/>
        <v>705775</v>
      </c>
      <c r="I146" s="19">
        <v>635197.5</v>
      </c>
      <c r="J146" s="20">
        <f t="shared" si="15"/>
        <v>635197.5</v>
      </c>
      <c r="K146" s="21">
        <v>705775</v>
      </c>
      <c r="L146" s="20">
        <f t="shared" si="16"/>
        <v>705775</v>
      </c>
      <c r="M146" s="21">
        <v>776352.50000000012</v>
      </c>
      <c r="N146" s="20">
        <f t="shared" si="17"/>
        <v>776352.50000000012</v>
      </c>
      <c r="O146" s="19">
        <f t="shared" si="24"/>
        <v>705775</v>
      </c>
      <c r="P146" s="20">
        <f t="shared" si="25"/>
        <v>705775</v>
      </c>
    </row>
    <row r="147" spans="1:16" x14ac:dyDescent="0.25">
      <c r="A147" s="18">
        <v>135</v>
      </c>
      <c r="B147" s="39" t="s">
        <v>290</v>
      </c>
      <c r="C147" s="24" t="s">
        <v>291</v>
      </c>
      <c r="D147" s="23" t="s">
        <v>23</v>
      </c>
      <c r="E147" s="23" t="s">
        <v>24</v>
      </c>
      <c r="F147" s="45">
        <v>1</v>
      </c>
      <c r="G147" s="18">
        <v>360000</v>
      </c>
      <c r="H147" s="18">
        <f t="shared" si="14"/>
        <v>360000</v>
      </c>
      <c r="I147" s="19">
        <v>324000</v>
      </c>
      <c r="J147" s="20">
        <f t="shared" si="15"/>
        <v>324000</v>
      </c>
      <c r="K147" s="21">
        <v>360000</v>
      </c>
      <c r="L147" s="20">
        <f t="shared" si="16"/>
        <v>360000</v>
      </c>
      <c r="M147" s="21">
        <v>396000.00000000006</v>
      </c>
      <c r="N147" s="20">
        <f t="shared" si="17"/>
        <v>396000.00000000006</v>
      </c>
      <c r="O147" s="19">
        <f t="shared" si="24"/>
        <v>360000</v>
      </c>
      <c r="P147" s="20">
        <f t="shared" si="25"/>
        <v>360000</v>
      </c>
    </row>
    <row r="148" spans="1:16" ht="78.75" x14ac:dyDescent="0.25">
      <c r="A148" s="18">
        <v>136</v>
      </c>
      <c r="B148" s="24" t="s">
        <v>292</v>
      </c>
      <c r="C148" s="22" t="s">
        <v>292</v>
      </c>
      <c r="D148" s="31" t="s">
        <v>23</v>
      </c>
      <c r="E148" s="27" t="s">
        <v>293</v>
      </c>
      <c r="F148" s="45">
        <v>1</v>
      </c>
      <c r="G148" s="18"/>
      <c r="H148" s="18"/>
      <c r="I148" s="19">
        <v>607500</v>
      </c>
      <c r="J148" s="20">
        <f t="shared" si="15"/>
        <v>607500</v>
      </c>
      <c r="K148" s="21">
        <v>675000</v>
      </c>
      <c r="L148" s="20">
        <f t="shared" si="16"/>
        <v>675000</v>
      </c>
      <c r="M148" s="21">
        <v>742500</v>
      </c>
      <c r="N148" s="20">
        <f t="shared" si="17"/>
        <v>742500</v>
      </c>
      <c r="O148" s="19">
        <f t="shared" si="24"/>
        <v>675000</v>
      </c>
      <c r="P148" s="20">
        <f t="shared" si="25"/>
        <v>675000</v>
      </c>
    </row>
    <row r="149" spans="1:16" ht="33.75" x14ac:dyDescent="0.25">
      <c r="A149" s="18">
        <v>137</v>
      </c>
      <c r="B149" s="39" t="s">
        <v>294</v>
      </c>
      <c r="C149" s="24" t="s">
        <v>295</v>
      </c>
      <c r="D149" s="23" t="s">
        <v>23</v>
      </c>
      <c r="E149" s="23" t="s">
        <v>24</v>
      </c>
      <c r="F149" s="45">
        <v>1</v>
      </c>
      <c r="G149" s="18">
        <v>660000</v>
      </c>
      <c r="H149" s="18">
        <f t="shared" si="14"/>
        <v>660000</v>
      </c>
      <c r="I149" s="19">
        <v>594000</v>
      </c>
      <c r="J149" s="20">
        <f t="shared" si="15"/>
        <v>594000</v>
      </c>
      <c r="K149" s="21">
        <v>660000</v>
      </c>
      <c r="L149" s="20">
        <f t="shared" si="16"/>
        <v>660000</v>
      </c>
      <c r="M149" s="21">
        <v>726000.00000000012</v>
      </c>
      <c r="N149" s="20">
        <f t="shared" si="17"/>
        <v>726000.00000000012</v>
      </c>
      <c r="O149" s="19">
        <f t="shared" si="24"/>
        <v>660000</v>
      </c>
      <c r="P149" s="20">
        <f t="shared" si="25"/>
        <v>660000</v>
      </c>
    </row>
    <row r="150" spans="1:16" ht="56.25" x14ac:dyDescent="0.25">
      <c r="A150" s="18">
        <v>138</v>
      </c>
      <c r="B150" s="24" t="s">
        <v>296</v>
      </c>
      <c r="C150" s="40" t="s">
        <v>297</v>
      </c>
      <c r="D150" s="27" t="s">
        <v>23</v>
      </c>
      <c r="E150" s="23" t="s">
        <v>24</v>
      </c>
      <c r="F150" s="45">
        <v>1</v>
      </c>
      <c r="G150" s="18"/>
      <c r="H150" s="18"/>
      <c r="I150" s="43">
        <v>5072946</v>
      </c>
      <c r="J150" s="20">
        <f t="shared" si="15"/>
        <v>5072946</v>
      </c>
      <c r="K150" s="44">
        <v>5133123</v>
      </c>
      <c r="L150" s="20">
        <f t="shared" si="16"/>
        <v>5133123</v>
      </c>
      <c r="M150" s="44">
        <v>5558931</v>
      </c>
      <c r="N150" s="20">
        <f t="shared" si="17"/>
        <v>5558931</v>
      </c>
      <c r="O150" s="19">
        <f t="shared" si="24"/>
        <v>5255000</v>
      </c>
      <c r="P150" s="20">
        <f t="shared" si="25"/>
        <v>5255000</v>
      </c>
    </row>
    <row r="151" spans="1:16" ht="45" x14ac:dyDescent="0.25">
      <c r="A151" s="18">
        <v>139</v>
      </c>
      <c r="B151" s="24" t="s">
        <v>298</v>
      </c>
      <c r="C151" s="40" t="s">
        <v>299</v>
      </c>
      <c r="D151" s="27" t="s">
        <v>23</v>
      </c>
      <c r="E151" s="23" t="s">
        <v>24</v>
      </c>
      <c r="F151" s="45">
        <v>1</v>
      </c>
      <c r="G151" s="18"/>
      <c r="H151" s="18"/>
      <c r="I151" s="43">
        <v>967547</v>
      </c>
      <c r="J151" s="20">
        <f t="shared" si="15"/>
        <v>967547</v>
      </c>
      <c r="K151" s="44">
        <v>968103</v>
      </c>
      <c r="L151" s="20">
        <f t="shared" si="16"/>
        <v>968103</v>
      </c>
      <c r="M151" s="44">
        <v>965110</v>
      </c>
      <c r="N151" s="20">
        <f t="shared" si="17"/>
        <v>965110</v>
      </c>
      <c r="O151" s="19">
        <f t="shared" si="24"/>
        <v>966920</v>
      </c>
      <c r="P151" s="20">
        <f t="shared" si="25"/>
        <v>966920</v>
      </c>
    </row>
    <row r="152" spans="1:16" ht="56.25" x14ac:dyDescent="0.25">
      <c r="A152" s="18">
        <v>140</v>
      </c>
      <c r="B152" s="24" t="s">
        <v>300</v>
      </c>
      <c r="C152" s="40" t="s">
        <v>301</v>
      </c>
      <c r="D152" s="27" t="s">
        <v>23</v>
      </c>
      <c r="E152" s="23" t="s">
        <v>24</v>
      </c>
      <c r="F152" s="45">
        <v>1</v>
      </c>
      <c r="G152" s="18"/>
      <c r="H152" s="18"/>
      <c r="I152" s="43">
        <v>1926832</v>
      </c>
      <c r="J152" s="20">
        <f t="shared" si="15"/>
        <v>1926832</v>
      </c>
      <c r="K152" s="44">
        <v>1941698</v>
      </c>
      <c r="L152" s="20">
        <f t="shared" si="16"/>
        <v>1941698</v>
      </c>
      <c r="M152" s="44">
        <v>2027580</v>
      </c>
      <c r="N152" s="20">
        <f t="shared" si="17"/>
        <v>2027580</v>
      </c>
      <c r="O152" s="19">
        <f t="shared" si="24"/>
        <v>1965370</v>
      </c>
      <c r="P152" s="20">
        <f t="shared" si="25"/>
        <v>1965370</v>
      </c>
    </row>
    <row r="153" spans="1:16" ht="33.75" x14ac:dyDescent="0.25">
      <c r="A153" s="18">
        <v>141</v>
      </c>
      <c r="B153" s="24" t="s">
        <v>302</v>
      </c>
      <c r="C153" s="40" t="s">
        <v>303</v>
      </c>
      <c r="D153" s="27" t="s">
        <v>23</v>
      </c>
      <c r="E153" s="23" t="s">
        <v>24</v>
      </c>
      <c r="F153" s="45">
        <v>1</v>
      </c>
      <c r="G153" s="18"/>
      <c r="H153" s="18"/>
      <c r="I153" s="43">
        <v>1187613</v>
      </c>
      <c r="J153" s="20">
        <f t="shared" si="15"/>
        <v>1187613</v>
      </c>
      <c r="K153" s="44">
        <v>1290476</v>
      </c>
      <c r="L153" s="20">
        <f t="shared" si="16"/>
        <v>1290476</v>
      </c>
      <c r="M153" s="44">
        <v>1242451</v>
      </c>
      <c r="N153" s="20">
        <f t="shared" si="17"/>
        <v>1242451</v>
      </c>
      <c r="O153" s="19">
        <f t="shared" si="24"/>
        <v>1240180</v>
      </c>
      <c r="P153" s="20">
        <f t="shared" si="25"/>
        <v>1240180</v>
      </c>
    </row>
    <row r="154" spans="1:16" ht="56.25" x14ac:dyDescent="0.25">
      <c r="A154" s="18">
        <v>142</v>
      </c>
      <c r="B154" s="24" t="s">
        <v>304</v>
      </c>
      <c r="C154" s="40" t="s">
        <v>305</v>
      </c>
      <c r="D154" s="27" t="s">
        <v>23</v>
      </c>
      <c r="E154" s="23" t="s">
        <v>24</v>
      </c>
      <c r="F154" s="45">
        <v>1</v>
      </c>
      <c r="G154" s="18"/>
      <c r="H154" s="18"/>
      <c r="I154" s="43">
        <v>1408262</v>
      </c>
      <c r="J154" s="20">
        <f t="shared" si="15"/>
        <v>1408262</v>
      </c>
      <c r="K154" s="44">
        <v>1432232</v>
      </c>
      <c r="L154" s="20">
        <f t="shared" si="16"/>
        <v>1432232</v>
      </c>
      <c r="M154" s="44">
        <v>1258406</v>
      </c>
      <c r="N154" s="20">
        <f t="shared" si="17"/>
        <v>1258406</v>
      </c>
      <c r="O154" s="19">
        <f t="shared" si="24"/>
        <v>1366300</v>
      </c>
      <c r="P154" s="20">
        <f t="shared" si="25"/>
        <v>1366300</v>
      </c>
    </row>
    <row r="155" spans="1:16" ht="33.75" x14ac:dyDescent="0.25">
      <c r="A155" s="18">
        <v>143</v>
      </c>
      <c r="B155" s="24" t="s">
        <v>306</v>
      </c>
      <c r="C155" s="40" t="s">
        <v>307</v>
      </c>
      <c r="D155" s="27" t="s">
        <v>23</v>
      </c>
      <c r="E155" s="23" t="s">
        <v>24</v>
      </c>
      <c r="F155" s="45">
        <v>1</v>
      </c>
      <c r="G155" s="18"/>
      <c r="H155" s="18"/>
      <c r="I155" s="43">
        <v>409000</v>
      </c>
      <c r="J155" s="20">
        <f t="shared" si="15"/>
        <v>409000</v>
      </c>
      <c r="K155" s="44">
        <v>410000</v>
      </c>
      <c r="L155" s="20">
        <f t="shared" si="16"/>
        <v>410000</v>
      </c>
      <c r="M155" s="44">
        <v>411000</v>
      </c>
      <c r="N155" s="20">
        <f t="shared" si="17"/>
        <v>411000</v>
      </c>
      <c r="O155" s="19">
        <f t="shared" si="24"/>
        <v>410000</v>
      </c>
      <c r="P155" s="20">
        <f t="shared" si="25"/>
        <v>410000</v>
      </c>
    </row>
    <row r="156" spans="1:16" ht="56.25" x14ac:dyDescent="0.25">
      <c r="A156" s="18">
        <v>144</v>
      </c>
      <c r="B156" s="24" t="s">
        <v>308</v>
      </c>
      <c r="C156" s="40" t="s">
        <v>309</v>
      </c>
      <c r="D156" s="27" t="s">
        <v>23</v>
      </c>
      <c r="E156" s="23" t="s">
        <v>24</v>
      </c>
      <c r="F156" s="45">
        <v>1</v>
      </c>
      <c r="G156" s="18"/>
      <c r="H156" s="18"/>
      <c r="I156" s="43">
        <v>312901</v>
      </c>
      <c r="J156" s="20">
        <f t="shared" si="15"/>
        <v>312901</v>
      </c>
      <c r="K156" s="44">
        <v>311761</v>
      </c>
      <c r="L156" s="20">
        <f t="shared" si="16"/>
        <v>311761</v>
      </c>
      <c r="M156" s="44">
        <v>289708</v>
      </c>
      <c r="N156" s="20">
        <f t="shared" si="17"/>
        <v>289708</v>
      </c>
      <c r="O156" s="19">
        <f t="shared" si="24"/>
        <v>304790</v>
      </c>
      <c r="P156" s="20">
        <f t="shared" si="25"/>
        <v>304790</v>
      </c>
    </row>
    <row r="157" spans="1:16" ht="45" x14ac:dyDescent="0.25">
      <c r="A157" s="18">
        <v>145</v>
      </c>
      <c r="B157" s="24" t="s">
        <v>310</v>
      </c>
      <c r="C157" s="40" t="s">
        <v>311</v>
      </c>
      <c r="D157" s="27" t="s">
        <v>23</v>
      </c>
      <c r="E157" s="23" t="s">
        <v>24</v>
      </c>
      <c r="F157" s="45">
        <v>1</v>
      </c>
      <c r="G157" s="18"/>
      <c r="H157" s="18"/>
      <c r="I157" s="43">
        <v>94142</v>
      </c>
      <c r="J157" s="20">
        <f t="shared" si="15"/>
        <v>94142</v>
      </c>
      <c r="K157" s="44">
        <v>97296</v>
      </c>
      <c r="L157" s="20">
        <f t="shared" si="16"/>
        <v>97296</v>
      </c>
      <c r="M157" s="44">
        <v>101791</v>
      </c>
      <c r="N157" s="20">
        <f t="shared" si="17"/>
        <v>101791</v>
      </c>
      <c r="O157" s="19">
        <f t="shared" si="24"/>
        <v>97743</v>
      </c>
      <c r="P157" s="20">
        <f t="shared" si="25"/>
        <v>97743</v>
      </c>
    </row>
    <row r="158" spans="1:16" ht="45" x14ac:dyDescent="0.25">
      <c r="A158" s="18">
        <v>146</v>
      </c>
      <c r="B158" s="24" t="s">
        <v>312</v>
      </c>
      <c r="C158" s="40" t="s">
        <v>313</v>
      </c>
      <c r="D158" s="23" t="s">
        <v>23</v>
      </c>
      <c r="E158" s="23" t="s">
        <v>24</v>
      </c>
      <c r="F158" s="45">
        <v>1</v>
      </c>
      <c r="G158" s="18"/>
      <c r="H158" s="18"/>
      <c r="I158" s="43">
        <v>400000</v>
      </c>
      <c r="J158" s="20">
        <f t="shared" si="15"/>
        <v>400000</v>
      </c>
      <c r="K158" s="44">
        <v>399000</v>
      </c>
      <c r="L158" s="20">
        <f t="shared" si="16"/>
        <v>399000</v>
      </c>
      <c r="M158" s="44">
        <v>401000</v>
      </c>
      <c r="N158" s="20">
        <f t="shared" si="17"/>
        <v>401000</v>
      </c>
      <c r="O158" s="19">
        <f t="shared" si="24"/>
        <v>400000</v>
      </c>
      <c r="P158" s="20">
        <f t="shared" si="25"/>
        <v>400000</v>
      </c>
    </row>
    <row r="159" spans="1:16" ht="33.75" x14ac:dyDescent="0.25">
      <c r="A159" s="18">
        <v>147</v>
      </c>
      <c r="B159" s="42" t="s">
        <v>314</v>
      </c>
      <c r="C159" s="25" t="s">
        <v>315</v>
      </c>
      <c r="D159" s="45" t="s">
        <v>23</v>
      </c>
      <c r="E159" s="23" t="s">
        <v>24</v>
      </c>
      <c r="F159" s="45">
        <v>1</v>
      </c>
      <c r="G159" s="18"/>
      <c r="H159" s="18"/>
      <c r="I159" s="43">
        <v>13500000</v>
      </c>
      <c r="J159" s="20">
        <f t="shared" si="15"/>
        <v>13500000</v>
      </c>
      <c r="K159" s="44">
        <v>15000000</v>
      </c>
      <c r="L159" s="20">
        <f t="shared" si="16"/>
        <v>15000000</v>
      </c>
      <c r="M159" s="44">
        <v>16500000</v>
      </c>
      <c r="N159" s="20">
        <f t="shared" si="17"/>
        <v>16500000</v>
      </c>
      <c r="O159" s="19">
        <f t="shared" si="24"/>
        <v>15000000</v>
      </c>
      <c r="P159" s="20">
        <f t="shared" si="25"/>
        <v>15000000</v>
      </c>
    </row>
    <row r="160" spans="1:16" ht="56.25" x14ac:dyDescent="0.25">
      <c r="A160" s="18">
        <v>148</v>
      </c>
      <c r="B160" s="60" t="s">
        <v>316</v>
      </c>
      <c r="C160" s="40" t="s">
        <v>288</v>
      </c>
      <c r="D160" s="45" t="s">
        <v>23</v>
      </c>
      <c r="E160" s="23" t="s">
        <v>24</v>
      </c>
      <c r="F160" s="45">
        <v>1</v>
      </c>
      <c r="G160" s="18"/>
      <c r="H160" s="18"/>
      <c r="I160" s="43">
        <v>635197</v>
      </c>
      <c r="J160" s="20">
        <f t="shared" si="15"/>
        <v>635197</v>
      </c>
      <c r="K160" s="44">
        <v>705775</v>
      </c>
      <c r="L160" s="20">
        <f t="shared" si="16"/>
        <v>705775</v>
      </c>
      <c r="M160" s="44">
        <v>776353</v>
      </c>
      <c r="N160" s="20">
        <f t="shared" si="17"/>
        <v>776353</v>
      </c>
      <c r="O160" s="19">
        <f t="shared" si="24"/>
        <v>705775</v>
      </c>
      <c r="P160" s="20">
        <f t="shared" si="25"/>
        <v>705775</v>
      </c>
    </row>
    <row r="161" spans="1:16" x14ac:dyDescent="0.25">
      <c r="A161" s="35"/>
      <c r="B161" s="56"/>
      <c r="C161" s="16" t="s">
        <v>317</v>
      </c>
      <c r="D161" s="57"/>
      <c r="E161" s="57"/>
      <c r="F161" s="58"/>
      <c r="G161" s="35"/>
      <c r="H161" s="35">
        <f t="shared" si="14"/>
        <v>0</v>
      </c>
      <c r="I161" s="36"/>
      <c r="J161" s="37"/>
      <c r="K161" s="38"/>
      <c r="L161" s="37"/>
      <c r="M161" s="38"/>
      <c r="N161" s="37"/>
      <c r="O161" s="36"/>
      <c r="P161" s="37"/>
    </row>
    <row r="162" spans="1:16" ht="22.5" x14ac:dyDescent="0.25">
      <c r="A162" s="18">
        <v>149</v>
      </c>
      <c r="B162" s="29" t="s">
        <v>318</v>
      </c>
      <c r="C162" s="24" t="s">
        <v>319</v>
      </c>
      <c r="D162" s="23" t="s">
        <v>320</v>
      </c>
      <c r="E162" s="23" t="s">
        <v>24</v>
      </c>
      <c r="F162" s="45">
        <v>1</v>
      </c>
      <c r="G162" s="18">
        <v>13200</v>
      </c>
      <c r="H162" s="18">
        <f t="shared" si="14"/>
        <v>13200</v>
      </c>
      <c r="I162" s="19">
        <v>11880</v>
      </c>
      <c r="J162" s="20">
        <f t="shared" si="15"/>
        <v>11880</v>
      </c>
      <c r="K162" s="21">
        <v>13200</v>
      </c>
      <c r="L162" s="20">
        <f t="shared" si="16"/>
        <v>13200</v>
      </c>
      <c r="M162" s="21">
        <v>14520.000000000002</v>
      </c>
      <c r="N162" s="20">
        <f t="shared" si="17"/>
        <v>14520.000000000002</v>
      </c>
      <c r="O162" s="19">
        <f t="shared" ref="O162:O181" si="26">ROUND((I162+K162+M162)/3,0)</f>
        <v>13200</v>
      </c>
      <c r="P162" s="20">
        <f t="shared" ref="P162:P181" si="27">(J162+L162+N162)/3</f>
        <v>13200</v>
      </c>
    </row>
    <row r="163" spans="1:16" ht="33.75" x14ac:dyDescent="0.25">
      <c r="A163" s="18">
        <v>150</v>
      </c>
      <c r="B163" s="22" t="s">
        <v>321</v>
      </c>
      <c r="C163" s="40" t="s">
        <v>322</v>
      </c>
      <c r="D163" s="27" t="s">
        <v>23</v>
      </c>
      <c r="E163" s="23" t="s">
        <v>24</v>
      </c>
      <c r="F163" s="45">
        <v>1</v>
      </c>
      <c r="G163" s="18"/>
      <c r="H163" s="18"/>
      <c r="I163" s="41">
        <v>3296</v>
      </c>
      <c r="J163" s="20">
        <f t="shared" si="15"/>
        <v>3296</v>
      </c>
      <c r="K163" s="41">
        <v>3564</v>
      </c>
      <c r="L163" s="20">
        <f t="shared" si="16"/>
        <v>3564</v>
      </c>
      <c r="M163" s="41">
        <v>3340</v>
      </c>
      <c r="N163" s="20">
        <f t="shared" si="17"/>
        <v>3340</v>
      </c>
      <c r="O163" s="19">
        <f t="shared" si="26"/>
        <v>3400</v>
      </c>
      <c r="P163" s="20">
        <f t="shared" si="27"/>
        <v>3400</v>
      </c>
    </row>
    <row r="164" spans="1:16" ht="33.75" x14ac:dyDescent="0.25">
      <c r="A164" s="18">
        <v>151</v>
      </c>
      <c r="B164" s="22" t="s">
        <v>323</v>
      </c>
      <c r="C164" s="40" t="s">
        <v>324</v>
      </c>
      <c r="D164" s="27" t="s">
        <v>23</v>
      </c>
      <c r="E164" s="23" t="s">
        <v>24</v>
      </c>
      <c r="F164" s="45">
        <v>1</v>
      </c>
      <c r="G164" s="18"/>
      <c r="H164" s="18"/>
      <c r="I164" s="41">
        <v>1827</v>
      </c>
      <c r="J164" s="20">
        <f t="shared" si="15"/>
        <v>1827</v>
      </c>
      <c r="K164" s="41">
        <v>1925</v>
      </c>
      <c r="L164" s="20">
        <f t="shared" si="16"/>
        <v>1925</v>
      </c>
      <c r="M164" s="41">
        <v>1948</v>
      </c>
      <c r="N164" s="20">
        <f t="shared" si="17"/>
        <v>1948</v>
      </c>
      <c r="O164" s="19">
        <f t="shared" si="26"/>
        <v>1900</v>
      </c>
      <c r="P164" s="20">
        <f t="shared" si="27"/>
        <v>1900</v>
      </c>
    </row>
    <row r="165" spans="1:16" ht="56.25" x14ac:dyDescent="0.25">
      <c r="A165" s="18">
        <v>152</v>
      </c>
      <c r="B165" s="25" t="s">
        <v>325</v>
      </c>
      <c r="C165" s="40" t="s">
        <v>326</v>
      </c>
      <c r="D165" s="18" t="s">
        <v>23</v>
      </c>
      <c r="E165" s="23" t="s">
        <v>24</v>
      </c>
      <c r="F165" s="45">
        <v>1</v>
      </c>
      <c r="G165" s="18"/>
      <c r="H165" s="18"/>
      <c r="I165" s="41">
        <v>334850</v>
      </c>
      <c r="J165" s="20">
        <f t="shared" si="15"/>
        <v>334850</v>
      </c>
      <c r="K165" s="41">
        <v>340600</v>
      </c>
      <c r="L165" s="20">
        <f t="shared" si="16"/>
        <v>340600</v>
      </c>
      <c r="M165" s="41">
        <v>359550</v>
      </c>
      <c r="N165" s="20">
        <f t="shared" si="17"/>
        <v>359550</v>
      </c>
      <c r="O165" s="19">
        <f t="shared" si="26"/>
        <v>345000</v>
      </c>
      <c r="P165" s="20">
        <f t="shared" si="27"/>
        <v>345000</v>
      </c>
    </row>
    <row r="166" spans="1:16" ht="56.25" x14ac:dyDescent="0.25">
      <c r="A166" s="18">
        <v>153</v>
      </c>
      <c r="B166" s="25" t="s">
        <v>327</v>
      </c>
      <c r="C166" s="40" t="s">
        <v>328</v>
      </c>
      <c r="D166" s="18" t="s">
        <v>23</v>
      </c>
      <c r="E166" s="23" t="s">
        <v>24</v>
      </c>
      <c r="F166" s="45">
        <v>1</v>
      </c>
      <c r="G166" s="18"/>
      <c r="H166" s="18"/>
      <c r="I166" s="41">
        <v>567489</v>
      </c>
      <c r="J166" s="20">
        <f t="shared" si="15"/>
        <v>567489</v>
      </c>
      <c r="K166" s="41">
        <v>551170</v>
      </c>
      <c r="L166" s="20">
        <f t="shared" si="16"/>
        <v>551170</v>
      </c>
      <c r="M166" s="41">
        <v>606341</v>
      </c>
      <c r="N166" s="20">
        <f t="shared" si="17"/>
        <v>606341</v>
      </c>
      <c r="O166" s="19">
        <f t="shared" si="26"/>
        <v>575000</v>
      </c>
      <c r="P166" s="20">
        <f t="shared" si="27"/>
        <v>575000</v>
      </c>
    </row>
    <row r="167" spans="1:16" ht="33.75" x14ac:dyDescent="0.25">
      <c r="A167" s="18">
        <v>154</v>
      </c>
      <c r="B167" s="22" t="s">
        <v>329</v>
      </c>
      <c r="C167" s="40" t="s">
        <v>330</v>
      </c>
      <c r="D167" s="27" t="s">
        <v>23</v>
      </c>
      <c r="E167" s="23" t="s">
        <v>24</v>
      </c>
      <c r="F167" s="45">
        <v>1</v>
      </c>
      <c r="G167" s="18"/>
      <c r="H167" s="18"/>
      <c r="I167" s="41">
        <v>15149</v>
      </c>
      <c r="J167" s="20">
        <f t="shared" si="15"/>
        <v>15149</v>
      </c>
      <c r="K167" s="41">
        <v>15701</v>
      </c>
      <c r="L167" s="20">
        <f t="shared" si="16"/>
        <v>15701</v>
      </c>
      <c r="M167" s="41">
        <v>16445</v>
      </c>
      <c r="N167" s="20">
        <f t="shared" si="17"/>
        <v>16445</v>
      </c>
      <c r="O167" s="19">
        <f t="shared" si="26"/>
        <v>15765</v>
      </c>
      <c r="P167" s="20">
        <f t="shared" si="27"/>
        <v>15765</v>
      </c>
    </row>
    <row r="168" spans="1:16" ht="45" x14ac:dyDescent="0.25">
      <c r="A168" s="18">
        <v>155</v>
      </c>
      <c r="B168" s="25" t="s">
        <v>331</v>
      </c>
      <c r="C168" s="40" t="s">
        <v>332</v>
      </c>
      <c r="D168" s="27" t="s">
        <v>23</v>
      </c>
      <c r="E168" s="23" t="s">
        <v>24</v>
      </c>
      <c r="F168" s="45">
        <v>1</v>
      </c>
      <c r="G168" s="18"/>
      <c r="H168" s="18"/>
      <c r="I168" s="41">
        <v>26591</v>
      </c>
      <c r="J168" s="20">
        <f t="shared" si="15"/>
        <v>26591</v>
      </c>
      <c r="K168" s="41">
        <v>27055</v>
      </c>
      <c r="L168" s="20">
        <f t="shared" si="16"/>
        <v>27055</v>
      </c>
      <c r="M168" s="41">
        <v>25179</v>
      </c>
      <c r="N168" s="20">
        <f t="shared" si="17"/>
        <v>25179</v>
      </c>
      <c r="O168" s="19">
        <f t="shared" si="26"/>
        <v>26275</v>
      </c>
      <c r="P168" s="20">
        <f t="shared" si="27"/>
        <v>26275</v>
      </c>
    </row>
    <row r="169" spans="1:16" ht="45" x14ac:dyDescent="0.25">
      <c r="A169" s="18">
        <v>156</v>
      </c>
      <c r="B169" s="22" t="s">
        <v>333</v>
      </c>
      <c r="C169" s="40" t="s">
        <v>334</v>
      </c>
      <c r="D169" s="27" t="s">
        <v>23</v>
      </c>
      <c r="E169" s="23" t="s">
        <v>24</v>
      </c>
      <c r="F169" s="45">
        <v>1</v>
      </c>
      <c r="G169" s="18"/>
      <c r="H169" s="18"/>
      <c r="I169" s="41">
        <v>28544</v>
      </c>
      <c r="J169" s="20">
        <f t="shared" si="15"/>
        <v>28544</v>
      </c>
      <c r="K169" s="41">
        <v>27292</v>
      </c>
      <c r="L169" s="20">
        <f t="shared" si="16"/>
        <v>27292</v>
      </c>
      <c r="M169" s="41">
        <v>28164</v>
      </c>
      <c r="N169" s="20">
        <f t="shared" si="17"/>
        <v>28164</v>
      </c>
      <c r="O169" s="19">
        <f t="shared" si="26"/>
        <v>28000</v>
      </c>
      <c r="P169" s="20">
        <f t="shared" si="27"/>
        <v>28000</v>
      </c>
    </row>
    <row r="170" spans="1:16" ht="56.25" x14ac:dyDescent="0.25">
      <c r="A170" s="18">
        <v>157</v>
      </c>
      <c r="B170" s="25" t="s">
        <v>335</v>
      </c>
      <c r="C170" s="40" t="s">
        <v>336</v>
      </c>
      <c r="D170" s="27" t="s">
        <v>23</v>
      </c>
      <c r="E170" s="23" t="s">
        <v>24</v>
      </c>
      <c r="F170" s="45">
        <v>1</v>
      </c>
      <c r="G170" s="18"/>
      <c r="H170" s="18"/>
      <c r="I170" s="41">
        <v>42944</v>
      </c>
      <c r="J170" s="20">
        <f t="shared" si="15"/>
        <v>42944</v>
      </c>
      <c r="K170" s="41">
        <v>40242</v>
      </c>
      <c r="L170" s="20">
        <f t="shared" si="16"/>
        <v>40242</v>
      </c>
      <c r="M170" s="41">
        <v>42814</v>
      </c>
      <c r="N170" s="20">
        <f t="shared" si="17"/>
        <v>42814</v>
      </c>
      <c r="O170" s="19">
        <f t="shared" si="26"/>
        <v>42000</v>
      </c>
      <c r="P170" s="20">
        <f t="shared" si="27"/>
        <v>42000</v>
      </c>
    </row>
    <row r="171" spans="1:16" ht="56.25" x14ac:dyDescent="0.25">
      <c r="A171" s="18">
        <v>158</v>
      </c>
      <c r="B171" s="22" t="s">
        <v>337</v>
      </c>
      <c r="C171" s="40" t="s">
        <v>338</v>
      </c>
      <c r="D171" s="27" t="s">
        <v>23</v>
      </c>
      <c r="E171" s="23" t="s">
        <v>24</v>
      </c>
      <c r="F171" s="45">
        <v>1</v>
      </c>
      <c r="G171" s="18"/>
      <c r="H171" s="18"/>
      <c r="I171" s="41">
        <v>48230</v>
      </c>
      <c r="J171" s="20">
        <f t="shared" si="15"/>
        <v>48230</v>
      </c>
      <c r="K171" s="41">
        <v>45395</v>
      </c>
      <c r="L171" s="20">
        <f t="shared" si="16"/>
        <v>45395</v>
      </c>
      <c r="M171" s="41">
        <v>44375</v>
      </c>
      <c r="N171" s="20">
        <f t="shared" si="17"/>
        <v>44375</v>
      </c>
      <c r="O171" s="19">
        <f t="shared" si="26"/>
        <v>46000</v>
      </c>
      <c r="P171" s="20">
        <f t="shared" si="27"/>
        <v>46000</v>
      </c>
    </row>
    <row r="172" spans="1:16" ht="56.25" x14ac:dyDescent="0.25">
      <c r="A172" s="18">
        <v>159</v>
      </c>
      <c r="B172" s="22" t="s">
        <v>339</v>
      </c>
      <c r="C172" s="40" t="s">
        <v>340</v>
      </c>
      <c r="D172" s="27" t="s">
        <v>23</v>
      </c>
      <c r="E172" s="23" t="s">
        <v>24</v>
      </c>
      <c r="F172" s="45">
        <v>1</v>
      </c>
      <c r="G172" s="18"/>
      <c r="H172" s="18"/>
      <c r="I172" s="41">
        <v>47944</v>
      </c>
      <c r="J172" s="20">
        <f t="shared" si="15"/>
        <v>47944</v>
      </c>
      <c r="K172" s="41">
        <v>46465</v>
      </c>
      <c r="L172" s="20">
        <f t="shared" si="16"/>
        <v>46465</v>
      </c>
      <c r="M172" s="41">
        <v>43591</v>
      </c>
      <c r="N172" s="20">
        <f t="shared" si="17"/>
        <v>43591</v>
      </c>
      <c r="O172" s="19">
        <f t="shared" si="26"/>
        <v>46000</v>
      </c>
      <c r="P172" s="20">
        <f t="shared" si="27"/>
        <v>46000</v>
      </c>
    </row>
    <row r="173" spans="1:16" ht="67.5" x14ac:dyDescent="0.25">
      <c r="A173" s="18">
        <v>160</v>
      </c>
      <c r="B173" s="22" t="s">
        <v>341</v>
      </c>
      <c r="C173" s="40" t="s">
        <v>342</v>
      </c>
      <c r="D173" s="27" t="s">
        <v>23</v>
      </c>
      <c r="E173" s="23" t="s">
        <v>24</v>
      </c>
      <c r="F173" s="45">
        <v>1</v>
      </c>
      <c r="G173" s="18"/>
      <c r="H173" s="18"/>
      <c r="I173" s="41">
        <v>46517</v>
      </c>
      <c r="J173" s="20">
        <f t="shared" si="15"/>
        <v>46517</v>
      </c>
      <c r="K173" s="41">
        <v>47133</v>
      </c>
      <c r="L173" s="20">
        <f t="shared" si="16"/>
        <v>47133</v>
      </c>
      <c r="M173" s="41">
        <v>44350</v>
      </c>
      <c r="N173" s="20">
        <f t="shared" si="17"/>
        <v>44350</v>
      </c>
      <c r="O173" s="19">
        <f t="shared" si="26"/>
        <v>46000</v>
      </c>
      <c r="P173" s="20">
        <f t="shared" si="27"/>
        <v>46000</v>
      </c>
    </row>
    <row r="174" spans="1:16" ht="56.25" x14ac:dyDescent="0.25">
      <c r="A174" s="18">
        <v>161</v>
      </c>
      <c r="B174" s="22" t="s">
        <v>343</v>
      </c>
      <c r="C174" s="40" t="s">
        <v>344</v>
      </c>
      <c r="D174" s="27" t="s">
        <v>23</v>
      </c>
      <c r="E174" s="23" t="s">
        <v>24</v>
      </c>
      <c r="F174" s="45">
        <v>1</v>
      </c>
      <c r="G174" s="18"/>
      <c r="H174" s="18"/>
      <c r="I174" s="41">
        <v>33000</v>
      </c>
      <c r="J174" s="20">
        <f t="shared" si="15"/>
        <v>33000</v>
      </c>
      <c r="K174" s="41">
        <v>34000</v>
      </c>
      <c r="L174" s="20">
        <f t="shared" si="16"/>
        <v>34000</v>
      </c>
      <c r="M174" s="41">
        <v>35000</v>
      </c>
      <c r="N174" s="20">
        <f t="shared" si="17"/>
        <v>35000</v>
      </c>
      <c r="O174" s="19">
        <f t="shared" si="26"/>
        <v>34000</v>
      </c>
      <c r="P174" s="20">
        <f t="shared" si="27"/>
        <v>34000</v>
      </c>
    </row>
    <row r="175" spans="1:16" ht="45" x14ac:dyDescent="0.25">
      <c r="A175" s="18">
        <v>162</v>
      </c>
      <c r="B175" s="22" t="s">
        <v>345</v>
      </c>
      <c r="C175" s="40" t="s">
        <v>346</v>
      </c>
      <c r="D175" s="27" t="s">
        <v>23</v>
      </c>
      <c r="E175" s="23" t="s">
        <v>24</v>
      </c>
      <c r="F175" s="45">
        <v>1</v>
      </c>
      <c r="G175" s="18"/>
      <c r="H175" s="18"/>
      <c r="I175" s="41">
        <v>27332</v>
      </c>
      <c r="J175" s="20">
        <f t="shared" si="15"/>
        <v>27332</v>
      </c>
      <c r="K175" s="41">
        <v>26055</v>
      </c>
      <c r="L175" s="20">
        <f t="shared" si="16"/>
        <v>26055</v>
      </c>
      <c r="M175" s="41">
        <v>25438</v>
      </c>
      <c r="N175" s="20">
        <f t="shared" si="17"/>
        <v>25438</v>
      </c>
      <c r="O175" s="19">
        <f t="shared" si="26"/>
        <v>26275</v>
      </c>
      <c r="P175" s="20">
        <f t="shared" si="27"/>
        <v>26275</v>
      </c>
    </row>
    <row r="176" spans="1:16" ht="56.25" x14ac:dyDescent="0.25">
      <c r="A176" s="18">
        <v>163</v>
      </c>
      <c r="B176" s="22" t="s">
        <v>347</v>
      </c>
      <c r="C176" s="40" t="s">
        <v>348</v>
      </c>
      <c r="D176" s="27" t="s">
        <v>23</v>
      </c>
      <c r="E176" s="23" t="s">
        <v>24</v>
      </c>
      <c r="F176" s="45">
        <v>1</v>
      </c>
      <c r="G176" s="18"/>
      <c r="H176" s="18"/>
      <c r="I176" s="41">
        <v>57345</v>
      </c>
      <c r="J176" s="20">
        <f t="shared" si="15"/>
        <v>57345</v>
      </c>
      <c r="K176" s="41">
        <v>55850</v>
      </c>
      <c r="L176" s="20">
        <f t="shared" si="16"/>
        <v>55850</v>
      </c>
      <c r="M176" s="41">
        <v>56005</v>
      </c>
      <c r="N176" s="20">
        <f t="shared" si="17"/>
        <v>56005</v>
      </c>
      <c r="O176" s="19">
        <f t="shared" si="26"/>
        <v>56400</v>
      </c>
      <c r="P176" s="20">
        <f t="shared" si="27"/>
        <v>56400</v>
      </c>
    </row>
    <row r="177" spans="1:16" ht="45" x14ac:dyDescent="0.25">
      <c r="A177" s="18">
        <v>164</v>
      </c>
      <c r="B177" s="22" t="s">
        <v>349</v>
      </c>
      <c r="C177" s="40" t="s">
        <v>350</v>
      </c>
      <c r="D177" s="27" t="s">
        <v>23</v>
      </c>
      <c r="E177" s="23" t="s">
        <v>24</v>
      </c>
      <c r="F177" s="45">
        <v>1</v>
      </c>
      <c r="G177" s="18"/>
      <c r="H177" s="18"/>
      <c r="I177" s="41">
        <v>37418</v>
      </c>
      <c r="J177" s="20">
        <f t="shared" si="15"/>
        <v>37418</v>
      </c>
      <c r="K177" s="41">
        <v>34709</v>
      </c>
      <c r="L177" s="20">
        <f t="shared" si="16"/>
        <v>34709</v>
      </c>
      <c r="M177" s="41">
        <v>35873</v>
      </c>
      <c r="N177" s="20">
        <f t="shared" si="17"/>
        <v>35873</v>
      </c>
      <c r="O177" s="19">
        <f t="shared" si="26"/>
        <v>36000</v>
      </c>
      <c r="P177" s="20">
        <f t="shared" si="27"/>
        <v>36000</v>
      </c>
    </row>
    <row r="178" spans="1:16" ht="22.5" x14ac:dyDescent="0.25">
      <c r="A178" s="18">
        <v>165</v>
      </c>
      <c r="B178" s="29" t="s">
        <v>351</v>
      </c>
      <c r="C178" s="24" t="s">
        <v>352</v>
      </c>
      <c r="D178" s="23" t="s">
        <v>286</v>
      </c>
      <c r="E178" s="23" t="s">
        <v>24</v>
      </c>
      <c r="F178" s="45">
        <v>1</v>
      </c>
      <c r="G178" s="18">
        <v>220000</v>
      </c>
      <c r="H178" s="18">
        <f t="shared" si="14"/>
        <v>220000</v>
      </c>
      <c r="I178" s="19">
        <v>198000</v>
      </c>
      <c r="J178" s="20">
        <f t="shared" si="15"/>
        <v>198000</v>
      </c>
      <c r="K178" s="21">
        <v>220000</v>
      </c>
      <c r="L178" s="20">
        <f t="shared" si="16"/>
        <v>220000</v>
      </c>
      <c r="M178" s="21">
        <v>242000.00000000003</v>
      </c>
      <c r="N178" s="20">
        <f t="shared" si="17"/>
        <v>242000.00000000003</v>
      </c>
      <c r="O178" s="19">
        <f t="shared" si="26"/>
        <v>220000</v>
      </c>
      <c r="P178" s="20">
        <f t="shared" si="27"/>
        <v>220000</v>
      </c>
    </row>
    <row r="179" spans="1:16" ht="56.25" x14ac:dyDescent="0.25">
      <c r="A179" s="18">
        <v>166</v>
      </c>
      <c r="B179" s="22" t="s">
        <v>353</v>
      </c>
      <c r="C179" s="28" t="s">
        <v>354</v>
      </c>
      <c r="D179" s="31" t="s">
        <v>114</v>
      </c>
      <c r="E179" s="27" t="s">
        <v>24</v>
      </c>
      <c r="F179" s="27">
        <v>1</v>
      </c>
      <c r="G179" s="18"/>
      <c r="H179" s="18"/>
      <c r="I179" s="19">
        <v>13501717</v>
      </c>
      <c r="J179" s="20">
        <f t="shared" si="15"/>
        <v>13501717</v>
      </c>
      <c r="K179" s="19">
        <v>13501717</v>
      </c>
      <c r="L179" s="20">
        <f t="shared" si="16"/>
        <v>13501717</v>
      </c>
      <c r="M179" s="19">
        <v>13501717</v>
      </c>
      <c r="N179" s="20">
        <f t="shared" si="17"/>
        <v>13501717</v>
      </c>
      <c r="O179" s="19">
        <f t="shared" si="26"/>
        <v>13501717</v>
      </c>
      <c r="P179" s="20">
        <f t="shared" si="27"/>
        <v>13501717</v>
      </c>
    </row>
    <row r="180" spans="1:16" ht="45" x14ac:dyDescent="0.25">
      <c r="A180" s="18">
        <v>167</v>
      </c>
      <c r="B180" s="22" t="s">
        <v>355</v>
      </c>
      <c r="C180" s="28" t="s">
        <v>356</v>
      </c>
      <c r="D180" s="23" t="s">
        <v>114</v>
      </c>
      <c r="E180" s="27" t="s">
        <v>24</v>
      </c>
      <c r="F180" s="23">
        <v>1</v>
      </c>
      <c r="G180" s="18"/>
      <c r="H180" s="18"/>
      <c r="I180" s="46">
        <v>15000000</v>
      </c>
      <c r="J180" s="20">
        <f t="shared" ref="J180:J181" si="28">I180*F180</f>
        <v>15000000</v>
      </c>
      <c r="K180" s="46">
        <v>15000000</v>
      </c>
      <c r="L180" s="20">
        <f t="shared" ref="L180:L181" si="29">K180*F180</f>
        <v>15000000</v>
      </c>
      <c r="M180" s="46">
        <v>15000000</v>
      </c>
      <c r="N180" s="20">
        <f t="shared" ref="N180:N181" si="30">M180*F180</f>
        <v>15000000</v>
      </c>
      <c r="O180" s="19">
        <f t="shared" si="26"/>
        <v>15000000</v>
      </c>
      <c r="P180" s="20">
        <f t="shared" si="27"/>
        <v>15000000</v>
      </c>
    </row>
    <row r="181" spans="1:16" ht="45" x14ac:dyDescent="0.25">
      <c r="A181" s="18">
        <v>168</v>
      </c>
      <c r="B181" s="22" t="s">
        <v>357</v>
      </c>
      <c r="C181" s="28" t="s">
        <v>358</v>
      </c>
      <c r="D181" s="31" t="s">
        <v>114</v>
      </c>
      <c r="E181" s="27" t="s">
        <v>24</v>
      </c>
      <c r="F181" s="27">
        <v>1</v>
      </c>
      <c r="G181" s="18"/>
      <c r="H181" s="18"/>
      <c r="I181" s="46">
        <v>15000000</v>
      </c>
      <c r="J181" s="20">
        <f t="shared" si="28"/>
        <v>15000000</v>
      </c>
      <c r="K181" s="46">
        <v>15000000</v>
      </c>
      <c r="L181" s="20">
        <f t="shared" si="29"/>
        <v>15000000</v>
      </c>
      <c r="M181" s="46">
        <v>15000000</v>
      </c>
      <c r="N181" s="20">
        <f t="shared" si="30"/>
        <v>15000000</v>
      </c>
      <c r="O181" s="19">
        <f t="shared" si="26"/>
        <v>15000000</v>
      </c>
      <c r="P181" s="20">
        <f t="shared" si="27"/>
        <v>15000000</v>
      </c>
    </row>
  </sheetData>
  <mergeCells count="12">
    <mergeCell ref="A6:P6"/>
    <mergeCell ref="A5:C5"/>
    <mergeCell ref="C3:P3"/>
    <mergeCell ref="C4:P4"/>
    <mergeCell ref="D5:J5"/>
    <mergeCell ref="K5:M5"/>
    <mergeCell ref="N5:P5"/>
    <mergeCell ref="B7:C7"/>
    <mergeCell ref="I7:J7"/>
    <mergeCell ref="K7:L7"/>
    <mergeCell ref="M7:N7"/>
    <mergeCell ref="O7:P7"/>
  </mergeCells>
  <pageMargins left="0.7" right="0.7" top="0.75" bottom="0.75" header="0.3" footer="0.3"/>
  <pageSetup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BEB31-F55F-4DB8-8D56-03741A3E52DD}">
  <dimension ref="A1:N12"/>
  <sheetViews>
    <sheetView workbookViewId="0">
      <selection activeCell="N31" sqref="N31"/>
    </sheetView>
  </sheetViews>
  <sheetFormatPr baseColWidth="10" defaultRowHeight="11.25" x14ac:dyDescent="0.25"/>
  <cols>
    <col min="1" max="1" width="11.42578125" style="88"/>
    <col min="2" max="2" width="26.42578125" style="88" customWidth="1"/>
    <col min="3" max="3" width="44.28515625" style="88" customWidth="1"/>
    <col min="4" max="6" width="11.42578125" style="88"/>
    <col min="7" max="12" width="0" style="88" hidden="1" customWidth="1"/>
    <col min="13" max="14" width="12.7109375" style="88" bestFit="1" customWidth="1"/>
    <col min="15" max="16384" width="11.42578125" style="88"/>
  </cols>
  <sheetData>
    <row r="1" spans="1:14" x14ac:dyDescent="0.25">
      <c r="A1" s="61"/>
      <c r="B1" s="62"/>
      <c r="C1" s="154" t="s">
        <v>0</v>
      </c>
      <c r="D1" s="154"/>
      <c r="E1" s="154"/>
      <c r="F1" s="154"/>
      <c r="G1" s="154"/>
      <c r="H1" s="154"/>
      <c r="I1" s="154"/>
      <c r="J1" s="154"/>
      <c r="K1" s="154"/>
      <c r="L1" s="154"/>
      <c r="M1" s="154"/>
      <c r="N1" s="154"/>
    </row>
    <row r="2" spans="1:14" x14ac:dyDescent="0.25">
      <c r="A2" s="65"/>
      <c r="B2" s="66"/>
      <c r="C2" s="154" t="s">
        <v>1</v>
      </c>
      <c r="D2" s="154"/>
      <c r="E2" s="154"/>
      <c r="F2" s="154"/>
      <c r="G2" s="154"/>
      <c r="H2" s="154"/>
      <c r="I2" s="154"/>
      <c r="J2" s="154"/>
      <c r="K2" s="154"/>
      <c r="L2" s="154"/>
      <c r="M2" s="154"/>
      <c r="N2" s="154"/>
    </row>
    <row r="3" spans="1:14" ht="30" customHeight="1" x14ac:dyDescent="0.25">
      <c r="A3" s="67"/>
      <c r="B3" s="68"/>
      <c r="C3" s="63" t="s">
        <v>2</v>
      </c>
      <c r="D3" s="154" t="s">
        <v>3</v>
      </c>
      <c r="E3" s="154"/>
      <c r="F3" s="154"/>
      <c r="G3" s="154"/>
      <c r="H3" s="154"/>
      <c r="I3" s="154" t="s">
        <v>4</v>
      </c>
      <c r="J3" s="154"/>
      <c r="K3" s="154"/>
      <c r="L3" s="154" t="s">
        <v>5</v>
      </c>
      <c r="M3" s="154"/>
      <c r="N3" s="154"/>
    </row>
    <row r="4" spans="1:14" x14ac:dyDescent="0.25">
      <c r="A4" s="155"/>
      <c r="B4" s="156"/>
      <c r="C4" s="156"/>
      <c r="D4" s="156"/>
      <c r="E4" s="156"/>
      <c r="F4" s="156"/>
      <c r="G4" s="156"/>
      <c r="H4" s="156"/>
      <c r="I4" s="156"/>
      <c r="J4" s="156"/>
      <c r="K4" s="156"/>
      <c r="L4" s="156"/>
      <c r="M4" s="156"/>
      <c r="N4" s="157"/>
    </row>
    <row r="5" spans="1:14" x14ac:dyDescent="0.25">
      <c r="A5" s="89"/>
      <c r="B5" s="90"/>
      <c r="C5" s="91" t="s">
        <v>359</v>
      </c>
      <c r="D5" s="92"/>
      <c r="E5" s="93"/>
      <c r="F5" s="93"/>
      <c r="G5" s="148" t="s">
        <v>360</v>
      </c>
      <c r="H5" s="149"/>
      <c r="I5" s="150" t="s">
        <v>8</v>
      </c>
      <c r="J5" s="151"/>
      <c r="K5" s="150" t="s">
        <v>361</v>
      </c>
      <c r="L5" s="151"/>
      <c r="M5" s="152" t="s">
        <v>10</v>
      </c>
      <c r="N5" s="153"/>
    </row>
    <row r="6" spans="1:14" ht="22.5" x14ac:dyDescent="0.25">
      <c r="A6" s="69" t="s">
        <v>11</v>
      </c>
      <c r="B6" s="70" t="s">
        <v>362</v>
      </c>
      <c r="C6" s="71" t="s">
        <v>13</v>
      </c>
      <c r="D6" s="69" t="s">
        <v>14</v>
      </c>
      <c r="E6" s="69" t="s">
        <v>15</v>
      </c>
      <c r="F6" s="69" t="s">
        <v>16</v>
      </c>
      <c r="G6" s="72" t="s">
        <v>9</v>
      </c>
      <c r="H6" s="72" t="s">
        <v>19</v>
      </c>
      <c r="I6" s="73" t="s">
        <v>9</v>
      </c>
      <c r="J6" s="73" t="s">
        <v>19</v>
      </c>
      <c r="K6" s="74" t="s">
        <v>9</v>
      </c>
      <c r="L6" s="74" t="s">
        <v>19</v>
      </c>
      <c r="M6" s="75" t="s">
        <v>9</v>
      </c>
      <c r="N6" s="75" t="s">
        <v>19</v>
      </c>
    </row>
    <row r="7" spans="1:14" x14ac:dyDescent="0.25">
      <c r="A7" s="76"/>
      <c r="B7" s="76"/>
      <c r="C7" s="94" t="s">
        <v>363</v>
      </c>
      <c r="D7" s="77"/>
      <c r="E7" s="77"/>
      <c r="F7" s="78"/>
      <c r="G7" s="79"/>
      <c r="H7" s="80"/>
      <c r="I7" s="81"/>
      <c r="J7" s="80"/>
      <c r="K7" s="81"/>
      <c r="L7" s="80"/>
      <c r="M7" s="81"/>
      <c r="N7" s="80"/>
    </row>
    <row r="8" spans="1:14" ht="56.25" x14ac:dyDescent="0.25">
      <c r="A8" s="95">
        <v>1</v>
      </c>
      <c r="B8" s="82" t="s">
        <v>364</v>
      </c>
      <c r="C8" s="82" t="s">
        <v>354</v>
      </c>
      <c r="D8" s="83" t="s">
        <v>114</v>
      </c>
      <c r="E8" s="27">
        <v>1</v>
      </c>
      <c r="F8" s="27">
        <v>1</v>
      </c>
      <c r="G8" s="84">
        <v>13501717</v>
      </c>
      <c r="H8" s="85">
        <f>F8*G8</f>
        <v>13501717</v>
      </c>
      <c r="I8" s="84">
        <v>13502717</v>
      </c>
      <c r="J8" s="85">
        <f>F8*I8</f>
        <v>13502717</v>
      </c>
      <c r="K8" s="84">
        <v>13500717</v>
      </c>
      <c r="L8" s="85">
        <f>F8*K8</f>
        <v>13500717</v>
      </c>
      <c r="M8" s="84">
        <f>(G8+I8+K8)/3</f>
        <v>13501717</v>
      </c>
      <c r="N8" s="85">
        <f>M8*F8</f>
        <v>13501717</v>
      </c>
    </row>
    <row r="9" spans="1:14" ht="45" x14ac:dyDescent="0.25">
      <c r="A9" s="95">
        <v>2</v>
      </c>
      <c r="B9" s="82" t="s">
        <v>365</v>
      </c>
      <c r="C9" s="82" t="s">
        <v>356</v>
      </c>
      <c r="D9" s="83" t="s">
        <v>114</v>
      </c>
      <c r="E9" s="27">
        <v>1</v>
      </c>
      <c r="F9" s="27">
        <v>1</v>
      </c>
      <c r="G9" s="84">
        <v>14000000</v>
      </c>
      <c r="H9" s="85">
        <f>F9*G9</f>
        <v>14000000</v>
      </c>
      <c r="I9" s="84">
        <v>15000000</v>
      </c>
      <c r="J9" s="85">
        <f>F9*I9</f>
        <v>15000000</v>
      </c>
      <c r="K9" s="84">
        <v>16000000</v>
      </c>
      <c r="L9" s="85">
        <f>F9*K9</f>
        <v>16000000</v>
      </c>
      <c r="M9" s="84">
        <f>(G9+I9+K9)/3</f>
        <v>15000000</v>
      </c>
      <c r="N9" s="85">
        <f>M9*F9</f>
        <v>15000000</v>
      </c>
    </row>
    <row r="10" spans="1:14" ht="56.25" x14ac:dyDescent="0.25">
      <c r="A10" s="95">
        <v>3</v>
      </c>
      <c r="B10" s="82" t="s">
        <v>366</v>
      </c>
      <c r="C10" s="82" t="s">
        <v>358</v>
      </c>
      <c r="D10" s="83" t="s">
        <v>114</v>
      </c>
      <c r="E10" s="27">
        <v>1</v>
      </c>
      <c r="F10" s="27">
        <v>1</v>
      </c>
      <c r="G10" s="84">
        <v>16000000</v>
      </c>
      <c r="H10" s="85">
        <f>F10*G10</f>
        <v>16000000</v>
      </c>
      <c r="I10" s="84">
        <v>15000000</v>
      </c>
      <c r="J10" s="85">
        <f>F10*I10</f>
        <v>15000000</v>
      </c>
      <c r="K10" s="84">
        <v>14000000</v>
      </c>
      <c r="L10" s="85">
        <f>F10*K10</f>
        <v>14000000</v>
      </c>
      <c r="M10" s="84">
        <f>(G10+I10+K10)/3</f>
        <v>15000000</v>
      </c>
      <c r="N10" s="85">
        <f>M10*F10</f>
        <v>15000000</v>
      </c>
    </row>
    <row r="11" spans="1:14" x14ac:dyDescent="0.25">
      <c r="A11" s="96"/>
      <c r="B11" s="96"/>
      <c r="C11" s="97" t="s">
        <v>367</v>
      </c>
      <c r="D11" s="96"/>
      <c r="E11" s="96"/>
      <c r="F11" s="96"/>
      <c r="G11" s="96"/>
      <c r="H11" s="98">
        <f>SUM(H8:H10)</f>
        <v>43501717</v>
      </c>
      <c r="I11" s="99"/>
      <c r="J11" s="98">
        <f>SUM(J8:J10)</f>
        <v>43502717</v>
      </c>
      <c r="K11" s="99"/>
      <c r="L11" s="98">
        <f>SUM(L8:L10)</f>
        <v>43500717</v>
      </c>
      <c r="M11" s="96"/>
      <c r="N11" s="98">
        <f>SUM(N8:N10)</f>
        <v>43501717</v>
      </c>
    </row>
    <row r="12" spans="1:14" x14ac:dyDescent="0.25">
      <c r="A12" s="100"/>
      <c r="B12" s="87"/>
      <c r="C12" s="87"/>
      <c r="D12" s="86"/>
      <c r="E12" s="86"/>
      <c r="F12" s="87"/>
      <c r="G12" s="87"/>
      <c r="H12" s="87"/>
      <c r="I12" s="87"/>
      <c r="J12" s="87"/>
      <c r="K12" s="87"/>
      <c r="L12" s="87"/>
      <c r="M12" s="87"/>
      <c r="N12" s="101"/>
    </row>
  </sheetData>
  <mergeCells count="10">
    <mergeCell ref="G5:H5"/>
    <mergeCell ref="I5:J5"/>
    <mergeCell ref="K5:L5"/>
    <mergeCell ref="M5:N5"/>
    <mergeCell ref="C1:N1"/>
    <mergeCell ref="C2:N2"/>
    <mergeCell ref="D3:H3"/>
    <mergeCell ref="I3:K3"/>
    <mergeCell ref="L3:N3"/>
    <mergeCell ref="A4:N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BA3AA-A55B-4024-947A-F51F21AD51BA}">
  <dimension ref="A1:P15"/>
  <sheetViews>
    <sheetView workbookViewId="0">
      <selection activeCell="O21" sqref="O21"/>
    </sheetView>
  </sheetViews>
  <sheetFormatPr baseColWidth="10" defaultRowHeight="15" x14ac:dyDescent="0.25"/>
  <cols>
    <col min="2" max="2" width="32" customWidth="1"/>
    <col min="3" max="3" width="53.5703125" customWidth="1"/>
    <col min="7" max="7" width="12.42578125" hidden="1" customWidth="1"/>
    <col min="8" max="8" width="13" hidden="1" customWidth="1"/>
    <col min="9" max="14" width="12.7109375" hidden="1" customWidth="1"/>
    <col min="15" max="16" width="12.7109375" bestFit="1" customWidth="1"/>
  </cols>
  <sheetData>
    <row r="1" spans="1:16" ht="20.25" x14ac:dyDescent="0.25">
      <c r="A1" s="2"/>
      <c r="B1" s="3"/>
      <c r="C1" s="161" t="s">
        <v>0</v>
      </c>
      <c r="D1" s="161"/>
      <c r="E1" s="161"/>
      <c r="F1" s="161"/>
      <c r="G1" s="161"/>
      <c r="H1" s="161"/>
      <c r="I1" s="161"/>
      <c r="J1" s="161"/>
      <c r="K1" s="161"/>
      <c r="L1" s="161"/>
      <c r="M1" s="161"/>
      <c r="N1" s="161"/>
      <c r="O1" s="161"/>
      <c r="P1" s="161"/>
    </row>
    <row r="2" spans="1:16" ht="20.25" x14ac:dyDescent="0.25">
      <c r="A2" s="4"/>
      <c r="B2" s="5"/>
      <c r="C2" s="161" t="s">
        <v>1</v>
      </c>
      <c r="D2" s="161"/>
      <c r="E2" s="161"/>
      <c r="F2" s="161"/>
      <c r="G2" s="161"/>
      <c r="H2" s="161"/>
      <c r="I2" s="161"/>
      <c r="J2" s="161"/>
      <c r="K2" s="161"/>
      <c r="L2" s="161"/>
      <c r="M2" s="161"/>
      <c r="N2" s="161"/>
      <c r="O2" s="161"/>
      <c r="P2" s="161"/>
    </row>
    <row r="3" spans="1:16" x14ac:dyDescent="0.25">
      <c r="A3" s="6"/>
      <c r="B3" s="7"/>
      <c r="C3" s="102" t="s">
        <v>2</v>
      </c>
      <c r="D3" s="162" t="s">
        <v>3</v>
      </c>
      <c r="E3" s="162"/>
      <c r="F3" s="162"/>
      <c r="G3" s="162"/>
      <c r="H3" s="162"/>
      <c r="I3" s="162"/>
      <c r="J3" s="162"/>
      <c r="K3" s="162" t="s">
        <v>4</v>
      </c>
      <c r="L3" s="162"/>
      <c r="M3" s="162"/>
      <c r="N3" s="162" t="s">
        <v>5</v>
      </c>
      <c r="O3" s="162"/>
      <c r="P3" s="162"/>
    </row>
    <row r="4" spans="1:16" x14ac:dyDescent="0.25">
      <c r="A4" s="163"/>
      <c r="B4" s="164"/>
      <c r="C4" s="164"/>
      <c r="D4" s="164"/>
      <c r="E4" s="164"/>
      <c r="F4" s="164"/>
      <c r="G4" s="164"/>
      <c r="H4" s="164"/>
      <c r="I4" s="164"/>
      <c r="J4" s="164"/>
      <c r="K4" s="164"/>
      <c r="L4" s="164"/>
      <c r="M4" s="164"/>
      <c r="N4" s="164"/>
      <c r="O4" s="164"/>
      <c r="P4" s="165"/>
    </row>
    <row r="5" spans="1:16" x14ac:dyDescent="0.25">
      <c r="A5" s="103"/>
      <c r="B5" s="104"/>
      <c r="C5" s="105" t="s">
        <v>368</v>
      </c>
      <c r="D5" s="103"/>
      <c r="E5" s="106"/>
      <c r="F5" s="107"/>
      <c r="G5" s="107"/>
      <c r="H5" s="107"/>
      <c r="I5" s="158" t="s">
        <v>369</v>
      </c>
      <c r="J5" s="159"/>
      <c r="K5" s="158" t="s">
        <v>370</v>
      </c>
      <c r="L5" s="159"/>
      <c r="M5" s="158" t="s">
        <v>371</v>
      </c>
      <c r="N5" s="159"/>
      <c r="O5" s="160" t="s">
        <v>10</v>
      </c>
      <c r="P5" s="159"/>
    </row>
    <row r="6" spans="1:16" ht="30" x14ac:dyDescent="0.25">
      <c r="A6" s="108" t="s">
        <v>11</v>
      </c>
      <c r="B6" s="109" t="s">
        <v>362</v>
      </c>
      <c r="C6" s="110" t="s">
        <v>13</v>
      </c>
      <c r="D6" s="108" t="s">
        <v>372</v>
      </c>
      <c r="E6" s="108" t="s">
        <v>15</v>
      </c>
      <c r="F6" s="108" t="s">
        <v>16</v>
      </c>
      <c r="G6" s="108" t="s">
        <v>373</v>
      </c>
      <c r="H6" s="108" t="s">
        <v>18</v>
      </c>
      <c r="I6" s="111" t="s">
        <v>9</v>
      </c>
      <c r="J6" s="111" t="s">
        <v>19</v>
      </c>
      <c r="K6" s="111" t="s">
        <v>9</v>
      </c>
      <c r="L6" s="111" t="s">
        <v>19</v>
      </c>
      <c r="M6" s="111" t="s">
        <v>9</v>
      </c>
      <c r="N6" s="111" t="s">
        <v>19</v>
      </c>
      <c r="O6" s="111" t="s">
        <v>9</v>
      </c>
      <c r="P6" s="111" t="s">
        <v>19</v>
      </c>
    </row>
    <row r="7" spans="1:16" ht="25.5" x14ac:dyDescent="0.25">
      <c r="A7" s="108"/>
      <c r="B7" s="112" t="s">
        <v>374</v>
      </c>
      <c r="C7" s="112" t="s">
        <v>374</v>
      </c>
      <c r="D7" s="108"/>
      <c r="E7" s="108"/>
      <c r="F7" s="108"/>
      <c r="G7" s="108"/>
      <c r="H7" s="108"/>
      <c r="I7" s="111"/>
      <c r="J7" s="111"/>
      <c r="K7" s="111"/>
      <c r="L7" s="111"/>
      <c r="M7" s="111"/>
      <c r="N7" s="111"/>
      <c r="O7" s="111"/>
      <c r="P7" s="111"/>
    </row>
    <row r="8" spans="1:16" s="64" customFormat="1" ht="45" x14ac:dyDescent="0.2">
      <c r="A8" s="124">
        <v>1</v>
      </c>
      <c r="B8" s="28" t="s">
        <v>375</v>
      </c>
      <c r="C8" s="116" t="s">
        <v>376</v>
      </c>
      <c r="D8" s="31" t="s">
        <v>114</v>
      </c>
      <c r="E8" s="27">
        <v>1</v>
      </c>
      <c r="F8" s="27">
        <v>1</v>
      </c>
      <c r="G8" s="27">
        <v>10000000</v>
      </c>
      <c r="H8" s="27">
        <f>G8*F8*E8</f>
        <v>10000000</v>
      </c>
      <c r="I8" s="84">
        <f>G8*0.9</f>
        <v>9000000</v>
      </c>
      <c r="J8" s="85">
        <f>F8*I8</f>
        <v>9000000</v>
      </c>
      <c r="K8" s="84">
        <f>G8*1</f>
        <v>10000000</v>
      </c>
      <c r="L8" s="85">
        <f>F8*K8</f>
        <v>10000000</v>
      </c>
      <c r="M8" s="84">
        <f>G8*1.1</f>
        <v>11000000</v>
      </c>
      <c r="N8" s="85">
        <f>F8*M8</f>
        <v>11000000</v>
      </c>
      <c r="O8" s="84">
        <f>(I8+K8+M8)/3</f>
        <v>10000000</v>
      </c>
      <c r="P8" s="85">
        <f>O8*F8</f>
        <v>10000000</v>
      </c>
    </row>
    <row r="9" spans="1:16" s="64" customFormat="1" ht="11.25" x14ac:dyDescent="0.2">
      <c r="A9" s="125"/>
      <c r="B9" s="126" t="s">
        <v>377</v>
      </c>
      <c r="C9" s="126" t="s">
        <v>377</v>
      </c>
      <c r="D9" s="117"/>
      <c r="E9" s="118"/>
      <c r="F9" s="118"/>
      <c r="G9" s="118"/>
      <c r="H9" s="118"/>
      <c r="I9" s="119"/>
      <c r="J9" s="120"/>
      <c r="K9" s="119"/>
      <c r="L9" s="120"/>
      <c r="M9" s="119"/>
      <c r="N9" s="120"/>
      <c r="O9" s="119"/>
      <c r="P9" s="120"/>
    </row>
    <row r="10" spans="1:16" s="64" customFormat="1" ht="33.75" x14ac:dyDescent="0.2">
      <c r="A10" s="124">
        <v>2</v>
      </c>
      <c r="B10" s="28" t="s">
        <v>378</v>
      </c>
      <c r="C10" s="116" t="s">
        <v>379</v>
      </c>
      <c r="D10" s="31" t="s">
        <v>114</v>
      </c>
      <c r="E10" s="27">
        <v>1</v>
      </c>
      <c r="F10" s="27">
        <v>1</v>
      </c>
      <c r="G10" s="27">
        <v>15000000</v>
      </c>
      <c r="H10" s="27">
        <f t="shared" ref="H10:H14" si="0">G10*F10*E10</f>
        <v>15000000</v>
      </c>
      <c r="I10" s="84">
        <f t="shared" ref="I10:I11" si="1">G10*0.9</f>
        <v>13500000</v>
      </c>
      <c r="J10" s="85">
        <f>F10*I10</f>
        <v>13500000</v>
      </c>
      <c r="K10" s="84">
        <f t="shared" ref="K10:K11" si="2">G10*1</f>
        <v>15000000</v>
      </c>
      <c r="L10" s="85">
        <f>F10*K10</f>
        <v>15000000</v>
      </c>
      <c r="M10" s="84">
        <f t="shared" ref="M10:M11" si="3">G10*1.1</f>
        <v>16500000.000000002</v>
      </c>
      <c r="N10" s="85">
        <f>F10*M10</f>
        <v>16500000.000000002</v>
      </c>
      <c r="O10" s="84">
        <f>(I10+K10+M10)/3</f>
        <v>15000000</v>
      </c>
      <c r="P10" s="85">
        <f>O10*F10</f>
        <v>15000000</v>
      </c>
    </row>
    <row r="11" spans="1:16" s="64" customFormat="1" ht="45" x14ac:dyDescent="0.2">
      <c r="A11" s="124">
        <v>3</v>
      </c>
      <c r="B11" s="28" t="s">
        <v>380</v>
      </c>
      <c r="C11" s="116" t="s">
        <v>381</v>
      </c>
      <c r="D11" s="31" t="s">
        <v>114</v>
      </c>
      <c r="E11" s="27">
        <v>1</v>
      </c>
      <c r="F11" s="27">
        <v>1</v>
      </c>
      <c r="G11" s="27">
        <v>10000000</v>
      </c>
      <c r="H11" s="27">
        <f t="shared" si="0"/>
        <v>10000000</v>
      </c>
      <c r="I11" s="84">
        <f t="shared" si="1"/>
        <v>9000000</v>
      </c>
      <c r="J11" s="85">
        <f>F11*I11</f>
        <v>9000000</v>
      </c>
      <c r="K11" s="84">
        <f t="shared" si="2"/>
        <v>10000000</v>
      </c>
      <c r="L11" s="85">
        <f>F11*K11</f>
        <v>10000000</v>
      </c>
      <c r="M11" s="84">
        <f t="shared" si="3"/>
        <v>11000000</v>
      </c>
      <c r="N11" s="85">
        <f>F11*M11</f>
        <v>11000000</v>
      </c>
      <c r="O11" s="84">
        <f>(I11+K11+M11)/3</f>
        <v>10000000</v>
      </c>
      <c r="P11" s="85">
        <f>O11*F11</f>
        <v>10000000</v>
      </c>
    </row>
    <row r="12" spans="1:16" s="64" customFormat="1" ht="11.25" x14ac:dyDescent="0.2">
      <c r="A12" s="125"/>
      <c r="B12" s="127" t="s">
        <v>382</v>
      </c>
      <c r="C12" s="127" t="s">
        <v>382</v>
      </c>
      <c r="D12" s="117"/>
      <c r="E12" s="118"/>
      <c r="F12" s="118"/>
      <c r="G12" s="118"/>
      <c r="H12" s="118"/>
      <c r="I12" s="119"/>
      <c r="J12" s="120"/>
      <c r="K12" s="119"/>
      <c r="L12" s="120"/>
      <c r="M12" s="119"/>
      <c r="N12" s="120"/>
      <c r="O12" s="119"/>
      <c r="P12" s="120"/>
    </row>
    <row r="13" spans="1:16" s="64" customFormat="1" ht="33.75" x14ac:dyDescent="0.2">
      <c r="A13" s="124">
        <v>4</v>
      </c>
      <c r="B13" s="28" t="s">
        <v>383</v>
      </c>
      <c r="C13" s="116" t="s">
        <v>384</v>
      </c>
      <c r="D13" s="31" t="s">
        <v>114</v>
      </c>
      <c r="E13" s="27">
        <v>1</v>
      </c>
      <c r="F13" s="27">
        <v>1</v>
      </c>
      <c r="G13" s="27">
        <v>10000000</v>
      </c>
      <c r="H13" s="27">
        <f t="shared" si="0"/>
        <v>10000000</v>
      </c>
      <c r="I13" s="84">
        <f t="shared" ref="I13:I14" si="4">G13*0.9</f>
        <v>9000000</v>
      </c>
      <c r="J13" s="85">
        <f>F13*I13</f>
        <v>9000000</v>
      </c>
      <c r="K13" s="84">
        <f t="shared" ref="K13:K14" si="5">G13*1</f>
        <v>10000000</v>
      </c>
      <c r="L13" s="85">
        <f>F13*K13</f>
        <v>10000000</v>
      </c>
      <c r="M13" s="84">
        <f t="shared" ref="M13:M14" si="6">G13*1.1</f>
        <v>11000000</v>
      </c>
      <c r="N13" s="85">
        <f>F13*M13</f>
        <v>11000000</v>
      </c>
      <c r="O13" s="84">
        <f>(I13+K13+M13)/3</f>
        <v>10000000</v>
      </c>
      <c r="P13" s="85">
        <f>O13*F13</f>
        <v>10000000</v>
      </c>
    </row>
    <row r="14" spans="1:16" s="64" customFormat="1" ht="56.25" x14ac:dyDescent="0.2">
      <c r="A14" s="124">
        <v>5</v>
      </c>
      <c r="B14" s="28" t="s">
        <v>385</v>
      </c>
      <c r="C14" s="116" t="s">
        <v>386</v>
      </c>
      <c r="D14" s="31" t="s">
        <v>114</v>
      </c>
      <c r="E14" s="27">
        <v>1</v>
      </c>
      <c r="F14" s="27">
        <v>1</v>
      </c>
      <c r="G14" s="27">
        <v>5000000</v>
      </c>
      <c r="H14" s="27">
        <f t="shared" si="0"/>
        <v>5000000</v>
      </c>
      <c r="I14" s="121">
        <f t="shared" si="4"/>
        <v>4500000</v>
      </c>
      <c r="J14" s="122">
        <f>F14*I14</f>
        <v>4500000</v>
      </c>
      <c r="K14" s="123">
        <f t="shared" si="5"/>
        <v>5000000</v>
      </c>
      <c r="L14" s="122">
        <f>F14*K14</f>
        <v>5000000</v>
      </c>
      <c r="M14" s="123">
        <f t="shared" si="6"/>
        <v>5500000</v>
      </c>
      <c r="N14" s="122">
        <f>F14*M14</f>
        <v>5500000</v>
      </c>
      <c r="O14" s="123">
        <f>(I14+K14+M14)/3</f>
        <v>5000000</v>
      </c>
      <c r="P14" s="122">
        <f>O14*F14</f>
        <v>5000000</v>
      </c>
    </row>
    <row r="15" spans="1:16" x14ac:dyDescent="0.25">
      <c r="A15" s="113"/>
      <c r="B15" s="113"/>
      <c r="C15" s="113"/>
      <c r="D15" s="8"/>
      <c r="E15" s="8"/>
      <c r="F15" s="114"/>
      <c r="G15" s="114"/>
      <c r="H15" s="114"/>
      <c r="I15" s="113"/>
      <c r="J15" s="115">
        <f>SUM(J8:J14)</f>
        <v>45000000</v>
      </c>
      <c r="K15" s="103"/>
      <c r="L15" s="115">
        <f>SUM(L8:L14)</f>
        <v>50000000</v>
      </c>
      <c r="M15" s="103"/>
      <c r="N15" s="115">
        <f>SUM(N8:N14)</f>
        <v>55000000</v>
      </c>
      <c r="O15" s="113"/>
      <c r="P15" s="115">
        <f>SUM(P8:P14)</f>
        <v>50000000</v>
      </c>
    </row>
  </sheetData>
  <mergeCells count="10">
    <mergeCell ref="I5:J5"/>
    <mergeCell ref="K5:L5"/>
    <mergeCell ref="M5:N5"/>
    <mergeCell ref="O5:P5"/>
    <mergeCell ref="C1:P1"/>
    <mergeCell ref="C2:P2"/>
    <mergeCell ref="D3:J3"/>
    <mergeCell ref="K3:M3"/>
    <mergeCell ref="N3:P3"/>
    <mergeCell ref="A4:P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LOGISTICA GENERAL PARA EVENTOS </vt:lpstr>
      <vt:lpstr>ENTREGAR APOYO A LIGAS, CLUBES,</vt:lpstr>
      <vt:lpstr>OTORGAR APOYO A DEPORTISTAS 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Meneses</dc:creator>
  <cp:lastModifiedBy>Diana Meneses</cp:lastModifiedBy>
  <dcterms:created xsi:type="dcterms:W3CDTF">2026-03-16T21:11:55Z</dcterms:created>
  <dcterms:modified xsi:type="dcterms:W3CDTF">2026-03-18T20:02:56Z</dcterms:modified>
</cp:coreProperties>
</file>