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vantikacolombia-my.sharepoint.com/personal/asistente_ventas_avantika_com_co/Documents/Escritorio/"/>
    </mc:Choice>
  </mc:AlternateContent>
  <xr:revisionPtr revIDLastSave="5" documentId="8_{45E48CDE-3841-45B0-87E3-0E64C11603DE}" xr6:coauthVersionLast="47" xr6:coauthVersionMax="47" xr10:uidLastSave="{5A54480B-1A80-45A7-BE1F-AA4D90A1F1D4}"/>
  <bookViews>
    <workbookView xWindow="23880" yWindow="-135" windowWidth="24240" windowHeight="13140" xr2:uid="{5738955F-2BC6-4FAD-8364-9639C93E1A07}"/>
  </bookViews>
  <sheets>
    <sheet name="Lote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2" i="1" l="1"/>
  <c r="J13" i="1"/>
  <c r="J14" i="1"/>
  <c r="J15" i="1"/>
  <c r="K15" i="1" s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K31" i="1" s="1"/>
  <c r="J32" i="1"/>
  <c r="J33" i="1"/>
  <c r="J34" i="1"/>
  <c r="J35" i="1"/>
  <c r="K35" i="1" s="1"/>
  <c r="J36" i="1"/>
  <c r="J37" i="1"/>
  <c r="I37" i="1"/>
  <c r="H37" i="1"/>
  <c r="K12" i="1"/>
  <c r="K13" i="1"/>
  <c r="K14" i="1"/>
  <c r="K16" i="1"/>
  <c r="K17" i="1"/>
  <c r="K18" i="1"/>
  <c r="K20" i="1"/>
  <c r="K21" i="1"/>
  <c r="K22" i="1"/>
  <c r="K23" i="1"/>
  <c r="K24" i="1"/>
  <c r="K25" i="1"/>
  <c r="K27" i="1"/>
  <c r="K28" i="1"/>
  <c r="K29" i="1"/>
  <c r="K30" i="1"/>
  <c r="K33" i="1"/>
  <c r="K34" i="1"/>
  <c r="K36" i="1"/>
  <c r="K26" i="1"/>
  <c r="K32" i="1"/>
  <c r="I13" i="1"/>
  <c r="I12" i="1"/>
  <c r="I14" i="1"/>
  <c r="I15" i="1"/>
  <c r="I16" i="1"/>
  <c r="I17" i="1"/>
  <c r="I18" i="1"/>
  <c r="I19" i="1"/>
  <c r="K19" i="1" s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K37" i="1" l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<sst xmlns="http://schemas.openxmlformats.org/spreadsheetml/2006/main" count="89" uniqueCount="57">
  <si>
    <t xml:space="preserve">8-9302-789 Contratar la compra de materiales y reactivos para el laboratorio de alimentos y bebidas del Centro de Comercio y Servicios de la Regional Atlántico del SENA aprobado en plan de acción PA_LABORATORIO_2025_308_32 para la vigencia 2026. </t>
  </si>
  <si>
    <t>ITEM</t>
  </si>
  <si>
    <t>CODIGO UNSPSC</t>
  </si>
  <si>
    <t>NOMBRE DEL ELEMENTO</t>
  </si>
  <si>
    <t>DESCRIPCION DETALLADA</t>
  </si>
  <si>
    <t>FOTO DE REREFERNCIA</t>
  </si>
  <si>
    <t>UNIDAD DE MEDIDA</t>
  </si>
  <si>
    <t>CANTIDAD</t>
  </si>
  <si>
    <t>VALOR UNITARIO</t>
  </si>
  <si>
    <t>VALOR TOTAL</t>
  </si>
  <si>
    <t>IVA</t>
  </si>
  <si>
    <t>VALOR TOTAL INCLUIDO IMPUESTO</t>
  </si>
  <si>
    <t>ETER DE PETROLEO GRADO REACTIVO  X4L</t>
  </si>
  <si>
    <t>ETER DE PETROLEO REACTIVO x 4L, 
Concentración: entre 95% -99 % 
Presentación: 4 L  
Fecha de vencimiento: No menor a 2 años
Debe incluir Certificado de análisis, Ficha de seguridad impreso</t>
  </si>
  <si>
    <t>Unidad</t>
  </si>
  <si>
    <t xml:space="preserve">Condensador de reflujo </t>
  </si>
  <si>
    <t>Condensador de reflujo, en vidrio esmerilado 29/32, serpentina larga conforme a ISO o ASTM. Con mangeras para las conecciones</t>
  </si>
  <si>
    <t>Balon fondo plano boca esmiralada 250mL</t>
  </si>
  <si>
    <t>Balon fondo plano boca esmiralada 29/32 de 250 mL</t>
  </si>
  <si>
    <t>CRISOLES EN PORCELANA FORMA MEDIANA SIN TAPA 2/45</t>
  </si>
  <si>
    <t>CRISOLES EN PORCELANA FORMA MEDIANA SIN TAPA.
Diámetro exterior superior (mm): 45 x 36 mm. Capacidad (mL): 30 (2/45)</t>
  </si>
  <si>
    <t>Beaker de 600 mL</t>
  </si>
  <si>
    <t>pipeta pasteur desechable 5 mL
caja por 500</t>
  </si>
  <si>
    <t>Jabon neutro 
frasco X5L</t>
  </si>
  <si>
    <t>Guantes de nitrilo talla (M y L)
xcaja</t>
  </si>
  <si>
    <t>ETANOL HPLC  X4L</t>
  </si>
  <si>
    <t>ETANOL HPLC x 4L, 
Concentración: entre 95% -99 % 
Presentación: 4 L  
Fecha de vencimiento: No menor a 2 años
Debe incluir Certificado de análisis, Ficha de seguridad impreso</t>
  </si>
  <si>
    <t>CARTUCHO DE PULIDO PARA SISTEMA SMART2PURE 09.1020</t>
  </si>
  <si>
    <t>Debe tener su ficha en español, certificado, fecha de vencimiento, trazabilidad de acuerdo a lo descrito en cada elemento datos de seguridad (MSDS o SDS), certificado  de calidad (CoA y CoQ), expedientes, folletos y otros documentos disponibles.  
SMART2PURE 09.1020 
CAT#: 1209T89</t>
  </si>
  <si>
    <t>UNIDAD</t>
  </si>
  <si>
    <t>CARTUCHO DE PULIDO PARA SISTEMA SMART2PURE 09.2003 3L/h</t>
  </si>
  <si>
    <t>Debe tener su ficha en español, certificado, fecha de vencimiento, trazabilidad de acuerdo a lo descrito en cada elemento datos de seguridad (MSDS o SDS), certificado  de calidad (CoA y CoQ), expedientes, folletos y otros documentos disponibles.     SMART2PURE 09.2003
CAT#: 1209T90</t>
  </si>
  <si>
    <t>Carbon activado GRANULADO Comercial X1Kg</t>
  </si>
  <si>
    <t>Carbon activado GRANULADO Comercial</t>
  </si>
  <si>
    <t>Filtro Cartucho De Carbón Activado Block Cto 10x2.5 5micras</t>
  </si>
  <si>
    <t>Filtro de agua para sedimento de polipropileno 5 10x2.5 5micras</t>
  </si>
  <si>
    <t>Envases Plásticos en Polietileno de Alta Densidad (PEAD) TIPO BALA con tapa (CAP. 100-150mL APROX.)</t>
  </si>
  <si>
    <t>Pipeta Aforada 20mL Clase A</t>
  </si>
  <si>
    <t>Oxido de mercurio x50g</t>
  </si>
  <si>
    <t>Oxido de mercurio
x50g
Nº CAS: 21908-53-2</t>
  </si>
  <si>
    <t>PAPEL FILTRO CIRCULAR, CUALITATIVO DIAMETRO 125 mm 
Caja x100 unidades</t>
  </si>
  <si>
    <t>PAPEL FILTRO CIRCULAR, CUALITATIVO DIAMETRO 125 mm  
Caja x100 unidades</t>
  </si>
  <si>
    <t>DEDALES PARA EXTRACCION  25 mm X 80 mm
Caja x25</t>
  </si>
  <si>
    <t>DEDALES PARA EXTRACCION  25 mm X 80 mm
caja x25</t>
  </si>
  <si>
    <t>tapones de goma para frascos mojonier (tapones para tubo de ensayo)</t>
  </si>
  <si>
    <t>tapones de goma para frascos mojonier (tapones para tubo de ensayo)
superior: 1.5 cm
largo:2.5 cm
Baja: 1.0 cm</t>
  </si>
  <si>
    <t>Batas de laboratorio manga larga con cierre facil 2 talla L, 2 Talla M</t>
  </si>
  <si>
    <t>Termómetro digital con sonda, almacenamiento y descargue de datos. Debe Incluir calibración acreditada con laboratorio acreditado en los siguientes puntos:
 -25º°C 
-18°C
0ºC</t>
  </si>
  <si>
    <t>Termómetros de registro de datos ultra bajos, Diseñados para equipos de refrigeración: monitorean temperaturas desde –80 °C para garantizar que las muestras críticas no se vean comprometidas
Alertas: alarma de temperatura, interrupción de la conectividad, batería baja. Conéctese a una red. descarga de datosUSB
Aplicaciones basadas en la nube: no se requiere software
Reciba notificaciones PUSH MÓVILES / CORREO ELECTRÓNICO / TEXTO. Transmisión y monitoreo continuo de datos mediante una conexión SEGURA cifrada con SSL.
 Debe Incluir calibración acreditada con laboratorio acreditado en los siguientes puntos: - -25º°C, -18°C, 0ºC</t>
  </si>
  <si>
    <t>Borohidruro de sodio,  ≥98 % 
X100g</t>
  </si>
  <si>
    <t>Borohidruro de sodio,    
Concentración: entre 98% -99 % 
Presentación: 100g
Fecha de vencimiento: No menor a 2 años
Debe incluir Certificado de análisis, Ficha de seguridad impreso</t>
  </si>
  <si>
    <t>Zinc en polvo 
x500g</t>
  </si>
  <si>
    <t xml:space="preserve">Zinc en polvo 
x500g
CAS : 7440-66-6 </t>
  </si>
  <si>
    <t>Hexano grado HPLC X4L</t>
  </si>
  <si>
    <t>HEXANO ACS Reagent, para HPLC, Espectrofotometria, con especificacion de analisis de USP &gt;99,9% (&gt;60% n-hexano) 
Frasco x 4L</t>
  </si>
  <si>
    <t>FORMATO OFERTA ECONÓMICA LOTE 1.</t>
  </si>
  <si>
    <t>IVAN ALBERTO ANTEQUERA CASTRO
REPRESENTANTE LEGAL
C.C: 8.533.510 DE BARRANQUILLA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</si>
</sst>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;[Red]\-&quot;$&quot;\ #,##0.00"/>
    <numFmt numFmtId="165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Arial"/>
      <family val="2"/>
    </font>
    <font>
      <sz val="11"/>
      <color theme="1"/>
      <name val="Arial"/>
      <family val="2"/>
    </font>
    <font>
      <sz val="14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sz val="11"/>
      <color rgb="FF000000"/>
      <name val="Arial"/>
      <family val="2"/>
    </font>
    <font>
      <sz val="16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49998474074526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32">
    <xf numFmtId="0" fontId="0" fillId="0" borderId="0" xfId="0"/>
    <xf numFmtId="0" fontId="3" fillId="0" borderId="0" xfId="0" applyFont="1"/>
    <xf numFmtId="0" fontId="6" fillId="4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165" fontId="3" fillId="0" borderId="0" xfId="1" applyFont="1" applyAlignment="1">
      <alignment vertical="center"/>
    </xf>
    <xf numFmtId="164" fontId="3" fillId="7" borderId="1" xfId="0" applyNumberFormat="1" applyFont="1" applyFill="1" applyBorder="1" applyAlignment="1">
      <alignment vertical="center"/>
    </xf>
    <xf numFmtId="165" fontId="3" fillId="7" borderId="1" xfId="2" applyFont="1" applyFill="1" applyBorder="1" applyAlignment="1">
      <alignment horizontal="right" vertical="center"/>
    </xf>
    <xf numFmtId="164" fontId="3" fillId="7" borderId="1" xfId="2" applyNumberFormat="1" applyFont="1" applyFill="1" applyBorder="1" applyAlignment="1">
      <alignment vertical="center"/>
    </xf>
    <xf numFmtId="0" fontId="6" fillId="7" borderId="1" xfId="0" applyFont="1" applyFill="1" applyBorder="1" applyAlignment="1">
      <alignment horizontal="center" vertical="center" wrapText="1"/>
    </xf>
    <xf numFmtId="165" fontId="6" fillId="7" borderId="2" xfId="1" applyFont="1" applyFill="1" applyBorder="1" applyAlignment="1">
      <alignment horizontal="center" vertical="center" wrapText="1"/>
    </xf>
    <xf numFmtId="165" fontId="6" fillId="7" borderId="1" xfId="1" applyFont="1" applyFill="1" applyBorder="1" applyAlignment="1">
      <alignment horizontal="center" vertical="center" wrapText="1"/>
    </xf>
    <xf numFmtId="164" fontId="3" fillId="7" borderId="1" xfId="0" applyNumberFormat="1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top" wrapText="1"/>
    </xf>
    <xf numFmtId="164" fontId="5" fillId="7" borderId="3" xfId="2" applyNumberFormat="1" applyFont="1" applyFill="1" applyBorder="1" applyAlignment="1">
      <alignment vertical="center"/>
    </xf>
    <xf numFmtId="164" fontId="5" fillId="7" borderId="2" xfId="0" applyNumberFormat="1" applyFont="1" applyFill="1" applyBorder="1"/>
    <xf numFmtId="165" fontId="5" fillId="7" borderId="3" xfId="2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</cellXfs>
  <cellStyles count="3">
    <cellStyle name="Moneda" xfId="1" builtinId="4"/>
    <cellStyle name="Moneda 2" xfId="2" xr:uid="{42EA27E4-444D-4801-A562-9D44DF04A05F}"/>
    <cellStyle name="Normal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&quot;$&quot;\ #,##0.00;[Red]\-&quot;$&quot;\ #,##0.00"/>
      <fill>
        <patternFill patternType="solid">
          <fgColor indexed="64"/>
          <bgColor theme="5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_-&quot;$&quot;\ * #,##0.00_-;\-&quot;$&quot;\ * #,##0.00_-;_-&quot;$&quot;\ * &quot;-&quot;??_-;_-@_-"/>
      <fill>
        <patternFill patternType="solid">
          <fgColor indexed="64"/>
          <bgColor theme="5" tint="0.5999938962981048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numFmt numFmtId="165" formatCode="_-&quot;$&quot;\ * #,##0.00_-;\-&quot;$&quot;\ * #,##0.00_-;_-&quot;$&quot;\ * &quot;-&quot;??_-;_-@_-"/>
      <fill>
        <patternFill patternType="solid">
          <fgColor indexed="64"/>
          <bgColor theme="5" tint="0.59999389629810485"/>
        </patternFill>
      </fill>
      <alignment vertical="center" textRotation="0" indent="0" justifyLastLine="0" shrinkToFit="0" readingOrder="0"/>
      <border diagonalUp="0" diagonalDown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5" tint="0.5999938962981048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4" formatCode="&quot;$&quot;\ #,##0.00;[Red]\-&quot;$&quot;\ #,##0.00"/>
      <fill>
        <patternFill patternType="solid">
          <fgColor indexed="64"/>
          <bgColor theme="5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indexed="64"/>
          <bgColor theme="5" tint="0.5999938962981048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fill>
        <patternFill>
          <fgColor indexed="64"/>
          <bgColor theme="5" tint="0.59999389629810485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Types" Target="richData/rdRichValueTypes.xml"/><Relationship Id="rId3" Type="http://schemas.openxmlformats.org/officeDocument/2006/relationships/styles" Target="styles.xml"/><Relationship Id="rId7" Type="http://schemas.microsoft.com/office/2017/06/relationships/rdRichValueStructure" Target="richData/rdrichvaluestructur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06/relationships/rdRichValue" Target="richData/rdrichvalue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1140317</xdr:colOff>
      <xdr:row>53</xdr:row>
      <xdr:rowOff>134155</xdr:rowOff>
    </xdr:from>
    <xdr:to>
      <xdr:col>8</xdr:col>
      <xdr:colOff>1261055</xdr:colOff>
      <xdr:row>64</xdr:row>
      <xdr:rowOff>26831</xdr:rowOff>
    </xdr:to>
    <xdr:pic>
      <xdr:nvPicPr>
        <xdr:cNvPr id="3" name="Image 3" descr="Texto&#10;&#10;El contenido generado por IA puede ser incorrecto.">
          <a:extLst>
            <a:ext uri="{FF2B5EF4-FFF2-40B4-BE49-F238E27FC236}">
              <a16:creationId xmlns:a16="http://schemas.microsoft.com/office/drawing/2014/main" id="{A2CA8581-0C4C-7072-F349-809FAA369F18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696514" y="42486866"/>
          <a:ext cx="13281337" cy="1811092"/>
        </a:xfrm>
        <a:prstGeom prst="rect">
          <a:avLst/>
        </a:prstGeom>
      </xdr:spPr>
    </xdr:pic>
    <xdr:clientData/>
  </xdr:twoCellAnchor>
  <xdr:twoCellAnchor editAs="oneCell">
    <xdr:from>
      <xdr:col>8</xdr:col>
      <xdr:colOff>1126901</xdr:colOff>
      <xdr:row>1</xdr:row>
      <xdr:rowOff>134155</xdr:rowOff>
    </xdr:from>
    <xdr:to>
      <xdr:col>10</xdr:col>
      <xdr:colOff>818344</xdr:colOff>
      <xdr:row>6</xdr:row>
      <xdr:rowOff>13416</xdr:rowOff>
    </xdr:to>
    <xdr:pic>
      <xdr:nvPicPr>
        <xdr:cNvPr id="4" name="Image 1" descr="Texto&#10;&#10;El contenido generado por IA puede ser incorrecto.">
          <a:extLst>
            <a:ext uri="{FF2B5EF4-FFF2-40B4-BE49-F238E27FC236}">
              <a16:creationId xmlns:a16="http://schemas.microsoft.com/office/drawing/2014/main" id="{2E5DC0EC-691D-D641-AB78-12985139F546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5374155" y="308556"/>
          <a:ext cx="2709929" cy="751268"/>
        </a:xfrm>
        <a:prstGeom prst="rect">
          <a:avLst/>
        </a:prstGeom>
      </xdr:spPr>
    </xdr:pic>
    <xdr:clientData/>
  </xdr:twoCellAnchor>
  <xdr:twoCellAnchor editAs="oneCell">
    <xdr:from>
      <xdr:col>4</xdr:col>
      <xdr:colOff>283538</xdr:colOff>
      <xdr:row>37</xdr:row>
      <xdr:rowOff>49605</xdr:rowOff>
    </xdr:from>
    <xdr:to>
      <xdr:col>4</xdr:col>
      <xdr:colOff>2365888</xdr:colOff>
      <xdr:row>48</xdr:row>
      <xdr:rowOff>147326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162BAE6-B05A-0232-52FC-AC59DFD0A7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040393" y="39644928"/>
          <a:ext cx="2082350" cy="2125624"/>
        </a:xfrm>
        <a:prstGeom prst="rect">
          <a:avLst/>
        </a:prstGeom>
      </xdr:spPr>
    </xdr:pic>
    <xdr:clientData/>
  </xdr:twoCellAnchor>
</xdr:wsDr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11</v>
  </rv>
</rvData>
</file>

<file path=xl/richData/rdrichvaluestructure.xml><?xml version="1.0" encoding="utf-8"?>
<rvStructures xmlns="http://schemas.microsoft.com/office/spreadsheetml/2017/richdata" count="1">
  <s t="_error">
    <k n="error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62F8B7F-E787-4A40-A46A-B93087CF256A}" name="Tabla15" displayName="Tabla15" ref="A11:K37" totalsRowShown="0" headerRowDxfId="24" dataDxfId="23" totalsRowDxfId="22">
  <tableColumns count="11">
    <tableColumn id="1" xr3:uid="{C4F029CC-839E-4090-ABB8-CAA4BB3BD3A5}" name="ITEM" dataDxfId="21" totalsRowDxfId="20"/>
    <tableColumn id="2" xr3:uid="{BFE151BA-6562-4ED1-9C62-9171D6E0F78F}" name="CODIGO UNSPSC" dataDxfId="19" totalsRowDxfId="18"/>
    <tableColumn id="3" xr3:uid="{EAE1A08B-B2CC-4834-8C29-5799F6E323BF}" name="NOMBRE DEL ELEMENTO" dataDxfId="17" totalsRowDxfId="16"/>
    <tableColumn id="4" xr3:uid="{C595E478-5032-4E31-AE17-E20F191B7468}" name="DESCRIPCION DETALLADA" dataDxfId="15" totalsRowDxfId="14"/>
    <tableColumn id="5" xr3:uid="{65A1B552-E357-489A-89D6-25581511A9FB}" name="FOTO DE REREFERNCIA" dataDxfId="13" totalsRowDxfId="12"/>
    <tableColumn id="6" xr3:uid="{29A07D70-4743-4A90-AF50-11FCC7AC6A86}" name="UNIDAD DE MEDIDA" dataDxfId="11" totalsRowDxfId="10"/>
    <tableColumn id="7" xr3:uid="{58CE72EB-CC36-4809-B782-33BFBD056E0E}" name="CANTIDAD" dataDxfId="9" totalsRowDxfId="8"/>
    <tableColumn id="8" xr3:uid="{76027362-CFE8-42F5-BE50-786A0C441D5E}" name="VALOR UNITARIO" dataDxfId="7" totalsRowDxfId="6"/>
    <tableColumn id="9" xr3:uid="{9EDE79BF-88F8-4D5C-B2D1-4062F609D5D0}" name="VALOR TOTAL" dataDxfId="5" totalsRowDxfId="4">
      <calculatedColumnFormula>Tabla15[[#This Row],[VALOR UNITARIO]]*Tabla15[[#This Row],[CANTIDAD]]</calculatedColumnFormula>
    </tableColumn>
    <tableColumn id="10" xr3:uid="{077C8CBB-03D7-4117-A26A-5EC6C13D5AF3}" name="IVA" dataDxfId="3" totalsRowDxfId="2" dataCellStyle="Moneda">
      <calculatedColumnFormula>Tabla15[[#This Row],[VALOR TOTAL]]*0.19</calculatedColumnFormula>
    </tableColumn>
    <tableColumn id="11" xr3:uid="{361243A3-687D-4D05-8F55-917CEDC9985A}" name="VALOR TOTAL INCLUIDO IMPUESTO" dataDxfId="1" totalsRowDxfId="0" dataCellStyle="Moneda 2">
      <calculatedColumnFormula>Tabla15[[#This Row],[VALOR TOTAL]]+Tabla15[[#This Row],[IVA]]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9BFDD-9C75-43F2-B4DC-39D0E8AE6BE5}">
  <dimension ref="A1:K65"/>
  <sheetViews>
    <sheetView tabSelected="1" view="pageBreakPreview" topLeftCell="C1" zoomScale="93" zoomScaleNormal="71" zoomScaleSheetLayoutView="93" workbookViewId="0">
      <pane ySplit="11" topLeftCell="A39" activePane="bottomLeft" state="frozen"/>
      <selection pane="bottomLeft" activeCell="A38" sqref="A38:K53"/>
    </sheetView>
  </sheetViews>
  <sheetFormatPr baseColWidth="10" defaultColWidth="12.7109375" defaultRowHeight="14.25" x14ac:dyDescent="0.2"/>
  <cols>
    <col min="1" max="1" width="9.7109375" style="10" customWidth="1"/>
    <col min="2" max="2" width="13.7109375" style="10" customWidth="1"/>
    <col min="3" max="3" width="34.7109375" style="11" customWidth="1"/>
    <col min="4" max="4" width="73.28515625" style="12" customWidth="1"/>
    <col min="5" max="5" width="36.140625" style="1" customWidth="1"/>
    <col min="6" max="6" width="13.42578125" style="10" customWidth="1"/>
    <col min="7" max="7" width="12.28515625" style="10" customWidth="1"/>
    <col min="8" max="8" width="27.28515625" style="1" customWidth="1"/>
    <col min="9" max="9" width="20.7109375" style="1" customWidth="1"/>
    <col min="10" max="10" width="24.5703125" style="13" customWidth="1"/>
    <col min="11" max="11" width="27" style="13" customWidth="1"/>
    <col min="12" max="16384" width="12.7109375" style="1"/>
  </cols>
  <sheetData>
    <row r="1" spans="1:11" x14ac:dyDescent="0.2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x14ac:dyDescent="0.2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x14ac:dyDescent="0.2">
      <c r="A3" s="29"/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 x14ac:dyDescent="0.2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</row>
    <row r="5" spans="1:11" x14ac:dyDescent="0.2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</row>
    <row r="6" spans="1:11" x14ac:dyDescent="0.2">
      <c r="A6" s="29"/>
      <c r="B6" s="29"/>
      <c r="C6" s="29"/>
      <c r="D6" s="29"/>
      <c r="E6" s="29"/>
      <c r="F6" s="29"/>
      <c r="G6" s="29"/>
      <c r="H6" s="29"/>
      <c r="I6" s="29"/>
      <c r="J6" s="29"/>
      <c r="K6" s="29"/>
    </row>
    <row r="7" spans="1:11" x14ac:dyDescent="0.2">
      <c r="A7" s="29"/>
      <c r="B7" s="29"/>
      <c r="C7" s="29"/>
      <c r="D7" s="29"/>
      <c r="E7" s="29"/>
      <c r="F7" s="29"/>
      <c r="G7" s="29"/>
      <c r="H7" s="29"/>
      <c r="I7" s="29"/>
      <c r="J7" s="29"/>
      <c r="K7" s="29"/>
    </row>
    <row r="8" spans="1:11" x14ac:dyDescent="0.2">
      <c r="A8" s="29"/>
      <c r="B8" s="29"/>
      <c r="C8" s="29"/>
      <c r="D8" s="29"/>
      <c r="E8" s="29"/>
      <c r="F8" s="29"/>
      <c r="G8" s="29"/>
      <c r="H8" s="29"/>
      <c r="I8" s="29"/>
      <c r="J8" s="29"/>
      <c r="K8" s="29"/>
    </row>
    <row r="9" spans="1:11" ht="34.9" customHeight="1" x14ac:dyDescent="0.2">
      <c r="A9" s="27" t="s">
        <v>55</v>
      </c>
      <c r="B9" s="27"/>
      <c r="C9" s="27"/>
      <c r="D9" s="27"/>
      <c r="E9" s="27"/>
      <c r="F9" s="27"/>
      <c r="G9" s="27"/>
      <c r="H9" s="27"/>
      <c r="I9" s="27"/>
      <c r="J9" s="27"/>
      <c r="K9" s="27"/>
    </row>
    <row r="10" spans="1:11" ht="52.15" customHeight="1" x14ac:dyDescent="0.2">
      <c r="A10" s="28" t="s">
        <v>0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</row>
    <row r="11" spans="1:11" s="3" customFormat="1" ht="69.75" customHeight="1" x14ac:dyDescent="0.25">
      <c r="A11" s="2" t="s">
        <v>1</v>
      </c>
      <c r="B11" s="2" t="s">
        <v>2</v>
      </c>
      <c r="C11" s="2" t="s">
        <v>3</v>
      </c>
      <c r="D11" s="2" t="s">
        <v>4</v>
      </c>
      <c r="E11" s="2" t="s">
        <v>5</v>
      </c>
      <c r="F11" s="2" t="s">
        <v>6</v>
      </c>
      <c r="G11" s="2" t="s">
        <v>7</v>
      </c>
      <c r="H11" s="17" t="s">
        <v>8</v>
      </c>
      <c r="I11" s="18" t="s">
        <v>9</v>
      </c>
      <c r="J11" s="19" t="s">
        <v>10</v>
      </c>
      <c r="K11" s="19" t="s">
        <v>11</v>
      </c>
    </row>
    <row r="12" spans="1:11" ht="103.9" customHeight="1" x14ac:dyDescent="0.2">
      <c r="A12" s="4">
        <v>1</v>
      </c>
      <c r="B12" s="4">
        <v>12161500</v>
      </c>
      <c r="C12" s="5" t="s">
        <v>12</v>
      </c>
      <c r="D12" s="5" t="s">
        <v>13</v>
      </c>
      <c r="E12" s="6" t="e" vm="1">
        <v>#VALUE!</v>
      </c>
      <c r="F12" s="5" t="s">
        <v>14</v>
      </c>
      <c r="G12" s="5">
        <v>1</v>
      </c>
      <c r="H12" s="14">
        <v>236400</v>
      </c>
      <c r="I12" s="14">
        <f>Tabla15[[#This Row],[VALOR UNITARIO]]*Tabla15[[#This Row],[CANTIDAD]]</f>
        <v>236400</v>
      </c>
      <c r="J12" s="15">
        <f>Tabla15[[#This Row],[VALOR TOTAL]]*0.19</f>
        <v>44916</v>
      </c>
      <c r="K12" s="16">
        <f>Tabla15[[#This Row],[VALOR TOTAL]]+Tabla15[[#This Row],[IVA]]</f>
        <v>281316</v>
      </c>
    </row>
    <row r="13" spans="1:11" ht="103.9" customHeight="1" x14ac:dyDescent="0.2">
      <c r="A13" s="4">
        <v>2</v>
      </c>
      <c r="B13" s="4">
        <v>41121700</v>
      </c>
      <c r="C13" s="5" t="s">
        <v>15</v>
      </c>
      <c r="D13" s="5" t="s">
        <v>16</v>
      </c>
      <c r="E13" s="6" t="e" vm="1">
        <v>#VALUE!</v>
      </c>
      <c r="F13" s="5" t="s">
        <v>14</v>
      </c>
      <c r="G13" s="5">
        <v>2</v>
      </c>
      <c r="H13" s="14">
        <v>206600</v>
      </c>
      <c r="I13" s="14">
        <f>Tabla15[[#This Row],[VALOR UNITARIO]]*Tabla15[[#This Row],[CANTIDAD]]</f>
        <v>413200</v>
      </c>
      <c r="J13" s="15">
        <f>Tabla15[[#This Row],[VALOR TOTAL]]*0.19</f>
        <v>78508</v>
      </c>
      <c r="K13" s="16">
        <f>Tabla15[[#This Row],[VALOR TOTAL]]+Tabla15[[#This Row],[IVA]]</f>
        <v>491708</v>
      </c>
    </row>
    <row r="14" spans="1:11" ht="103.9" customHeight="1" x14ac:dyDescent="0.2">
      <c r="A14" s="4">
        <v>3</v>
      </c>
      <c r="B14" s="4">
        <v>41121500</v>
      </c>
      <c r="C14" s="5" t="s">
        <v>17</v>
      </c>
      <c r="D14" s="5" t="s">
        <v>18</v>
      </c>
      <c r="E14" s="6" t="e" vm="1">
        <v>#VALUE!</v>
      </c>
      <c r="F14" s="5" t="s">
        <v>14</v>
      </c>
      <c r="G14" s="5">
        <v>2</v>
      </c>
      <c r="H14" s="14">
        <v>61300</v>
      </c>
      <c r="I14" s="14">
        <f>Tabla15[[#This Row],[VALOR UNITARIO]]*Tabla15[[#This Row],[CANTIDAD]]</f>
        <v>122600</v>
      </c>
      <c r="J14" s="15">
        <f>Tabla15[[#This Row],[VALOR TOTAL]]*0.19</f>
        <v>23294</v>
      </c>
      <c r="K14" s="16">
        <f>Tabla15[[#This Row],[VALOR TOTAL]]+Tabla15[[#This Row],[IVA]]</f>
        <v>145894</v>
      </c>
    </row>
    <row r="15" spans="1:11" ht="103.9" customHeight="1" x14ac:dyDescent="0.2">
      <c r="A15" s="4">
        <v>4</v>
      </c>
      <c r="B15" s="4">
        <v>41121800</v>
      </c>
      <c r="C15" s="7" t="s">
        <v>19</v>
      </c>
      <c r="D15" s="5" t="s">
        <v>20</v>
      </c>
      <c r="E15" s="6" t="e" vm="1">
        <v>#VALUE!</v>
      </c>
      <c r="F15" s="5" t="s">
        <v>14</v>
      </c>
      <c r="G15" s="5">
        <v>10</v>
      </c>
      <c r="H15" s="14">
        <v>21900</v>
      </c>
      <c r="I15" s="14">
        <f>Tabla15[[#This Row],[VALOR UNITARIO]]*Tabla15[[#This Row],[CANTIDAD]]</f>
        <v>219000</v>
      </c>
      <c r="J15" s="15">
        <f>Tabla15[[#This Row],[VALOR TOTAL]]*0.19</f>
        <v>41610</v>
      </c>
      <c r="K15" s="16">
        <f>Tabla15[[#This Row],[VALOR TOTAL]]+Tabla15[[#This Row],[IVA]]</f>
        <v>260610</v>
      </c>
    </row>
    <row r="16" spans="1:11" ht="103.9" customHeight="1" x14ac:dyDescent="0.2">
      <c r="A16" s="4">
        <v>5</v>
      </c>
      <c r="B16" s="4">
        <v>41121800</v>
      </c>
      <c r="C16" s="5" t="s">
        <v>21</v>
      </c>
      <c r="D16" s="5" t="s">
        <v>21</v>
      </c>
      <c r="E16" s="6" t="e" vm="1">
        <v>#VALUE!</v>
      </c>
      <c r="F16" s="5" t="s">
        <v>14</v>
      </c>
      <c r="G16" s="5">
        <v>6</v>
      </c>
      <c r="H16" s="14">
        <v>21300</v>
      </c>
      <c r="I16" s="14">
        <f>Tabla15[[#This Row],[VALOR UNITARIO]]*Tabla15[[#This Row],[CANTIDAD]]</f>
        <v>127800</v>
      </c>
      <c r="J16" s="15">
        <f>Tabla15[[#This Row],[VALOR TOTAL]]*0.19</f>
        <v>24282</v>
      </c>
      <c r="K16" s="16">
        <f>Tabla15[[#This Row],[VALOR TOTAL]]+Tabla15[[#This Row],[IVA]]</f>
        <v>152082</v>
      </c>
    </row>
    <row r="17" spans="1:11" ht="103.5" customHeight="1" x14ac:dyDescent="0.2">
      <c r="A17" s="4">
        <v>6</v>
      </c>
      <c r="B17" s="4">
        <v>41121500</v>
      </c>
      <c r="C17" s="5" t="s">
        <v>22</v>
      </c>
      <c r="D17" s="5" t="s">
        <v>22</v>
      </c>
      <c r="E17" s="6" t="e" vm="1">
        <v>#VALUE!</v>
      </c>
      <c r="F17" s="5" t="s">
        <v>14</v>
      </c>
      <c r="G17" s="5">
        <v>1</v>
      </c>
      <c r="H17" s="14">
        <v>185600</v>
      </c>
      <c r="I17" s="14">
        <f>Tabla15[[#This Row],[VALOR UNITARIO]]*Tabla15[[#This Row],[CANTIDAD]]</f>
        <v>185600</v>
      </c>
      <c r="J17" s="15">
        <f>Tabla15[[#This Row],[VALOR TOTAL]]*0.19</f>
        <v>35264</v>
      </c>
      <c r="K17" s="16">
        <f>Tabla15[[#This Row],[VALOR TOTAL]]+Tabla15[[#This Row],[IVA]]</f>
        <v>220864</v>
      </c>
    </row>
    <row r="18" spans="1:11" ht="139.15" customHeight="1" x14ac:dyDescent="0.2">
      <c r="A18" s="4">
        <v>7</v>
      </c>
      <c r="B18" s="4">
        <v>47131700</v>
      </c>
      <c r="C18" s="5" t="s">
        <v>23</v>
      </c>
      <c r="D18" s="5" t="s">
        <v>23</v>
      </c>
      <c r="E18" s="6" t="e" vm="1">
        <v>#VALUE!</v>
      </c>
      <c r="F18" s="5" t="s">
        <v>14</v>
      </c>
      <c r="G18" s="5">
        <v>3</v>
      </c>
      <c r="H18" s="14">
        <v>68000</v>
      </c>
      <c r="I18" s="14">
        <f>Tabla15[[#This Row],[VALOR UNITARIO]]*Tabla15[[#This Row],[CANTIDAD]]</f>
        <v>204000</v>
      </c>
      <c r="J18" s="15">
        <f>Tabla15[[#This Row],[VALOR TOTAL]]*0.19</f>
        <v>38760</v>
      </c>
      <c r="K18" s="16">
        <f>Tabla15[[#This Row],[VALOR TOTAL]]+Tabla15[[#This Row],[IVA]]</f>
        <v>242760</v>
      </c>
    </row>
    <row r="19" spans="1:11" ht="113.65" customHeight="1" x14ac:dyDescent="0.2">
      <c r="A19" s="4">
        <v>8</v>
      </c>
      <c r="B19" s="5">
        <v>42295451</v>
      </c>
      <c r="C19" s="5" t="s">
        <v>24</v>
      </c>
      <c r="D19" s="5" t="s">
        <v>24</v>
      </c>
      <c r="E19" s="6" t="e" vm="1">
        <v>#VALUE!</v>
      </c>
      <c r="F19" s="5" t="s">
        <v>14</v>
      </c>
      <c r="G19" s="5">
        <v>8</v>
      </c>
      <c r="H19" s="14">
        <v>17300</v>
      </c>
      <c r="I19" s="14">
        <f>Tabla15[[#This Row],[VALOR UNITARIO]]*Tabla15[[#This Row],[CANTIDAD]]</f>
        <v>138400</v>
      </c>
      <c r="J19" s="15">
        <f>Tabla15[[#This Row],[VALOR TOTAL]]*0.19</f>
        <v>26296</v>
      </c>
      <c r="K19" s="16">
        <f>Tabla15[[#This Row],[VALOR TOTAL]]+Tabla15[[#This Row],[IVA]]</f>
        <v>164696</v>
      </c>
    </row>
    <row r="20" spans="1:11" ht="113.65" customHeight="1" x14ac:dyDescent="0.2">
      <c r="A20" s="4">
        <v>9</v>
      </c>
      <c r="B20" s="4">
        <v>12161500</v>
      </c>
      <c r="C20" s="5" t="s">
        <v>25</v>
      </c>
      <c r="D20" s="5" t="s">
        <v>26</v>
      </c>
      <c r="E20" s="6" t="e" vm="1">
        <v>#VALUE!</v>
      </c>
      <c r="F20" s="5" t="s">
        <v>14</v>
      </c>
      <c r="G20" s="5">
        <v>1</v>
      </c>
      <c r="H20" s="14">
        <v>1246000</v>
      </c>
      <c r="I20" s="14">
        <f>Tabla15[[#This Row],[VALOR UNITARIO]]*Tabla15[[#This Row],[CANTIDAD]]</f>
        <v>1246000</v>
      </c>
      <c r="J20" s="15">
        <f>Tabla15[[#This Row],[VALOR TOTAL]]*0.19</f>
        <v>236740</v>
      </c>
      <c r="K20" s="16">
        <f>Tabla15[[#This Row],[VALOR TOTAL]]+Tabla15[[#This Row],[IVA]]</f>
        <v>1482740</v>
      </c>
    </row>
    <row r="21" spans="1:11" ht="113.65" customHeight="1" x14ac:dyDescent="0.2">
      <c r="A21" s="4">
        <v>10</v>
      </c>
      <c r="B21" s="6">
        <v>41122400</v>
      </c>
      <c r="C21" s="5" t="s">
        <v>27</v>
      </c>
      <c r="D21" s="5" t="s">
        <v>28</v>
      </c>
      <c r="E21" s="6" t="e" vm="1">
        <v>#VALUE!</v>
      </c>
      <c r="F21" s="5" t="s">
        <v>29</v>
      </c>
      <c r="G21" s="5">
        <v>1</v>
      </c>
      <c r="H21" s="20">
        <v>3395500</v>
      </c>
      <c r="I21" s="20">
        <f>Tabla15[[#This Row],[VALOR UNITARIO]]*Tabla15[[#This Row],[CANTIDAD]]</f>
        <v>3395500</v>
      </c>
      <c r="J21" s="15">
        <f>Tabla15[[#This Row],[VALOR TOTAL]]*0.19</f>
        <v>645145</v>
      </c>
      <c r="K21" s="16">
        <f>Tabla15[[#This Row],[VALOR TOTAL]]+Tabla15[[#This Row],[IVA]]</f>
        <v>4040645</v>
      </c>
    </row>
    <row r="22" spans="1:11" ht="113.65" customHeight="1" x14ac:dyDescent="0.2">
      <c r="A22" s="4">
        <v>11</v>
      </c>
      <c r="B22" s="6">
        <v>41122400</v>
      </c>
      <c r="C22" s="8" t="s">
        <v>30</v>
      </c>
      <c r="D22" s="5" t="s">
        <v>31</v>
      </c>
      <c r="E22" s="6" t="e" vm="1">
        <v>#VALUE!</v>
      </c>
      <c r="F22" s="5" t="s">
        <v>29</v>
      </c>
      <c r="G22" s="5">
        <v>1</v>
      </c>
      <c r="H22" s="14">
        <v>2250600</v>
      </c>
      <c r="I22" s="14">
        <f>Tabla15[[#This Row],[VALOR UNITARIO]]*Tabla15[[#This Row],[CANTIDAD]]</f>
        <v>2250600</v>
      </c>
      <c r="J22" s="15">
        <f>Tabla15[[#This Row],[VALOR TOTAL]]*0.19</f>
        <v>427614</v>
      </c>
      <c r="K22" s="16">
        <f>Tabla15[[#This Row],[VALOR TOTAL]]+Tabla15[[#This Row],[IVA]]</f>
        <v>2678214</v>
      </c>
    </row>
    <row r="23" spans="1:11" ht="113.65" customHeight="1" x14ac:dyDescent="0.2">
      <c r="A23" s="4">
        <v>12</v>
      </c>
      <c r="B23" s="4">
        <v>11101522</v>
      </c>
      <c r="C23" s="5" t="s">
        <v>32</v>
      </c>
      <c r="D23" s="5" t="s">
        <v>33</v>
      </c>
      <c r="E23" s="6" t="e" vm="1">
        <v>#VALUE!</v>
      </c>
      <c r="F23" s="5" t="s">
        <v>29</v>
      </c>
      <c r="G23" s="5">
        <v>3</v>
      </c>
      <c r="H23" s="14">
        <v>33300</v>
      </c>
      <c r="I23" s="14">
        <f>Tabla15[[#This Row],[VALOR UNITARIO]]*Tabla15[[#This Row],[CANTIDAD]]</f>
        <v>99900</v>
      </c>
      <c r="J23" s="15">
        <f>Tabla15[[#This Row],[VALOR TOTAL]]*0.19</f>
        <v>18981</v>
      </c>
      <c r="K23" s="16">
        <f>Tabla15[[#This Row],[VALOR TOTAL]]+Tabla15[[#This Row],[IVA]]</f>
        <v>118881</v>
      </c>
    </row>
    <row r="24" spans="1:11" ht="113.65" customHeight="1" x14ac:dyDescent="0.2">
      <c r="A24" s="4">
        <v>13</v>
      </c>
      <c r="B24" s="6">
        <v>41104918</v>
      </c>
      <c r="C24" s="5" t="s">
        <v>34</v>
      </c>
      <c r="D24" s="5" t="s">
        <v>34</v>
      </c>
      <c r="E24" s="9" t="e" vm="1">
        <v>#VALUE!</v>
      </c>
      <c r="F24" s="5" t="s">
        <v>29</v>
      </c>
      <c r="G24" s="5">
        <v>2</v>
      </c>
      <c r="H24" s="14">
        <v>30500</v>
      </c>
      <c r="I24" s="14">
        <f>Tabla15[[#This Row],[VALOR UNITARIO]]*Tabla15[[#This Row],[CANTIDAD]]</f>
        <v>61000</v>
      </c>
      <c r="J24" s="15">
        <f>Tabla15[[#This Row],[VALOR TOTAL]]*0.19</f>
        <v>11590</v>
      </c>
      <c r="K24" s="16">
        <f>Tabla15[[#This Row],[VALOR TOTAL]]+Tabla15[[#This Row],[IVA]]</f>
        <v>72590</v>
      </c>
    </row>
    <row r="25" spans="1:11" ht="113.65" customHeight="1" x14ac:dyDescent="0.2">
      <c r="A25" s="4">
        <v>14</v>
      </c>
      <c r="B25" s="6">
        <v>41104918</v>
      </c>
      <c r="C25" s="5" t="s">
        <v>35</v>
      </c>
      <c r="D25" s="5" t="s">
        <v>35</v>
      </c>
      <c r="E25" s="6" t="e" vm="1">
        <v>#VALUE!</v>
      </c>
      <c r="F25" s="5" t="s">
        <v>29</v>
      </c>
      <c r="G25" s="5">
        <v>4</v>
      </c>
      <c r="H25" s="14">
        <v>37800</v>
      </c>
      <c r="I25" s="14">
        <f>Tabla15[[#This Row],[VALOR UNITARIO]]*Tabla15[[#This Row],[CANTIDAD]]</f>
        <v>151200</v>
      </c>
      <c r="J25" s="15">
        <f>Tabla15[[#This Row],[VALOR TOTAL]]*0.19</f>
        <v>28728</v>
      </c>
      <c r="K25" s="16">
        <f>Tabla15[[#This Row],[VALOR TOTAL]]+Tabla15[[#This Row],[IVA]]</f>
        <v>179928</v>
      </c>
    </row>
    <row r="26" spans="1:11" ht="113.65" customHeight="1" x14ac:dyDescent="0.2">
      <c r="A26" s="4">
        <v>15</v>
      </c>
      <c r="B26" s="6">
        <v>41122400</v>
      </c>
      <c r="C26" s="5" t="s">
        <v>36</v>
      </c>
      <c r="D26" s="5" t="s">
        <v>36</v>
      </c>
      <c r="E26" s="6" t="e" vm="1">
        <v>#VALUE!</v>
      </c>
      <c r="F26" s="5" t="s">
        <v>29</v>
      </c>
      <c r="G26" s="5">
        <v>30</v>
      </c>
      <c r="H26" s="14">
        <v>2246.6666666666665</v>
      </c>
      <c r="I26" s="14">
        <f>Tabla15[[#This Row],[VALOR UNITARIO]]*Tabla15[[#This Row],[CANTIDAD]]</f>
        <v>67400</v>
      </c>
      <c r="J26" s="15">
        <f>Tabla15[[#This Row],[VALOR TOTAL]]*0.19</f>
        <v>12806</v>
      </c>
      <c r="K26" s="16">
        <f>Tabla15[[#This Row],[VALOR TOTAL]]+Tabla15[[#This Row],[IVA]]</f>
        <v>80206</v>
      </c>
    </row>
    <row r="27" spans="1:11" ht="113.65" customHeight="1" x14ac:dyDescent="0.2">
      <c r="A27" s="4">
        <v>16</v>
      </c>
      <c r="B27" s="4">
        <v>41121500</v>
      </c>
      <c r="C27" s="5" t="s">
        <v>37</v>
      </c>
      <c r="D27" s="5" t="s">
        <v>37</v>
      </c>
      <c r="E27" s="6" t="e" vm="1">
        <v>#VALUE!</v>
      </c>
      <c r="F27" s="5" t="s">
        <v>29</v>
      </c>
      <c r="G27" s="5">
        <v>2</v>
      </c>
      <c r="H27" s="14">
        <v>30200</v>
      </c>
      <c r="I27" s="14">
        <f>Tabla15[[#This Row],[VALOR UNITARIO]]*Tabla15[[#This Row],[CANTIDAD]]</f>
        <v>60400</v>
      </c>
      <c r="J27" s="15">
        <f>Tabla15[[#This Row],[VALOR TOTAL]]*0.19</f>
        <v>11476</v>
      </c>
      <c r="K27" s="16">
        <f>Tabla15[[#This Row],[VALOR TOTAL]]+Tabla15[[#This Row],[IVA]]</f>
        <v>71876</v>
      </c>
    </row>
    <row r="28" spans="1:11" ht="113.65" customHeight="1" x14ac:dyDescent="0.2">
      <c r="A28" s="4">
        <v>17</v>
      </c>
      <c r="B28" s="4">
        <v>41120000</v>
      </c>
      <c r="C28" s="5" t="s">
        <v>38</v>
      </c>
      <c r="D28" s="5" t="s">
        <v>39</v>
      </c>
      <c r="E28" s="6" t="e" vm="1">
        <v>#VALUE!</v>
      </c>
      <c r="F28" s="5" t="s">
        <v>29</v>
      </c>
      <c r="G28" s="5">
        <v>1</v>
      </c>
      <c r="H28" s="14">
        <v>819500</v>
      </c>
      <c r="I28" s="14">
        <f>Tabla15[[#This Row],[VALOR UNITARIO]]*Tabla15[[#This Row],[CANTIDAD]]</f>
        <v>819500</v>
      </c>
      <c r="J28" s="15">
        <f>Tabla15[[#This Row],[VALOR TOTAL]]*0.19</f>
        <v>155705</v>
      </c>
      <c r="K28" s="16">
        <f>Tabla15[[#This Row],[VALOR TOTAL]]+Tabla15[[#This Row],[IVA]]</f>
        <v>975205</v>
      </c>
    </row>
    <row r="29" spans="1:11" ht="113.65" customHeight="1" x14ac:dyDescent="0.2">
      <c r="A29" s="4">
        <v>18</v>
      </c>
      <c r="B29" s="4">
        <v>41120000</v>
      </c>
      <c r="C29" s="5" t="s">
        <v>40</v>
      </c>
      <c r="D29" s="5" t="s">
        <v>41</v>
      </c>
      <c r="E29" s="6" t="e" vm="1">
        <v>#VALUE!</v>
      </c>
      <c r="F29" s="5" t="s">
        <v>29</v>
      </c>
      <c r="G29" s="5">
        <v>2</v>
      </c>
      <c r="H29" s="14">
        <v>47700</v>
      </c>
      <c r="I29" s="14">
        <f>Tabla15[[#This Row],[VALOR UNITARIO]]*Tabla15[[#This Row],[CANTIDAD]]</f>
        <v>95400</v>
      </c>
      <c r="J29" s="15">
        <f>Tabla15[[#This Row],[VALOR TOTAL]]*0.19</f>
        <v>18126</v>
      </c>
      <c r="K29" s="16">
        <f>Tabla15[[#This Row],[VALOR TOTAL]]+Tabla15[[#This Row],[IVA]]</f>
        <v>113526</v>
      </c>
    </row>
    <row r="30" spans="1:11" ht="113.65" customHeight="1" x14ac:dyDescent="0.2">
      <c r="A30" s="4">
        <v>19</v>
      </c>
      <c r="B30" s="4">
        <v>41120000</v>
      </c>
      <c r="C30" s="5" t="s">
        <v>42</v>
      </c>
      <c r="D30" s="5" t="s">
        <v>43</v>
      </c>
      <c r="E30" s="6" t="e" vm="1">
        <v>#VALUE!</v>
      </c>
      <c r="F30" s="5" t="s">
        <v>29</v>
      </c>
      <c r="G30" s="5">
        <v>2</v>
      </c>
      <c r="H30" s="14">
        <v>909800</v>
      </c>
      <c r="I30" s="14">
        <f>Tabla15[[#This Row],[VALOR UNITARIO]]*Tabla15[[#This Row],[CANTIDAD]]</f>
        <v>1819600</v>
      </c>
      <c r="J30" s="15">
        <f>Tabla15[[#This Row],[VALOR TOTAL]]*0.19</f>
        <v>345724</v>
      </c>
      <c r="K30" s="16">
        <f>Tabla15[[#This Row],[VALOR TOTAL]]+Tabla15[[#This Row],[IVA]]</f>
        <v>2165324</v>
      </c>
    </row>
    <row r="31" spans="1:11" ht="113.65" customHeight="1" x14ac:dyDescent="0.2">
      <c r="A31" s="4">
        <v>20</v>
      </c>
      <c r="B31" s="6">
        <v>41122500</v>
      </c>
      <c r="C31" s="5" t="s">
        <v>44</v>
      </c>
      <c r="D31" s="5" t="s">
        <v>45</v>
      </c>
      <c r="E31" s="6" t="e" vm="1">
        <v>#VALUE!</v>
      </c>
      <c r="F31" s="5" t="s">
        <v>29</v>
      </c>
      <c r="G31" s="5">
        <v>24</v>
      </c>
      <c r="H31" s="14">
        <v>800</v>
      </c>
      <c r="I31" s="14">
        <f>Tabla15[[#This Row],[VALOR UNITARIO]]*Tabla15[[#This Row],[CANTIDAD]]</f>
        <v>19200</v>
      </c>
      <c r="J31" s="15">
        <f>Tabla15[[#This Row],[VALOR TOTAL]]*0.19</f>
        <v>3648</v>
      </c>
      <c r="K31" s="16">
        <f>Tabla15[[#This Row],[VALOR TOTAL]]+Tabla15[[#This Row],[IVA]]</f>
        <v>22848</v>
      </c>
    </row>
    <row r="32" spans="1:11" ht="113.65" customHeight="1" x14ac:dyDescent="0.2">
      <c r="A32" s="4">
        <v>21</v>
      </c>
      <c r="B32" s="4">
        <v>46181500</v>
      </c>
      <c r="C32" s="5" t="s">
        <v>46</v>
      </c>
      <c r="D32" s="5" t="s">
        <v>46</v>
      </c>
      <c r="E32" s="6" t="e" vm="1">
        <v>#VALUE!</v>
      </c>
      <c r="F32" s="5" t="s">
        <v>29</v>
      </c>
      <c r="G32" s="5">
        <v>4</v>
      </c>
      <c r="H32" s="14">
        <v>106700</v>
      </c>
      <c r="I32" s="14">
        <f>Tabla15[[#This Row],[VALOR UNITARIO]]*Tabla15[[#This Row],[CANTIDAD]]</f>
        <v>426800</v>
      </c>
      <c r="J32" s="15">
        <f>Tabla15[[#This Row],[VALOR TOTAL]]*0.19</f>
        <v>81092</v>
      </c>
      <c r="K32" s="16">
        <f>Tabla15[[#This Row],[VALOR TOTAL]]+Tabla15[[#This Row],[IVA]]</f>
        <v>507892</v>
      </c>
    </row>
    <row r="33" spans="1:11" ht="178.15" customHeight="1" x14ac:dyDescent="0.2">
      <c r="A33" s="4">
        <v>22</v>
      </c>
      <c r="B33" s="6">
        <v>41112210</v>
      </c>
      <c r="C33" s="5" t="s">
        <v>47</v>
      </c>
      <c r="D33" s="8" t="s">
        <v>48</v>
      </c>
      <c r="E33" s="6" t="e" vm="1">
        <v>#VALUE!</v>
      </c>
      <c r="F33" s="8" t="s">
        <v>29</v>
      </c>
      <c r="G33" s="8">
        <v>1</v>
      </c>
      <c r="H33" s="14">
        <v>967000</v>
      </c>
      <c r="I33" s="14">
        <f>Tabla15[[#This Row],[VALOR UNITARIO]]*Tabla15[[#This Row],[CANTIDAD]]</f>
        <v>967000</v>
      </c>
      <c r="J33" s="15">
        <f>Tabla15[[#This Row],[VALOR TOTAL]]*0.19</f>
        <v>183730</v>
      </c>
      <c r="K33" s="16">
        <f>Tabla15[[#This Row],[VALOR TOTAL]]+Tabla15[[#This Row],[IVA]]</f>
        <v>1150730</v>
      </c>
    </row>
    <row r="34" spans="1:11" ht="113.65" customHeight="1" x14ac:dyDescent="0.2">
      <c r="A34" s="4">
        <v>23</v>
      </c>
      <c r="B34" s="4">
        <v>12161500</v>
      </c>
      <c r="C34" s="5" t="s">
        <v>49</v>
      </c>
      <c r="D34" s="5" t="s">
        <v>50</v>
      </c>
      <c r="E34" s="6" t="e" vm="1">
        <v>#VALUE!</v>
      </c>
      <c r="F34" s="5" t="s">
        <v>29</v>
      </c>
      <c r="G34" s="5">
        <v>1</v>
      </c>
      <c r="H34" s="14">
        <v>735000</v>
      </c>
      <c r="I34" s="14">
        <f>Tabla15[[#This Row],[VALOR UNITARIO]]*Tabla15[[#This Row],[CANTIDAD]]</f>
        <v>735000</v>
      </c>
      <c r="J34" s="15">
        <f>Tabla15[[#This Row],[VALOR TOTAL]]*0.19</f>
        <v>139650</v>
      </c>
      <c r="K34" s="16">
        <f>Tabla15[[#This Row],[VALOR TOTAL]]+Tabla15[[#This Row],[IVA]]</f>
        <v>874650</v>
      </c>
    </row>
    <row r="35" spans="1:11" ht="113.65" customHeight="1" x14ac:dyDescent="0.2">
      <c r="A35" s="4">
        <v>24</v>
      </c>
      <c r="B35" s="6">
        <v>11101719</v>
      </c>
      <c r="C35" s="5" t="s">
        <v>51</v>
      </c>
      <c r="D35" s="5" t="s">
        <v>52</v>
      </c>
      <c r="E35" s="6" t="e" vm="1">
        <v>#VALUE!</v>
      </c>
      <c r="F35" s="5" t="s">
        <v>29</v>
      </c>
      <c r="G35" s="5">
        <v>1</v>
      </c>
      <c r="H35" s="14">
        <v>573300</v>
      </c>
      <c r="I35" s="14">
        <f>Tabla15[[#This Row],[VALOR UNITARIO]]*Tabla15[[#This Row],[CANTIDAD]]</f>
        <v>573300</v>
      </c>
      <c r="J35" s="15">
        <f>Tabla15[[#This Row],[VALOR TOTAL]]*0.19</f>
        <v>108927</v>
      </c>
      <c r="K35" s="16">
        <f>Tabla15[[#This Row],[VALOR TOTAL]]+Tabla15[[#This Row],[IVA]]</f>
        <v>682227</v>
      </c>
    </row>
    <row r="36" spans="1:11" ht="88.5" customHeight="1" x14ac:dyDescent="0.2">
      <c r="A36" s="4">
        <v>25</v>
      </c>
      <c r="B36" s="4">
        <v>12161500</v>
      </c>
      <c r="C36" s="5" t="s">
        <v>53</v>
      </c>
      <c r="D36" s="8" t="s">
        <v>54</v>
      </c>
      <c r="E36" s="6" t="e" vm="1">
        <v>#VALUE!</v>
      </c>
      <c r="F36" s="5" t="s">
        <v>29</v>
      </c>
      <c r="G36" s="5">
        <v>2</v>
      </c>
      <c r="H36" s="14">
        <v>842500</v>
      </c>
      <c r="I36" s="14">
        <f>Tabla15[[#This Row],[VALOR UNITARIO]]*Tabla15[[#This Row],[CANTIDAD]]</f>
        <v>1685000</v>
      </c>
      <c r="J36" s="15">
        <f>Tabla15[[#This Row],[VALOR TOTAL]]*0.19</f>
        <v>320150</v>
      </c>
      <c r="K36" s="16">
        <f>Tabla15[[#This Row],[VALOR TOTAL]]+Tabla15[[#This Row],[IVA]]</f>
        <v>2005150</v>
      </c>
    </row>
    <row r="37" spans="1:11" ht="15" x14ac:dyDescent="0.25">
      <c r="A37" s="21"/>
      <c r="B37" s="21"/>
      <c r="C37" s="22"/>
      <c r="D37" s="23"/>
      <c r="E37" s="21"/>
      <c r="F37" s="21"/>
      <c r="G37" s="21"/>
      <c r="H37" s="25">
        <f>SUM(H12:H36)</f>
        <v>12846846.666666668</v>
      </c>
      <c r="I37" s="25">
        <f>SUM(I12:I36)</f>
        <v>16119800</v>
      </c>
      <c r="J37" s="26">
        <f>Tabla15[[#This Row],[VALOR TOTAL]]*0.19</f>
        <v>3062762</v>
      </c>
      <c r="K37" s="24">
        <f>Tabla15[[#This Row],[VALOR TOTAL]]+Tabla15[[#This Row],[IVA]]</f>
        <v>19182562</v>
      </c>
    </row>
    <row r="38" spans="1:11" x14ac:dyDescent="0.2">
      <c r="A38" s="30" t="s">
        <v>56</v>
      </c>
      <c r="B38" s="31"/>
      <c r="C38" s="31"/>
      <c r="D38" s="31"/>
      <c r="E38" s="31"/>
      <c r="F38" s="31"/>
      <c r="G38" s="31"/>
      <c r="H38" s="31"/>
      <c r="I38" s="31"/>
      <c r="J38" s="31"/>
      <c r="K38" s="31"/>
    </row>
    <row r="39" spans="1:11" x14ac:dyDescent="0.2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</row>
    <row r="40" spans="1:11" x14ac:dyDescent="0.2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</row>
    <row r="41" spans="1:11" x14ac:dyDescent="0.2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</row>
    <row r="42" spans="1:11" x14ac:dyDescent="0.2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</row>
    <row r="43" spans="1:11" x14ac:dyDescent="0.2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</row>
    <row r="44" spans="1:11" x14ac:dyDescent="0.2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</row>
    <row r="45" spans="1:11" x14ac:dyDescent="0.2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</row>
    <row r="46" spans="1:11" x14ac:dyDescent="0.2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</row>
    <row r="47" spans="1:11" x14ac:dyDescent="0.2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</row>
    <row r="48" spans="1:11" x14ac:dyDescent="0.2">
      <c r="A48" s="31"/>
      <c r="B48" s="31"/>
      <c r="C48" s="31"/>
      <c r="D48" s="31"/>
      <c r="E48" s="31"/>
      <c r="F48" s="31"/>
      <c r="G48" s="31"/>
      <c r="H48" s="31"/>
      <c r="I48" s="31"/>
      <c r="J48" s="31"/>
      <c r="K48" s="31"/>
    </row>
    <row r="49" spans="1:11" x14ac:dyDescent="0.2">
      <c r="A49" s="31"/>
      <c r="B49" s="31"/>
      <c r="C49" s="31"/>
      <c r="D49" s="31"/>
      <c r="E49" s="31"/>
      <c r="F49" s="31"/>
      <c r="G49" s="31"/>
      <c r="H49" s="31"/>
      <c r="I49" s="31"/>
      <c r="J49" s="31"/>
      <c r="K49" s="31"/>
    </row>
    <row r="50" spans="1:11" x14ac:dyDescent="0.2">
      <c r="A50" s="31"/>
      <c r="B50" s="31"/>
      <c r="C50" s="31"/>
      <c r="D50" s="31"/>
      <c r="E50" s="31"/>
      <c r="F50" s="31"/>
      <c r="G50" s="31"/>
      <c r="H50" s="31"/>
      <c r="I50" s="31"/>
      <c r="J50" s="31"/>
      <c r="K50" s="31"/>
    </row>
    <row r="51" spans="1:11" x14ac:dyDescent="0.2">
      <c r="A51" s="31"/>
      <c r="B51" s="31"/>
      <c r="C51" s="31"/>
      <c r="D51" s="31"/>
      <c r="E51" s="31"/>
      <c r="F51" s="31"/>
      <c r="G51" s="31"/>
      <c r="H51" s="31"/>
      <c r="I51" s="31"/>
      <c r="J51" s="31"/>
      <c r="K51" s="31"/>
    </row>
    <row r="52" spans="1:11" x14ac:dyDescent="0.2">
      <c r="A52" s="31"/>
      <c r="B52" s="31"/>
      <c r="C52" s="31"/>
      <c r="D52" s="31"/>
      <c r="E52" s="31"/>
      <c r="F52" s="31"/>
      <c r="G52" s="31"/>
      <c r="H52" s="31"/>
      <c r="I52" s="31"/>
      <c r="J52" s="31"/>
      <c r="K52" s="31"/>
    </row>
    <row r="53" spans="1:11" x14ac:dyDescent="0.2">
      <c r="A53" s="31"/>
      <c r="B53" s="31"/>
      <c r="C53" s="31"/>
      <c r="D53" s="31"/>
      <c r="E53" s="31"/>
      <c r="F53" s="31"/>
      <c r="G53" s="31"/>
      <c r="H53" s="31"/>
      <c r="I53" s="31"/>
      <c r="J53" s="31"/>
      <c r="K53" s="31"/>
    </row>
    <row r="54" spans="1:11" x14ac:dyDescent="0.2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</row>
    <row r="55" spans="1:11" x14ac:dyDescent="0.2">
      <c r="A55" s="29"/>
      <c r="B55" s="29"/>
      <c r="C55" s="29"/>
      <c r="D55" s="29"/>
      <c r="E55" s="29"/>
      <c r="F55" s="29"/>
      <c r="G55" s="29"/>
      <c r="H55" s="29"/>
      <c r="I55" s="29"/>
      <c r="J55" s="29"/>
      <c r="K55" s="29"/>
    </row>
    <row r="56" spans="1:11" x14ac:dyDescent="0.2">
      <c r="A56" s="29"/>
      <c r="B56" s="29"/>
      <c r="C56" s="29"/>
      <c r="D56" s="29"/>
      <c r="E56" s="29"/>
      <c r="F56" s="29"/>
      <c r="G56" s="29"/>
      <c r="H56" s="29"/>
      <c r="I56" s="29"/>
      <c r="J56" s="29"/>
      <c r="K56" s="29"/>
    </row>
    <row r="57" spans="1:11" x14ac:dyDescent="0.2">
      <c r="A57" s="29"/>
      <c r="B57" s="29"/>
      <c r="C57" s="29"/>
      <c r="D57" s="29"/>
      <c r="E57" s="29"/>
      <c r="F57" s="29"/>
      <c r="G57" s="29"/>
      <c r="H57" s="29"/>
      <c r="I57" s="29"/>
      <c r="J57" s="29"/>
      <c r="K57" s="29"/>
    </row>
    <row r="58" spans="1:11" x14ac:dyDescent="0.2">
      <c r="A58" s="29"/>
      <c r="B58" s="29"/>
      <c r="C58" s="29"/>
      <c r="D58" s="29"/>
      <c r="E58" s="29"/>
      <c r="F58" s="29"/>
      <c r="G58" s="29"/>
      <c r="H58" s="29"/>
      <c r="I58" s="29"/>
      <c r="J58" s="29"/>
      <c r="K58" s="29"/>
    </row>
    <row r="59" spans="1:11" x14ac:dyDescent="0.2">
      <c r="A59" s="29"/>
      <c r="B59" s="29"/>
      <c r="C59" s="29"/>
      <c r="D59" s="29"/>
      <c r="E59" s="29"/>
      <c r="F59" s="29"/>
      <c r="G59" s="29"/>
      <c r="H59" s="29"/>
      <c r="I59" s="29"/>
      <c r="J59" s="29"/>
      <c r="K59" s="29"/>
    </row>
    <row r="60" spans="1:11" x14ac:dyDescent="0.2">
      <c r="A60" s="29"/>
      <c r="B60" s="29"/>
      <c r="C60" s="29"/>
      <c r="D60" s="29"/>
      <c r="E60" s="29"/>
      <c r="F60" s="29"/>
      <c r="G60" s="29"/>
      <c r="H60" s="29"/>
      <c r="I60" s="29"/>
      <c r="J60" s="29"/>
      <c r="K60" s="29"/>
    </row>
    <row r="61" spans="1:11" x14ac:dyDescent="0.2">
      <c r="A61" s="29"/>
      <c r="B61" s="29"/>
      <c r="C61" s="29"/>
      <c r="D61" s="29"/>
      <c r="E61" s="29"/>
      <c r="F61" s="29"/>
      <c r="G61" s="29"/>
      <c r="H61" s="29"/>
      <c r="I61" s="29"/>
      <c r="J61" s="29"/>
      <c r="K61" s="29"/>
    </row>
    <row r="62" spans="1:11" x14ac:dyDescent="0.2">
      <c r="A62" s="29"/>
      <c r="B62" s="29"/>
      <c r="C62" s="29"/>
      <c r="D62" s="29"/>
      <c r="E62" s="29"/>
      <c r="F62" s="29"/>
      <c r="G62" s="29"/>
      <c r="H62" s="29"/>
      <c r="I62" s="29"/>
      <c r="J62" s="29"/>
      <c r="K62" s="29"/>
    </row>
    <row r="63" spans="1:11" x14ac:dyDescent="0.2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</row>
    <row r="64" spans="1:11" x14ac:dyDescent="0.2">
      <c r="A64" s="29"/>
      <c r="B64" s="29"/>
      <c r="C64" s="29"/>
      <c r="D64" s="29"/>
      <c r="E64" s="29"/>
      <c r="F64" s="29"/>
      <c r="G64" s="29"/>
      <c r="H64" s="29"/>
      <c r="I64" s="29"/>
      <c r="J64" s="29"/>
      <c r="K64" s="29"/>
    </row>
    <row r="65" spans="1:11" x14ac:dyDescent="0.2">
      <c r="A65" s="29"/>
      <c r="B65" s="29"/>
      <c r="C65" s="29"/>
      <c r="D65" s="29"/>
      <c r="E65" s="29"/>
      <c r="F65" s="29"/>
      <c r="G65" s="29"/>
      <c r="H65" s="29"/>
      <c r="I65" s="29"/>
      <c r="J65" s="29"/>
      <c r="K65" s="29"/>
    </row>
  </sheetData>
  <mergeCells count="5">
    <mergeCell ref="A9:K9"/>
    <mergeCell ref="A10:K10"/>
    <mergeCell ref="A1:K8"/>
    <mergeCell ref="A38:K53"/>
    <mergeCell ref="A54:K65"/>
  </mergeCells>
  <printOptions horizontalCentered="1" verticalCentered="1"/>
  <pageMargins left="0" right="0" top="0" bottom="0" header="0" footer="0"/>
  <pageSetup scale="33" orientation="portrait" r:id="rId1"/>
  <rowBreaks count="1" manualBreakCount="1">
    <brk id="26" max="16383" man="1"/>
  </row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Lote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user</dc:creator>
  <cp:lastModifiedBy>Yalenis  Ospino, Avántika</cp:lastModifiedBy>
  <cp:lastPrinted>2026-03-20T19:49:50Z</cp:lastPrinted>
  <dcterms:created xsi:type="dcterms:W3CDTF">2026-03-06T18:42:23Z</dcterms:created>
  <dcterms:modified xsi:type="dcterms:W3CDTF">2026-03-20T20:04:24Z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2026-03-06T18:42:45Z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b97ebdaf-7409-4f0c-a507-edd2db4a99d9</vt:lpwstr>
  </property>
  <property fmtid="{D5CDD505-2E9C-101B-9397-08002B2CF9AE}" pid="8" name="MSIP_Label_fc111285-cafa-4fc9-8a9a-bd902089b24f_ContentBits">
    <vt:lpwstr>0</vt:lpwstr>
  </property>
</Properties>
</file>