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yramirez\Videos\FAC. DILOS\ADICIONES\ADICIÓN ÚLTIMQ\GRUPO 1\maquinaria y equipo\"/>
    </mc:Choice>
  </mc:AlternateContent>
  <xr:revisionPtr revIDLastSave="0" documentId="13_ncr:1_{2433AD48-62B5-4933-A81F-1B6BD68C14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IMULADOR VIGENCIA 2026 " sheetId="2" r:id="rId1"/>
    <sheet name="Listado bienes" sheetId="1" r:id="rId2"/>
  </sheets>
  <definedNames>
    <definedName name="_xlnm.Print_Area" localSheetId="1">'Listado bienes'!$A$1:$Q$33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2" l="1"/>
  <c r="B26" i="2" s="1"/>
  <c r="B27" i="2" l="1"/>
  <c r="B28" i="2" s="1"/>
  <c r="B19" i="2"/>
  <c r="B20" i="2" l="1"/>
  <c r="B21" i="2" s="1"/>
  <c r="A22" i="2" s="1"/>
  <c r="P13" i="1"/>
  <c r="P12" i="1"/>
  <c r="P11" i="1"/>
  <c r="P10" i="1"/>
  <c r="P9" i="1"/>
  <c r="P8" i="1"/>
  <c r="P7" i="1"/>
  <c r="P14" i="1" s="1"/>
</calcChain>
</file>

<file path=xl/sharedStrings.xml><?xml version="1.0" encoding="utf-8"?>
<sst xmlns="http://schemas.openxmlformats.org/spreadsheetml/2006/main" count="142" uniqueCount="76">
  <si>
    <t>PÓLIZA EQUIPO Y MAQUINARÍA</t>
  </si>
  <si>
    <t>RELACIÓN EQUIPO &amp; MAQUINARIA UMAS</t>
  </si>
  <si>
    <t>Ítem</t>
  </si>
  <si>
    <t>Placa Particular</t>
  </si>
  <si>
    <t>Registro Fac /  Serie</t>
  </si>
  <si>
    <t>Marca</t>
  </si>
  <si>
    <t>Modelo</t>
  </si>
  <si>
    <t>Descripción</t>
  </si>
  <si>
    <t>Cilindraje</t>
  </si>
  <si>
    <t>No. Motor</t>
  </si>
  <si>
    <t>No. Chasis</t>
  </si>
  <si>
    <t>Zona de Operación</t>
  </si>
  <si>
    <t>VALOR ASEGURABLE</t>
  </si>
  <si>
    <t>RELACIÓN DE BIENES ASEGURABLES DE FUERZA AÉREA COLOMBIANA - MINISTERIO DE DEFENSA NACIONAL</t>
  </si>
  <si>
    <t>LICITACIÓN PÚBLICA No. 013/2022 - DESDE LAS 00:00 HORAS DEL 23 DICIEMBRE DE 2022 A LAS 24:00 HORAS DEL 31 DE JULIO DE 2026</t>
  </si>
  <si>
    <t>No. Placa</t>
  </si>
  <si>
    <t xml:space="preserve">Tipo de vehiculo y/o maquinaria </t>
  </si>
  <si>
    <t>No. de Inventario</t>
  </si>
  <si>
    <t>NA</t>
  </si>
  <si>
    <t>CATERPILLAR</t>
  </si>
  <si>
    <t>2025</t>
  </si>
  <si>
    <t>COMPACTADOR</t>
  </si>
  <si>
    <t>EXCAVADORA</t>
  </si>
  <si>
    <t>RETROEXCAVADORA</t>
  </si>
  <si>
    <t>MOTONIVELADORA</t>
  </si>
  <si>
    <t>CS7</t>
  </si>
  <si>
    <t>320GX</t>
  </si>
  <si>
    <t>CAT00CS7AYG400404</t>
  </si>
  <si>
    <t>CAT00CS7HYG400504</t>
  </si>
  <si>
    <t>CAT00320TWGE10084</t>
  </si>
  <si>
    <t>CAT00416KH9P01137</t>
  </si>
  <si>
    <t>CAT00416CH9P01134</t>
  </si>
  <si>
    <t>J3692434</t>
  </si>
  <si>
    <t>J5603589</t>
  </si>
  <si>
    <t>TZ401723</t>
  </si>
  <si>
    <t>HC708257</t>
  </si>
  <si>
    <t>HC708267</t>
  </si>
  <si>
    <t>CAT00120KY9A00996</t>
  </si>
  <si>
    <t>VALOR ACCESORIOS</t>
  </si>
  <si>
    <t>SISTEMA KIT BASE PARA SISTEMA 3D PARA ASFALTADORA</t>
  </si>
  <si>
    <t>ACCESORIO PARA ASFALTADORA AP555</t>
  </si>
  <si>
    <t>KIT-LAP</t>
  </si>
  <si>
    <t>TOT SEG 03 557 70000</t>
  </si>
  <si>
    <t>MC760770</t>
  </si>
  <si>
    <t>MC760750</t>
  </si>
  <si>
    <t>MC760002</t>
  </si>
  <si>
    <t>MC760470</t>
  </si>
  <si>
    <t>MC760374</t>
  </si>
  <si>
    <t>PENDIENTE</t>
  </si>
  <si>
    <t>GM00013210</t>
  </si>
  <si>
    <t>BOGOTÁ D.C. - CACOM 4</t>
  </si>
  <si>
    <t>OBSERVACIONES}</t>
  </si>
  <si>
    <t>VALOR TOTAL</t>
  </si>
  <si>
    <r>
      <t xml:space="preserve">LA MOTONIVELADORA CUENTA CON UN ACCESORIO SISTEMA 3D CON  NUMERO DE SERIE </t>
    </r>
    <r>
      <rPr>
        <b/>
        <sz val="11"/>
        <color theme="1"/>
        <rFont val="Arial Narrow"/>
        <family val="2"/>
      </rPr>
      <t>Y9A00996A MODELO KIT-MG, MARCA CATERPILLAR</t>
    </r>
  </si>
  <si>
    <t>ESTE ACCESORIO  MARCA CATERPILLAR SE ENCUENTRA INSTALADO EN  LA ASFALTADORA AP555 NUMERO CHASIS CATAP555F500113 Y NUMERO DE MOTOR 5F500113</t>
  </si>
  <si>
    <t>MINISTERIO DE DEFENSA NACIONAL</t>
  </si>
  <si>
    <t>Fuerza Aerea Colombiana Comando FAC</t>
  </si>
  <si>
    <t>POLIZA EQUIPO &amp; MAQUINARIA</t>
  </si>
  <si>
    <t>PERIODO DE COBERTURA</t>
  </si>
  <si>
    <t>Inicio vigencia</t>
  </si>
  <si>
    <t>Fin de vigencia</t>
  </si>
  <si>
    <t>Dias vigencia</t>
  </si>
  <si>
    <t>ITEM ASEGURADO</t>
  </si>
  <si>
    <t>VALOR ASEGURADO</t>
  </si>
  <si>
    <t>Inclusión de bienes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</si>
  <si>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</si>
  <si>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</si>
  <si>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</si>
  <si>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</si>
  <si>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</si>
  <si>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</si>
  <si>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</si>
  <si>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</si>
  <si>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Validez de la oferta hasta</t>
  </si>
  <si>
    <t>15 dias  Calendario</t>
  </si>
  <si>
    <r>
      <t xml:space="preserve">Valor cotizado de acuerdo a correo electrónico de fecha </t>
    </r>
    <r>
      <rPr>
        <b/>
        <sz val="12"/>
        <rFont val="Arial Narrow"/>
        <family val="2"/>
      </rPr>
      <t>06/02/2026</t>
    </r>
    <r>
      <rPr>
        <sz val="12"/>
        <rFont val="Arial Narrow"/>
        <family val="2"/>
      </rPr>
      <t xml:space="preserve">, emitido por Aseguradora MAPFRE Seguros de Colombia, para un valor de prima de </t>
    </r>
    <r>
      <rPr>
        <b/>
        <sz val="12"/>
        <rFont val="Arial Narrow"/>
        <family val="2"/>
      </rPr>
      <t>$13.526.710,00 (IVA INCLUIDO)</t>
    </r>
    <r>
      <rPr>
        <sz val="12"/>
        <rFont val="Arial Narrow"/>
        <family val="2"/>
      </rPr>
      <t xml:space="preserve"> el cual fue redondeado a través de aproximación aritmética al número entero más cercano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</si>
</sst>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_-;_-@_-"/>
    <numFmt numFmtId="165" formatCode="_(* #,##0_);_(* \(#,##0\);_(* &quot;-&quot;??_);_(@_)"/>
    <numFmt numFmtId="166" formatCode="[$$-240A]\ #,##0.00"/>
    <numFmt numFmtId="167" formatCode="0.000000000000000"/>
    <numFmt numFmtId="168" formatCode="_-&quot;$&quot;\ * #,##0.00_-;\-&quot;$&quot;\ * #,##0.00_-;_-&quot;$&quot;\ * &quot;-&quot;_-;_-@_-"/>
    <numFmt numFmtId="169" formatCode="0.00000000000000"/>
    <numFmt numFmtId="170" formatCode="_-&quot;$&quot;\ * #,##0_-;\-&quot;$&quot;\ * #,##0_-;_-&quot;$&quot;\ * &quot;-&quot;??_-;_-@_-"/>
    <numFmt numFmtId="171" formatCode="_-&quot;$&quot;\ * #,##0_-;\-&quot;$&quot;\ * #,##0_-;_-&quot;$&quot;\ * &quot;-&quot;???????????????_-;_-@_-"/>
  </numFmts>
  <fonts count="27" x14ac:knownFonts="1"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 Narrow"/>
    </font>
    <font>
      <b/>
      <sz val="11"/>
      <name val="Arial Narrow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b/>
      <sz val="10"/>
      <color theme="0"/>
      <name val="Calibri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Calibri"/>
      <family val="2"/>
    </font>
    <font>
      <sz val="12"/>
      <name val="Arial Narrow"/>
      <family val="2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name val="Arial Narrow"/>
      <family val="2"/>
      <charset val="1"/>
    </font>
    <font>
      <sz val="12"/>
      <color rgb="FF000000"/>
      <name val="Arial Narrow"/>
      <family val="2"/>
      <charset val="1"/>
    </font>
    <font>
      <b/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6" fillId="0" borderId="0"/>
    <xf numFmtId="4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2" fillId="0" borderId="0" xfId="0" applyFont="1"/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9" fontId="4" fillId="3" borderId="6" xfId="2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3" fontId="2" fillId="0" borderId="0" xfId="0" applyNumberFormat="1" applyFont="1"/>
    <xf numFmtId="49" fontId="9" fillId="3" borderId="6" xfId="2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top" wrapText="1"/>
    </xf>
    <xf numFmtId="43" fontId="10" fillId="6" borderId="0" xfId="0" applyNumberFormat="1" applyFont="1" applyFill="1"/>
    <xf numFmtId="0" fontId="0" fillId="0" borderId="6" xfId="0" applyBorder="1"/>
    <xf numFmtId="0" fontId="16" fillId="8" borderId="6" xfId="0" applyFont="1" applyFill="1" applyBorder="1" applyAlignment="1">
      <alignment horizontal="center" vertical="center"/>
    </xf>
    <xf numFmtId="1" fontId="16" fillId="8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14" fontId="0" fillId="3" borderId="6" xfId="0" applyNumberFormat="1" applyFill="1" applyBorder="1"/>
    <xf numFmtId="14" fontId="0" fillId="3" borderId="6" xfId="0" applyNumberFormat="1" applyFill="1" applyBorder="1" applyAlignment="1">
      <alignment horizontal="right"/>
    </xf>
    <xf numFmtId="165" fontId="0" fillId="0" borderId="6" xfId="5" applyNumberFormat="1" applyFont="1" applyBorder="1"/>
    <xf numFmtId="0" fontId="17" fillId="0" borderId="6" xfId="0" applyFont="1" applyBorder="1" applyAlignment="1">
      <alignment horizontal="left" vertical="center"/>
    </xf>
    <xf numFmtId="44" fontId="18" fillId="0" borderId="6" xfId="7" applyFont="1" applyFill="1" applyBorder="1" applyAlignment="1">
      <alignment horizontal="right" vertical="center"/>
    </xf>
    <xf numFmtId="44" fontId="0" fillId="0" borderId="6" xfId="7" applyFont="1" applyBorder="1"/>
    <xf numFmtId="0" fontId="19" fillId="0" borderId="6" xfId="0" applyFont="1" applyBorder="1" applyAlignment="1">
      <alignment horizontal="left" vertical="center" indent="1"/>
    </xf>
    <xf numFmtId="166" fontId="19" fillId="0" borderId="6" xfId="8" applyNumberFormat="1" applyFont="1" applyFill="1" applyBorder="1" applyAlignment="1">
      <alignment horizontal="right" indent="2"/>
    </xf>
    <xf numFmtId="167" fontId="18" fillId="0" borderId="6" xfId="6" applyNumberFormat="1" applyFont="1" applyFill="1" applyBorder="1" applyAlignment="1">
      <alignment horizontal="right" vertical="center"/>
    </xf>
    <xf numFmtId="44" fontId="0" fillId="0" borderId="0" xfId="7" applyFont="1"/>
    <xf numFmtId="166" fontId="20" fillId="8" borderId="6" xfId="0" applyNumberFormat="1" applyFont="1" applyFill="1" applyBorder="1" applyAlignment="1">
      <alignment horizontal="center" vertical="center"/>
    </xf>
    <xf numFmtId="168" fontId="13" fillId="0" borderId="6" xfId="0" applyNumberFormat="1" applyFont="1" applyBorder="1"/>
    <xf numFmtId="44" fontId="0" fillId="0" borderId="0" xfId="0" applyNumberFormat="1"/>
    <xf numFmtId="169" fontId="18" fillId="0" borderId="6" xfId="6" applyNumberFormat="1" applyFont="1" applyFill="1" applyBorder="1" applyAlignment="1">
      <alignment horizontal="right" vertical="center"/>
    </xf>
    <xf numFmtId="170" fontId="19" fillId="0" borderId="6" xfId="8" applyNumberFormat="1" applyFont="1" applyFill="1" applyBorder="1" applyAlignment="1">
      <alignment horizontal="right" indent="2"/>
    </xf>
    <xf numFmtId="170" fontId="18" fillId="0" borderId="6" xfId="7" applyNumberFormat="1" applyFont="1" applyFill="1" applyBorder="1" applyAlignment="1">
      <alignment horizontal="right" vertical="center"/>
    </xf>
    <xf numFmtId="171" fontId="0" fillId="0" borderId="0" xfId="0" applyNumberFormat="1"/>
    <xf numFmtId="0" fontId="10" fillId="3" borderId="6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center"/>
    </xf>
    <xf numFmtId="0" fontId="21" fillId="0" borderId="6" xfId="0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4" fillId="7" borderId="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9">
    <cellStyle name="Millares" xfId="5" builtinId="3"/>
    <cellStyle name="Millares [0]" xfId="6" builtinId="6"/>
    <cellStyle name="Moneda" xfId="7" builtinId="4"/>
    <cellStyle name="Moneda [0]" xfId="8" builtinId="7"/>
    <cellStyle name="Normal" xfId="0" builtinId="0"/>
    <cellStyle name="Normal 2 2" xfId="2" xr:uid="{00000000-0005-0000-0000-000001000000}"/>
    <cellStyle name="Normal 2 4" xfId="3" xr:uid="{00000000-0005-0000-0000-000002000000}"/>
    <cellStyle name="Normal 4 2" xfId="1" xr:uid="{00000000-0005-0000-0000-000003000000}"/>
    <cellStyle name="Normal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3EDF1-3AE5-4244-A52D-2BE4D70D99CD}">
  <dimension ref="A1:D39"/>
  <sheetViews>
    <sheetView tabSelected="1" topLeftCell="A20" workbookViewId="0">
      <selection activeCell="D14" sqref="D14"/>
    </sheetView>
  </sheetViews>
  <sheetFormatPr baseColWidth="10" defaultColWidth="11.453125" defaultRowHeight="14.5" x14ac:dyDescent="0.35"/>
  <cols>
    <col min="1" max="1" width="34" bestFit="1" customWidth="1"/>
    <col min="2" max="2" width="31" customWidth="1"/>
    <col min="4" max="4" width="28.6328125" bestFit="1" customWidth="1"/>
  </cols>
  <sheetData>
    <row r="1" spans="1:4" hidden="1" x14ac:dyDescent="0.35"/>
    <row r="2" spans="1:4" hidden="1" x14ac:dyDescent="0.35">
      <c r="A2" s="55">
        <v>2026</v>
      </c>
      <c r="B2" s="56"/>
    </row>
    <row r="3" spans="1:4" hidden="1" x14ac:dyDescent="0.35">
      <c r="A3" s="57" t="s">
        <v>55</v>
      </c>
      <c r="B3" s="58"/>
    </row>
    <row r="5" spans="1:4" ht="30.75" customHeight="1" x14ac:dyDescent="0.35">
      <c r="A5" s="59" t="s">
        <v>56</v>
      </c>
      <c r="B5" s="60"/>
    </row>
    <row r="6" spans="1:4" ht="15" customHeight="1" x14ac:dyDescent="0.35">
      <c r="A6" s="25"/>
      <c r="B6" s="25"/>
    </row>
    <row r="7" spans="1:4" x14ac:dyDescent="0.35">
      <c r="A7" s="26" t="s">
        <v>57</v>
      </c>
      <c r="B7" s="27">
        <v>2202223000658</v>
      </c>
    </row>
    <row r="8" spans="1:4" x14ac:dyDescent="0.35">
      <c r="A8" s="61" t="s">
        <v>58</v>
      </c>
      <c r="B8" s="62"/>
    </row>
    <row r="9" spans="1:4" x14ac:dyDescent="0.35">
      <c r="A9" s="26" t="s">
        <v>59</v>
      </c>
      <c r="B9" s="26"/>
    </row>
    <row r="10" spans="1:4" x14ac:dyDescent="0.35">
      <c r="A10" s="28" t="s">
        <v>59</v>
      </c>
      <c r="B10" s="29">
        <v>46096</v>
      </c>
    </row>
    <row r="11" spans="1:4" x14ac:dyDescent="0.35">
      <c r="A11" s="28" t="s">
        <v>60</v>
      </c>
      <c r="B11" s="30">
        <v>46234</v>
      </c>
    </row>
    <row r="12" spans="1:4" x14ac:dyDescent="0.35">
      <c r="A12" s="28" t="s">
        <v>61</v>
      </c>
      <c r="B12" s="31">
        <f>+B11-B10+1</f>
        <v>139</v>
      </c>
    </row>
    <row r="13" spans="1:4" x14ac:dyDescent="0.35">
      <c r="A13" s="26" t="s">
        <v>62</v>
      </c>
      <c r="B13" s="26" t="s">
        <v>63</v>
      </c>
      <c r="D13" s="45"/>
    </row>
    <row r="14" spans="1:4" ht="15.5" x14ac:dyDescent="0.35">
      <c r="A14" s="32" t="s">
        <v>64</v>
      </c>
      <c r="B14" s="44">
        <v>5847660000</v>
      </c>
      <c r="D14" s="45"/>
    </row>
    <row r="15" spans="1:4" x14ac:dyDescent="0.35">
      <c r="A15" s="25"/>
      <c r="B15" s="34"/>
    </row>
    <row r="16" spans="1:4" x14ac:dyDescent="0.35">
      <c r="A16" s="61" t="s">
        <v>65</v>
      </c>
      <c r="B16" s="62"/>
    </row>
    <row r="17" spans="1:4" ht="15.5" x14ac:dyDescent="0.35">
      <c r="A17" s="35" t="s">
        <v>66</v>
      </c>
      <c r="B17" s="43">
        <v>5847660000</v>
      </c>
    </row>
    <row r="18" spans="1:4" ht="15.5" x14ac:dyDescent="0.35">
      <c r="A18" s="35" t="s">
        <v>67</v>
      </c>
      <c r="B18" s="37">
        <v>5.104358248577574</v>
      </c>
    </row>
    <row r="19" spans="1:4" ht="15.5" x14ac:dyDescent="0.35">
      <c r="A19" s="35" t="s">
        <v>68</v>
      </c>
      <c r="B19" s="33">
        <f>+(B17*B18/1000)/365*B12</f>
        <v>11366982.647306636</v>
      </c>
      <c r="D19" s="38"/>
    </row>
    <row r="20" spans="1:4" ht="15.5" x14ac:dyDescent="0.35">
      <c r="A20" s="35" t="s">
        <v>69</v>
      </c>
      <c r="B20" s="33">
        <f>+B19*19%</f>
        <v>2159726.7029882609</v>
      </c>
      <c r="D20" s="38"/>
    </row>
    <row r="21" spans="1:4" x14ac:dyDescent="0.35">
      <c r="A21" s="26" t="s">
        <v>70</v>
      </c>
      <c r="B21" s="39">
        <f>(B19+B20)</f>
        <v>13526709.350294897</v>
      </c>
      <c r="D21" s="38"/>
    </row>
    <row r="22" spans="1:4" x14ac:dyDescent="0.35">
      <c r="A22" s="40">
        <f>+ROUND(B21,0)</f>
        <v>13526709</v>
      </c>
      <c r="B22" s="25"/>
      <c r="D22" s="38"/>
    </row>
    <row r="23" spans="1:4" x14ac:dyDescent="0.35">
      <c r="A23" s="61" t="s">
        <v>71</v>
      </c>
      <c r="B23" s="62"/>
      <c r="D23" s="41"/>
    </row>
    <row r="24" spans="1:4" ht="15.5" x14ac:dyDescent="0.35">
      <c r="A24" s="35" t="s">
        <v>66</v>
      </c>
      <c r="B24" s="36">
        <v>5847660000</v>
      </c>
      <c r="D24" s="38"/>
    </row>
    <row r="25" spans="1:4" ht="15.5" x14ac:dyDescent="0.35">
      <c r="A25" s="35" t="s">
        <v>67</v>
      </c>
      <c r="B25" s="42">
        <v>5.104358248577574</v>
      </c>
    </row>
    <row r="26" spans="1:4" ht="15.5" x14ac:dyDescent="0.35">
      <c r="A26" s="35" t="s">
        <v>68</v>
      </c>
      <c r="B26" s="33">
        <f>ROUND((B24*B25/1000)/365*B12,0)</f>
        <v>11366983</v>
      </c>
      <c r="D26" s="41"/>
    </row>
    <row r="27" spans="1:4" ht="15.5" x14ac:dyDescent="0.35">
      <c r="A27" s="35" t="s">
        <v>69</v>
      </c>
      <c r="B27" s="33">
        <f>+ROUND(B26*19%,0)</f>
        <v>2159727</v>
      </c>
    </row>
    <row r="28" spans="1:4" x14ac:dyDescent="0.35">
      <c r="A28" s="26" t="s">
        <v>70</v>
      </c>
      <c r="B28" s="39">
        <f>+B26+B27</f>
        <v>13526710</v>
      </c>
    </row>
    <row r="29" spans="1:4" ht="14.5" customHeight="1" x14ac:dyDescent="0.35">
      <c r="A29" s="48" t="s">
        <v>75</v>
      </c>
      <c r="B29" s="49"/>
    </row>
    <row r="30" spans="1:4" ht="14.5" customHeight="1" x14ac:dyDescent="0.35">
      <c r="A30" s="50"/>
      <c r="B30" s="51"/>
    </row>
    <row r="31" spans="1:4" ht="14.5" customHeight="1" x14ac:dyDescent="0.35">
      <c r="A31" s="50"/>
      <c r="B31" s="51"/>
    </row>
    <row r="32" spans="1:4" ht="14.5" customHeight="1" x14ac:dyDescent="0.35">
      <c r="A32" s="50"/>
      <c r="B32" s="51"/>
    </row>
    <row r="33" spans="1:2" ht="31.5" customHeight="1" x14ac:dyDescent="0.35">
      <c r="A33" s="52"/>
      <c r="B33" s="53"/>
    </row>
    <row r="34" spans="1:2" ht="14.5" customHeight="1" x14ac:dyDescent="0.35">
      <c r="A34" s="54" t="s">
        <v>72</v>
      </c>
      <c r="B34" s="49"/>
    </row>
    <row r="35" spans="1:2" ht="14.5" customHeight="1" x14ac:dyDescent="0.35">
      <c r="A35" s="50"/>
      <c r="B35" s="51"/>
    </row>
    <row r="36" spans="1:2" ht="14.5" customHeight="1" x14ac:dyDescent="0.35">
      <c r="A36" s="50"/>
      <c r="B36" s="51"/>
    </row>
    <row r="37" spans="1:2" ht="14.5" customHeight="1" x14ac:dyDescent="0.35">
      <c r="A37" s="50"/>
      <c r="B37" s="51"/>
    </row>
    <row r="38" spans="1:2" ht="42" customHeight="1" x14ac:dyDescent="0.35">
      <c r="A38" s="52"/>
      <c r="B38" s="53"/>
    </row>
    <row r="39" spans="1:2" x14ac:dyDescent="0.35">
      <c r="A39" s="46" t="s">
        <v>73</v>
      </c>
      <c r="B39" s="47" t="s">
        <v>74</v>
      </c>
    </row>
  </sheetData>
  <mergeCells count="8">
    <mergeCell ref="A29:B33"/>
    <mergeCell ref="A34:B38"/>
    <mergeCell ref="A2:B2"/>
    <mergeCell ref="A3:B3"/>
    <mergeCell ref="A5:B5"/>
    <mergeCell ref="A8:B8"/>
    <mergeCell ref="A16:B16"/>
    <mergeCell ref="A23:B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"/>
  <sheetViews>
    <sheetView view="pageBreakPreview" topLeftCell="J6" zoomScale="62" zoomScaleNormal="62" zoomScaleSheetLayoutView="62" workbookViewId="0">
      <selection activeCell="F19" sqref="F19"/>
    </sheetView>
  </sheetViews>
  <sheetFormatPr baseColWidth="10" defaultColWidth="10.90625" defaultRowHeight="14" x14ac:dyDescent="0.3"/>
  <cols>
    <col min="1" max="1" width="8.6328125" style="7" customWidth="1"/>
    <col min="2" max="2" width="27.1796875" style="7" bestFit="1" customWidth="1"/>
    <col min="3" max="3" width="15.36328125" style="7" customWidth="1"/>
    <col min="4" max="4" width="15.54296875" style="7" customWidth="1"/>
    <col min="5" max="5" width="15.6328125" style="7" bestFit="1" customWidth="1"/>
    <col min="6" max="6" width="12.54296875" style="7" customWidth="1"/>
    <col min="7" max="7" width="16.90625" style="7" customWidth="1"/>
    <col min="8" max="8" width="31.81640625" style="1" bestFit="1" customWidth="1"/>
    <col min="9" max="9" width="77" style="7" customWidth="1"/>
    <col min="10" max="10" width="29.08984375" style="7" bestFit="1" customWidth="1"/>
    <col min="11" max="11" width="54.54296875" style="7" customWidth="1"/>
    <col min="12" max="12" width="26.1796875" style="7" bestFit="1" customWidth="1"/>
    <col min="13" max="13" width="33.453125" style="7" bestFit="1" customWidth="1"/>
    <col min="14" max="14" width="49.36328125" style="7" bestFit="1" customWidth="1"/>
    <col min="15" max="15" width="28" style="7" bestFit="1" customWidth="1"/>
    <col min="16" max="16" width="28" style="7" customWidth="1"/>
    <col min="17" max="17" width="49.81640625" style="7" customWidth="1"/>
    <col min="18" max="16384" width="10.90625" style="7"/>
  </cols>
  <sheetData>
    <row r="1" spans="1:17" s="1" customFormat="1" ht="26.15" customHeight="1" x14ac:dyDescent="0.35">
      <c r="A1" s="63" t="s">
        <v>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9"/>
    </row>
    <row r="2" spans="1:17" s="1" customFormat="1" ht="26.15" customHeight="1" x14ac:dyDescent="0.35">
      <c r="A2" s="63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19"/>
    </row>
    <row r="3" spans="1:17" s="1" customFormat="1" ht="26.15" customHeight="1" x14ac:dyDescent="0.3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19"/>
    </row>
    <row r="4" spans="1:17" s="2" customFormat="1" x14ac:dyDescent="0.3">
      <c r="H4" s="3"/>
    </row>
    <row r="5" spans="1:17" s="1" customFormat="1" ht="26.15" customHeight="1" thickBot="1" x14ac:dyDescent="0.4">
      <c r="A5" s="65" t="s">
        <v>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20"/>
    </row>
    <row r="6" spans="1:17" ht="50.25" customHeight="1" x14ac:dyDescent="0.3">
      <c r="A6" s="4" t="s">
        <v>2</v>
      </c>
      <c r="B6" s="5" t="s">
        <v>16</v>
      </c>
      <c r="C6" s="5" t="s">
        <v>3</v>
      </c>
      <c r="D6" s="5" t="s">
        <v>4</v>
      </c>
      <c r="E6" s="5" t="s">
        <v>5</v>
      </c>
      <c r="F6" s="5" t="s">
        <v>15</v>
      </c>
      <c r="G6" s="5" t="s">
        <v>6</v>
      </c>
      <c r="H6" s="5" t="s">
        <v>7</v>
      </c>
      <c r="I6" s="5" t="s">
        <v>17</v>
      </c>
      <c r="J6" s="5" t="s">
        <v>8</v>
      </c>
      <c r="K6" s="5" t="s">
        <v>9</v>
      </c>
      <c r="L6" s="5" t="s">
        <v>10</v>
      </c>
      <c r="M6" s="5" t="s">
        <v>11</v>
      </c>
      <c r="N6" s="6" t="s">
        <v>12</v>
      </c>
      <c r="O6" s="6" t="s">
        <v>38</v>
      </c>
      <c r="P6" s="6" t="s">
        <v>52</v>
      </c>
      <c r="Q6" s="6" t="s">
        <v>51</v>
      </c>
    </row>
    <row r="7" spans="1:17" s="2" customFormat="1" ht="18.899999999999999" customHeight="1" x14ac:dyDescent="0.3">
      <c r="A7" s="8">
        <v>1</v>
      </c>
      <c r="B7" s="12" t="s">
        <v>21</v>
      </c>
      <c r="C7" s="12" t="s">
        <v>25</v>
      </c>
      <c r="D7" s="10" t="s">
        <v>47</v>
      </c>
      <c r="E7" s="11" t="s">
        <v>19</v>
      </c>
      <c r="F7" s="11" t="s">
        <v>18</v>
      </c>
      <c r="G7" s="11" t="s">
        <v>20</v>
      </c>
      <c r="H7" s="12" t="s">
        <v>21</v>
      </c>
      <c r="I7" s="17" t="s">
        <v>48</v>
      </c>
      <c r="J7" s="11" t="s">
        <v>18</v>
      </c>
      <c r="K7" s="12" t="s">
        <v>32</v>
      </c>
      <c r="L7" s="12" t="s">
        <v>27</v>
      </c>
      <c r="M7" s="9" t="s">
        <v>50</v>
      </c>
      <c r="N7" s="13">
        <v>675138765</v>
      </c>
      <c r="O7" s="13" t="s">
        <v>18</v>
      </c>
      <c r="P7" s="13">
        <f>N7</f>
        <v>675138765</v>
      </c>
      <c r="Q7" s="22" t="s">
        <v>18</v>
      </c>
    </row>
    <row r="8" spans="1:17" s="2" customFormat="1" ht="18.899999999999999" customHeight="1" x14ac:dyDescent="0.3">
      <c r="A8" s="8">
        <v>2</v>
      </c>
      <c r="B8" s="12" t="s">
        <v>21</v>
      </c>
      <c r="C8" s="12" t="s">
        <v>25</v>
      </c>
      <c r="D8" s="10" t="s">
        <v>46</v>
      </c>
      <c r="E8" s="11" t="s">
        <v>19</v>
      </c>
      <c r="F8" s="11" t="s">
        <v>18</v>
      </c>
      <c r="G8" s="11" t="s">
        <v>20</v>
      </c>
      <c r="H8" s="12" t="s">
        <v>21</v>
      </c>
      <c r="I8" s="17" t="s">
        <v>48</v>
      </c>
      <c r="J8" s="11" t="s">
        <v>18</v>
      </c>
      <c r="K8" s="12" t="s">
        <v>33</v>
      </c>
      <c r="L8" s="12" t="s">
        <v>28</v>
      </c>
      <c r="M8" s="9" t="s">
        <v>50</v>
      </c>
      <c r="N8" s="13">
        <v>675138765</v>
      </c>
      <c r="O8" s="13" t="s">
        <v>18</v>
      </c>
      <c r="P8" s="13">
        <f>N8</f>
        <v>675138765</v>
      </c>
      <c r="Q8" s="22" t="s">
        <v>18</v>
      </c>
    </row>
    <row r="9" spans="1:17" s="2" customFormat="1" ht="18.899999999999999" customHeight="1" x14ac:dyDescent="0.3">
      <c r="A9" s="8">
        <v>3</v>
      </c>
      <c r="B9" s="12" t="s">
        <v>22</v>
      </c>
      <c r="C9" s="12" t="s">
        <v>26</v>
      </c>
      <c r="D9" s="10" t="s">
        <v>45</v>
      </c>
      <c r="E9" s="11" t="s">
        <v>19</v>
      </c>
      <c r="F9" s="11" t="s">
        <v>18</v>
      </c>
      <c r="G9" s="11" t="s">
        <v>20</v>
      </c>
      <c r="H9" s="12" t="s">
        <v>22</v>
      </c>
      <c r="I9" s="17" t="s">
        <v>48</v>
      </c>
      <c r="J9" s="11" t="s">
        <v>18</v>
      </c>
      <c r="K9" s="12" t="s">
        <v>34</v>
      </c>
      <c r="L9" s="12" t="s">
        <v>29</v>
      </c>
      <c r="M9" s="9" t="s">
        <v>50</v>
      </c>
      <c r="N9" s="13">
        <v>857039190</v>
      </c>
      <c r="O9" s="13" t="s">
        <v>18</v>
      </c>
      <c r="P9" s="13">
        <f>N9</f>
        <v>857039190</v>
      </c>
      <c r="Q9" s="22" t="s">
        <v>18</v>
      </c>
    </row>
    <row r="10" spans="1:17" s="2" customFormat="1" ht="18.899999999999999" customHeight="1" x14ac:dyDescent="0.3">
      <c r="A10" s="8">
        <v>4</v>
      </c>
      <c r="B10" s="12" t="s">
        <v>23</v>
      </c>
      <c r="C10" s="12">
        <v>416</v>
      </c>
      <c r="D10" s="10" t="s">
        <v>43</v>
      </c>
      <c r="E10" s="11" t="s">
        <v>19</v>
      </c>
      <c r="F10" s="11" t="s">
        <v>18</v>
      </c>
      <c r="G10" s="11" t="s">
        <v>20</v>
      </c>
      <c r="H10" s="12" t="s">
        <v>23</v>
      </c>
      <c r="I10" s="17" t="s">
        <v>48</v>
      </c>
      <c r="J10" s="11" t="s">
        <v>18</v>
      </c>
      <c r="K10" s="12" t="s">
        <v>35</v>
      </c>
      <c r="L10" s="12" t="s">
        <v>30</v>
      </c>
      <c r="M10" s="9" t="s">
        <v>50</v>
      </c>
      <c r="N10" s="13">
        <v>635460000</v>
      </c>
      <c r="O10" s="13" t="s">
        <v>18</v>
      </c>
      <c r="P10" s="13">
        <f>N10</f>
        <v>635460000</v>
      </c>
      <c r="Q10" s="22" t="s">
        <v>18</v>
      </c>
    </row>
    <row r="11" spans="1:17" s="2" customFormat="1" ht="18.899999999999999" customHeight="1" x14ac:dyDescent="0.3">
      <c r="A11" s="8">
        <v>5</v>
      </c>
      <c r="B11" s="12" t="s">
        <v>23</v>
      </c>
      <c r="C11" s="12">
        <v>416</v>
      </c>
      <c r="D11" s="10" t="s">
        <v>44</v>
      </c>
      <c r="E11" s="11" t="s">
        <v>19</v>
      </c>
      <c r="F11" s="11" t="s">
        <v>18</v>
      </c>
      <c r="G11" s="11" t="s">
        <v>20</v>
      </c>
      <c r="H11" s="12" t="s">
        <v>23</v>
      </c>
      <c r="I11" s="17" t="s">
        <v>48</v>
      </c>
      <c r="J11" s="11" t="s">
        <v>18</v>
      </c>
      <c r="K11" s="12" t="s">
        <v>36</v>
      </c>
      <c r="L11" s="12" t="s">
        <v>31</v>
      </c>
      <c r="M11" s="9" t="s">
        <v>50</v>
      </c>
      <c r="N11" s="13">
        <v>635460000</v>
      </c>
      <c r="O11" s="13" t="s">
        <v>18</v>
      </c>
      <c r="P11" s="13">
        <f>N11</f>
        <v>635460000</v>
      </c>
      <c r="Q11" s="22" t="s">
        <v>18</v>
      </c>
    </row>
    <row r="12" spans="1:17" s="2" customFormat="1" ht="61.25" customHeight="1" x14ac:dyDescent="0.3">
      <c r="A12" s="8">
        <v>6</v>
      </c>
      <c r="B12" s="12" t="s">
        <v>24</v>
      </c>
      <c r="C12" s="12">
        <v>120</v>
      </c>
      <c r="D12" s="17" t="s">
        <v>48</v>
      </c>
      <c r="E12" s="11" t="s">
        <v>19</v>
      </c>
      <c r="F12" s="11" t="s">
        <v>18</v>
      </c>
      <c r="G12" s="11" t="s">
        <v>20</v>
      </c>
      <c r="H12" s="12" t="s">
        <v>24</v>
      </c>
      <c r="I12" s="17" t="s">
        <v>48</v>
      </c>
      <c r="J12" s="11" t="s">
        <v>18</v>
      </c>
      <c r="K12" s="18" t="s">
        <v>48</v>
      </c>
      <c r="L12" s="12" t="s">
        <v>37</v>
      </c>
      <c r="M12" s="9" t="s">
        <v>50</v>
      </c>
      <c r="N12" s="13">
        <v>1546048000</v>
      </c>
      <c r="O12" s="13">
        <v>572056800</v>
      </c>
      <c r="P12" s="13">
        <f>N12+O12</f>
        <v>2118104800</v>
      </c>
      <c r="Q12" s="23" t="s">
        <v>53</v>
      </c>
    </row>
    <row r="13" spans="1:17" s="2" customFormat="1" ht="57.65" customHeight="1" x14ac:dyDescent="0.3">
      <c r="A13" s="8">
        <v>7</v>
      </c>
      <c r="B13" s="14" t="s">
        <v>40</v>
      </c>
      <c r="C13" s="15" t="s">
        <v>42</v>
      </c>
      <c r="D13" s="10" t="s">
        <v>49</v>
      </c>
      <c r="E13" s="11" t="s">
        <v>19</v>
      </c>
      <c r="F13" s="11" t="s">
        <v>18</v>
      </c>
      <c r="G13" s="11" t="s">
        <v>41</v>
      </c>
      <c r="H13" s="15" t="s">
        <v>39</v>
      </c>
      <c r="I13" s="17" t="s">
        <v>48</v>
      </c>
      <c r="J13" s="11" t="s">
        <v>18</v>
      </c>
      <c r="K13" s="11" t="s">
        <v>18</v>
      </c>
      <c r="L13" s="12" t="s">
        <v>18</v>
      </c>
      <c r="M13" s="9" t="s">
        <v>50</v>
      </c>
      <c r="N13" s="13" t="s">
        <v>18</v>
      </c>
      <c r="O13" s="13">
        <v>251318480</v>
      </c>
      <c r="P13" s="13">
        <f>O13</f>
        <v>251318480</v>
      </c>
      <c r="Q13" s="21" t="s">
        <v>54</v>
      </c>
    </row>
    <row r="14" spans="1:17" x14ac:dyDescent="0.3">
      <c r="P14" s="24">
        <f>P7+P8+P9+P10+P11+P12+P13</f>
        <v>5847660000</v>
      </c>
    </row>
    <row r="17" spans="14:14" x14ac:dyDescent="0.3">
      <c r="N17" s="16"/>
    </row>
  </sheetData>
  <protectedRanges>
    <protectedRange algorithmName="SHA-512" hashValue="+rOdRn7hbl0GesDhtk4CiyVit9LvmCLitsSe+/O1ug2mBfZ8oemq9kuCy/Yn3PWCInKERUbEd+zpWg7BnqBtnw==" saltValue="QO+2DC3RcdQLQGA0fTzqtw==" spinCount="100000" sqref="H421:I421" name="Rango1_45_1"/>
    <protectedRange algorithmName="SHA-512" hashValue="+rOdRn7hbl0GesDhtk4CiyVit9LvmCLitsSe+/O1ug2mBfZ8oemq9kuCy/Yn3PWCInKERUbEd+zpWg7BnqBtnw==" saltValue="QO+2DC3RcdQLQGA0fTzqtw==" spinCount="100000" sqref="H422:I422" name="Rango1_43_1_1"/>
    <protectedRange algorithmName="SHA-512" hashValue="+rOdRn7hbl0GesDhtk4CiyVit9LvmCLitsSe+/O1ug2mBfZ8oemq9kuCy/Yn3PWCInKERUbEd+zpWg7BnqBtnw==" saltValue="QO+2DC3RcdQLQGA0fTzqtw==" spinCount="100000" sqref="H423:I423" name="Rango1_44_1"/>
    <protectedRange algorithmName="SHA-512" hashValue="+rOdRn7hbl0GesDhtk4CiyVit9LvmCLitsSe+/O1ug2mBfZ8oemq9kuCy/Yn3PWCInKERUbEd+zpWg7BnqBtnw==" saltValue="QO+2DC3RcdQLQGA0fTzqtw==" spinCount="100000" sqref="I424" name="Rango1_37_1"/>
    <protectedRange algorithmName="SHA-512" hashValue="+rOdRn7hbl0GesDhtk4CiyVit9LvmCLitsSe+/O1ug2mBfZ8oemq9kuCy/Yn3PWCInKERUbEd+zpWg7BnqBtnw==" saltValue="QO+2DC3RcdQLQGA0fTzqtw==" spinCount="100000" sqref="H424" name="Rango1_1_4_1"/>
    <protectedRange algorithmName="SHA-512" hashValue="+rOdRn7hbl0GesDhtk4CiyVit9LvmCLitsSe+/O1ug2mBfZ8oemq9kuCy/Yn3PWCInKERUbEd+zpWg7BnqBtnw==" saltValue="QO+2DC3RcdQLQGA0fTzqtw==" spinCount="100000" sqref="I431" name="Rango1_4_1_1"/>
    <protectedRange algorithmName="SHA-512" hashValue="+rOdRn7hbl0GesDhtk4CiyVit9LvmCLitsSe+/O1ug2mBfZ8oemq9kuCy/Yn3PWCInKERUbEd+zpWg7BnqBtnw==" saltValue="QO+2DC3RcdQLQGA0fTzqtw==" spinCount="100000" sqref="H431" name="Rango1_1_3_1_1"/>
    <protectedRange algorithmName="SHA-512" hashValue="+rOdRn7hbl0GesDhtk4CiyVit9LvmCLitsSe+/O1ug2mBfZ8oemq9kuCy/Yn3PWCInKERUbEd+zpWg7BnqBtnw==" saltValue="QO+2DC3RcdQLQGA0fTzqtw==" spinCount="100000" sqref="I432" name="Rango1_75_2"/>
    <protectedRange algorithmName="SHA-512" hashValue="+rOdRn7hbl0GesDhtk4CiyVit9LvmCLitsSe+/O1ug2mBfZ8oemq9kuCy/Yn3PWCInKERUbEd+zpWg7BnqBtnw==" saltValue="QO+2DC3RcdQLQGA0fTzqtw==" spinCount="100000" sqref="H432" name="Rango1_1_14_2"/>
    <protectedRange algorithmName="SHA-512" hashValue="+rOdRn7hbl0GesDhtk4CiyVit9LvmCLitsSe+/O1ug2mBfZ8oemq9kuCy/Yn3PWCInKERUbEd+zpWg7BnqBtnw==" saltValue="QO+2DC3RcdQLQGA0fTzqtw==" spinCount="100000" sqref="I433:I434" name="Rango1_75_1_1"/>
    <protectedRange algorithmName="SHA-512" hashValue="+rOdRn7hbl0GesDhtk4CiyVit9LvmCLitsSe+/O1ug2mBfZ8oemq9kuCy/Yn3PWCInKERUbEd+zpWg7BnqBtnw==" saltValue="QO+2DC3RcdQLQGA0fTzqtw==" spinCount="100000" sqref="H433:H434" name="Rango1_1_14_1_1"/>
    <protectedRange algorithmName="SHA-512" hashValue="+rOdRn7hbl0GesDhtk4CiyVit9LvmCLitsSe+/O1ug2mBfZ8oemq9kuCy/Yn3PWCInKERUbEd+zpWg7BnqBtnw==" saltValue="QO+2DC3RcdQLQGA0fTzqtw==" spinCount="100000" sqref="I435:I437" name="Rango1_6"/>
    <protectedRange algorithmName="SHA-512" hashValue="+rOdRn7hbl0GesDhtk4CiyVit9LvmCLitsSe+/O1ug2mBfZ8oemq9kuCy/Yn3PWCInKERUbEd+zpWg7BnqBtnw==" saltValue="QO+2DC3RcdQLQGA0fTzqtw==" spinCount="100000" sqref="H435:H437" name="Rango1_1_6"/>
    <protectedRange algorithmName="SHA-512" hashValue="+rOdRn7hbl0GesDhtk4CiyVit9LvmCLitsSe+/O1ug2mBfZ8oemq9kuCy/Yn3PWCInKERUbEd+zpWg7BnqBtnw==" saltValue="QO+2DC3RcdQLQGA0fTzqtw==" spinCount="100000" sqref="I439:I440" name="Rango1_2_2"/>
    <protectedRange algorithmName="SHA-512" hashValue="+rOdRn7hbl0GesDhtk4CiyVit9LvmCLitsSe+/O1ug2mBfZ8oemq9kuCy/Yn3PWCInKERUbEd+zpWg7BnqBtnw==" saltValue="QO+2DC3RcdQLQGA0fTzqtw==" spinCount="100000" sqref="H439:H440" name="Rango1_1_1_2"/>
    <protectedRange algorithmName="SHA-512" hashValue="+rOdRn7hbl0GesDhtk4CiyVit9LvmCLitsSe+/O1ug2mBfZ8oemq9kuCy/Yn3PWCInKERUbEd+zpWg7BnqBtnw==" saltValue="QO+2DC3RcdQLQGA0fTzqtw==" spinCount="100000" sqref="I441" name="Rango1_3_2"/>
    <protectedRange algorithmName="SHA-512" hashValue="+rOdRn7hbl0GesDhtk4CiyVit9LvmCLitsSe+/O1ug2mBfZ8oemq9kuCy/Yn3PWCInKERUbEd+zpWg7BnqBtnw==" saltValue="QO+2DC3RcdQLQGA0fTzqtw==" spinCount="100000" sqref="H441" name="Rango1_1_2_2"/>
    <protectedRange algorithmName="SHA-512" hashValue="+rOdRn7hbl0GesDhtk4CiyVit9LvmCLitsSe+/O1ug2mBfZ8oemq9kuCy/Yn3PWCInKERUbEd+zpWg7BnqBtnw==" saltValue="QO+2DC3RcdQLQGA0fTzqtw==" spinCount="100000" sqref="I445" name="Rango1_4_3"/>
    <protectedRange algorithmName="SHA-512" hashValue="+rOdRn7hbl0GesDhtk4CiyVit9LvmCLitsSe+/O1ug2mBfZ8oemq9kuCy/Yn3PWCInKERUbEd+zpWg7BnqBtnw==" saltValue="QO+2DC3RcdQLQGA0fTzqtw==" spinCount="100000" sqref="H445" name="Rango1_1_3_3"/>
    <protectedRange algorithmName="SHA-512" hashValue="+rOdRn7hbl0GesDhtk4CiyVit9LvmCLitsSe+/O1ug2mBfZ8oemq9kuCy/Yn3PWCInKERUbEd+zpWg7BnqBtnw==" saltValue="QO+2DC3RcdQLQGA0fTzqtw==" spinCount="100000" sqref="I438" name="Rango1_5_2"/>
    <protectedRange algorithmName="SHA-512" hashValue="+rOdRn7hbl0GesDhtk4CiyVit9LvmCLitsSe+/O1ug2mBfZ8oemq9kuCy/Yn3PWCInKERUbEd+zpWg7BnqBtnw==" saltValue="QO+2DC3RcdQLQGA0fTzqtw==" spinCount="100000" sqref="H438" name="Rango1_1_5_1"/>
  </protectedRanges>
  <mergeCells count="4">
    <mergeCell ref="A1:O1"/>
    <mergeCell ref="A2:O2"/>
    <mergeCell ref="A3:O3"/>
    <mergeCell ref="A5:O5"/>
  </mergeCells>
  <pageMargins left="0.7" right="0.7" top="0.75" bottom="0.75" header="0.3" footer="0.3"/>
  <pageSetup scale="23" orientation="landscape" r:id="rId1"/>
</worksheet>
</file>

<file path=docMetadata/LabelInfo.xml><?xml version="1.0" encoding="utf-8"?>
<clbl:labelList xmlns:clbl="http://schemas.microsoft.com/office/2020/mipLabelMetadata">
  <clbl:label id="{5cc6c66d-ffb2-469f-9385-cda840e57836}" enabled="0" method="" siteId="{5cc6c66d-ffb2-469f-9385-cda840e5783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SIMULADOR VIGENCIA 2026 </vt:lpstr>
      <vt:lpstr>Listado bienes</vt:lpstr>
      <vt:lpstr>'Listado bienes'!Área_de_impresión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Galindo, Geraldynne</dc:creator>
  <cp:lastModifiedBy>Yilson Ramirez Soler</cp:lastModifiedBy>
  <dcterms:created xsi:type="dcterms:W3CDTF">2022-10-08T05:54:58Z</dcterms:created>
  <dcterms:modified xsi:type="dcterms:W3CDTF">2026-02-20T17:47:23Z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2022-10-08T05:54:59Z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de377541-d4f6-41c2-84f2-49c6f615ffbd</vt:lpwstr>
  </property>
  <property fmtid="{D5CDD505-2E9C-101B-9397-08002B2CF9AE}" pid="8" name="MSIP_Label_38f1469a-2c2a-4aee-b92b-090d4c5468ff_ContentBits">
    <vt:lpwstr>0</vt:lpwstr>
  </property>
</Properties>
</file>