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defaultThemeVersion="124226"/>
  <mc:AlternateContent xmlns:mc="http://schemas.openxmlformats.org/markup-compatibility/2006">
    <mc:Choice Requires="x15">
      <x15ac:absPath xmlns:x15ac="http://schemas.microsoft.com/office/spreadsheetml/2010/11/ac" url="/Users/laurapalaciocastillo/Desktop/"/>
    </mc:Choice>
  </mc:AlternateContent>
  <xr:revisionPtr revIDLastSave="0" documentId="8_{F58DDDAD-C26D-C940-833F-28B1463EF723}" xr6:coauthVersionLast="47" xr6:coauthVersionMax="47" xr10:uidLastSave="{00000000-0000-0000-0000-000000000000}"/>
  <bookViews>
    <workbookView xWindow="0" yWindow="620" windowWidth="25600" windowHeight="14180" tabRatio="721" activeTab="1" xr2:uid="{00000000-000D-0000-FFFF-FFFF00000000}"/>
  </bookViews>
  <sheets>
    <sheet name="HABILITANTE Est.Organizacional " sheetId="21" r:id="rId1"/>
    <sheet name="HABILITANTE Experiencia " sheetId="20"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 i="20" l="1"/>
  <c r="J17" i="20"/>
  <c r="J16" i="20"/>
  <c r="J15" i="20"/>
  <c r="J14" i="20"/>
  <c r="J13" i="20"/>
  <c r="J12" i="20"/>
  <c r="F25" i="20"/>
  <c r="F24" i="20"/>
  <c r="F23" i="20"/>
  <c r="F22" i="20"/>
  <c r="F21" i="20"/>
  <c r="E25" i="20"/>
  <c r="E24" i="20"/>
  <c r="E23" i="20"/>
  <c r="E22" i="20"/>
  <c r="E21" i="20"/>
  <c r="G25" i="20"/>
  <c r="G24" i="20"/>
  <c r="G23" i="20"/>
  <c r="G22" i="20"/>
  <c r="G21" i="20"/>
  <c r="J22" i="20" l="1"/>
  <c r="J23" i="20"/>
  <c r="J24" i="20"/>
  <c r="J25" i="20"/>
  <c r="H7" i="20"/>
  <c r="G26" i="20" l="1"/>
  <c r="J21" i="20"/>
  <c r="J26" i="20" s="1"/>
</calcChain>
</file>

<file path=xl/sharedStrings.xml><?xml version="1.0" encoding="utf-8"?>
<sst xmlns="http://schemas.openxmlformats.org/spreadsheetml/2006/main" count="61" uniqueCount="45">
  <si>
    <t>MC-RE-CO-0012-2026</t>
  </si>
  <si>
    <t>EVALUACIÓN ESTRUCTURA ORGANIZACIONAL - FUNDACIÓN HABITAT SOCIAL - PARA EL BIENESTAR DE LA FAMILIA Y
 LA SOCIEDAD ( FUHS )</t>
  </si>
  <si>
    <t>a. Copia de los estatutos de la entidad sin ánimo de lucro y Certificado de Existencia y Representación Legal o su equivalente en donde conste la inscripción de las modificaciones que se hayan realizado a sus estatutos</t>
  </si>
  <si>
    <t>b. Indicar a través de un escrito la política de Gestión Documental con la que cuenta.</t>
  </si>
  <si>
    <t>c. Indicar a través de un escrito la política de gestión de manejo de riesgos con la que cuenta.</t>
  </si>
  <si>
    <t>CUMPLE</t>
  </si>
  <si>
    <t>NO CUMPLE</t>
  </si>
  <si>
    <t>SI CUMPLE</t>
  </si>
  <si>
    <t>MINISTERIO DE LAS CULTURAS, LAS ARTES Y LOS SABERES</t>
  </si>
  <si>
    <t>ANEXO Nº 5  EXPERIENCIA DE LA ESAL</t>
  </si>
  <si>
    <t xml:space="preserve">FECHA </t>
  </si>
  <si>
    <t>CRITERIOS DE EVALUACION HABILITANTE</t>
  </si>
  <si>
    <t>PROPONENTE: CORPORACIÓN ATENEO PORFIRIO BARBA JACOB</t>
  </si>
  <si>
    <t>EXPERIENCIA DE LA ESAL: Desarrollo de contratos o convenios en los que se evidencie la ejecución de actividades artísticas y culturales acordes con el objeto del convenio, que incluyan trabajo con comunidades o intervención social, así como producción logística. Para acreditar la experiencia, el oferente deberá relacionar hasta cinco (5) contratos o convenios terminados, ejecutados y/o liquidados, anexando las certificaciones o actas de liquidación correspondientes, cuya sumatoria sea igual o superior al cien por ciento (100 %) del aporte del Ministerio de las Culturas, las Artes y los Saberes para el presente proceso en SMMLV.
Nota 1: Si la ESAL tiene menos de tres (3) años de constituida se tendrá en cuenta la experiencia de sus asociados constituyentes de conformidad con lo previsto en el artículo 2.2.1.1.1.5.2. del Decreto 1082 de 2015.
Nota 2: Para los contratos ejecutados originalmente por consorcios o uniones temporales de los cuales haya hecho parte un participante, se acreditará la experiencia afectando el valor certificado por el correspondiente porcentaje de su participación en el consorcio o unión temporal. Si el contrato ha sido ejecutado por los mismos socios del consorcio o Unión Temporal se contará como UN (1) contrato y no se afectará por porcentajes de participación.
Nota 3: En caso de presentar propuesta un consorcio o unión temporal, cada uno de sus integrantes deberá demostrar experiencia, para totalizar el 100% del presupuesto requerido.</t>
  </si>
  <si>
    <t>EVALUACIÓN</t>
  </si>
  <si>
    <t>OBSERVACIONES</t>
  </si>
  <si>
    <t>NUMERO DE CONTRATO</t>
  </si>
  <si>
    <t>NOMBRE DEL CONTRATANTE</t>
  </si>
  <si>
    <t>OBJETO DEL CONTRATO</t>
  </si>
  <si>
    <t>FECHA DE INICIO</t>
  </si>
  <si>
    <t>FECHA DE FINALIZACION</t>
  </si>
  <si>
    <t>VALOR TOTAL EN PESOS</t>
  </si>
  <si>
    <t xml:space="preserve">PORCENTAJE DE PARTICIPACION PARA CONSORCIOS O UNIONES TEMPORALES </t>
  </si>
  <si>
    <t>VALOR EN SMLMV/ PRESUPUESTO OFICAL
$3.805.576.731</t>
  </si>
  <si>
    <t>CUMPLE / NO CUMPLE</t>
  </si>
  <si>
    <t>4600077368 DE 2018</t>
  </si>
  <si>
    <t>DISTRITO ESPECIAL DE CIENCIA TECNOLOGIA E INNOVACION DE
MEDELLIN</t>
  </si>
  <si>
    <t>PP - OPERACIÓN LOGISTICA PARA REALIZAR EL PROCESO DE FORMACION ARTISTICA EN LAS COMUNAS 10,11 Y 5O EN EL MARCO DEL PROGRAMA DE PL Y PP.</t>
  </si>
  <si>
    <t>4600076277 DE 2018</t>
  </si>
  <si>
    <t>PP - OPERACIÓN LOGISTICA PARA REALIZAR EL PROCESO DE FORMACION ARTISTICA EN LAS COMUNAS 1,4,5,7,13,14,15 Y 80 EL MARCO DEL PROGRAMA DE PL Y PP. GRUPO 1</t>
  </si>
  <si>
    <t>ALCALDÍA DE MEDELLÍN SECRETARIA DE CULTURA CIUDADANA</t>
  </si>
  <si>
    <t xml:space="preserve">REALIZACIÓN DE FORMACIÓN EN DIFERENTES ÁREAS ARTÍSTICAS Y MUESTRAS DE PROCESO EN LA COMUNA 1 DENTRO DEL PL Y EL PP DE LA SECRETARÍA DE CULTURA CIUDADANA 2011 </t>
  </si>
  <si>
    <t>4600098977 DE 2023</t>
  </si>
  <si>
    <t>PP – CONVENIO DE ASOCIACIÓN PARA EL PROCESO DE FORMACIÓN ARTISTICA Y CULTURAL EN LAS
COMUNAS 2, 3, 5, 7, 8, 9, 10, 11, 12, 13, 14, 15, 16 Y
CORREGIMIENTO 50 Y  70 EN EL MARCO DE PDL y PP CULTURA LOTE 08</t>
  </si>
  <si>
    <t>4600095578 DE 2022</t>
  </si>
  <si>
    <t>PP - CONVENIO DE ASOCIACIÓN PARA EL PROCESO DE FORMACIÓN ARTISTICA Y CULTURAL EN LAS
COMUNAS 2, 3, 5, 7, 9, 10, 11, 12, 15 Y 16 Y CORREGIMIENTO 50 Y 90 EN EL MARCO DE PDL y PP
CULTURA - LOTE 9</t>
  </si>
  <si>
    <t>TOTAL</t>
  </si>
  <si>
    <t xml:space="preserve">smmlv
</t>
  </si>
  <si>
    <t>EVALUACIÓN EXPERIENCIA DE LA ESAL</t>
  </si>
  <si>
    <t xml:space="preserve"> NOMBRE DEL CONTRATANTE</t>
  </si>
  <si>
    <t>V0</t>
  </si>
  <si>
    <t>SMMLFT</t>
  </si>
  <si>
    <t>SMMLFC</t>
  </si>
  <si>
    <t>VP = (VO / SMMLFT)* SMMLFC</t>
  </si>
  <si>
    <t>TOTALES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</si>
</sst>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164" formatCode="_-* #,##0.00\ _€_-;\-* #,##0.00\ _€_-;_-* &quot;-&quot;??\ _€_-;_-@_-"/>
    <numFmt numFmtId="165" formatCode="d\ &quot;de&quot;\ mmmm\ &quot;de&quot;\ yyyy"/>
    <numFmt numFmtId="166" formatCode="[$-C0A]dd\-mmm\-yy;@"/>
    <numFmt numFmtId="167" formatCode="_ * #,##0_ ;_ * \-#,##0_ ;_ * &quot;-&quot;??_ ;_ @_ "/>
    <numFmt numFmtId="168" formatCode="_-[$$-409]* #,##0_ ;_-[$$-409]* \-#,##0\ ;_-[$$-409]* &quot;-&quot;??_ ;_-@_ "/>
    <numFmt numFmtId="169" formatCode="_-[$$-409]* #,##0.00_ ;_-[$$-409]* \-#,##0.00\ ;_-[$$-409]* &quot;-&quot;??_ ;_-@_ "/>
    <numFmt numFmtId="170" formatCode="_(&quot;$&quot;* #,##0_);_(&quot;$&quot;* \(#,##0\);_(&quot;$&quot;* &quot;-&quot;??_);_(@_)"/>
    <numFmt numFmtId="171" formatCode="_-[$$-240A]\ * #,##0.00_-;\-[$$-240A]\ * #,##0.00_-;_-[$$-240A]\ * &quot;-&quot;??_-;_-@_-"/>
  </numFmts>
  <fonts count="14" x14ac:knownFonts="1">
    <font>
      <sz val="10"/>
      <name val="Arial"/>
    </font>
    <font>
      <sz val="10"/>
      <name val="Arial"/>
      <family val="2"/>
    </font>
    <font>
      <b/>
      <sz val="9"/>
      <name val="Arial"/>
      <family val="2"/>
    </font>
    <font>
      <sz val="9"/>
      <name val="Arial"/>
      <family val="2"/>
    </font>
    <font>
      <b/>
      <sz val="9"/>
      <color rgb="FF000000"/>
      <name val="Arial"/>
      <family val="2"/>
    </font>
    <font>
      <sz val="10"/>
      <name val="Verdana"/>
      <family val="2"/>
      <charset val="1"/>
    </font>
    <font>
      <sz val="9"/>
      <color rgb="FF000000"/>
      <name val="Arial"/>
      <family val="2"/>
    </font>
    <font>
      <sz val="10"/>
      <color rgb="FF000000"/>
      <name val="Arial"/>
      <family val="2"/>
    </font>
    <font>
      <b/>
      <sz val="10"/>
      <name val="Arial"/>
      <family val="2"/>
    </font>
    <font>
      <b/>
      <sz val="10"/>
      <color rgb="FF000000"/>
      <name val="Arial"/>
      <family val="2"/>
    </font>
    <font>
      <b/>
      <sz val="10"/>
      <color rgb="FF1F1F1F"/>
      <name val="Calibri"/>
      <family val="2"/>
      <scheme val="minor"/>
    </font>
    <font>
      <sz val="10"/>
      <color rgb="FF1F1F1F"/>
      <name val="Calibri"/>
      <family val="2"/>
      <scheme val="minor"/>
    </font>
    <font>
      <b/>
      <sz val="10"/>
      <color rgb="FF1F1F1F"/>
      <name val="Calibri"/>
      <family val="2"/>
    </font>
    <font>
      <sz val="10"/>
      <color rgb="FF1F1F1F"/>
      <name val="Calibri"/>
      <family val="2"/>
    </font>
  </fonts>
  <fills count="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6" tint="0.59999389629810485"/>
        <bgColor indexed="64"/>
      </patternFill>
    </fill>
  </fills>
  <borders count="18">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top style="double">
        <color indexed="64"/>
      </top>
      <bottom style="thin">
        <color rgb="FF000000"/>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91">
    <xf numFmtId="0" fontId="0" fillId="0" borderId="0" xfId="0"/>
    <xf numFmtId="0" fontId="2" fillId="0" borderId="0" xfId="0" applyFont="1" applyAlignment="1" applyProtection="1">
      <alignment vertical="center"/>
      <protection hidden="1"/>
    </xf>
    <xf numFmtId="0" fontId="3" fillId="0" borderId="0" xfId="0" applyFont="1" applyProtection="1">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horizontal="justify" vertical="center" wrapText="1"/>
      <protection hidden="1"/>
    </xf>
    <xf numFmtId="166" fontId="3" fillId="0" borderId="0" xfId="0" applyNumberFormat="1" applyFont="1" applyAlignment="1" applyProtection="1">
      <alignment horizontal="center" vertical="center" wrapText="1"/>
      <protection hidden="1"/>
    </xf>
    <xf numFmtId="167" fontId="2" fillId="0" borderId="0" xfId="1" applyNumberFormat="1" applyFont="1" applyFill="1" applyBorder="1" applyAlignment="1" applyProtection="1">
      <alignment horizontal="center" vertical="center" wrapText="1"/>
      <protection hidden="1"/>
    </xf>
    <xf numFmtId="0" fontId="3" fillId="0" borderId="0" xfId="0" applyFont="1" applyAlignment="1" applyProtection="1">
      <alignment horizontal="center" vertical="top" wrapText="1"/>
      <protection hidden="1"/>
    </xf>
    <xf numFmtId="0" fontId="3" fillId="0" borderId="0" xfId="0" applyFont="1" applyAlignment="1" applyProtection="1">
      <alignment vertical="top" wrapText="1"/>
      <protection hidden="1"/>
    </xf>
    <xf numFmtId="0" fontId="2" fillId="0" borderId="0" xfId="0" applyFont="1" applyAlignment="1" applyProtection="1">
      <alignment horizontal="center"/>
      <protection hidden="1"/>
    </xf>
    <xf numFmtId="0" fontId="2" fillId="0" borderId="0" xfId="0" applyFont="1" applyProtection="1">
      <protection hidden="1"/>
    </xf>
    <xf numFmtId="0" fontId="2" fillId="0" borderId="0" xfId="0" applyFont="1" applyAlignment="1" applyProtection="1">
      <alignment vertical="top" wrapText="1"/>
      <protection hidden="1"/>
    </xf>
    <xf numFmtId="0" fontId="3" fillId="0" borderId="0" xfId="0" applyFont="1"/>
    <xf numFmtId="0" fontId="3" fillId="0" borderId="0" xfId="0" applyFont="1" applyAlignment="1" applyProtection="1">
      <alignment horizontal="center"/>
      <protection hidden="1"/>
    </xf>
    <xf numFmtId="0" fontId="2" fillId="0" borderId="0" xfId="0" applyFont="1" applyAlignment="1" applyProtection="1">
      <alignment horizontal="center" vertical="center"/>
      <protection hidden="1"/>
    </xf>
    <xf numFmtId="3" fontId="2" fillId="0" borderId="0" xfId="0" applyNumberFormat="1" applyFont="1" applyProtection="1">
      <protection hidden="1"/>
    </xf>
    <xf numFmtId="0" fontId="9" fillId="0" borderId="7" xfId="0" applyFont="1" applyBorder="1" applyAlignment="1">
      <alignment horizontal="center" vertical="center" wrapText="1"/>
    </xf>
    <xf numFmtId="0" fontId="7" fillId="0" borderId="7" xfId="0" applyFont="1" applyBorder="1" applyAlignment="1">
      <alignment horizontal="center" vertical="center" wrapText="1"/>
    </xf>
    <xf numFmtId="168" fontId="3" fillId="0" borderId="7" xfId="0" applyNumberFormat="1" applyFont="1" applyBorder="1" applyAlignment="1" applyProtection="1">
      <alignment horizontal="center" vertical="center" wrapText="1"/>
      <protection hidden="1"/>
    </xf>
    <xf numFmtId="0" fontId="2" fillId="0" borderId="7" xfId="0" applyFont="1" applyBorder="1" applyAlignment="1" applyProtection="1">
      <alignment horizontal="center" vertical="center"/>
      <protection hidden="1"/>
    </xf>
    <xf numFmtId="0" fontId="2" fillId="0" borderId="11" xfId="0" applyFont="1" applyBorder="1" applyAlignment="1" applyProtection="1">
      <alignment horizontal="center" vertical="center" wrapText="1"/>
      <protection hidden="1"/>
    </xf>
    <xf numFmtId="167" fontId="8" fillId="2" borderId="7" xfId="0" applyNumberFormat="1" applyFont="1" applyFill="1" applyBorder="1" applyAlignment="1" applyProtection="1">
      <alignment horizontal="center" vertical="center" wrapText="1"/>
      <protection hidden="1"/>
    </xf>
    <xf numFmtId="0" fontId="4" fillId="0" borderId="12" xfId="0" applyFont="1" applyBorder="1" applyAlignment="1">
      <alignment horizontal="center" vertical="center" wrapText="1"/>
    </xf>
    <xf numFmtId="0" fontId="9" fillId="0" borderId="7" xfId="0" applyFont="1" applyBorder="1" applyAlignment="1">
      <alignment horizontal="center" vertical="center" wrapText="1" indent="3"/>
    </xf>
    <xf numFmtId="0" fontId="9" fillId="0" borderId="7" xfId="0" applyFont="1" applyBorder="1" applyAlignment="1">
      <alignment horizontal="center" vertical="center" wrapText="1" indent="4"/>
    </xf>
    <xf numFmtId="0" fontId="5" fillId="0" borderId="0" xfId="0" applyFont="1" applyAlignment="1">
      <alignment vertical="center" wrapText="1"/>
    </xf>
    <xf numFmtId="3" fontId="6" fillId="0" borderId="7" xfId="0" applyNumberFormat="1" applyFont="1" applyBorder="1" applyAlignment="1" applyProtection="1">
      <alignment horizontal="center" vertical="center" wrapText="1"/>
      <protection hidden="1"/>
    </xf>
    <xf numFmtId="3" fontId="3" fillId="0" borderId="0" xfId="0" applyNumberFormat="1" applyFont="1" applyProtection="1">
      <protection hidden="1"/>
    </xf>
    <xf numFmtId="171" fontId="3" fillId="0" borderId="0" xfId="0" applyNumberFormat="1" applyFont="1" applyProtection="1">
      <protection hidden="1"/>
    </xf>
    <xf numFmtId="0" fontId="3" fillId="0" borderId="0" xfId="0" applyFont="1" applyAlignment="1" applyProtection="1">
      <alignment wrapText="1"/>
      <protection hidden="1"/>
    </xf>
    <xf numFmtId="0" fontId="1" fillId="0" borderId="7" xfId="0" applyFont="1" applyBorder="1" applyAlignment="1" applyProtection="1">
      <alignment horizontal="center" vertical="center" wrapText="1"/>
      <protection hidden="1"/>
    </xf>
    <xf numFmtId="0" fontId="7" fillId="4" borderId="7" xfId="0" applyFont="1" applyFill="1" applyBorder="1" applyAlignment="1">
      <alignment horizontal="center" vertical="center" wrapText="1"/>
    </xf>
    <xf numFmtId="0" fontId="1" fillId="0" borderId="15" xfId="0" applyFont="1" applyBorder="1" applyAlignment="1" applyProtection="1">
      <alignment horizontal="center" vertical="center" wrapText="1"/>
      <protection hidden="1"/>
    </xf>
    <xf numFmtId="0" fontId="1" fillId="0" borderId="10" xfId="0" applyFont="1" applyBorder="1" applyAlignment="1" applyProtection="1">
      <alignment horizontal="center" vertical="center" wrapText="1"/>
      <protection hidden="1"/>
    </xf>
    <xf numFmtId="0" fontId="10" fillId="0" borderId="12" xfId="0" applyFont="1" applyBorder="1" applyAlignment="1">
      <alignment horizontal="left" vertical="center" wrapText="1" indent="1" readingOrder="1"/>
    </xf>
    <xf numFmtId="0" fontId="11" fillId="0" borderId="12" xfId="0" applyFont="1" applyBorder="1" applyAlignment="1">
      <alignment horizontal="left" vertical="center" wrapText="1" indent="1" readingOrder="1"/>
    </xf>
    <xf numFmtId="14" fontId="11" fillId="0" borderId="12" xfId="0" applyNumberFormat="1" applyFont="1" applyBorder="1" applyAlignment="1">
      <alignment horizontal="left" vertical="center" wrapText="1" indent="1" readingOrder="1"/>
    </xf>
    <xf numFmtId="6" fontId="11" fillId="0" borderId="12" xfId="0" applyNumberFormat="1" applyFont="1" applyBorder="1" applyAlignment="1">
      <alignment horizontal="left" vertical="center" wrapText="1" indent="1" readingOrder="1"/>
    </xf>
    <xf numFmtId="9" fontId="11" fillId="0" borderId="12" xfId="0" applyNumberFormat="1" applyFont="1" applyBorder="1" applyAlignment="1">
      <alignment vertical="center" wrapText="1" readingOrder="1"/>
    </xf>
    <xf numFmtId="168" fontId="3" fillId="0" borderId="9" xfId="0" applyNumberFormat="1" applyFont="1" applyBorder="1" applyAlignment="1" applyProtection="1">
      <alignment horizontal="center" vertical="center" wrapText="1"/>
      <protection hidden="1"/>
    </xf>
    <xf numFmtId="0" fontId="12" fillId="0" borderId="17" xfId="0" applyFont="1" applyBorder="1" applyAlignment="1">
      <alignment horizontal="left" vertical="center" wrapText="1" indent="1" readingOrder="1"/>
    </xf>
    <xf numFmtId="0" fontId="13" fillId="0" borderId="17" xfId="0" applyFont="1" applyBorder="1" applyAlignment="1">
      <alignment horizontal="left" vertical="center" wrapText="1" indent="1" readingOrder="1"/>
    </xf>
    <xf numFmtId="14" fontId="13" fillId="0" borderId="17" xfId="0" applyNumberFormat="1" applyFont="1" applyBorder="1" applyAlignment="1">
      <alignment horizontal="left" vertical="center" wrapText="1" indent="1" readingOrder="1"/>
    </xf>
    <xf numFmtId="6" fontId="13" fillId="0" borderId="17" xfId="0" applyNumberFormat="1" applyFont="1" applyBorder="1" applyAlignment="1">
      <alignment horizontal="left" vertical="center" wrapText="1" indent="1" readingOrder="1"/>
    </xf>
    <xf numFmtId="9" fontId="13" fillId="0" borderId="17" xfId="0" applyNumberFormat="1" applyFont="1" applyBorder="1" applyAlignment="1">
      <alignment vertical="center" wrapText="1" readingOrder="1"/>
    </xf>
    <xf numFmtId="3" fontId="6" fillId="0" borderId="9" xfId="0" applyNumberFormat="1" applyFont="1" applyBorder="1" applyAlignment="1" applyProtection="1">
      <alignment horizontal="center" vertical="center" wrapText="1"/>
      <protection hidden="1"/>
    </xf>
    <xf numFmtId="166" fontId="2" fillId="2" borderId="11" xfId="0" applyNumberFormat="1" applyFont="1" applyFill="1" applyBorder="1" applyAlignment="1" applyProtection="1">
      <alignment horizontal="center" vertical="center" wrapText="1"/>
      <protection hidden="1"/>
    </xf>
    <xf numFmtId="167" fontId="2" fillId="2" borderId="11" xfId="1" applyNumberFormat="1" applyFont="1" applyFill="1" applyBorder="1" applyAlignment="1" applyProtection="1">
      <alignment horizontal="center" vertical="center" wrapText="1"/>
      <protection hidden="1"/>
    </xf>
    <xf numFmtId="0" fontId="3" fillId="2" borderId="11" xfId="0" applyFont="1" applyFill="1" applyBorder="1" applyAlignment="1" applyProtection="1">
      <alignment vertical="top" wrapText="1"/>
      <protection hidden="1"/>
    </xf>
    <xf numFmtId="167" fontId="2" fillId="2" borderId="7" xfId="0" applyNumberFormat="1" applyFont="1" applyFill="1" applyBorder="1" applyAlignment="1" applyProtection="1">
      <alignment horizontal="center" vertical="center"/>
      <protection hidden="1"/>
    </xf>
    <xf numFmtId="168" fontId="7" fillId="3" borderId="12" xfId="0" applyNumberFormat="1" applyFont="1" applyFill="1" applyBorder="1" applyAlignment="1">
      <alignment horizontal="right" vertical="center" wrapText="1"/>
    </xf>
    <xf numFmtId="169" fontId="7" fillId="3" borderId="12" xfId="0" applyNumberFormat="1" applyFont="1" applyFill="1" applyBorder="1" applyAlignment="1">
      <alignment horizontal="right" vertical="center" wrapText="1"/>
    </xf>
    <xf numFmtId="168" fontId="7" fillId="3" borderId="13" xfId="0" applyNumberFormat="1" applyFont="1" applyFill="1" applyBorder="1" applyAlignment="1">
      <alignment horizontal="right" vertical="center" wrapText="1"/>
    </xf>
    <xf numFmtId="169" fontId="7" fillId="3" borderId="13" xfId="0" applyNumberFormat="1" applyFont="1" applyFill="1" applyBorder="1" applyAlignment="1">
      <alignment horizontal="right" vertical="center" wrapText="1"/>
    </xf>
    <xf numFmtId="168" fontId="7" fillId="3" borderId="7" xfId="0" applyNumberFormat="1" applyFont="1" applyFill="1" applyBorder="1" applyAlignment="1">
      <alignment horizontal="right" vertical="center" wrapText="1"/>
    </xf>
    <xf numFmtId="169" fontId="7" fillId="3" borderId="7" xfId="0" applyNumberFormat="1" applyFont="1" applyFill="1" applyBorder="1" applyAlignment="1">
      <alignment horizontal="right" vertical="center" wrapText="1"/>
    </xf>
    <xf numFmtId="170" fontId="9" fillId="0" borderId="11" xfId="0" applyNumberFormat="1" applyFont="1" applyBorder="1" applyAlignment="1">
      <alignment horizontal="right" vertical="center" wrapText="1"/>
    </xf>
    <xf numFmtId="0" fontId="7" fillId="0" borderId="14" xfId="0" applyFont="1" applyBorder="1" applyAlignment="1">
      <alignment horizontal="right" vertical="center" wrapText="1"/>
    </xf>
    <xf numFmtId="0" fontId="7" fillId="0" borderId="7" xfId="0" applyFont="1" applyBorder="1" applyAlignment="1">
      <alignment horizontal="right" vertical="center" wrapText="1"/>
    </xf>
    <xf numFmtId="170" fontId="9" fillId="0" borderId="7" xfId="0" applyNumberFormat="1" applyFont="1" applyBorder="1" applyAlignment="1">
      <alignment horizontal="right" vertical="center" wrapText="1"/>
    </xf>
    <xf numFmtId="0" fontId="9" fillId="0" borderId="0" xfId="0" applyFont="1" applyAlignment="1">
      <alignment horizontal="center" vertical="center" wrapText="1"/>
    </xf>
    <xf numFmtId="170" fontId="9" fillId="0" borderId="0" xfId="0" applyNumberFormat="1" applyFont="1" applyAlignment="1">
      <alignment horizontal="right" vertical="center" wrapText="1"/>
    </xf>
    <xf numFmtId="0" fontId="7" fillId="0" borderId="0" xfId="0" applyFont="1" applyAlignment="1">
      <alignment horizontal="right" vertical="center" wrapText="1"/>
    </xf>
    <xf numFmtId="0" fontId="4"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2" fillId="0" borderId="0" xfId="0" applyFont="1" applyAlignment="1" applyProtection="1">
      <alignment horizontal="center" vertical="center"/>
      <protection hidden="1"/>
    </xf>
    <xf numFmtId="0" fontId="2" fillId="0" borderId="8" xfId="0" applyFont="1" applyBorder="1" applyAlignment="1" applyProtection="1">
      <alignment horizontal="center" vertical="center" wrapText="1"/>
      <protection hidden="1"/>
    </xf>
    <xf numFmtId="0" fontId="2" fillId="0" borderId="9" xfId="0" applyFont="1" applyBorder="1" applyAlignment="1" applyProtection="1">
      <alignment horizontal="center" vertical="center" wrapText="1"/>
      <protection hidden="1"/>
    </xf>
    <xf numFmtId="0" fontId="2" fillId="0" borderId="0" xfId="0" applyFont="1" applyAlignment="1" applyProtection="1">
      <alignment horizontal="center" vertical="center" wrapText="1"/>
      <protection hidden="1"/>
    </xf>
    <xf numFmtId="0" fontId="3" fillId="2" borderId="7" xfId="0" applyFont="1" applyFill="1" applyBorder="1" applyAlignment="1" applyProtection="1">
      <alignment horizontal="center"/>
      <protection hidden="1"/>
    </xf>
    <xf numFmtId="0" fontId="3" fillId="2" borderId="11" xfId="0" applyFont="1" applyFill="1" applyBorder="1" applyAlignment="1" applyProtection="1">
      <alignment horizontal="center"/>
      <protection hidden="1"/>
    </xf>
    <xf numFmtId="0" fontId="2" fillId="0" borderId="0" xfId="0" applyFont="1" applyAlignment="1" applyProtection="1">
      <alignment horizontal="center"/>
      <protection hidden="1"/>
    </xf>
    <xf numFmtId="0" fontId="4" fillId="3" borderId="7" xfId="0" applyFont="1" applyFill="1" applyBorder="1" applyAlignment="1" applyProtection="1">
      <alignment horizontal="left" vertical="center" wrapText="1"/>
      <protection hidden="1"/>
    </xf>
    <xf numFmtId="0" fontId="2" fillId="3" borderId="7" xfId="0" applyFont="1" applyFill="1" applyBorder="1" applyAlignment="1" applyProtection="1">
      <alignment horizontal="left" vertical="center"/>
      <protection hidden="1"/>
    </xf>
    <xf numFmtId="0" fontId="2" fillId="0" borderId="11" xfId="0" applyFont="1" applyBorder="1" applyAlignment="1" applyProtection="1">
      <alignment horizontal="center" vertical="center" wrapText="1"/>
      <protection hidden="1"/>
    </xf>
    <xf numFmtId="0" fontId="2" fillId="0" borderId="0" xfId="0" applyFont="1" applyAlignment="1" applyProtection="1">
      <alignment horizontal="left" vertical="center"/>
      <protection hidden="1"/>
    </xf>
    <xf numFmtId="0" fontId="2" fillId="0" borderId="1" xfId="0" applyFont="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2" fillId="0" borderId="4" xfId="0" applyFont="1" applyBorder="1" applyAlignment="1" applyProtection="1">
      <alignment horizontal="center" vertical="center"/>
      <protection hidden="1"/>
    </xf>
    <xf numFmtId="0" fontId="2" fillId="0" borderId="5" xfId="0" applyFont="1" applyBorder="1" applyAlignment="1" applyProtection="1">
      <alignment horizontal="center" vertical="center"/>
      <protection hidden="1"/>
    </xf>
    <xf numFmtId="0" fontId="2" fillId="0" borderId="6" xfId="0" applyFont="1" applyBorder="1" applyAlignment="1" applyProtection="1">
      <alignment horizontal="center" vertical="center"/>
      <protection hidden="1"/>
    </xf>
    <xf numFmtId="165" fontId="2" fillId="2" borderId="1" xfId="0" applyNumberFormat="1" applyFont="1" applyFill="1" applyBorder="1" applyAlignment="1" applyProtection="1">
      <alignment horizontal="center" vertical="center"/>
      <protection locked="0" hidden="1"/>
    </xf>
    <xf numFmtId="165" fontId="2" fillId="2" borderId="3" xfId="0" applyNumberFormat="1" applyFont="1" applyFill="1" applyBorder="1" applyAlignment="1" applyProtection="1">
      <alignment horizontal="center" vertical="center"/>
      <protection locked="0" hidden="1"/>
    </xf>
    <xf numFmtId="165" fontId="2" fillId="2" borderId="4" xfId="0" applyNumberFormat="1" applyFont="1" applyFill="1" applyBorder="1" applyAlignment="1" applyProtection="1">
      <alignment horizontal="center" vertical="center"/>
      <protection locked="0" hidden="1"/>
    </xf>
    <xf numFmtId="165" fontId="2" fillId="2" borderId="6" xfId="0" applyNumberFormat="1" applyFont="1" applyFill="1" applyBorder="1" applyAlignment="1" applyProtection="1">
      <alignment horizontal="center" vertical="center"/>
      <protection locked="0" hidden="1"/>
    </xf>
    <xf numFmtId="0" fontId="2" fillId="0" borderId="7" xfId="0" applyFont="1" applyBorder="1" applyAlignment="1" applyProtection="1">
      <alignment horizontal="center" vertical="center" wrapText="1"/>
      <protection hidden="1"/>
    </xf>
    <xf numFmtId="0" fontId="2" fillId="0" borderId="16" xfId="0" applyFont="1" applyBorder="1" applyAlignment="1" applyProtection="1">
      <alignment horizontal="center" vertical="center" wrapText="1"/>
      <protection hidden="1"/>
    </xf>
    <xf numFmtId="0" fontId="9"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222251</xdr:colOff>
      <xdr:row>0</xdr:row>
      <xdr:rowOff>137583</xdr:rowOff>
    </xdr:from>
    <xdr:to>
      <xdr:col>2</xdr:col>
      <xdr:colOff>246125</xdr:colOff>
      <xdr:row>2</xdr:row>
      <xdr:rowOff>307975</xdr:rowOff>
    </xdr:to>
    <xdr:pic>
      <xdr:nvPicPr>
        <xdr:cNvPr id="3" name="Imagen 2" descr="Vista previa de imagen">
          <a:extLst>
            <a:ext uri="{FF2B5EF4-FFF2-40B4-BE49-F238E27FC236}">
              <a16:creationId xmlns:a16="http://schemas.microsoft.com/office/drawing/2014/main" id="{EAD21080-D418-4820-9D11-B07C2C3ABD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049" y="137583"/>
          <a:ext cx="978836" cy="75124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
  <sheetViews>
    <sheetView workbookViewId="0">
      <selection activeCell="F5" sqref="F5"/>
    </sheetView>
  </sheetViews>
  <sheetFormatPr baseColWidth="10" defaultColWidth="11.5" defaultRowHeight="13" x14ac:dyDescent="0.15"/>
  <cols>
    <col min="1" max="1" width="22" customWidth="1"/>
    <col min="2" max="2" width="25.83203125" customWidth="1"/>
    <col min="4" max="4" width="16.5" customWidth="1"/>
    <col min="6" max="6" width="29.6640625" customWidth="1"/>
  </cols>
  <sheetData>
    <row r="1" spans="1:6" x14ac:dyDescent="0.15">
      <c r="A1" s="88" t="s">
        <v>0</v>
      </c>
      <c r="B1" s="88"/>
      <c r="C1" s="88"/>
      <c r="D1" s="88"/>
      <c r="E1" s="88"/>
      <c r="F1" s="88"/>
    </row>
    <row r="2" spans="1:6" ht="49" customHeight="1" x14ac:dyDescent="0.15">
      <c r="A2" s="88" t="s">
        <v>1</v>
      </c>
      <c r="B2" s="88"/>
      <c r="C2" s="88"/>
      <c r="D2" s="88"/>
      <c r="E2" s="88"/>
      <c r="F2" s="88"/>
    </row>
    <row r="3" spans="1:6" ht="132" customHeight="1" x14ac:dyDescent="0.15">
      <c r="A3" s="89" t="s">
        <v>2</v>
      </c>
      <c r="B3" s="89"/>
      <c r="C3" s="90" t="s">
        <v>3</v>
      </c>
      <c r="D3" s="90"/>
      <c r="E3" s="90" t="s">
        <v>4</v>
      </c>
      <c r="F3" s="90"/>
    </row>
    <row r="4" spans="1:6" ht="20.25" customHeight="1" x14ac:dyDescent="0.15">
      <c r="A4" s="23" t="s">
        <v>5</v>
      </c>
      <c r="B4" s="24" t="s">
        <v>6</v>
      </c>
      <c r="C4" s="16" t="s">
        <v>5</v>
      </c>
      <c r="D4" s="16" t="s">
        <v>7</v>
      </c>
      <c r="E4" s="16" t="s">
        <v>5</v>
      </c>
      <c r="F4" s="16" t="s">
        <v>7</v>
      </c>
    </row>
    <row r="5" spans="1:6" ht="24.75" customHeight="1" x14ac:dyDescent="0.15">
      <c r="A5" s="31" t="s">
        <v>5</v>
      </c>
      <c r="B5" s="17"/>
      <c r="C5" s="31" t="s">
        <v>5</v>
      </c>
      <c r="D5" s="17"/>
      <c r="E5" s="31" t="s">
        <v>5</v>
      </c>
      <c r="F5" s="17"/>
    </row>
  </sheetData>
  <mergeCells count="5">
    <mergeCell ref="A1:F1"/>
    <mergeCell ref="A2:F2"/>
    <mergeCell ref="A3:B3"/>
    <mergeCell ref="C3:D3"/>
    <mergeCell ref="E3:F3"/>
  </mergeCells>
  <printOptions horizont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M31"/>
  <sheetViews>
    <sheetView showGridLines="0" tabSelected="1" topLeftCell="F69" zoomScale="129" zoomScaleNormal="129" workbookViewId="0">
      <selection activeCell="M14" sqref="M14"/>
    </sheetView>
  </sheetViews>
  <sheetFormatPr baseColWidth="10" defaultColWidth="11.5" defaultRowHeight="12" x14ac:dyDescent="0.15"/>
  <cols>
    <col min="1" max="1" width="5.1640625" style="2" customWidth="1"/>
    <col min="2" max="2" width="12.5" style="2" customWidth="1"/>
    <col min="3" max="3" width="18.83203125" style="2" customWidth="1"/>
    <col min="4" max="4" width="27" style="8" customWidth="1"/>
    <col min="5" max="5" width="42" style="8" customWidth="1"/>
    <col min="6" max="6" width="15.1640625" style="8" customWidth="1"/>
    <col min="7" max="7" width="18" style="8" customWidth="1"/>
    <col min="8" max="8" width="20.6640625" style="8" customWidth="1"/>
    <col min="9" max="9" width="23" style="8" customWidth="1"/>
    <col min="10" max="10" width="21.5" style="2" customWidth="1"/>
    <col min="11" max="11" width="49.5" style="2" customWidth="1"/>
    <col min="12" max="12" width="15.5" style="2" bestFit="1" customWidth="1"/>
    <col min="13" max="13" width="11.83203125" style="2" bestFit="1" customWidth="1"/>
    <col min="14" max="17" width="11.5" style="2"/>
    <col min="18" max="18" width="11.5" style="2" customWidth="1"/>
    <col min="19" max="16384" width="11.5" style="2"/>
  </cols>
  <sheetData>
    <row r="2" spans="1:13" ht="34.5" customHeight="1" x14ac:dyDescent="0.15">
      <c r="A2" s="68" t="s">
        <v>8</v>
      </c>
      <c r="B2" s="68"/>
      <c r="C2" s="68"/>
      <c r="D2" s="68"/>
      <c r="E2" s="68"/>
      <c r="F2" s="68"/>
      <c r="G2" s="68"/>
      <c r="H2" s="68"/>
      <c r="I2" s="68"/>
    </row>
    <row r="3" spans="1:13" ht="30" customHeight="1" x14ac:dyDescent="0.15">
      <c r="A3" s="65" t="s">
        <v>0</v>
      </c>
      <c r="B3" s="65"/>
      <c r="C3" s="65"/>
      <c r="D3" s="65"/>
      <c r="E3" s="65"/>
      <c r="F3" s="65"/>
      <c r="G3" s="65"/>
      <c r="H3" s="65"/>
      <c r="I3" s="65"/>
    </row>
    <row r="4" spans="1:13" ht="30" customHeight="1" x14ac:dyDescent="0.15">
      <c r="A4" s="65" t="s">
        <v>9</v>
      </c>
      <c r="B4" s="65"/>
      <c r="C4" s="65"/>
      <c r="D4" s="65"/>
      <c r="E4" s="65"/>
      <c r="F4" s="65"/>
      <c r="G4" s="65"/>
      <c r="H4" s="65"/>
      <c r="I4" s="65"/>
    </row>
    <row r="5" spans="1:13" ht="5.25" customHeight="1" x14ac:dyDescent="0.15">
      <c r="A5" s="9"/>
      <c r="B5" s="9"/>
      <c r="C5" s="9"/>
      <c r="D5" s="14"/>
      <c r="E5" s="14"/>
      <c r="F5" s="14"/>
      <c r="G5" s="14"/>
      <c r="H5" s="14"/>
    </row>
    <row r="6" spans="1:13" ht="30" customHeight="1" thickBot="1" x14ac:dyDescent="0.2">
      <c r="A6" s="9"/>
      <c r="B6" s="9"/>
      <c r="C6" s="9"/>
      <c r="D6" s="9"/>
      <c r="E6" s="9"/>
      <c r="F6" s="9"/>
      <c r="G6" s="9"/>
      <c r="H6" s="75" t="s">
        <v>10</v>
      </c>
      <c r="I6" s="75"/>
    </row>
    <row r="7" spans="1:13" ht="27" customHeight="1" thickTop="1" x14ac:dyDescent="0.15">
      <c r="A7" s="76" t="s">
        <v>11</v>
      </c>
      <c r="B7" s="77"/>
      <c r="C7" s="77"/>
      <c r="D7" s="77"/>
      <c r="E7" s="77"/>
      <c r="F7" s="77"/>
      <c r="G7" s="78"/>
      <c r="H7" s="82">
        <f ca="1">+TODAY()</f>
        <v>46108</v>
      </c>
      <c r="I7" s="83"/>
    </row>
    <row r="8" spans="1:13" ht="27" customHeight="1" thickBot="1" x14ac:dyDescent="0.2">
      <c r="A8" s="79"/>
      <c r="B8" s="80"/>
      <c r="C8" s="80"/>
      <c r="D8" s="80"/>
      <c r="E8" s="80"/>
      <c r="F8" s="80"/>
      <c r="G8" s="81"/>
      <c r="H8" s="84"/>
      <c r="I8" s="85"/>
    </row>
    <row r="9" spans="1:13" s="1" customFormat="1" ht="29.25" customHeight="1" thickTop="1" x14ac:dyDescent="0.15">
      <c r="B9" s="87" t="s">
        <v>12</v>
      </c>
      <c r="C9" s="87"/>
      <c r="D9" s="87"/>
      <c r="E9" s="87"/>
      <c r="F9" s="87"/>
      <c r="G9" s="87"/>
      <c r="H9" s="87"/>
      <c r="I9" s="87"/>
    </row>
    <row r="10" spans="1:13" s="1" customFormat="1" ht="119.25" customHeight="1" x14ac:dyDescent="0.15">
      <c r="A10" s="72" t="s">
        <v>13</v>
      </c>
      <c r="B10" s="73"/>
      <c r="C10" s="73"/>
      <c r="D10" s="73"/>
      <c r="E10" s="73"/>
      <c r="F10" s="73"/>
      <c r="G10" s="73"/>
      <c r="H10" s="73"/>
      <c r="I10" s="73"/>
      <c r="J10" s="19" t="s">
        <v>14</v>
      </c>
      <c r="K10" s="19" t="s">
        <v>15</v>
      </c>
      <c r="L10" s="25"/>
    </row>
    <row r="11" spans="1:13" s="10" customFormat="1" ht="63.75" customHeight="1" x14ac:dyDescent="0.15">
      <c r="A11" s="74"/>
      <c r="B11" s="74"/>
      <c r="C11" s="20" t="s">
        <v>16</v>
      </c>
      <c r="D11" s="20" t="s">
        <v>17</v>
      </c>
      <c r="E11" s="20" t="s">
        <v>18</v>
      </c>
      <c r="F11" s="20" t="s">
        <v>19</v>
      </c>
      <c r="G11" s="20" t="s">
        <v>20</v>
      </c>
      <c r="H11" s="20" t="s">
        <v>21</v>
      </c>
      <c r="I11" s="20" t="s">
        <v>22</v>
      </c>
      <c r="J11" s="20" t="s">
        <v>23</v>
      </c>
      <c r="K11" s="20" t="s">
        <v>24</v>
      </c>
      <c r="L11" s="25"/>
      <c r="M11" s="15"/>
    </row>
    <row r="12" spans="1:13" s="10" customFormat="1" ht="63.75" customHeight="1" x14ac:dyDescent="0.15">
      <c r="A12" s="66">
        <v>1</v>
      </c>
      <c r="B12" s="67"/>
      <c r="C12" s="34" t="s">
        <v>25</v>
      </c>
      <c r="D12" s="35" t="s">
        <v>26</v>
      </c>
      <c r="E12" s="35" t="s">
        <v>27</v>
      </c>
      <c r="F12" s="36">
        <v>43373</v>
      </c>
      <c r="G12" s="36">
        <v>43591</v>
      </c>
      <c r="H12" s="37">
        <v>408506642</v>
      </c>
      <c r="I12" s="38">
        <v>1</v>
      </c>
      <c r="J12" s="18">
        <f>+J21</f>
        <v>550197170.77769995</v>
      </c>
      <c r="K12" s="26" t="s">
        <v>6</v>
      </c>
      <c r="L12" s="25"/>
      <c r="M12" s="15"/>
    </row>
    <row r="13" spans="1:13" s="10" customFormat="1" ht="63.75" customHeight="1" x14ac:dyDescent="0.15">
      <c r="A13" s="66">
        <v>2</v>
      </c>
      <c r="B13" s="67"/>
      <c r="C13" s="40" t="s">
        <v>28</v>
      </c>
      <c r="D13" s="41" t="s">
        <v>26</v>
      </c>
      <c r="E13" s="41" t="s">
        <v>29</v>
      </c>
      <c r="F13" s="42">
        <v>43300</v>
      </c>
      <c r="G13" s="42">
        <v>43589</v>
      </c>
      <c r="H13" s="43">
        <v>450746944</v>
      </c>
      <c r="I13" s="44">
        <v>1</v>
      </c>
      <c r="J13" s="39">
        <f>J22</f>
        <v>607088521.52639997</v>
      </c>
      <c r="K13" s="45" t="s">
        <v>6</v>
      </c>
      <c r="L13" s="25"/>
      <c r="M13" s="15"/>
    </row>
    <row r="14" spans="1:13" s="10" customFormat="1" ht="77" customHeight="1" x14ac:dyDescent="0.15">
      <c r="A14" s="86"/>
      <c r="B14" s="86"/>
      <c r="C14" s="34">
        <v>4600034456</v>
      </c>
      <c r="D14" s="35" t="s">
        <v>30</v>
      </c>
      <c r="E14" s="35" t="s">
        <v>31</v>
      </c>
      <c r="F14" s="36">
        <v>40730</v>
      </c>
      <c r="G14" s="36">
        <v>40883</v>
      </c>
      <c r="H14" s="37">
        <v>233132989</v>
      </c>
      <c r="I14" s="38">
        <v>1</v>
      </c>
      <c r="J14" s="18">
        <f>J23</f>
        <v>286753576.46999997</v>
      </c>
      <c r="K14" s="45" t="s">
        <v>6</v>
      </c>
    </row>
    <row r="15" spans="1:13" s="10" customFormat="1" ht="70" customHeight="1" x14ac:dyDescent="0.15">
      <c r="A15" s="86">
        <v>4</v>
      </c>
      <c r="B15" s="86"/>
      <c r="C15" s="34" t="s">
        <v>32</v>
      </c>
      <c r="D15" s="35" t="s">
        <v>26</v>
      </c>
      <c r="E15" s="35" t="s">
        <v>33</v>
      </c>
      <c r="F15" s="36">
        <v>45167</v>
      </c>
      <c r="G15" s="36">
        <v>45291</v>
      </c>
      <c r="H15" s="37">
        <v>493153342</v>
      </c>
      <c r="I15" s="38">
        <v>1</v>
      </c>
      <c r="J15" s="18">
        <f>J24</f>
        <v>664203578.67270005</v>
      </c>
      <c r="K15" s="45" t="s">
        <v>6</v>
      </c>
    </row>
    <row r="16" spans="1:13" s="10" customFormat="1" ht="82" customHeight="1" x14ac:dyDescent="0.15">
      <c r="A16" s="86">
        <v>5</v>
      </c>
      <c r="B16" s="86"/>
      <c r="C16" s="34" t="s">
        <v>34</v>
      </c>
      <c r="D16" s="35" t="s">
        <v>26</v>
      </c>
      <c r="E16" s="35" t="s">
        <v>35</v>
      </c>
      <c r="F16" s="36">
        <v>44854</v>
      </c>
      <c r="G16" s="36">
        <v>45035</v>
      </c>
      <c r="H16" s="37">
        <v>493597688</v>
      </c>
      <c r="I16" s="38">
        <v>1</v>
      </c>
      <c r="J16" s="18">
        <f>J25</f>
        <v>664802046.08280003</v>
      </c>
      <c r="K16" s="45" t="s">
        <v>6</v>
      </c>
    </row>
    <row r="17" spans="1:12" ht="68.25" customHeight="1" x14ac:dyDescent="0.15">
      <c r="A17" s="69"/>
      <c r="B17" s="69"/>
      <c r="C17" s="70"/>
      <c r="D17" s="70"/>
      <c r="E17" s="70"/>
      <c r="F17" s="70"/>
      <c r="G17" s="46" t="s">
        <v>36</v>
      </c>
      <c r="H17" s="47">
        <f>SUM(H12:H16)</f>
        <v>2079137605</v>
      </c>
      <c r="I17" s="48"/>
      <c r="J17" s="49">
        <f>SUM(J12:J16)</f>
        <v>2773044893.5296001</v>
      </c>
      <c r="K17" s="21" t="s">
        <v>37</v>
      </c>
    </row>
    <row r="18" spans="1:12" ht="33" customHeight="1" x14ac:dyDescent="0.15">
      <c r="B18" s="3"/>
      <c r="C18" s="71"/>
      <c r="D18" s="71"/>
      <c r="E18" s="71"/>
      <c r="F18" s="71"/>
      <c r="G18" s="12"/>
      <c r="H18" s="6"/>
      <c r="I18" s="5"/>
    </row>
    <row r="19" spans="1:12" ht="65" customHeight="1" x14ac:dyDescent="0.15">
      <c r="B19" s="3"/>
      <c r="C19" s="3"/>
      <c r="D19" s="4"/>
      <c r="E19" s="63" t="s">
        <v>38</v>
      </c>
      <c r="F19" s="63"/>
      <c r="G19" s="63"/>
      <c r="H19" s="63"/>
      <c r="I19" s="63"/>
      <c r="J19" s="63"/>
    </row>
    <row r="20" spans="1:12" ht="38.25" customHeight="1" x14ac:dyDescent="0.15">
      <c r="B20" s="3"/>
      <c r="C20" s="3"/>
      <c r="D20" s="4"/>
      <c r="E20" s="22" t="s">
        <v>16</v>
      </c>
      <c r="F20" s="22" t="s">
        <v>39</v>
      </c>
      <c r="G20" s="22" t="s">
        <v>40</v>
      </c>
      <c r="H20" s="22" t="s">
        <v>41</v>
      </c>
      <c r="I20" s="22" t="s">
        <v>42</v>
      </c>
      <c r="J20" s="22" t="s">
        <v>43</v>
      </c>
    </row>
    <row r="21" spans="1:12" s="13" customFormat="1" ht="106.5" customHeight="1" x14ac:dyDescent="0.15">
      <c r="A21" s="2"/>
      <c r="B21" s="3"/>
      <c r="C21" s="3"/>
      <c r="D21" s="4"/>
      <c r="E21" s="30" t="str">
        <f t="shared" ref="E21:F25" si="0">C12</f>
        <v>4600077368 DE 2018</v>
      </c>
      <c r="F21" s="30" t="str">
        <f t="shared" si="0"/>
        <v>DISTRITO ESPECIAL DE CIENCIA TECNOLOGIA E INNOVACION DE
MEDELLIN</v>
      </c>
      <c r="G21" s="50">
        <f>H12</f>
        <v>408506642</v>
      </c>
      <c r="H21" s="50">
        <v>1300000</v>
      </c>
      <c r="I21" s="50">
        <v>1750905</v>
      </c>
      <c r="J21" s="51">
        <f t="shared" ref="J21:J25" si="1">(G21/H21)*I21</f>
        <v>550197170.77769995</v>
      </c>
    </row>
    <row r="22" spans="1:12" s="13" customFormat="1" ht="115.5" customHeight="1" x14ac:dyDescent="0.15">
      <c r="A22" s="2"/>
      <c r="B22" s="3"/>
      <c r="C22" s="3"/>
      <c r="D22" s="4"/>
      <c r="E22" s="30" t="str">
        <f t="shared" si="0"/>
        <v>4600076277 DE 2018</v>
      </c>
      <c r="F22" s="30" t="str">
        <f t="shared" si="0"/>
        <v>DISTRITO ESPECIAL DE CIENCIA TECNOLOGIA E INNOVACION DE
MEDELLIN</v>
      </c>
      <c r="G22" s="50">
        <f>H13</f>
        <v>450746944</v>
      </c>
      <c r="H22" s="50">
        <v>1300000</v>
      </c>
      <c r="I22" s="50">
        <v>1750905</v>
      </c>
      <c r="J22" s="51">
        <f t="shared" si="1"/>
        <v>607088521.52639997</v>
      </c>
    </row>
    <row r="23" spans="1:12" ht="133.5" customHeight="1" x14ac:dyDescent="0.15">
      <c r="B23" s="3"/>
      <c r="C23" s="3"/>
      <c r="D23" s="4"/>
      <c r="E23" s="30">
        <f t="shared" si="0"/>
        <v>4600034456</v>
      </c>
      <c r="F23" s="30" t="str">
        <f t="shared" si="0"/>
        <v>ALCALDÍA DE MEDELLÍN SECRETARIA DE CULTURA CIUDADANA</v>
      </c>
      <c r="G23" s="50">
        <f>H14</f>
        <v>233132989</v>
      </c>
      <c r="H23" s="50">
        <v>1423500</v>
      </c>
      <c r="I23" s="50">
        <v>1750905</v>
      </c>
      <c r="J23" s="51">
        <f t="shared" si="1"/>
        <v>286753576.46999997</v>
      </c>
    </row>
    <row r="24" spans="1:12" ht="99" customHeight="1" x14ac:dyDescent="0.15">
      <c r="A24" s="13"/>
      <c r="B24" s="13"/>
      <c r="C24" s="13"/>
      <c r="D24" s="7"/>
      <c r="E24" s="30" t="str">
        <f t="shared" si="0"/>
        <v>4600098977 DE 2023</v>
      </c>
      <c r="F24" s="32" t="str">
        <f t="shared" si="0"/>
        <v>DISTRITO ESPECIAL DE CIENCIA TECNOLOGIA E INNOVACION DE
MEDELLIN</v>
      </c>
      <c r="G24" s="52">
        <f>H15</f>
        <v>493153342</v>
      </c>
      <c r="H24" s="50">
        <v>1300000</v>
      </c>
      <c r="I24" s="52">
        <v>1750905</v>
      </c>
      <c r="J24" s="53">
        <f t="shared" si="1"/>
        <v>664203578.67270005</v>
      </c>
    </row>
    <row r="25" spans="1:12" ht="64.5" customHeight="1" x14ac:dyDescent="0.15">
      <c r="A25" s="13"/>
      <c r="B25" s="13"/>
      <c r="C25" s="13"/>
      <c r="D25" s="7"/>
      <c r="E25" s="33" t="str">
        <f t="shared" si="0"/>
        <v>4600095578 DE 2022</v>
      </c>
      <c r="F25" s="30" t="str">
        <f t="shared" si="0"/>
        <v>DISTRITO ESPECIAL DE CIENCIA TECNOLOGIA E INNOVACION DE
MEDELLIN</v>
      </c>
      <c r="G25" s="54">
        <f>H16</f>
        <v>493597688</v>
      </c>
      <c r="H25" s="50">
        <v>1300000</v>
      </c>
      <c r="I25" s="54">
        <v>1750905</v>
      </c>
      <c r="J25" s="55">
        <f t="shared" si="1"/>
        <v>664802046.08280003</v>
      </c>
      <c r="K25" s="29"/>
    </row>
    <row r="26" spans="1:12" ht="33.75" customHeight="1" x14ac:dyDescent="0.15">
      <c r="A26" s="10"/>
      <c r="B26" s="10"/>
      <c r="C26" s="10"/>
      <c r="D26" s="11"/>
      <c r="E26" s="64" t="s">
        <v>44</v>
      </c>
      <c r="F26" s="64"/>
      <c r="G26" s="56">
        <f>SUM(G21:G25)</f>
        <v>2079137605</v>
      </c>
      <c r="H26" s="57"/>
      <c r="I26" s="58"/>
      <c r="J26" s="59">
        <f>SUM(J21:J25)</f>
        <v>2773044893.5296001</v>
      </c>
    </row>
    <row r="27" spans="1:12" ht="33.75" customHeight="1" x14ac:dyDescent="0.15">
      <c r="A27" s="10"/>
      <c r="B27" s="10"/>
      <c r="C27" s="10"/>
      <c r="D27" s="11"/>
      <c r="E27" s="60"/>
      <c r="F27" s="60"/>
      <c r="G27" s="61"/>
      <c r="H27" s="62"/>
      <c r="I27" s="62"/>
      <c r="J27" s="61"/>
    </row>
    <row r="28" spans="1:12" x14ac:dyDescent="0.15">
      <c r="K28" s="27"/>
      <c r="L28" s="28"/>
    </row>
    <row r="29" spans="1:12" ht="4.5" customHeight="1" x14ac:dyDescent="0.15">
      <c r="G29" s="7"/>
      <c r="H29" s="7"/>
    </row>
    <row r="30" spans="1:12" ht="64.5" hidden="1" customHeight="1" x14ac:dyDescent="0.15">
      <c r="G30" s="7"/>
      <c r="H30" s="7"/>
    </row>
    <row r="31" spans="1:12" ht="5.25" hidden="1" customHeight="1" x14ac:dyDescent="0.15">
      <c r="G31" s="7"/>
      <c r="H31" s="7"/>
    </row>
  </sheetData>
  <mergeCells count="18">
    <mergeCell ref="A2:I2"/>
    <mergeCell ref="A17:F17"/>
    <mergeCell ref="A3:I3"/>
    <mergeCell ref="C18:F18"/>
    <mergeCell ref="A10:I10"/>
    <mergeCell ref="A11:B11"/>
    <mergeCell ref="H6:I6"/>
    <mergeCell ref="A7:G8"/>
    <mergeCell ref="H7:I8"/>
    <mergeCell ref="A14:B14"/>
    <mergeCell ref="A15:B15"/>
    <mergeCell ref="A16:B16"/>
    <mergeCell ref="B9:I9"/>
    <mergeCell ref="E19:J19"/>
    <mergeCell ref="E26:F26"/>
    <mergeCell ref="A4:I4"/>
    <mergeCell ref="A12:B12"/>
    <mergeCell ref="A13:B13"/>
  </mergeCells>
  <printOptions horizontalCentered="1"/>
  <pageMargins left="0.70866141732283472" right="0.70866141732283472" top="0.74803149606299213" bottom="0.74803149606299213" header="0.31496062992125984" footer="0.31496062992125984"/>
  <pageSetup paperSize="120"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HABILITANTE Est.Organizacional </vt:lpstr>
      <vt:lpstr>HABILITANTE Experiencia </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laura andrea palacio castillo</cp:lastModifiedBy>
  <cp:revision/>
  <dcterms:created xsi:type="dcterms:W3CDTF">2006-08-10T20:05:49Z</dcterms:created>
  <dcterms:modified xsi:type="dcterms:W3CDTF">2026-03-28T01:09:19Z</dcterms:modified>
  <cp:category/>
  <cp:contentStatus/>
</cp:coreProperties>
</file>