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917"/>
  <workbookPr defaultThemeVersion="124226"/>
  <mc:AlternateContent xmlns:mc="http://schemas.openxmlformats.org/markup-compatibility/2006">
    <mc:Choice Requires="x15">
      <x15ac:absPath xmlns:x15ac="http://schemas.microsoft.com/office/spreadsheetml/2010/11/ac" url="https://mcultura-my.sharepoint.com/personal/dcastellanos_mincultura_gov_co/Documents/1.TEATROMINCULTURA/2026/PROCESO COMPETITIVO 2026/EVALUACION MC-RE-CO-0012-2026/"/>
    </mc:Choice>
  </mc:AlternateContent>
  <xr:revisionPtr revIDLastSave="393" documentId="8_{FD694DB9-8084-574A-A6C6-9256839110C8}" xr6:coauthVersionLast="47" xr6:coauthVersionMax="47" xr10:uidLastSave="{97C6452E-6209-46CE-8305-AFCBCE9F56F6}"/>
  <bookViews>
    <workbookView minimized="1" xWindow="-40" yWindow="620" windowWidth="44800" windowHeight="24600" tabRatio="721" firstSheet="2" activeTab="2" xr2:uid="{00000000-000D-0000-FFFF-FFFF00000000}"/>
  </bookViews>
  <sheets>
    <sheet name="HABILITANTE Est.Organizacional " sheetId="21" r:id="rId1"/>
    <sheet name="HABILITANTE Experiencia " sheetId="20" r:id="rId2"/>
    <sheet name="PONDERABLE " sheetId="24" r:id="rId3"/>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J16" i="20" l="1"/>
  <c r="G21" i="20"/>
  <c r="E22" i="20"/>
  <c r="F22" i="20"/>
  <c r="G22" i="20"/>
  <c r="J22" i="20" s="1"/>
  <c r="J13" i="20" s="1"/>
  <c r="E23" i="20"/>
  <c r="F23" i="20"/>
  <c r="G23" i="20"/>
  <c r="J23" i="20" s="1"/>
  <c r="J14" i="20" s="1"/>
  <c r="E24" i="20"/>
  <c r="F24" i="20"/>
  <c r="G24" i="20"/>
  <c r="J24" i="20" s="1"/>
  <c r="J15" i="20" s="1"/>
  <c r="E25" i="20"/>
  <c r="F25" i="20"/>
  <c r="G25" i="20"/>
  <c r="J25" i="20" s="1"/>
  <c r="P11" i="24"/>
  <c r="D11" i="24" s="1"/>
  <c r="P12" i="24"/>
  <c r="D12" i="24" s="1"/>
  <c r="P4" i="24" l="1"/>
  <c r="D4" i="24" s="1"/>
  <c r="P5" i="24"/>
  <c r="D5" i="24" s="1"/>
  <c r="P6" i="24"/>
  <c r="D6" i="24" s="1"/>
  <c r="P7" i="24"/>
  <c r="D7" i="24" s="1"/>
  <c r="P8" i="24"/>
  <c r="D8" i="24" s="1"/>
  <c r="P9" i="24"/>
  <c r="D9" i="24" s="1"/>
  <c r="P10" i="24"/>
  <c r="D10" i="24" s="1"/>
  <c r="P3" i="24"/>
  <c r="D3" i="24" s="1"/>
  <c r="G13" i="24" l="1"/>
  <c r="F21" i="20" l="1"/>
  <c r="E21" i="20"/>
  <c r="H7" i="20"/>
  <c r="H17" i="20"/>
  <c r="G26" i="20" l="1"/>
  <c r="J21" i="20"/>
  <c r="J26" i="20" s="1"/>
  <c r="J12" i="20" l="1"/>
  <c r="J17" i="20" s="1"/>
</calcChain>
</file>

<file path=xl/sharedStrings.xml><?xml version="1.0" encoding="utf-8"?>
<sst xmlns="http://schemas.openxmlformats.org/spreadsheetml/2006/main" count="156" uniqueCount="91">
  <si>
    <t>MC-RE-CO-0012-2026</t>
  </si>
  <si>
    <t>EVALUACIÓN ESTRUCTURA ORGANIZACIONAL - FUNDACIÓN HABITAT SOCIAL - PARA EL BIENESTAR DE LA FAMILIA Y
 LA SOCIEDAD ( FUHS )</t>
  </si>
  <si>
    <t>a. Copia de los estatutos de la entidad sin ánimo de lucro y Certificado de Existencia y Representación Legal o su equivalente en donde conste la inscripción de las modificaciones que se hayan realizado a sus estatutos</t>
  </si>
  <si>
    <t>b. Indicar a través de un escrito la política de Gestión Documental con la que cuenta.</t>
  </si>
  <si>
    <t>c. Indicar a través de un escrito la política de gestión de manejo de riesgos con la que cuenta.</t>
  </si>
  <si>
    <t>CUMPLE</t>
  </si>
  <si>
    <t>NO CUMPLE</t>
  </si>
  <si>
    <t>SI CUMPLE</t>
  </si>
  <si>
    <t>MINISTERIO DE LAS CULTURAS, LAS ARTES Y LOS SABERES</t>
  </si>
  <si>
    <t>ANEXO Nº 5  EXPERIENCIA DE LA ESAL</t>
  </si>
  <si>
    <t xml:space="preserve">FECHA </t>
  </si>
  <si>
    <t>CRITERIOS DE EVALUACION HABILITANTE</t>
  </si>
  <si>
    <t>PROPONENTE: FUNDACIÓN HABITAT SOCIAL - PARA EL BIENESTAR DE LA FAMILIA Y LA SOCIEDAD ( FUHS )</t>
  </si>
  <si>
    <t>EXPERIENCIA DE LA ESAL: Desarrollo de contratos o convenios en los que se evidencie la ejecución de actividades artísticas y culturales acordes con el objeto del convenio, que incluyan trabajo con comunidades o intervención social, así como producción logística. Para acreditar la experiencia, el oferente deberá relacionar hasta cinco (5) contratos o convenios terminados, ejecutados y/o liquidados, anexando las certificaciones o actas de liquidación correspondientes, cuya sumatoria sea igual o superior al cien por ciento (100 %) del aporte del Ministerio de las Culturas, las Artes y los Saberes para el presente proceso en SMMLV.
Nota 1: Si la ESAL tiene menos de tres (3) años de constituida se tendrá en cuenta la experiencia de sus asociados constituyentes de conformidad con lo previsto en el artículo 2.2.1.1.1.5.2. del Decreto 1082 de 2015.
Nota 2: Para los contratos ejecutados originalmente por consorcios o uniones temporales de los cuales haya hecho parte un participante, se acreditará la experiencia afectando el valor certificado por el correspondiente porcentaje de su participación en el consorcio o unión temporal. Si el contrato ha sido ejecutado por los mismos socios del consorcio o Unión Temporal se contará como UN (1) contrato y no se afectará por porcentajes de participación.
Nota 3: En caso de presentar propuesta un consorcio o unión temporal, cada uno de sus integrantes deberá demostrar experiencia, para totalizar el 100% del presupuesto requerido.</t>
  </si>
  <si>
    <t>EVALUACIÓN</t>
  </si>
  <si>
    <t>OBSERVACIONES</t>
  </si>
  <si>
    <t>NUMERO DE CONTRATO</t>
  </si>
  <si>
    <t>NOMBRE DEL CONTRATANTE</t>
  </si>
  <si>
    <t>OBJETO DEL CONTRATO</t>
  </si>
  <si>
    <t>FECHA DE INICIO</t>
  </si>
  <si>
    <t>FECHA DE FINALIZACION</t>
  </si>
  <si>
    <t>VALOR TOTAL EN PESOS</t>
  </si>
  <si>
    <t xml:space="preserve">PORCENTAJE DE PARTICIPACION PARA CONSORCIOS O UNIONES TEMPORALES </t>
  </si>
  <si>
    <t>VALOR EN SMLMV/ PRESUPUESTO OFICAL
$3.805.576.731</t>
  </si>
  <si>
    <t>CUMPLE / NO CUMPLE</t>
  </si>
  <si>
    <t>Secretaría Distrital de Cultura, Recreación y Deporte (Bogotá)</t>
  </si>
  <si>
    <t>AUNAR ESFUERZOS ENTRE LA SECRETARÍA DE CULTURA, RECREACIÓN Y DEPORTE Y LA UT HABITAT FESTIVAL PARA EL DESARROLLO DE ACTIVIDADES ARTÍSTICAS Y CULTURALES EN EL MARCO DE LA ESTRATEGIA DE EVENTOS DE CIUDAD.</t>
  </si>
  <si>
    <r>
      <rPr>
        <b/>
        <sz val="9"/>
        <color rgb="FF000000"/>
        <rFont val="Arial"/>
        <family val="2"/>
      </rPr>
      <t>CUMPLE</t>
    </r>
    <r>
      <rPr>
        <sz val="9"/>
        <color rgb="FF000000"/>
        <rFont val="Arial"/>
        <family val="2"/>
      </rPr>
      <t xml:space="preserve">
El valor de la columna J corresponde al 50% del valor del convenio en SMLMV 202, dado que se ejecutó en Unión Temporal. </t>
    </r>
  </si>
  <si>
    <t>4148.010.27.1.0026-2024</t>
  </si>
  <si>
    <t>Alcaldía de Santiago de Cali - Secretaría de Cultura</t>
  </si>
  <si>
    <t>AUNAR ESFUERZOS TÉCNICOS, HUMANOS, ADMINISTRATIVOS Y FINANCIEROS PARA EL
FORTALECIMIENTO, CIRCULACIÓN Y PROMOCIÓN DE
CONTENIDOS ARTÍSTICOS Y CULTURALES CON
ESTRATEGIAS E INTERVENCIONES PARA LA GESTIÓN
DE PÚBLICOS Y EL DESARROLLO DE TERRITORIOS
CREATIVOS DE CONFORMIDAD CON EL PROYECTO
DE INVERSIÓN DENOMINADO FORTALECIMIENTO DE
LA OFERTA ARTÍSTICA Y CULTURAL EN LOS
ESPACIOS PÚBLICOS DE SANTIAGO DE CALI – BP26004550, VIGENCIA 2024</t>
  </si>
  <si>
    <t>4148.010.27.1.0026-2025</t>
  </si>
  <si>
    <t>AUNAR ESFUERZOS TÉCNICOS, HUMANOS,
ADMINISTRATIVOS Y FINANCIEROS PARA EL DESARROLLO
DE LOS PROCESOS DE RECUPERACIÓN EN PRÁCTICAS
ARTÍSTICAS Y CULTURALES PARA LOS HABITANTES DE LA
COMUNA 16,17,21, Y LOS CORREGIMIENTOS LA
CASTILLA, BUITRERA, HORMIGUERO, FELIDIA, LOS ANDES, PICHINDÉ.</t>
  </si>
  <si>
    <t>FUHS-001</t>
  </si>
  <si>
    <t>U.T. HABITAT FESTIVAL</t>
  </si>
  <si>
    <t>PROGRAMACIÓN, PRESENTACIÓN Y CIRCULACIÓN DE CONTENIDOS CULTURALES DE MEDIANO Y PEQUEÑO FORMATO, DE LAS DIFERENTES EXPRESIONES ARTÍSTICAS O CULTURALES EN TERRITORIO DEL DISTRITO DE SANTIAGO DE CALI.</t>
  </si>
  <si>
    <t>350.20.5-228</t>
  </si>
  <si>
    <t>Alcaldía de Tuluá - Departamento Administrativo de Arte y Cultura</t>
  </si>
  <si>
    <t>PRESTACIÓN DE SERVICIOS COMO OPERADOR LOGÍSTICO EN EL DESARROLLO DEL EVENTO ARTÍSTICO Y CULTURAL "CULTURA AL CAMPO Y CULTURA AL BARRIO" EN EL MUNICIPIO DE TULUÁ.</t>
  </si>
  <si>
    <t>TOTAL</t>
  </si>
  <si>
    <t xml:space="preserve">smmlv
</t>
  </si>
  <si>
    <t>EVALUACIÓN EXPERIENCIA DE LA ESAL</t>
  </si>
  <si>
    <t xml:space="preserve"> NOMBRE DEL CONTRATANTE</t>
  </si>
  <si>
    <t>V0</t>
  </si>
  <si>
    <t>SMMLFT</t>
  </si>
  <si>
    <t>SMMLFC</t>
  </si>
  <si>
    <t>VP = (VO / SMMLFT)* SMMLFC</t>
  </si>
  <si>
    <t>TOTALES</t>
  </si>
  <si>
    <r>
      <t xml:space="preserve">EXPERIENCIA ADICIONAL DE LA ESAL PONDERABLE A. 
El MINISTERIO asignará puntaje por cada contrato o convenio aportado con el cual se acredite experiencia adicional a la mínima exigida como criterio habilitante. 
</t>
    </r>
    <r>
      <rPr>
        <sz val="9"/>
        <color rgb="FF000000"/>
        <rFont val="Arial"/>
        <family val="2"/>
      </rPr>
      <t xml:space="preserve">La asignación del puntaje se hará conforme a la siguiente tabla:
- De uno (1) a dos (2) contratos o convenios adicionales : 15 puntos
- De tres (3) a cuatro (4) Contratos o convenios adicionales : 25 puntos
- Cinco (5) o más contratos o convenios adicionales :  30 puntos
El proponente deberá tener en cuenta que los contratos o convenios que pretenda hacer valer en la ponderación de su propuesta deberán ser diferentes de los contratos aportados para acreditar los requisitos habilitantes y no podrán ser modificados, aclarados o subsanados, por tratarse de un criterio ponderable. </t>
    </r>
  </si>
  <si>
    <t>NUMERO DE CONTRATO o CONVENIO TOMADO COMO HABILITANTE</t>
  </si>
  <si>
    <t>VALOR TOTAL EN PESOS A 2026</t>
  </si>
  <si>
    <t>VALOR FINAL PARA CONSORCIOS O UNIONES TEMPORALES</t>
  </si>
  <si>
    <t>El convenio o contrato es por un Valor mayor a $3.805.576.731</t>
  </si>
  <si>
    <t xml:space="preserve">Observaciones </t>
  </si>
  <si>
    <t>AÑO</t>
  </si>
  <si>
    <t>VALOR CONTRATO</t>
  </si>
  <si>
    <t>PS-HABITAT04</t>
  </si>
  <si>
    <t>FUNDACIÓN TEJIDO SOCIAL CALI</t>
  </si>
  <si>
    <t xml:space="preserve">DESARROLLO TÉCNICO Y PRODUCCIÓN LOGÍSTICA PARA LLEVAR A CABO PROYECTO CULTURAL Y ARTÍSTICO PARA POBLACIÓN MENOS FAVORECIDA EN LA COMUNA 6 DE CALI, POR MEDIO DEL CUAL SE PROMUEVA Y DESARROLLEN EVENTOS CULTURALES, TALES COMO; PRESENTACIONES MUSICALES, DE BAILE Y TEATRALES, QUE APORTEN A UNA SANA CONVIVENCIA EN LA COMUNA. </t>
  </si>
  <si>
    <t>N/A</t>
  </si>
  <si>
    <t>NO</t>
  </si>
  <si>
    <t>NO CU</t>
  </si>
  <si>
    <t>PS-HABITAT05</t>
  </si>
  <si>
    <t xml:space="preserve">DESARROLLO TÉCNICO Y PRODUCCIÓN LOGÍSTICA PARA LLEVAR A CABO PROYECTO CULTURAL Y ARTÍSTICO PARA POBLACIÓN MENOS FAVORECIDA EN LA COMUNA 21 DE CALI, POR MEDIO DEL CUAL SE PROMUEVA Y DESARROLLEN EVENTOS CULTURALES, TALES COMO; PRESENTACIONES MUSICALES, DE BAILE Y TEATRALES, QUE APORTEN A UNA SANA CONVIVENCIA EN LA COMUNA. </t>
  </si>
  <si>
    <t>CCTA-SMIC-2025-003</t>
  </si>
  <si>
    <t>Corporación de Cultura y Turismo de Armenia</t>
  </si>
  <si>
    <t>CONTRATO DE PRESTACIÓN DE SERVICIOS PARA LA REALIZACIÓN DE PRESENTACIONES ARTÍSTICAS EN EL ÁREA DE LA DANZA EN EL MARCO DE LA CELEBRACIÓN DEL DÍA DE LA DANZA EN EL MUNICIPIO DE ARMENIA QUINDÍO.</t>
  </si>
  <si>
    <r>
      <t xml:space="preserve">NO CUMPLE
</t>
    </r>
    <r>
      <rPr>
        <sz val="9"/>
        <rFont val="Arial"/>
        <family val="2"/>
      </rPr>
      <t>No se adjuta acta de liquidación o certificación</t>
    </r>
  </si>
  <si>
    <t>Alcaldía de Pasto - Secretaría de Bienestar Social</t>
  </si>
  <si>
    <t>PRESTACIÓN DE SERVICIOS PARA EL DESARROLLO DE ACTIVIDADES DE ATENCIÓN INTEGRAL A LA POBLACIÓN EN SITUACIÓN DE VULNERABILIDAD, EN EL MARCO DE LOS PROYECTOS DE INVERSIÓN SOCIAL DE LA ALCALDIA DE PASTO.</t>
  </si>
  <si>
    <t>PS-SC.2024</t>
  </si>
  <si>
    <t xml:space="preserve">CENTRO EDUCATIVO JUAN CARLOS GARZON </t>
  </si>
  <si>
    <t xml:space="preserve">Brindar servicios de gestión de los proyectos artísticos destinados al desarrollo de la Semana Cultural, promoviendo y ejecutando eventos académicos que fortalezcan la formación de estudiantes en danza, artes escénicas y pintura durante el año lectivo 2024 </t>
  </si>
  <si>
    <t>MINC-026-2023 Aceptación-016</t>
  </si>
  <si>
    <t xml:space="preserve">IMDER PALMIRA (MUNICIPIO DE PALMIRA) </t>
  </si>
  <si>
    <t xml:space="preserve">Contratar el servicio de apoyo logístico para la realización de actividades culturales y, recreativas, dentro del marco del plan anual de bienestar vigencia 2023, con el fin de contribuir al fortalecimiento de los procesos motivacionales, actitudinales y comportamentales de los servidores públicos y funcionarios del instituto municipal del deporte y la recreación de Palmira </t>
  </si>
  <si>
    <t>PS-SC.2023</t>
  </si>
  <si>
    <t xml:space="preserve">Brindar servicios de coordinación de los proyectos artísticos destinados al desarrollo de la Semana Cultural, promoviendo y ejecutando eventos académicos educativos que fortalezcan la formación de estudiantes en danza, música, dibujo, pintura y artes escénicas durante el año lectivo 2023 </t>
  </si>
  <si>
    <t>35-017-2023</t>
  </si>
  <si>
    <t xml:space="preserve">DIRECCIÓN SECCIONAL DE IMPUESTOS Y ADUANAS DE BUENAVENTURA (DIAN) </t>
  </si>
  <si>
    <t xml:space="preserve">Apoyo logístico, estructuración, organización y desarrollo de la actividad cierre de gestión y cultural establecida en el programa de Bienestar 2023 de la DIAN, para la Dirección Seccional de Impuestos y Aduanas de Buenaventura. </t>
  </si>
  <si>
    <t>PS-SC.2022</t>
  </si>
  <si>
    <t xml:space="preserve">Brindar servicios de coordinación de los proyectos artísticos destinados al desarrollo de la Semana Cultural, promoviendo y ejecutando eventos académicos educativos que fortalezcan la formación de estudiantes en danza, música, dibujo, pintura y artes escénicas durante el año lectivo 2022 </t>
  </si>
  <si>
    <t>PS-SC.2021</t>
  </si>
  <si>
    <t xml:space="preserve">Brindar servicios de coordinación para la creación de proyectos artísticos destinados al desarrollo de la Semana Cultural, promoviendo y ejecutando eventos académicos educativos durante el año lectivo 2021 que fortalezcan la formación de estudiantes en danza, música, dibujo, pintura y artes escénicas </t>
  </si>
  <si>
    <t>SI</t>
  </si>
  <si>
    <t>VALOR TOTAL DE LOS CONTRAOS O CONVENIOS QUE CUMPLEN CON CRITERIOS PARA SER PONDERADOS</t>
  </si>
  <si>
    <t xml:space="preserve">TOTAL CONTRATOS O CONVENIOS QUE CUMPLEN CON CRITERIOS PARA SER PONDERADOS </t>
  </si>
  <si>
    <t xml:space="preserve">PUNTAJE </t>
  </si>
  <si>
    <r>
      <t xml:space="preserve">EXPERIENCIA DE LA ESAL PONDERABLE B. 
El MINISTERIO asignará puntaje por cada contrato o convenio aportado con el cual se acredite entre los productos proyectos editoriales relacionados con las artes y las culturas con enfoque poblacional y territorial. Los documentos deberán tener fecha de publicación posterior al año 2020. La asignación del puntaje se hará conforme a la siguiente tabla:
</t>
    </r>
    <r>
      <rPr>
        <sz val="9"/>
        <color rgb="FF000000"/>
        <rFont val="Arial"/>
        <family val="2"/>
      </rPr>
      <t>- Un (1) contrato o convenio adicional al específico: 10 puntos
- Dos (2) contratos o convenios adicionales al específico: 20 puntos
Tres (3) contratos o convenios adicionales al específico: 30 puntos.
Si el proponente aclara o modifica las certificaciones de experiencia durante el traslado de evaluación, estas solo se tendrán en cuenta para el cumplimiento del requisito habilitante y no serán objeto de asignación de puntaje.
Los documentos publicados deberán relacionarse con la sistematización y análisis de proyectos editoriales artísticos y culturales con enfoque diferencial y poblacional.</t>
    </r>
  </si>
  <si>
    <t xml:space="preserve">NUMERO DE CONTRATO O CONVENIO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</si>
</sst>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164" formatCode="&quot;$&quot;\ #,##0;[Red]\-&quot;$&quot;\ #,##0"/>
    <numFmt numFmtId="165" formatCode="_-* #,##0.00\ _€_-;\-* #,##0.00\ _€_-;_-* &quot;-&quot;??\ _€_-;_-@_-"/>
    <numFmt numFmtId="166" formatCode="d\ &quot;de&quot;\ mmmm\ &quot;de&quot;\ yyyy"/>
    <numFmt numFmtId="167" formatCode="[$-C0A]dd\-mmm\-yy;@"/>
    <numFmt numFmtId="168" formatCode="_ * #,##0_ ;_ * \-#,##0_ ;_ * &quot;-&quot;??_ ;_ @_ "/>
    <numFmt numFmtId="169" formatCode="_-[$$-409]* #,##0_ ;_-[$$-409]* \-#,##0\ ;_-[$$-409]* &quot;-&quot;??_ ;_-@_ "/>
    <numFmt numFmtId="170" formatCode="_-[$$-409]* #,##0.00_ ;_-[$$-409]* \-#,##0.00\ ;_-[$$-409]* &quot;-&quot;??_ ;_-@_ "/>
    <numFmt numFmtId="171" formatCode="_(&quot;$&quot;* #,##0_);_(&quot;$&quot;* \(#,##0\);_(&quot;$&quot;* &quot;-&quot;??_);_(@_)"/>
    <numFmt numFmtId="172" formatCode="_-[$$-240A]\ * #,##0.00_-;\-[$$-240A]\ * #,##0.00_-;_-[$$-240A]\ * &quot;-&quot;??_-;_-@_-"/>
  </numFmts>
  <fonts count="12">
    <font>
      <sz val="10"/>
      <name val="Arial"/>
    </font>
    <font>
      <sz val="10"/>
      <name val="Arial"/>
      <family val="2"/>
    </font>
    <font>
      <b/>
      <sz val="9"/>
      <name val="Arial"/>
      <family val="2"/>
    </font>
    <font>
      <sz val="9"/>
      <name val="Arial"/>
      <family val="2"/>
    </font>
    <font>
      <b/>
      <sz val="9"/>
      <color rgb="FF000000"/>
      <name val="Arial"/>
      <family val="2"/>
    </font>
    <font>
      <sz val="10"/>
      <name val="Verdana"/>
      <family val="2"/>
      <charset val="1"/>
    </font>
    <font>
      <sz val="9"/>
      <color rgb="FF000000"/>
      <name val="Arial"/>
      <family val="2"/>
    </font>
    <font>
      <sz val="10"/>
      <color rgb="FF000000"/>
      <name val="Arial"/>
      <family val="2"/>
    </font>
    <font>
      <b/>
      <sz val="10"/>
      <name val="Arial"/>
      <family val="2"/>
    </font>
    <font>
      <b/>
      <sz val="10"/>
      <color rgb="FF000000"/>
      <name val="Arial"/>
      <family val="2"/>
    </font>
    <font>
      <b/>
      <sz val="10"/>
      <color rgb="FF1F1F1F"/>
      <name val="Calibri"/>
      <family val="2"/>
      <scheme val="minor"/>
    </font>
    <font>
      <sz val="10"/>
      <color rgb="FF1F1F1F"/>
      <name val="Calibri"/>
      <family val="2"/>
      <scheme val="minor"/>
    </font>
  </fonts>
  <fills count="6">
    <fill>
      <patternFill patternType="none"/>
    </fill>
    <fill>
      <patternFill patternType="gray125"/>
    </fill>
    <fill>
      <patternFill patternType="solid">
        <fgColor theme="4" tint="0.59999389629810485"/>
        <bgColor indexed="64"/>
      </patternFill>
    </fill>
    <fill>
      <patternFill patternType="solid">
        <fgColor theme="0"/>
        <bgColor indexed="64"/>
      </patternFill>
    </fill>
    <fill>
      <patternFill patternType="solid">
        <fgColor theme="6" tint="0.59999389629810485"/>
        <bgColor indexed="64"/>
      </patternFill>
    </fill>
    <fill>
      <patternFill patternType="solid">
        <fgColor rgb="FFFF0000"/>
        <bgColor indexed="64"/>
      </patternFill>
    </fill>
  </fills>
  <borders count="20">
    <border>
      <left/>
      <right/>
      <top/>
      <bottom/>
      <diagonal/>
    </border>
    <border>
      <left style="double">
        <color indexed="64"/>
      </left>
      <right/>
      <top style="double">
        <color indexed="64"/>
      </top>
      <bottom/>
      <diagonal/>
    </border>
    <border>
      <left/>
      <right/>
      <top style="double">
        <color indexed="64"/>
      </top>
      <bottom/>
      <diagonal/>
    </border>
    <border>
      <left/>
      <right style="double">
        <color indexed="64"/>
      </right>
      <top style="double">
        <color indexed="64"/>
      </top>
      <bottom/>
      <diagonal/>
    </border>
    <border>
      <left style="double">
        <color indexed="64"/>
      </left>
      <right/>
      <top/>
      <bottom style="double">
        <color indexed="64"/>
      </bottom>
      <diagonal/>
    </border>
    <border>
      <left/>
      <right/>
      <top/>
      <bottom style="double">
        <color indexed="64"/>
      </bottom>
      <diagonal/>
    </border>
    <border>
      <left/>
      <right style="double">
        <color indexed="64"/>
      </right>
      <top/>
      <bottom style="double">
        <color indexed="64"/>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top style="thin">
        <color rgb="FF000000"/>
      </top>
      <bottom/>
      <diagonal/>
    </border>
    <border>
      <left style="thin">
        <color rgb="FF000000"/>
      </left>
      <right style="thin">
        <color rgb="FF000000"/>
      </right>
      <top/>
      <bottom style="thin">
        <color rgb="FF000000"/>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rgb="FF000000"/>
      </left>
      <right/>
      <top/>
      <bottom style="thin">
        <color rgb="FF000000"/>
      </bottom>
      <diagonal/>
    </border>
    <border>
      <left style="thin">
        <color rgb="FF000000"/>
      </left>
      <right style="thin">
        <color rgb="FF000000"/>
      </right>
      <top/>
      <bottom/>
      <diagonal/>
    </border>
    <border>
      <left style="thin">
        <color rgb="FF000000"/>
      </left>
      <right/>
      <top/>
      <bottom/>
      <diagonal/>
    </border>
    <border>
      <left style="thin">
        <color rgb="FF000000"/>
      </left>
      <right style="thin">
        <color rgb="FF000000"/>
      </right>
      <top style="thin">
        <color rgb="FF000000"/>
      </top>
      <bottom/>
      <diagonal/>
    </border>
    <border>
      <left/>
      <right/>
      <top style="double">
        <color indexed="64"/>
      </top>
      <bottom style="thin">
        <color rgb="FF000000"/>
      </bottom>
      <diagonal/>
    </border>
    <border>
      <left/>
      <right style="thin">
        <color indexed="64"/>
      </right>
      <top style="thin">
        <color rgb="FF000000"/>
      </top>
      <bottom style="thin">
        <color rgb="FF000000"/>
      </bottom>
      <diagonal/>
    </border>
  </borders>
  <cellStyleXfs count="2">
    <xf numFmtId="0" fontId="0" fillId="0" borderId="0"/>
    <xf numFmtId="165" fontId="1" fillId="0" borderId="0" applyFont="0" applyFill="0" applyBorder="0" applyAlignment="0" applyProtection="0"/>
  </cellStyleXfs>
  <cellXfs count="107">
    <xf numFmtId="0" fontId="0" fillId="0" borderId="0" xfId="0"/>
    <xf numFmtId="0" fontId="2" fillId="0" borderId="0" xfId="0" applyFont="1" applyAlignment="1" applyProtection="1">
      <alignment vertical="center"/>
      <protection hidden="1"/>
    </xf>
    <xf numFmtId="0" fontId="3" fillId="0" borderId="0" xfId="0" applyFont="1" applyProtection="1">
      <protection hidden="1"/>
    </xf>
    <xf numFmtId="0" fontId="2" fillId="0" borderId="0" xfId="0" applyFont="1" applyAlignment="1" applyProtection="1">
      <alignment horizontal="center" vertical="center" wrapText="1"/>
      <protection hidden="1"/>
    </xf>
    <xf numFmtId="0" fontId="3" fillId="0" borderId="0" xfId="0" applyFont="1" applyAlignment="1" applyProtection="1">
      <alignment horizontal="justify" vertical="center" wrapText="1"/>
      <protection hidden="1"/>
    </xf>
    <xf numFmtId="167" fontId="3" fillId="0" borderId="0" xfId="0" applyNumberFormat="1" applyFont="1" applyAlignment="1" applyProtection="1">
      <alignment horizontal="center" vertical="center" wrapText="1"/>
      <protection hidden="1"/>
    </xf>
    <xf numFmtId="168" fontId="2" fillId="0" borderId="0" xfId="1" applyNumberFormat="1" applyFont="1" applyFill="1" applyBorder="1" applyAlignment="1" applyProtection="1">
      <alignment horizontal="center" vertical="center" wrapText="1"/>
      <protection hidden="1"/>
    </xf>
    <xf numFmtId="0" fontId="3" fillId="0" borderId="0" xfId="0" applyFont="1" applyAlignment="1" applyProtection="1">
      <alignment horizontal="center" vertical="top" wrapText="1"/>
      <protection hidden="1"/>
    </xf>
    <xf numFmtId="0" fontId="3" fillId="0" borderId="0" xfId="0" applyFont="1" applyAlignment="1" applyProtection="1">
      <alignment vertical="top" wrapText="1"/>
      <protection hidden="1"/>
    </xf>
    <xf numFmtId="0" fontId="2" fillId="0" borderId="0" xfId="0" applyFont="1" applyAlignment="1" applyProtection="1">
      <alignment horizontal="center"/>
      <protection hidden="1"/>
    </xf>
    <xf numFmtId="0" fontId="2" fillId="0" borderId="0" xfId="0" applyFont="1" applyProtection="1">
      <protection hidden="1"/>
    </xf>
    <xf numFmtId="0" fontId="2" fillId="0" borderId="0" xfId="0" applyFont="1" applyAlignment="1" applyProtection="1">
      <alignment vertical="top" wrapText="1"/>
      <protection hidden="1"/>
    </xf>
    <xf numFmtId="0" fontId="3" fillId="0" borderId="0" xfId="0" applyFont="1"/>
    <xf numFmtId="0" fontId="3" fillId="0" borderId="0" xfId="0" applyFont="1" applyAlignment="1" applyProtection="1">
      <alignment horizontal="center"/>
      <protection hidden="1"/>
    </xf>
    <xf numFmtId="0" fontId="2" fillId="0" borderId="0" xfId="0" applyFont="1" applyAlignment="1" applyProtection="1">
      <alignment horizontal="center" vertical="center"/>
      <protection hidden="1"/>
    </xf>
    <xf numFmtId="3" fontId="2" fillId="0" borderId="0" xfId="0" applyNumberFormat="1" applyFont="1" applyProtection="1">
      <protection hidden="1"/>
    </xf>
    <xf numFmtId="0" fontId="9" fillId="0" borderId="7" xfId="0" applyFont="1" applyBorder="1" applyAlignment="1">
      <alignment horizontal="center" vertical="center" wrapText="1"/>
    </xf>
    <xf numFmtId="0" fontId="7" fillId="0" borderId="7" xfId="0" applyFont="1" applyBorder="1" applyAlignment="1">
      <alignment horizontal="center" vertical="center" wrapText="1"/>
    </xf>
    <xf numFmtId="169" fontId="3" fillId="0" borderId="7" xfId="0" applyNumberFormat="1" applyFont="1" applyBorder="1" applyAlignment="1" applyProtection="1">
      <alignment horizontal="center" vertical="center" wrapText="1"/>
      <protection hidden="1"/>
    </xf>
    <xf numFmtId="0" fontId="2" fillId="0" borderId="7" xfId="0" applyFont="1" applyBorder="1" applyAlignment="1" applyProtection="1">
      <alignment horizontal="center" vertical="center"/>
      <protection hidden="1"/>
    </xf>
    <xf numFmtId="0" fontId="2" fillId="0" borderId="11" xfId="0" applyFont="1" applyBorder="1" applyAlignment="1" applyProtection="1">
      <alignment horizontal="center" vertical="center" wrapText="1"/>
      <protection hidden="1"/>
    </xf>
    <xf numFmtId="168" fontId="8" fillId="2" borderId="7" xfId="0" applyNumberFormat="1" applyFont="1" applyFill="1" applyBorder="1" applyAlignment="1" applyProtection="1">
      <alignment horizontal="center" vertical="center" wrapText="1"/>
      <protection hidden="1"/>
    </xf>
    <xf numFmtId="0" fontId="4" fillId="0" borderId="12" xfId="0" applyFont="1" applyBorder="1" applyAlignment="1">
      <alignment horizontal="center" vertical="center" wrapText="1"/>
    </xf>
    <xf numFmtId="0" fontId="9" fillId="0" borderId="7" xfId="0" applyFont="1" applyBorder="1" applyAlignment="1">
      <alignment horizontal="center" vertical="center" wrapText="1" indent="3"/>
    </xf>
    <xf numFmtId="0" fontId="9" fillId="0" borderId="7" xfId="0" applyFont="1" applyBorder="1" applyAlignment="1">
      <alignment horizontal="center" vertical="center" wrapText="1" indent="4"/>
    </xf>
    <xf numFmtId="0" fontId="5" fillId="0" borderId="0" xfId="0" applyFont="1" applyAlignment="1">
      <alignment vertical="center" wrapText="1"/>
    </xf>
    <xf numFmtId="3" fontId="6" fillId="0" borderId="7" xfId="0" applyNumberFormat="1" applyFont="1" applyBorder="1" applyAlignment="1" applyProtection="1">
      <alignment horizontal="center" vertical="center" wrapText="1"/>
      <protection hidden="1"/>
    </xf>
    <xf numFmtId="3" fontId="3" fillId="0" borderId="0" xfId="0" applyNumberFormat="1" applyFont="1" applyProtection="1">
      <protection hidden="1"/>
    </xf>
    <xf numFmtId="172" fontId="3" fillId="0" borderId="0" xfId="0" applyNumberFormat="1" applyFont="1" applyProtection="1">
      <protection hidden="1"/>
    </xf>
    <xf numFmtId="0" fontId="3" fillId="0" borderId="0" xfId="0" applyFont="1" applyAlignment="1" applyProtection="1">
      <alignment wrapText="1"/>
      <protection hidden="1"/>
    </xf>
    <xf numFmtId="0" fontId="2" fillId="3" borderId="7" xfId="0" applyFont="1" applyFill="1" applyBorder="1" applyAlignment="1" applyProtection="1">
      <alignment horizontal="center" vertical="center"/>
      <protection hidden="1"/>
    </xf>
    <xf numFmtId="0" fontId="1" fillId="0" borderId="7" xfId="0" applyFont="1" applyBorder="1" applyAlignment="1" applyProtection="1">
      <alignment horizontal="center" vertical="center" wrapText="1"/>
      <protection hidden="1"/>
    </xf>
    <xf numFmtId="0" fontId="7" fillId="4" borderId="7" xfId="0" applyFont="1" applyFill="1" applyBorder="1" applyAlignment="1">
      <alignment horizontal="center" vertical="center" wrapText="1"/>
    </xf>
    <xf numFmtId="170" fontId="2" fillId="0" borderId="7" xfId="0" applyNumberFormat="1" applyFont="1" applyBorder="1" applyAlignment="1" applyProtection="1">
      <alignment horizontal="center" vertical="center"/>
      <protection hidden="1"/>
    </xf>
    <xf numFmtId="0" fontId="1" fillId="0" borderId="17" xfId="0" applyFont="1" applyBorder="1" applyAlignment="1" applyProtection="1">
      <alignment horizontal="center" vertical="center" wrapText="1"/>
      <protection hidden="1"/>
    </xf>
    <xf numFmtId="0" fontId="1" fillId="0" borderId="10" xfId="0" applyFont="1" applyBorder="1" applyAlignment="1" applyProtection="1">
      <alignment horizontal="center" vertical="center" wrapText="1"/>
      <protection hidden="1"/>
    </xf>
    <xf numFmtId="0" fontId="2" fillId="0" borderId="8" xfId="0" applyFont="1" applyBorder="1" applyAlignment="1" applyProtection="1">
      <alignment horizontal="center" vertical="center" wrapText="1"/>
      <protection hidden="1"/>
    </xf>
    <xf numFmtId="0" fontId="10" fillId="0" borderId="12" xfId="0" applyFont="1" applyBorder="1" applyAlignment="1">
      <alignment horizontal="left" vertical="center" wrapText="1" indent="1" readingOrder="1"/>
    </xf>
    <xf numFmtId="0" fontId="11" fillId="0" borderId="12" xfId="0" applyFont="1" applyBorder="1" applyAlignment="1">
      <alignment horizontal="left" vertical="center" wrapText="1" indent="1" readingOrder="1"/>
    </xf>
    <xf numFmtId="0" fontId="2" fillId="0" borderId="12" xfId="0" applyFont="1" applyBorder="1" applyAlignment="1" applyProtection="1">
      <alignment horizontal="center" vertical="center" wrapText="1"/>
      <protection hidden="1"/>
    </xf>
    <xf numFmtId="14" fontId="11" fillId="0" borderId="12" xfId="0" applyNumberFormat="1" applyFont="1" applyBorder="1" applyAlignment="1">
      <alignment horizontal="left" vertical="center" wrapText="1" indent="1" readingOrder="1"/>
    </xf>
    <xf numFmtId="164" fontId="11" fillId="0" borderId="12" xfId="0" applyNumberFormat="1" applyFont="1" applyBorder="1" applyAlignment="1">
      <alignment horizontal="left" vertical="center" wrapText="1" indent="1" readingOrder="1"/>
    </xf>
    <xf numFmtId="9" fontId="11" fillId="0" borderId="12" xfId="0" applyNumberFormat="1" applyFont="1" applyBorder="1" applyAlignment="1">
      <alignment vertical="center" wrapText="1" readingOrder="1"/>
    </xf>
    <xf numFmtId="170" fontId="11" fillId="0" borderId="12" xfId="0" applyNumberFormat="1" applyFont="1" applyBorder="1" applyAlignment="1">
      <alignment horizontal="left" vertical="center" wrapText="1" indent="1" readingOrder="1"/>
    </xf>
    <xf numFmtId="1" fontId="2" fillId="3" borderId="7" xfId="0" applyNumberFormat="1" applyFont="1" applyFill="1" applyBorder="1" applyAlignment="1" applyProtection="1">
      <alignment horizontal="center" vertical="center"/>
      <protection hidden="1"/>
    </xf>
    <xf numFmtId="0" fontId="2" fillId="0" borderId="7" xfId="0" applyFont="1" applyBorder="1" applyAlignment="1" applyProtection="1">
      <alignment horizontal="center" vertical="center" wrapText="1"/>
      <protection hidden="1"/>
    </xf>
    <xf numFmtId="0" fontId="7" fillId="5" borderId="7" xfId="0" applyFont="1" applyFill="1" applyBorder="1" applyAlignment="1">
      <alignment horizontal="center" vertical="center" wrapText="1"/>
    </xf>
    <xf numFmtId="3" fontId="4" fillId="0" borderId="7" xfId="0" applyNumberFormat="1" applyFont="1" applyBorder="1" applyAlignment="1" applyProtection="1">
      <alignment horizontal="center" vertical="center" wrapText="1"/>
      <protection hidden="1"/>
    </xf>
    <xf numFmtId="167" fontId="2" fillId="2" borderId="7" xfId="0" applyNumberFormat="1" applyFont="1" applyFill="1" applyBorder="1" applyAlignment="1" applyProtection="1">
      <alignment horizontal="center" vertical="center" wrapText="1"/>
      <protection hidden="1"/>
    </xf>
    <xf numFmtId="168" fontId="2" fillId="2" borderId="7" xfId="1" applyNumberFormat="1" applyFont="1" applyFill="1" applyBorder="1" applyAlignment="1" applyProtection="1">
      <alignment horizontal="center" vertical="center" wrapText="1"/>
      <protection hidden="1"/>
    </xf>
    <xf numFmtId="0" fontId="3" fillId="2" borderId="7" xfId="0" applyFont="1" applyFill="1" applyBorder="1" applyAlignment="1" applyProtection="1">
      <alignment vertical="top" wrapText="1"/>
      <protection hidden="1"/>
    </xf>
    <xf numFmtId="168" fontId="2" fillId="2" borderId="7" xfId="0" applyNumberFormat="1" applyFont="1" applyFill="1" applyBorder="1" applyAlignment="1" applyProtection="1">
      <alignment horizontal="center" vertical="center"/>
      <protection hidden="1"/>
    </xf>
    <xf numFmtId="169" fontId="7" fillId="3" borderId="12" xfId="0" applyNumberFormat="1" applyFont="1" applyFill="1" applyBorder="1" applyAlignment="1">
      <alignment horizontal="right" vertical="center" wrapText="1"/>
    </xf>
    <xf numFmtId="170" fontId="7" fillId="3" borderId="12" xfId="0" applyNumberFormat="1" applyFont="1" applyFill="1" applyBorder="1" applyAlignment="1">
      <alignment horizontal="right" vertical="center" wrapText="1"/>
    </xf>
    <xf numFmtId="169" fontId="7" fillId="3" borderId="13" xfId="0" applyNumberFormat="1" applyFont="1" applyFill="1" applyBorder="1" applyAlignment="1">
      <alignment horizontal="right" vertical="center" wrapText="1"/>
    </xf>
    <xf numFmtId="170" fontId="7" fillId="3" borderId="13" xfId="0" applyNumberFormat="1" applyFont="1" applyFill="1" applyBorder="1" applyAlignment="1">
      <alignment horizontal="right" vertical="center" wrapText="1"/>
    </xf>
    <xf numFmtId="169" fontId="7" fillId="3" borderId="7" xfId="0" applyNumberFormat="1" applyFont="1" applyFill="1" applyBorder="1" applyAlignment="1">
      <alignment horizontal="right" vertical="center" wrapText="1"/>
    </xf>
    <xf numFmtId="170" fontId="7" fillId="3" borderId="7" xfId="0" applyNumberFormat="1" applyFont="1" applyFill="1" applyBorder="1" applyAlignment="1">
      <alignment horizontal="right" vertical="center" wrapText="1"/>
    </xf>
    <xf numFmtId="171" fontId="9" fillId="0" borderId="11" xfId="0" applyNumberFormat="1" applyFont="1" applyBorder="1" applyAlignment="1">
      <alignment horizontal="right" vertical="center" wrapText="1"/>
    </xf>
    <xf numFmtId="0" fontId="7" fillId="0" borderId="14" xfId="0" applyFont="1" applyBorder="1" applyAlignment="1">
      <alignment horizontal="right" vertical="center" wrapText="1"/>
    </xf>
    <xf numFmtId="0" fontId="7" fillId="0" borderId="7" xfId="0" applyFont="1" applyBorder="1" applyAlignment="1">
      <alignment horizontal="right" vertical="center" wrapText="1"/>
    </xf>
    <xf numFmtId="171" fontId="9" fillId="0" borderId="7" xfId="0" applyNumberFormat="1" applyFont="1" applyBorder="1" applyAlignment="1">
      <alignment horizontal="right" vertical="center" wrapText="1"/>
    </xf>
    <xf numFmtId="0" fontId="9" fillId="0" borderId="0" xfId="0" applyFont="1" applyAlignment="1">
      <alignment horizontal="center" vertical="center" wrapText="1"/>
    </xf>
    <xf numFmtId="171" fontId="9" fillId="0" borderId="0" xfId="0" applyNumberFormat="1" applyFont="1" applyAlignment="1">
      <alignment horizontal="right" vertical="center" wrapText="1"/>
    </xf>
    <xf numFmtId="0" fontId="7" fillId="0" borderId="0" xfId="0" applyFont="1" applyAlignment="1">
      <alignment horizontal="right" vertical="center" wrapText="1"/>
    </xf>
    <xf numFmtId="0" fontId="2" fillId="0" borderId="14" xfId="0" applyFont="1" applyBorder="1" applyAlignment="1" applyProtection="1">
      <alignment horizontal="center" vertical="center" wrapText="1"/>
      <protection hidden="1"/>
    </xf>
    <xf numFmtId="0" fontId="2" fillId="0" borderId="16" xfId="0" applyFont="1" applyBorder="1" applyAlignment="1" applyProtection="1">
      <alignment horizontal="center" vertical="center" wrapText="1"/>
      <protection hidden="1"/>
    </xf>
    <xf numFmtId="0" fontId="3" fillId="0" borderId="8" xfId="0" applyFont="1" applyBorder="1" applyAlignment="1" applyProtection="1">
      <alignment horizontal="center" vertical="center" wrapText="1"/>
      <protection hidden="1"/>
    </xf>
    <xf numFmtId="0" fontId="3" fillId="0" borderId="7" xfId="0" applyFont="1" applyBorder="1" applyAlignment="1" applyProtection="1">
      <alignment horizontal="center" vertical="center" wrapText="1"/>
      <protection hidden="1"/>
    </xf>
    <xf numFmtId="0" fontId="3" fillId="3" borderId="8" xfId="0" applyFont="1" applyFill="1" applyBorder="1" applyAlignment="1" applyProtection="1">
      <alignment horizontal="center" vertical="center" wrapText="1"/>
      <protection hidden="1"/>
    </xf>
    <xf numFmtId="0" fontId="3" fillId="0" borderId="10" xfId="0" applyFont="1" applyBorder="1" applyAlignment="1" applyProtection="1">
      <alignment horizontal="center" vertical="center" wrapText="1"/>
      <protection hidden="1"/>
    </xf>
    <xf numFmtId="0" fontId="3" fillId="0" borderId="17" xfId="0" applyFont="1" applyBorder="1" applyAlignment="1" applyProtection="1">
      <alignment horizontal="center" vertical="center" wrapText="1"/>
      <protection hidden="1"/>
    </xf>
    <xf numFmtId="0" fontId="2" fillId="0" borderId="15" xfId="0" applyFont="1" applyBorder="1" applyAlignment="1" applyProtection="1">
      <alignment horizontal="center" vertical="center" wrapText="1"/>
      <protection hidden="1"/>
    </xf>
    <xf numFmtId="170" fontId="3" fillId="0" borderId="7" xfId="0" applyNumberFormat="1" applyFont="1" applyBorder="1" applyAlignment="1" applyProtection="1">
      <alignment horizontal="center" vertical="center" wrapText="1"/>
      <protection hidden="1"/>
    </xf>
    <xf numFmtId="0" fontId="4" fillId="0" borderId="7" xfId="0" applyFont="1" applyBorder="1" applyAlignment="1" applyProtection="1">
      <alignment horizontal="center" vertical="center" wrapText="1"/>
      <protection hidden="1"/>
    </xf>
    <xf numFmtId="0" fontId="4" fillId="0" borderId="17" xfId="0" applyFont="1" applyBorder="1" applyAlignment="1" applyProtection="1">
      <alignment horizontal="center" vertical="center" wrapText="1"/>
      <protection hidden="1"/>
    </xf>
    <xf numFmtId="167" fontId="2" fillId="0" borderId="7" xfId="0" applyNumberFormat="1" applyFont="1" applyBorder="1" applyAlignment="1" applyProtection="1">
      <alignment horizontal="center" vertical="center" wrapText="1"/>
      <protection hidden="1"/>
    </xf>
    <xf numFmtId="0" fontId="2" fillId="0" borderId="8" xfId="0" applyFont="1" applyBorder="1" applyAlignment="1" applyProtection="1">
      <alignment horizontal="center" vertical="center" wrapText="1"/>
      <protection hidden="1"/>
    </xf>
    <xf numFmtId="0" fontId="2" fillId="0" borderId="9" xfId="0" applyFont="1" applyBorder="1" applyAlignment="1" applyProtection="1">
      <alignment horizontal="center" vertical="center" wrapText="1"/>
      <protection hidden="1"/>
    </xf>
    <xf numFmtId="0" fontId="2" fillId="0" borderId="8" xfId="0" applyFont="1" applyBorder="1" applyAlignment="1" applyProtection="1">
      <alignment horizontal="center" vertical="top" wrapText="1"/>
      <protection hidden="1"/>
    </xf>
    <xf numFmtId="0" fontId="2" fillId="0" borderId="9" xfId="0" applyFont="1" applyBorder="1" applyAlignment="1" applyProtection="1">
      <alignment horizontal="center" vertical="top" wrapText="1"/>
      <protection hidden="1"/>
    </xf>
    <xf numFmtId="0" fontId="9" fillId="0" borderId="7" xfId="0" applyFont="1" applyBorder="1" applyAlignment="1">
      <alignment horizontal="center" vertical="center" wrapText="1"/>
    </xf>
    <xf numFmtId="0" fontId="7" fillId="0" borderId="7" xfId="0" applyFont="1" applyBorder="1" applyAlignment="1">
      <alignment horizontal="left" vertical="center" wrapText="1"/>
    </xf>
    <xf numFmtId="0" fontId="7" fillId="0" borderId="7" xfId="0" applyFont="1" applyBorder="1" applyAlignment="1">
      <alignment horizontal="center" vertical="center" wrapText="1"/>
    </xf>
    <xf numFmtId="0" fontId="2" fillId="0" borderId="19" xfId="0" applyFont="1" applyBorder="1" applyAlignment="1" applyProtection="1">
      <alignment horizontal="center" vertical="center" wrapText="1"/>
      <protection hidden="1"/>
    </xf>
    <xf numFmtId="0" fontId="2" fillId="0" borderId="18" xfId="0" applyFont="1" applyBorder="1" applyAlignment="1" applyProtection="1">
      <alignment horizontal="center" vertical="center" wrapText="1"/>
      <protection hidden="1"/>
    </xf>
    <xf numFmtId="0" fontId="4" fillId="0" borderId="12" xfId="0" applyFont="1" applyBorder="1" applyAlignment="1">
      <alignment horizontal="center" vertical="center" wrapText="1"/>
    </xf>
    <xf numFmtId="0" fontId="9" fillId="0" borderId="11" xfId="0" applyFont="1" applyBorder="1" applyAlignment="1">
      <alignment horizontal="center" vertical="center" wrapText="1"/>
    </xf>
    <xf numFmtId="0" fontId="2" fillId="0" borderId="0" xfId="0" applyFont="1" applyAlignment="1" applyProtection="1">
      <alignment horizontal="center" vertical="center"/>
      <protection hidden="1"/>
    </xf>
    <xf numFmtId="0" fontId="2" fillId="0" borderId="0" xfId="0" applyFont="1" applyAlignment="1" applyProtection="1">
      <alignment horizontal="center" vertical="center" wrapText="1"/>
      <protection hidden="1"/>
    </xf>
    <xf numFmtId="0" fontId="3" fillId="2" borderId="7" xfId="0" applyFont="1" applyFill="1" applyBorder="1" applyAlignment="1" applyProtection="1">
      <alignment horizontal="center"/>
      <protection hidden="1"/>
    </xf>
    <xf numFmtId="0" fontId="2" fillId="0" borderId="0" xfId="0" applyFont="1" applyAlignment="1" applyProtection="1">
      <alignment horizontal="center"/>
      <protection hidden="1"/>
    </xf>
    <xf numFmtId="0" fontId="4" fillId="3" borderId="7" xfId="0" applyFont="1" applyFill="1" applyBorder="1" applyAlignment="1" applyProtection="1">
      <alignment horizontal="left" vertical="center" wrapText="1"/>
      <protection hidden="1"/>
    </xf>
    <xf numFmtId="0" fontId="2" fillId="3" borderId="7" xfId="0" applyFont="1" applyFill="1" applyBorder="1" applyAlignment="1" applyProtection="1">
      <alignment horizontal="left" vertical="center"/>
      <protection hidden="1"/>
    </xf>
    <xf numFmtId="0" fontId="2" fillId="0" borderId="11" xfId="0" applyFont="1" applyBorder="1" applyAlignment="1" applyProtection="1">
      <alignment horizontal="center" vertical="center" wrapText="1"/>
      <protection hidden="1"/>
    </xf>
    <xf numFmtId="0" fontId="2" fillId="0" borderId="0" xfId="0" applyFont="1" applyAlignment="1" applyProtection="1">
      <alignment horizontal="left" vertical="center"/>
      <protection hidden="1"/>
    </xf>
    <xf numFmtId="0" fontId="2" fillId="0" borderId="1" xfId="0" applyFont="1" applyBorder="1" applyAlignment="1" applyProtection="1">
      <alignment horizontal="center" vertical="center"/>
      <protection hidden="1"/>
    </xf>
    <xf numFmtId="0" fontId="2" fillId="0" borderId="2" xfId="0" applyFont="1" applyBorder="1" applyAlignment="1" applyProtection="1">
      <alignment horizontal="center" vertical="center"/>
      <protection hidden="1"/>
    </xf>
    <xf numFmtId="0" fontId="2" fillId="0" borderId="3" xfId="0" applyFont="1" applyBorder="1" applyAlignment="1" applyProtection="1">
      <alignment horizontal="center" vertical="center"/>
      <protection hidden="1"/>
    </xf>
    <xf numFmtId="0" fontId="2" fillId="0" borderId="4" xfId="0" applyFont="1" applyBorder="1" applyAlignment="1" applyProtection="1">
      <alignment horizontal="center" vertical="center"/>
      <protection hidden="1"/>
    </xf>
    <xf numFmtId="0" fontId="2" fillId="0" borderId="5" xfId="0" applyFont="1" applyBorder="1" applyAlignment="1" applyProtection="1">
      <alignment horizontal="center" vertical="center"/>
      <protection hidden="1"/>
    </xf>
    <xf numFmtId="0" fontId="2" fillId="0" borderId="6" xfId="0" applyFont="1" applyBorder="1" applyAlignment="1" applyProtection="1">
      <alignment horizontal="center" vertical="center"/>
      <protection hidden="1"/>
    </xf>
    <xf numFmtId="166" fontId="2" fillId="2" borderId="1" xfId="0" applyNumberFormat="1" applyFont="1" applyFill="1" applyBorder="1" applyAlignment="1" applyProtection="1">
      <alignment horizontal="center" vertical="center"/>
      <protection locked="0" hidden="1"/>
    </xf>
    <xf numFmtId="166" fontId="2" fillId="2" borderId="3" xfId="0" applyNumberFormat="1" applyFont="1" applyFill="1" applyBorder="1" applyAlignment="1" applyProtection="1">
      <alignment horizontal="center" vertical="center"/>
      <protection locked="0" hidden="1"/>
    </xf>
    <xf numFmtId="166" fontId="2" fillId="2" borderId="4" xfId="0" applyNumberFormat="1" applyFont="1" applyFill="1" applyBorder="1" applyAlignment="1" applyProtection="1">
      <alignment horizontal="center" vertical="center"/>
      <protection locked="0" hidden="1"/>
    </xf>
    <xf numFmtId="166" fontId="2" fillId="2" borderId="6" xfId="0" applyNumberFormat="1" applyFont="1" applyFill="1" applyBorder="1" applyAlignment="1" applyProtection="1">
      <alignment horizontal="center" vertical="center"/>
      <protection locked="0" hidden="1"/>
    </xf>
    <xf numFmtId="0" fontId="2" fillId="0" borderId="7" xfId="0" applyFont="1" applyBorder="1" applyAlignment="1" applyProtection="1">
      <alignment horizontal="center" vertical="center" wrapText="1"/>
      <protection hidden="1"/>
    </xf>
  </cellXfs>
  <cellStyles count="2">
    <cellStyle name="Millares" xfId="1" builtinId="3"/>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222251</xdr:colOff>
      <xdr:row>0</xdr:row>
      <xdr:rowOff>137583</xdr:rowOff>
    </xdr:from>
    <xdr:to>
      <xdr:col>2</xdr:col>
      <xdr:colOff>246125</xdr:colOff>
      <xdr:row>2</xdr:row>
      <xdr:rowOff>307975</xdr:rowOff>
    </xdr:to>
    <xdr:pic>
      <xdr:nvPicPr>
        <xdr:cNvPr id="3" name="Imagen 2" descr="Vista previa de imagen">
          <a:extLst>
            <a:ext uri="{FF2B5EF4-FFF2-40B4-BE49-F238E27FC236}">
              <a16:creationId xmlns:a16="http://schemas.microsoft.com/office/drawing/2014/main" id="{EAD21080-D418-4820-9D11-B07C2C3ABDB8}"/>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16049" y="137583"/>
          <a:ext cx="978836" cy="751245"/>
        </a:xfrm>
        <a:prstGeom prst="rect">
          <a:avLst/>
        </a:prstGeom>
        <a:noFill/>
        <a:ln>
          <a:noFill/>
        </a:ln>
      </xdr:spPr>
    </xdr:pic>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F5"/>
  <sheetViews>
    <sheetView workbookViewId="0">
      <selection activeCell="C13" sqref="C13"/>
    </sheetView>
  </sheetViews>
  <sheetFormatPr defaultColWidth="11.42578125" defaultRowHeight="12.95"/>
  <cols>
    <col min="1" max="1" width="22" customWidth="1"/>
    <col min="2" max="2" width="25.85546875" customWidth="1"/>
    <col min="4" max="4" width="16.42578125" customWidth="1"/>
    <col min="6" max="6" width="29.7109375" customWidth="1"/>
  </cols>
  <sheetData>
    <row r="1" spans="1:6">
      <c r="A1" s="81" t="s">
        <v>0</v>
      </c>
      <c r="B1" s="81"/>
      <c r="C1" s="81"/>
      <c r="D1" s="81"/>
      <c r="E1" s="81"/>
      <c r="F1" s="81"/>
    </row>
    <row r="2" spans="1:6" ht="48.95" customHeight="1">
      <c r="A2" s="81" t="s">
        <v>1</v>
      </c>
      <c r="B2" s="81"/>
      <c r="C2" s="81"/>
      <c r="D2" s="81"/>
      <c r="E2" s="81"/>
      <c r="F2" s="81"/>
    </row>
    <row r="3" spans="1:6" ht="132" customHeight="1">
      <c r="A3" s="82" t="s">
        <v>2</v>
      </c>
      <c r="B3" s="82"/>
      <c r="C3" s="83" t="s">
        <v>3</v>
      </c>
      <c r="D3" s="83"/>
      <c r="E3" s="83" t="s">
        <v>4</v>
      </c>
      <c r="F3" s="83"/>
    </row>
    <row r="4" spans="1:6" ht="20.25" customHeight="1">
      <c r="A4" s="23" t="s">
        <v>5</v>
      </c>
      <c r="B4" s="24" t="s">
        <v>6</v>
      </c>
      <c r="C4" s="16" t="s">
        <v>5</v>
      </c>
      <c r="D4" s="16" t="s">
        <v>7</v>
      </c>
      <c r="E4" s="16" t="s">
        <v>5</v>
      </c>
      <c r="F4" s="16" t="s">
        <v>7</v>
      </c>
    </row>
    <row r="5" spans="1:6" ht="24.75" customHeight="1">
      <c r="A5" s="17"/>
      <c r="B5" s="46" t="s">
        <v>6</v>
      </c>
      <c r="C5" s="32" t="s">
        <v>5</v>
      </c>
      <c r="D5" s="17"/>
      <c r="E5" s="32" t="s">
        <v>5</v>
      </c>
      <c r="F5" s="17"/>
    </row>
  </sheetData>
  <mergeCells count="5">
    <mergeCell ref="A1:F1"/>
    <mergeCell ref="A2:F2"/>
    <mergeCell ref="A3:B3"/>
    <mergeCell ref="C3:D3"/>
    <mergeCell ref="E3:F3"/>
  </mergeCells>
  <printOptions horizontalCentered="1"/>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2:M31"/>
  <sheetViews>
    <sheetView showGridLines="0" topLeftCell="B13" zoomScale="129" zoomScaleNormal="129" workbookViewId="0">
      <selection activeCell="K16" sqref="K16"/>
    </sheetView>
  </sheetViews>
  <sheetFormatPr defaultColWidth="11.42578125" defaultRowHeight="12"/>
  <cols>
    <col min="1" max="1" width="5.140625" style="2" customWidth="1"/>
    <col min="2" max="2" width="12.42578125" style="2" customWidth="1"/>
    <col min="3" max="3" width="18.85546875" style="2" customWidth="1"/>
    <col min="4" max="4" width="27" style="8" customWidth="1"/>
    <col min="5" max="5" width="42" style="8" customWidth="1"/>
    <col min="6" max="6" width="15.140625" style="8" customWidth="1"/>
    <col min="7" max="7" width="18" style="8" customWidth="1"/>
    <col min="8" max="8" width="20.7109375" style="8" customWidth="1"/>
    <col min="9" max="9" width="23" style="8" customWidth="1"/>
    <col min="10" max="10" width="21.42578125" style="2" customWidth="1"/>
    <col min="11" max="11" width="49.42578125" style="2" customWidth="1"/>
    <col min="12" max="12" width="15.42578125" style="2" bestFit="1" customWidth="1"/>
    <col min="13" max="13" width="11.85546875" style="2" bestFit="1" customWidth="1"/>
    <col min="14" max="16384" width="11.42578125" style="2"/>
  </cols>
  <sheetData>
    <row r="2" spans="1:13" ht="34.5" customHeight="1">
      <c r="A2" s="89" t="s">
        <v>8</v>
      </c>
      <c r="B2" s="89"/>
      <c r="C2" s="89"/>
      <c r="D2" s="89"/>
      <c r="E2" s="89"/>
      <c r="F2" s="89"/>
      <c r="G2" s="89"/>
      <c r="H2" s="89"/>
      <c r="I2" s="89"/>
    </row>
    <row r="3" spans="1:13" ht="30" customHeight="1">
      <c r="A3" s="88" t="s">
        <v>0</v>
      </c>
      <c r="B3" s="88"/>
      <c r="C3" s="88"/>
      <c r="D3" s="88"/>
      <c r="E3" s="88"/>
      <c r="F3" s="88"/>
      <c r="G3" s="88"/>
      <c r="H3" s="88"/>
      <c r="I3" s="88"/>
    </row>
    <row r="4" spans="1:13" ht="30" customHeight="1">
      <c r="A4" s="88" t="s">
        <v>9</v>
      </c>
      <c r="B4" s="88"/>
      <c r="C4" s="88"/>
      <c r="D4" s="88"/>
      <c r="E4" s="88"/>
      <c r="F4" s="88"/>
      <c r="G4" s="88"/>
      <c r="H4" s="88"/>
      <c r="I4" s="88"/>
    </row>
    <row r="5" spans="1:13" ht="5.25" customHeight="1">
      <c r="A5" s="9"/>
      <c r="B5" s="9"/>
      <c r="C5" s="9"/>
      <c r="D5" s="14"/>
      <c r="E5" s="14"/>
      <c r="F5" s="14"/>
      <c r="G5" s="14"/>
      <c r="H5" s="14"/>
    </row>
    <row r="6" spans="1:13" ht="30" customHeight="1" thickBot="1">
      <c r="A6" s="9"/>
      <c r="B6" s="9"/>
      <c r="C6" s="9"/>
      <c r="D6" s="9"/>
      <c r="E6" s="9"/>
      <c r="F6" s="9"/>
      <c r="G6" s="9"/>
      <c r="H6" s="95" t="s">
        <v>10</v>
      </c>
      <c r="I6" s="95"/>
    </row>
    <row r="7" spans="1:13" ht="27" customHeight="1" thickTop="1">
      <c r="A7" s="96" t="s">
        <v>11</v>
      </c>
      <c r="B7" s="97"/>
      <c r="C7" s="97"/>
      <c r="D7" s="97"/>
      <c r="E7" s="97"/>
      <c r="F7" s="97"/>
      <c r="G7" s="98"/>
      <c r="H7" s="102">
        <f ca="1">+TODAY()</f>
        <v>46109</v>
      </c>
      <c r="I7" s="103"/>
    </row>
    <row r="8" spans="1:13" ht="27" customHeight="1" thickBot="1">
      <c r="A8" s="99"/>
      <c r="B8" s="100"/>
      <c r="C8" s="100"/>
      <c r="D8" s="100"/>
      <c r="E8" s="100"/>
      <c r="F8" s="100"/>
      <c r="G8" s="101"/>
      <c r="H8" s="104"/>
      <c r="I8" s="105"/>
    </row>
    <row r="9" spans="1:13" s="1" customFormat="1" ht="29.25" customHeight="1" thickTop="1">
      <c r="B9" s="85" t="s">
        <v>12</v>
      </c>
      <c r="C9" s="85"/>
      <c r="D9" s="85"/>
      <c r="E9" s="85"/>
      <c r="F9" s="85"/>
      <c r="G9" s="85"/>
      <c r="H9" s="85"/>
      <c r="I9" s="85"/>
    </row>
    <row r="10" spans="1:13" s="1" customFormat="1" ht="119.25" customHeight="1">
      <c r="A10" s="92" t="s">
        <v>13</v>
      </c>
      <c r="B10" s="93"/>
      <c r="C10" s="93"/>
      <c r="D10" s="93"/>
      <c r="E10" s="93"/>
      <c r="F10" s="93"/>
      <c r="G10" s="93"/>
      <c r="H10" s="93"/>
      <c r="I10" s="93"/>
      <c r="J10" s="19" t="s">
        <v>14</v>
      </c>
      <c r="K10" s="19" t="s">
        <v>15</v>
      </c>
      <c r="L10" s="25"/>
    </row>
    <row r="11" spans="1:13" s="10" customFormat="1" ht="63.75" customHeight="1">
      <c r="A11" s="94"/>
      <c r="B11" s="94"/>
      <c r="C11" s="20" t="s">
        <v>16</v>
      </c>
      <c r="D11" s="20" t="s">
        <v>17</v>
      </c>
      <c r="E11" s="20" t="s">
        <v>18</v>
      </c>
      <c r="F11" s="20" t="s">
        <v>19</v>
      </c>
      <c r="G11" s="20" t="s">
        <v>20</v>
      </c>
      <c r="H11" s="20" t="s">
        <v>21</v>
      </c>
      <c r="I11" s="20" t="s">
        <v>22</v>
      </c>
      <c r="J11" s="20" t="s">
        <v>23</v>
      </c>
      <c r="K11" s="20" t="s">
        <v>24</v>
      </c>
      <c r="L11" s="25"/>
      <c r="M11" s="15"/>
    </row>
    <row r="12" spans="1:13" s="10" customFormat="1" ht="77.099999999999994" customHeight="1">
      <c r="A12" s="106">
        <v>1</v>
      </c>
      <c r="B12" s="106"/>
      <c r="C12" s="37">
        <v>581</v>
      </c>
      <c r="D12" s="38" t="s">
        <v>25</v>
      </c>
      <c r="E12" s="38" t="s">
        <v>26</v>
      </c>
      <c r="F12" s="40">
        <v>45548</v>
      </c>
      <c r="G12" s="40">
        <v>45657</v>
      </c>
      <c r="H12" s="41">
        <v>958302298</v>
      </c>
      <c r="I12" s="42">
        <v>0.5</v>
      </c>
      <c r="J12" s="18">
        <f>+J21</f>
        <v>645344725.03065002</v>
      </c>
      <c r="K12" s="26" t="s">
        <v>27</v>
      </c>
    </row>
    <row r="13" spans="1:13" s="10" customFormat="1" ht="161.1" customHeight="1">
      <c r="A13" s="77">
        <v>2</v>
      </c>
      <c r="B13" s="84"/>
      <c r="C13" s="37" t="s">
        <v>28</v>
      </c>
      <c r="D13" s="38" t="s">
        <v>29</v>
      </c>
      <c r="E13" s="38" t="s">
        <v>30</v>
      </c>
      <c r="F13" s="40">
        <v>45544</v>
      </c>
      <c r="G13" s="40">
        <v>45657</v>
      </c>
      <c r="H13" s="41">
        <v>2238367050</v>
      </c>
      <c r="I13" s="42">
        <v>0.5</v>
      </c>
      <c r="J13" s="18">
        <f t="shared" ref="J13:J15" si="0">+J22</f>
        <v>1507372330.64625</v>
      </c>
      <c r="K13" s="26" t="s">
        <v>27</v>
      </c>
    </row>
    <row r="14" spans="1:13" s="10" customFormat="1" ht="137.25" customHeight="1">
      <c r="A14" s="77">
        <v>3</v>
      </c>
      <c r="B14" s="84"/>
      <c r="C14" s="37" t="s">
        <v>31</v>
      </c>
      <c r="D14" s="38" t="s">
        <v>29</v>
      </c>
      <c r="E14" s="38" t="s">
        <v>32</v>
      </c>
      <c r="F14" s="40">
        <v>45933</v>
      </c>
      <c r="G14" s="40">
        <v>46000</v>
      </c>
      <c r="H14" s="41">
        <v>1145576790</v>
      </c>
      <c r="I14" s="42">
        <v>1</v>
      </c>
      <c r="J14" s="18">
        <f t="shared" si="0"/>
        <v>1409059451.7</v>
      </c>
      <c r="K14" s="47" t="s">
        <v>5</v>
      </c>
    </row>
    <row r="15" spans="1:13" s="10" customFormat="1" ht="84.95" customHeight="1">
      <c r="A15" s="77">
        <v>4</v>
      </c>
      <c r="B15" s="84"/>
      <c r="C15" s="37" t="s">
        <v>33</v>
      </c>
      <c r="D15" s="38" t="s">
        <v>34</v>
      </c>
      <c r="E15" s="38" t="s">
        <v>35</v>
      </c>
      <c r="F15" s="40">
        <v>45544</v>
      </c>
      <c r="G15" s="40">
        <v>45626</v>
      </c>
      <c r="H15" s="41">
        <v>173226000</v>
      </c>
      <c r="I15" s="42">
        <v>1</v>
      </c>
      <c r="J15" s="18">
        <f t="shared" si="0"/>
        <v>233309438.10000002</v>
      </c>
      <c r="K15" s="47" t="s">
        <v>5</v>
      </c>
    </row>
    <row r="16" spans="1:13" s="10" customFormat="1" ht="66.95" customHeight="1">
      <c r="A16" s="77">
        <v>5</v>
      </c>
      <c r="B16" s="84"/>
      <c r="C16" s="37" t="s">
        <v>36</v>
      </c>
      <c r="D16" s="38" t="s">
        <v>37</v>
      </c>
      <c r="E16" s="38" t="s">
        <v>38</v>
      </c>
      <c r="F16" s="40">
        <v>45590</v>
      </c>
      <c r="G16" s="40">
        <v>45636</v>
      </c>
      <c r="H16" s="41">
        <v>49400000</v>
      </c>
      <c r="I16" s="42">
        <v>1</v>
      </c>
      <c r="J16" s="18">
        <f>+J25</f>
        <v>66534390</v>
      </c>
      <c r="K16" s="47" t="s">
        <v>5</v>
      </c>
    </row>
    <row r="17" spans="1:12" ht="68.25" customHeight="1">
      <c r="A17" s="90"/>
      <c r="B17" s="90"/>
      <c r="C17" s="90"/>
      <c r="D17" s="90"/>
      <c r="E17" s="90"/>
      <c r="F17" s="90"/>
      <c r="G17" s="48" t="s">
        <v>39</v>
      </c>
      <c r="H17" s="49">
        <f>SUM(H12:H16)</f>
        <v>4564872138</v>
      </c>
      <c r="I17" s="50"/>
      <c r="J17" s="51">
        <f>SUM(J12:J16)</f>
        <v>3861620335.4768996</v>
      </c>
      <c r="K17" s="21" t="s">
        <v>40</v>
      </c>
    </row>
    <row r="18" spans="1:12" ht="33" customHeight="1">
      <c r="B18" s="3"/>
      <c r="C18" s="91"/>
      <c r="D18" s="91"/>
      <c r="E18" s="91"/>
      <c r="F18" s="91"/>
      <c r="G18" s="12"/>
      <c r="H18" s="6"/>
      <c r="I18" s="5"/>
    </row>
    <row r="19" spans="1:12" ht="65.099999999999994" customHeight="1">
      <c r="B19" s="3"/>
      <c r="C19" s="3"/>
      <c r="D19" s="4"/>
      <c r="E19" s="86" t="s">
        <v>41</v>
      </c>
      <c r="F19" s="86"/>
      <c r="G19" s="86"/>
      <c r="H19" s="86"/>
      <c r="I19" s="86"/>
      <c r="J19" s="86"/>
    </row>
    <row r="20" spans="1:12" ht="38.25" customHeight="1">
      <c r="B20" s="3"/>
      <c r="C20" s="3"/>
      <c r="D20" s="4"/>
      <c r="E20" s="22" t="s">
        <v>16</v>
      </c>
      <c r="F20" s="22" t="s">
        <v>42</v>
      </c>
      <c r="G20" s="22" t="s">
        <v>43</v>
      </c>
      <c r="H20" s="22" t="s">
        <v>44</v>
      </c>
      <c r="I20" s="22" t="s">
        <v>45</v>
      </c>
      <c r="J20" s="22" t="s">
        <v>46</v>
      </c>
    </row>
    <row r="21" spans="1:12" s="13" customFormat="1" ht="106.5" customHeight="1">
      <c r="A21" s="2"/>
      <c r="B21" s="3"/>
      <c r="C21" s="3"/>
      <c r="D21" s="4"/>
      <c r="E21" s="31">
        <f t="shared" ref="E21:F25" si="1">C12</f>
        <v>581</v>
      </c>
      <c r="F21" s="31" t="str">
        <f t="shared" si="1"/>
        <v>Secretaría Distrital de Cultura, Recreación y Deporte (Bogotá)</v>
      </c>
      <c r="G21" s="52">
        <f>H12/2</f>
        <v>479151149</v>
      </c>
      <c r="H21" s="52">
        <v>1300000</v>
      </c>
      <c r="I21" s="52">
        <v>1750905</v>
      </c>
      <c r="J21" s="53">
        <f t="shared" ref="J21:J25" si="2">(G21/H21)*I21</f>
        <v>645344725.03065002</v>
      </c>
    </row>
    <row r="22" spans="1:12" s="13" customFormat="1" ht="115.5" customHeight="1">
      <c r="A22" s="2"/>
      <c r="B22" s="3"/>
      <c r="C22" s="3"/>
      <c r="D22" s="4"/>
      <c r="E22" s="31" t="str">
        <f t="shared" si="1"/>
        <v>4148.010.27.1.0026-2024</v>
      </c>
      <c r="F22" s="31" t="str">
        <f t="shared" si="1"/>
        <v>Alcaldía de Santiago de Cali - Secretaría de Cultura</v>
      </c>
      <c r="G22" s="52">
        <f>H13/2</f>
        <v>1119183525</v>
      </c>
      <c r="H22" s="52">
        <v>1300000</v>
      </c>
      <c r="I22" s="52">
        <v>1750905</v>
      </c>
      <c r="J22" s="53">
        <f t="shared" si="2"/>
        <v>1507372330.64625</v>
      </c>
    </row>
    <row r="23" spans="1:12" ht="133.5" customHeight="1">
      <c r="B23" s="3"/>
      <c r="C23" s="3"/>
      <c r="D23" s="4"/>
      <c r="E23" s="31" t="str">
        <f t="shared" si="1"/>
        <v>4148.010.27.1.0026-2025</v>
      </c>
      <c r="F23" s="31" t="str">
        <f t="shared" si="1"/>
        <v>Alcaldía de Santiago de Cali - Secretaría de Cultura</v>
      </c>
      <c r="G23" s="52">
        <f>H14</f>
        <v>1145576790</v>
      </c>
      <c r="H23" s="52">
        <v>1423500</v>
      </c>
      <c r="I23" s="52">
        <v>1750905</v>
      </c>
      <c r="J23" s="53">
        <f t="shared" si="2"/>
        <v>1409059451.7</v>
      </c>
    </row>
    <row r="24" spans="1:12" ht="99" customHeight="1">
      <c r="A24" s="13"/>
      <c r="B24" s="13"/>
      <c r="C24" s="13"/>
      <c r="D24" s="7"/>
      <c r="E24" s="31" t="str">
        <f t="shared" si="1"/>
        <v>FUHS-001</v>
      </c>
      <c r="F24" s="34" t="str">
        <f t="shared" si="1"/>
        <v>U.T. HABITAT FESTIVAL</v>
      </c>
      <c r="G24" s="54">
        <f>H15</f>
        <v>173226000</v>
      </c>
      <c r="H24" s="52">
        <v>1300000</v>
      </c>
      <c r="I24" s="54">
        <v>1750905</v>
      </c>
      <c r="J24" s="55">
        <f t="shared" si="2"/>
        <v>233309438.10000002</v>
      </c>
    </row>
    <row r="25" spans="1:12" ht="64.5" customHeight="1">
      <c r="A25" s="13"/>
      <c r="B25" s="13"/>
      <c r="C25" s="13"/>
      <c r="D25" s="7"/>
      <c r="E25" s="35" t="str">
        <f t="shared" si="1"/>
        <v>350.20.5-228</v>
      </c>
      <c r="F25" s="31" t="str">
        <f t="shared" si="1"/>
        <v>Alcaldía de Tuluá - Departamento Administrativo de Arte y Cultura</v>
      </c>
      <c r="G25" s="56">
        <f>H16</f>
        <v>49400000</v>
      </c>
      <c r="H25" s="52">
        <v>1300000</v>
      </c>
      <c r="I25" s="56">
        <v>1750905</v>
      </c>
      <c r="J25" s="57">
        <f t="shared" si="2"/>
        <v>66534390</v>
      </c>
      <c r="K25" s="29"/>
    </row>
    <row r="26" spans="1:12" ht="33.75" customHeight="1">
      <c r="A26" s="10"/>
      <c r="B26" s="10"/>
      <c r="C26" s="10"/>
      <c r="D26" s="11"/>
      <c r="E26" s="87" t="s">
        <v>47</v>
      </c>
      <c r="F26" s="87"/>
      <c r="G26" s="58">
        <f>SUM(G21:G25)</f>
        <v>2966537464</v>
      </c>
      <c r="H26" s="59"/>
      <c r="I26" s="60"/>
      <c r="J26" s="61">
        <f>SUM(J21:J25)</f>
        <v>3861620335.4768996</v>
      </c>
    </row>
    <row r="27" spans="1:12" ht="33.75" customHeight="1">
      <c r="A27" s="10"/>
      <c r="B27" s="10"/>
      <c r="C27" s="10"/>
      <c r="D27" s="11"/>
      <c r="E27" s="62"/>
      <c r="F27" s="62"/>
      <c r="G27" s="63"/>
      <c r="H27" s="64"/>
      <c r="I27" s="64"/>
      <c r="J27" s="63"/>
    </row>
    <row r="28" spans="1:12">
      <c r="K28" s="27"/>
      <c r="L28" s="28"/>
    </row>
    <row r="29" spans="1:12" ht="4.5" customHeight="1">
      <c r="G29" s="7"/>
      <c r="H29" s="7"/>
    </row>
    <row r="30" spans="1:12" ht="64.5" hidden="1" customHeight="1">
      <c r="G30" s="7"/>
      <c r="H30" s="7"/>
    </row>
    <row r="31" spans="1:12" ht="5.25" hidden="1" customHeight="1">
      <c r="G31" s="7"/>
      <c r="H31" s="7"/>
    </row>
  </sheetData>
  <mergeCells count="18">
    <mergeCell ref="A2:I2"/>
    <mergeCell ref="A17:F17"/>
    <mergeCell ref="A3:I3"/>
    <mergeCell ref="C18:F18"/>
    <mergeCell ref="A10:I10"/>
    <mergeCell ref="A11:B11"/>
    <mergeCell ref="H6:I6"/>
    <mergeCell ref="A7:G8"/>
    <mergeCell ref="H7:I8"/>
    <mergeCell ref="A12:B12"/>
    <mergeCell ref="A13:B13"/>
    <mergeCell ref="A14:B14"/>
    <mergeCell ref="A15:B15"/>
    <mergeCell ref="A16:B16"/>
    <mergeCell ref="B9:I9"/>
    <mergeCell ref="E19:J19"/>
    <mergeCell ref="E26:F26"/>
    <mergeCell ref="A4:I4"/>
  </mergeCells>
  <printOptions horizontalCentered="1"/>
  <pageMargins left="0.70866141732283472" right="0.70866141732283472" top="0.74803149606299213" bottom="0.74803149606299213" header="0.31496062992125984" footer="0.31496062992125984"/>
  <pageSetup paperSize="120" scale="55"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4E16D2E-AC4C-4565-BC75-42F0118C1A73}">
  <dimension ref="A1:P26"/>
  <sheetViews>
    <sheetView tabSelected="1" zoomScale="163" zoomScaleNormal="163" workbookViewId="0">
      <selection activeCell="H4" sqref="H4"/>
    </sheetView>
  </sheetViews>
  <sheetFormatPr defaultColWidth="11.42578125" defaultRowHeight="12.95"/>
  <cols>
    <col min="1" max="1" width="19.85546875" customWidth="1"/>
    <col min="2" max="2" width="29.42578125" customWidth="1"/>
    <col min="3" max="3" width="56" customWidth="1"/>
    <col min="4" max="4" width="18.85546875" customWidth="1"/>
    <col min="5" max="5" width="22.42578125" customWidth="1"/>
    <col min="6" max="6" width="21.7109375" customWidth="1"/>
    <col min="7" max="7" width="24.42578125" customWidth="1"/>
    <col min="8" max="8" width="23.42578125" customWidth="1"/>
    <col min="12" max="12" width="11.42578125" hidden="1" customWidth="1"/>
    <col min="13" max="13" width="14.42578125" hidden="1" customWidth="1"/>
    <col min="14" max="15" width="11.42578125" hidden="1" customWidth="1"/>
    <col min="16" max="16" width="15.7109375" hidden="1" customWidth="1"/>
  </cols>
  <sheetData>
    <row r="1" spans="1:16" s="2" customFormat="1" ht="132" customHeight="1">
      <c r="A1" s="74" t="s">
        <v>48</v>
      </c>
      <c r="B1" s="74"/>
      <c r="C1" s="74"/>
      <c r="D1" s="74"/>
      <c r="E1" s="74"/>
      <c r="F1" s="74"/>
      <c r="G1" s="75"/>
      <c r="H1" s="75"/>
    </row>
    <row r="2" spans="1:16" s="2" customFormat="1" ht="87.75" customHeight="1">
      <c r="A2" s="36" t="s">
        <v>49</v>
      </c>
      <c r="B2" s="20" t="s">
        <v>17</v>
      </c>
      <c r="C2" s="65" t="s">
        <v>18</v>
      </c>
      <c r="D2" s="20" t="s">
        <v>50</v>
      </c>
      <c r="E2" s="20" t="s">
        <v>22</v>
      </c>
      <c r="F2" s="66" t="s">
        <v>51</v>
      </c>
      <c r="G2" s="39" t="s">
        <v>52</v>
      </c>
      <c r="H2" s="39" t="s">
        <v>53</v>
      </c>
      <c r="L2" s="22" t="s">
        <v>54</v>
      </c>
      <c r="M2" s="22" t="s">
        <v>55</v>
      </c>
      <c r="N2" s="22" t="s">
        <v>44</v>
      </c>
      <c r="O2" s="22" t="s">
        <v>45</v>
      </c>
      <c r="P2" s="22" t="s">
        <v>46</v>
      </c>
    </row>
    <row r="3" spans="1:16" s="2" customFormat="1" ht="81">
      <c r="A3" s="37" t="s">
        <v>56</v>
      </c>
      <c r="B3" s="38" t="s">
        <v>57</v>
      </c>
      <c r="C3" s="38" t="s">
        <v>58</v>
      </c>
      <c r="D3" s="43">
        <f t="shared" ref="D3:D12" si="0">P3</f>
        <v>189491235.50500512</v>
      </c>
      <c r="E3" s="67" t="s">
        <v>59</v>
      </c>
      <c r="F3" s="68" t="s">
        <v>59</v>
      </c>
      <c r="G3" s="39" t="s">
        <v>60</v>
      </c>
      <c r="H3" s="39" t="s">
        <v>61</v>
      </c>
      <c r="L3" s="2">
        <v>2020</v>
      </c>
      <c r="M3" s="41">
        <v>95000000</v>
      </c>
      <c r="N3" s="27">
        <v>877803</v>
      </c>
      <c r="O3" s="2">
        <v>1750905</v>
      </c>
      <c r="P3" s="53">
        <f>(M3/N3)*O3</f>
        <v>189491235.50500512</v>
      </c>
    </row>
    <row r="4" spans="1:16" s="2" customFormat="1" ht="90">
      <c r="A4" s="37" t="s">
        <v>62</v>
      </c>
      <c r="B4" s="38" t="s">
        <v>57</v>
      </c>
      <c r="C4" s="38" t="s">
        <v>63</v>
      </c>
      <c r="D4" s="43">
        <f t="shared" si="0"/>
        <v>195475169.25779474</v>
      </c>
      <c r="E4" s="67" t="s">
        <v>59</v>
      </c>
      <c r="F4" s="68" t="s">
        <v>59</v>
      </c>
      <c r="G4" s="39" t="s">
        <v>60</v>
      </c>
      <c r="H4" s="39" t="s">
        <v>5</v>
      </c>
      <c r="L4" s="2">
        <v>2020</v>
      </c>
      <c r="M4" s="41">
        <v>98000000</v>
      </c>
      <c r="N4" s="27">
        <v>877803</v>
      </c>
      <c r="O4" s="2">
        <v>1750905</v>
      </c>
      <c r="P4" s="53">
        <f t="shared" ref="P4:P12" si="1">(M4/N4)*O4</f>
        <v>195475169.25779474</v>
      </c>
    </row>
    <row r="5" spans="1:16" s="2" customFormat="1" ht="60">
      <c r="A5" s="37" t="s">
        <v>64</v>
      </c>
      <c r="B5" s="38" t="s">
        <v>65</v>
      </c>
      <c r="C5" s="38" t="s">
        <v>66</v>
      </c>
      <c r="D5" s="43">
        <f t="shared" si="0"/>
        <v>38936880</v>
      </c>
      <c r="E5" s="67" t="s">
        <v>59</v>
      </c>
      <c r="F5" s="68" t="s">
        <v>59</v>
      </c>
      <c r="G5" s="39" t="s">
        <v>60</v>
      </c>
      <c r="H5" s="39" t="s">
        <v>67</v>
      </c>
      <c r="L5" s="2">
        <v>2025</v>
      </c>
      <c r="M5" s="41">
        <v>31656000</v>
      </c>
      <c r="N5" s="2">
        <v>1423500</v>
      </c>
      <c r="O5" s="2">
        <v>1750905</v>
      </c>
      <c r="P5" s="53">
        <f t="shared" si="1"/>
        <v>38936880</v>
      </c>
    </row>
    <row r="6" spans="1:16" s="2" customFormat="1" ht="60">
      <c r="A6" s="37">
        <v>20252482</v>
      </c>
      <c r="B6" s="38" t="s">
        <v>68</v>
      </c>
      <c r="C6" s="38" t="s">
        <v>69</v>
      </c>
      <c r="D6" s="43">
        <f t="shared" si="0"/>
        <v>48683400</v>
      </c>
      <c r="E6" s="67" t="s">
        <v>59</v>
      </c>
      <c r="F6" s="68" t="s">
        <v>59</v>
      </c>
      <c r="G6" s="39" t="s">
        <v>60</v>
      </c>
      <c r="H6" s="39" t="s">
        <v>5</v>
      </c>
      <c r="L6" s="2">
        <v>2025</v>
      </c>
      <c r="M6" s="41">
        <v>39580000</v>
      </c>
      <c r="N6" s="2">
        <v>1423500</v>
      </c>
      <c r="O6" s="2">
        <v>1750905</v>
      </c>
      <c r="P6" s="53">
        <f t="shared" si="1"/>
        <v>48683400</v>
      </c>
    </row>
    <row r="7" spans="1:16" s="2" customFormat="1" ht="60">
      <c r="A7" s="37" t="s">
        <v>70</v>
      </c>
      <c r="B7" s="38" t="s">
        <v>71</v>
      </c>
      <c r="C7" s="38" t="s">
        <v>72</v>
      </c>
      <c r="D7" s="43">
        <f t="shared" si="0"/>
        <v>82625206.950000003</v>
      </c>
      <c r="E7" s="67" t="s">
        <v>59</v>
      </c>
      <c r="F7" s="68" t="s">
        <v>59</v>
      </c>
      <c r="G7" s="39" t="s">
        <v>60</v>
      </c>
      <c r="H7" s="39" t="s">
        <v>5</v>
      </c>
      <c r="L7" s="2">
        <v>2024</v>
      </c>
      <c r="M7" s="41">
        <v>61347000</v>
      </c>
      <c r="N7" s="2">
        <v>1300000</v>
      </c>
      <c r="O7" s="2">
        <v>1750905</v>
      </c>
      <c r="P7" s="53">
        <f t="shared" si="1"/>
        <v>82625206.950000003</v>
      </c>
    </row>
    <row r="8" spans="1:16" s="2" customFormat="1" ht="75">
      <c r="A8" s="37" t="s">
        <v>73</v>
      </c>
      <c r="B8" s="38" t="s">
        <v>74</v>
      </c>
      <c r="C8" s="38" t="s">
        <v>75</v>
      </c>
      <c r="D8" s="43">
        <f t="shared" si="0"/>
        <v>33657781.5</v>
      </c>
      <c r="E8" s="67" t="s">
        <v>59</v>
      </c>
      <c r="F8" s="68" t="s">
        <v>59</v>
      </c>
      <c r="G8" s="39" t="s">
        <v>60</v>
      </c>
      <c r="H8" s="39" t="s">
        <v>5</v>
      </c>
      <c r="L8" s="2">
        <v>2024</v>
      </c>
      <c r="M8" s="41">
        <v>24990000</v>
      </c>
      <c r="N8" s="2">
        <v>1300000</v>
      </c>
      <c r="O8" s="2">
        <v>1750905</v>
      </c>
      <c r="P8" s="53">
        <f t="shared" si="1"/>
        <v>33657781.5</v>
      </c>
    </row>
    <row r="9" spans="1:16" s="2" customFormat="1" ht="60">
      <c r="A9" s="37" t="s">
        <v>76</v>
      </c>
      <c r="B9" s="38" t="s">
        <v>71</v>
      </c>
      <c r="C9" s="38" t="s">
        <v>77</v>
      </c>
      <c r="D9" s="43">
        <f t="shared" si="0"/>
        <v>82624603.18965517</v>
      </c>
      <c r="E9" s="69" t="s">
        <v>59</v>
      </c>
      <c r="F9" s="68" t="s">
        <v>59</v>
      </c>
      <c r="G9" s="39" t="s">
        <v>60</v>
      </c>
      <c r="H9" s="39" t="s">
        <v>5</v>
      </c>
      <c r="L9" s="2">
        <v>2023</v>
      </c>
      <c r="M9" s="41">
        <v>54740000</v>
      </c>
      <c r="N9" s="2">
        <v>1160000</v>
      </c>
      <c r="O9" s="2">
        <v>1750905</v>
      </c>
      <c r="P9" s="53">
        <f t="shared" si="1"/>
        <v>82624603.18965517</v>
      </c>
    </row>
    <row r="10" spans="1:16" s="2" customFormat="1" ht="45">
      <c r="A10" s="37" t="s">
        <v>78</v>
      </c>
      <c r="B10" s="38" t="s">
        <v>79</v>
      </c>
      <c r="C10" s="38" t="s">
        <v>80</v>
      </c>
      <c r="D10" s="43">
        <f t="shared" si="0"/>
        <v>38806696.163793109</v>
      </c>
      <c r="E10" s="67" t="s">
        <v>59</v>
      </c>
      <c r="F10" s="67" t="s">
        <v>59</v>
      </c>
      <c r="G10" s="39" t="s">
        <v>60</v>
      </c>
      <c r="H10" s="39" t="s">
        <v>5</v>
      </c>
      <c r="L10" s="2">
        <v>2023</v>
      </c>
      <c r="M10" s="41">
        <v>25710000</v>
      </c>
      <c r="N10" s="2">
        <v>1160000</v>
      </c>
      <c r="O10" s="2">
        <v>1750905</v>
      </c>
      <c r="P10" s="53">
        <f t="shared" si="1"/>
        <v>38806696.163793109</v>
      </c>
    </row>
    <row r="11" spans="1:16" s="2" customFormat="1" ht="60">
      <c r="A11" s="37" t="s">
        <v>81</v>
      </c>
      <c r="B11" s="38" t="s">
        <v>71</v>
      </c>
      <c r="C11" s="38" t="s">
        <v>82</v>
      </c>
      <c r="D11" s="43">
        <f t="shared" si="0"/>
        <v>82625206.950000003</v>
      </c>
      <c r="E11" s="67" t="s">
        <v>59</v>
      </c>
      <c r="F11" s="67" t="s">
        <v>59</v>
      </c>
      <c r="G11" s="39" t="s">
        <v>60</v>
      </c>
      <c r="H11" s="39" t="s">
        <v>5</v>
      </c>
      <c r="L11" s="2">
        <v>2022</v>
      </c>
      <c r="M11" s="41">
        <v>47190000</v>
      </c>
      <c r="N11" s="2">
        <v>1000000</v>
      </c>
      <c r="O11" s="2">
        <v>1750905</v>
      </c>
      <c r="P11" s="53">
        <f t="shared" si="1"/>
        <v>82625206.950000003</v>
      </c>
    </row>
    <row r="12" spans="1:16" s="2" customFormat="1" ht="60">
      <c r="A12" s="37" t="s">
        <v>83</v>
      </c>
      <c r="B12" s="38" t="s">
        <v>71</v>
      </c>
      <c r="C12" s="38" t="s">
        <v>84</v>
      </c>
      <c r="D12" s="43">
        <f t="shared" si="0"/>
        <v>60230564.634363793</v>
      </c>
      <c r="E12" s="70" t="s">
        <v>59</v>
      </c>
      <c r="F12" s="71" t="s">
        <v>85</v>
      </c>
      <c r="G12" s="70">
        <v>1</v>
      </c>
      <c r="H12" s="39" t="s">
        <v>5</v>
      </c>
      <c r="L12" s="2">
        <v>2021</v>
      </c>
      <c r="M12" s="41">
        <v>31253000</v>
      </c>
      <c r="N12" s="27">
        <v>908526</v>
      </c>
      <c r="O12" s="2">
        <v>1750905</v>
      </c>
      <c r="P12" s="53">
        <f t="shared" si="1"/>
        <v>60230564.634363793</v>
      </c>
    </row>
    <row r="13" spans="1:16" s="2" customFormat="1" ht="48" customHeight="1">
      <c r="C13" s="8"/>
      <c r="D13" s="8"/>
      <c r="E13" s="79" t="s">
        <v>86</v>
      </c>
      <c r="F13" s="80"/>
      <c r="G13" s="33">
        <f>SUM(D3:D12)-D5</f>
        <v>814219864.150612</v>
      </c>
    </row>
    <row r="14" spans="1:16" s="2" customFormat="1" ht="29.25" customHeight="1">
      <c r="C14" s="8"/>
      <c r="D14" s="8"/>
      <c r="E14" s="76" t="s">
        <v>87</v>
      </c>
      <c r="F14" s="76"/>
      <c r="G14" s="44">
        <v>9</v>
      </c>
    </row>
    <row r="15" spans="1:16" s="2" customFormat="1" ht="24.95" customHeight="1">
      <c r="C15" s="8"/>
      <c r="D15" s="8"/>
      <c r="E15" s="76" t="s">
        <v>88</v>
      </c>
      <c r="F15" s="76"/>
      <c r="G15" s="30">
        <v>30</v>
      </c>
    </row>
    <row r="16" spans="1:16" s="2" customFormat="1" ht="24.95" customHeight="1">
      <c r="C16" s="8"/>
      <c r="D16" s="8"/>
      <c r="E16" s="8"/>
      <c r="F16" s="8"/>
      <c r="G16" s="8"/>
    </row>
    <row r="17" spans="1:8" s="2" customFormat="1" ht="148.5" customHeight="1">
      <c r="A17" s="74" t="s">
        <v>89</v>
      </c>
      <c r="B17" s="74"/>
      <c r="C17" s="74"/>
      <c r="D17" s="74"/>
      <c r="E17" s="74"/>
      <c r="F17" s="74"/>
      <c r="G17" s="74"/>
      <c r="H17" s="74"/>
    </row>
    <row r="18" spans="1:8" s="2" customFormat="1" ht="51.95">
      <c r="A18" s="36" t="s">
        <v>90</v>
      </c>
      <c r="B18" s="20" t="s">
        <v>17</v>
      </c>
      <c r="C18" s="65" t="s">
        <v>18</v>
      </c>
      <c r="D18" s="20" t="s">
        <v>50</v>
      </c>
      <c r="E18" s="20" t="s">
        <v>22</v>
      </c>
      <c r="F18" s="72" t="s">
        <v>51</v>
      </c>
      <c r="G18" s="77" t="s">
        <v>15</v>
      </c>
      <c r="H18" s="78"/>
    </row>
    <row r="19" spans="1:8" s="2" customFormat="1" ht="24.95" customHeight="1">
      <c r="A19" s="67"/>
      <c r="B19" s="68"/>
      <c r="C19" s="67"/>
      <c r="D19" s="73"/>
      <c r="E19" s="67"/>
      <c r="F19" s="67"/>
      <c r="G19" s="77"/>
      <c r="H19" s="78"/>
    </row>
    <row r="20" spans="1:8" s="2" customFormat="1" ht="24.95" customHeight="1">
      <c r="A20" s="67"/>
      <c r="B20" s="68"/>
      <c r="C20" s="67"/>
      <c r="D20" s="73"/>
      <c r="E20" s="69"/>
      <c r="F20" s="67"/>
      <c r="G20" s="77"/>
      <c r="H20" s="78"/>
    </row>
    <row r="21" spans="1:8" s="2" customFormat="1" ht="24.95" customHeight="1">
      <c r="A21" s="67"/>
      <c r="B21" s="68"/>
      <c r="C21" s="67"/>
      <c r="D21" s="73"/>
      <c r="E21" s="69"/>
      <c r="F21" s="67"/>
      <c r="G21" s="77"/>
      <c r="H21" s="78"/>
    </row>
    <row r="22" spans="1:8" s="2" customFormat="1" ht="12">
      <c r="C22" s="8"/>
      <c r="D22" s="8"/>
      <c r="E22" s="8"/>
      <c r="F22" s="8"/>
      <c r="G22" s="8"/>
    </row>
    <row r="23" spans="1:8" s="2" customFormat="1" ht="75.95" customHeight="1">
      <c r="B23" s="8"/>
      <c r="C23" s="8"/>
      <c r="D23" s="8"/>
      <c r="E23" s="76" t="s">
        <v>87</v>
      </c>
      <c r="F23" s="76"/>
      <c r="G23" s="45">
        <v>0</v>
      </c>
    </row>
    <row r="24" spans="1:8" s="2" customFormat="1" ht="12">
      <c r="C24" s="8"/>
      <c r="D24" s="8"/>
      <c r="E24" s="76" t="s">
        <v>88</v>
      </c>
      <c r="F24" s="76"/>
      <c r="G24" s="30">
        <v>0</v>
      </c>
    </row>
    <row r="25" spans="1:8" s="2" customFormat="1" ht="12">
      <c r="C25" s="8"/>
      <c r="D25" s="8"/>
      <c r="E25" s="8"/>
      <c r="F25" s="8"/>
      <c r="G25" s="8"/>
    </row>
    <row r="26" spans="1:8" s="2" customFormat="1" ht="12">
      <c r="C26" s="8"/>
      <c r="D26" s="8"/>
      <c r="E26" s="8"/>
      <c r="F26" s="8"/>
      <c r="G26" s="8"/>
    </row>
  </sheetData>
  <mergeCells count="11">
    <mergeCell ref="A1:H1"/>
    <mergeCell ref="E24:F24"/>
    <mergeCell ref="G20:H20"/>
    <mergeCell ref="E15:F15"/>
    <mergeCell ref="E13:F13"/>
    <mergeCell ref="E14:F14"/>
    <mergeCell ref="E23:F23"/>
    <mergeCell ref="G21:H21"/>
    <mergeCell ref="A17:H17"/>
    <mergeCell ref="G18:H18"/>
    <mergeCell ref="G19:H19"/>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 Online</Application>
  <Manager/>
  <Company>IDRD</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fernando.mora</dc:creator>
  <cp:keywords/>
  <dc:description/>
  <cp:lastModifiedBy>Diana Marcela Castellanos Perez</cp:lastModifiedBy>
  <cp:revision/>
  <dcterms:created xsi:type="dcterms:W3CDTF">2006-08-10T20:05:49Z</dcterms:created>
  <dcterms:modified xsi:type="dcterms:W3CDTF">2026-03-28T13:19:38Z</dcterms:modified>
  <cp:category/>
  <cp:contentStatus/>
</cp:coreProperties>
</file>