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https://edumedellin-my.sharepoint.com/personal/natalia_alvarez_edu_gov_co1/Documents/Descargas/"/>
    </mc:Choice>
  </mc:AlternateContent>
  <xr:revisionPtr revIDLastSave="208" documentId="13_ncr:1_{DA9B40BD-6811-4CC9-AF2C-06C207974770}" xr6:coauthVersionLast="47" xr6:coauthVersionMax="47" xr10:uidLastSave="{C7C01DB6-B5E1-4908-8DB1-998978DE7023}"/>
  <bookViews>
    <workbookView xWindow="-120" yWindow="-120" windowWidth="20730" windowHeight="11160" firstSheet="2" activeTab="2" xr2:uid="{00000000-000D-0000-FFFF-FFFF00000000}"/>
  </bookViews>
  <sheets>
    <sheet name="balance ajustado" sheetId="1" state="hidden" r:id="rId1"/>
    <sheet name="balance" sheetId="4" state="hidden" r:id="rId2"/>
    <sheet name="PROYECCION " sheetId="6" r:id="rId3"/>
    <sheet name="justificacion" sheetId="5" r:id="rId4"/>
    <sheet name="Table 2" sheetId="2" state="hidden" r:id="rId5"/>
    <sheet name="Table 3" sheetId="3" state="hidden" r:id="rId6"/>
  </sheets>
  <definedNames>
    <definedName name="_xlnm.Print_Area" localSheetId="2">'PROYECCION '!$A$1:$O$274</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8" i="6" l="1"/>
  <c r="G118" i="6"/>
  <c r="H118" i="6" s="1"/>
  <c r="O117" i="6"/>
  <c r="G117" i="6"/>
  <c r="H117" i="6" s="1"/>
  <c r="O116" i="6"/>
  <c r="G116" i="6"/>
  <c r="H116" i="6" s="1"/>
  <c r="O115" i="6"/>
  <c r="G115" i="6"/>
  <c r="H115" i="6" s="1"/>
  <c r="O242" i="6"/>
  <c r="G242" i="6"/>
  <c r="H242" i="6" s="1"/>
  <c r="O241" i="6"/>
  <c r="G241" i="6"/>
  <c r="H241" i="6" s="1"/>
  <c r="G113" i="6"/>
  <c r="H113" i="6" s="1"/>
  <c r="O113" i="6"/>
  <c r="O243" i="6"/>
  <c r="G243" i="6"/>
  <c r="H243" i="6" s="1"/>
  <c r="O111" i="6" l="1"/>
  <c r="O110" i="6"/>
  <c r="O109" i="6"/>
  <c r="H239" i="6" l="1"/>
  <c r="G236" i="6"/>
  <c r="G235" i="6"/>
  <c r="G234" i="6"/>
  <c r="G232" i="6"/>
  <c r="G231" i="6"/>
  <c r="G230" i="6"/>
  <c r="G229" i="6"/>
  <c r="G228" i="6"/>
  <c r="G227" i="6"/>
  <c r="G226" i="6"/>
  <c r="G225" i="6"/>
  <c r="G224" i="6"/>
  <c r="G221" i="6"/>
  <c r="G220" i="6"/>
  <c r="G219" i="6"/>
  <c r="G217" i="6"/>
  <c r="G216" i="6"/>
  <c r="G215" i="6"/>
  <c r="G212" i="6"/>
  <c r="G210" i="6"/>
  <c r="G208" i="6"/>
  <c r="G207" i="6"/>
  <c r="G205" i="6"/>
  <c r="G203" i="6"/>
  <c r="G202" i="6"/>
  <c r="G201" i="6"/>
  <c r="G200" i="6"/>
  <c r="G198" i="6"/>
  <c r="G196" i="6"/>
  <c r="G195" i="6"/>
  <c r="G194" i="6"/>
  <c r="G193" i="6"/>
  <c r="G192" i="6"/>
  <c r="G191" i="6"/>
  <c r="G190" i="6"/>
  <c r="G189" i="6"/>
  <c r="G188" i="6"/>
  <c r="G187" i="6"/>
  <c r="G186" i="6"/>
  <c r="G185" i="6"/>
  <c r="G184" i="6"/>
  <c r="G182" i="6"/>
  <c r="G178" i="6"/>
  <c r="G177" i="6"/>
  <c r="G176" i="6"/>
  <c r="G175" i="6"/>
  <c r="G174" i="6"/>
  <c r="G173" i="6"/>
  <c r="G172" i="6"/>
  <c r="G171" i="6"/>
  <c r="G170" i="6"/>
  <c r="G169" i="6"/>
  <c r="G168" i="6"/>
  <c r="G167" i="6"/>
  <c r="G166" i="6"/>
  <c r="G165" i="6"/>
  <c r="G164" i="6"/>
  <c r="G163" i="6"/>
  <c r="G162" i="6"/>
  <c r="G158" i="6"/>
  <c r="G156" i="6"/>
  <c r="G154" i="6"/>
  <c r="G152" i="6"/>
  <c r="G151" i="6"/>
  <c r="G150" i="6"/>
  <c r="G149" i="6"/>
  <c r="G148" i="6"/>
  <c r="G146" i="6"/>
  <c r="G18" i="6"/>
  <c r="O252" i="6"/>
  <c r="E253" i="6"/>
  <c r="E251" i="6"/>
  <c r="G121" i="6"/>
  <c r="H121" i="6" s="1"/>
  <c r="G122" i="6"/>
  <c r="H122" i="6" s="1"/>
  <c r="G123" i="6"/>
  <c r="H123" i="6" s="1"/>
  <c r="G124" i="6"/>
  <c r="H124" i="6" s="1"/>
  <c r="G125" i="6"/>
  <c r="H125" i="6" s="1"/>
  <c r="G126" i="6"/>
  <c r="H126" i="6" s="1"/>
  <c r="G127" i="6"/>
  <c r="H127" i="6" s="1"/>
  <c r="G128" i="6"/>
  <c r="H128" i="6" s="1"/>
  <c r="G129" i="6"/>
  <c r="H129" i="6" s="1"/>
  <c r="G130" i="6"/>
  <c r="H130" i="6" s="1"/>
  <c r="G131" i="6"/>
  <c r="H131" i="6" s="1"/>
  <c r="G132" i="6"/>
  <c r="H132" i="6" s="1"/>
  <c r="G133" i="6"/>
  <c r="H133" i="6" s="1"/>
  <c r="G134" i="6"/>
  <c r="H134" i="6" s="1"/>
  <c r="G120" i="6"/>
  <c r="H120" i="6" s="1"/>
  <c r="G96" i="6"/>
  <c r="G97" i="6"/>
  <c r="G98" i="6"/>
  <c r="G99" i="6"/>
  <c r="G100" i="6"/>
  <c r="G101" i="6"/>
  <c r="G102" i="6"/>
  <c r="G103" i="6"/>
  <c r="G104" i="6"/>
  <c r="G105" i="6"/>
  <c r="G106" i="6"/>
  <c r="G107" i="6"/>
  <c r="G108" i="6"/>
  <c r="G109" i="6"/>
  <c r="G110" i="6"/>
  <c r="G111" i="6"/>
  <c r="G112" i="6"/>
  <c r="G114" i="6"/>
  <c r="G95" i="6"/>
  <c r="G91" i="6" l="1"/>
  <c r="G90" i="6"/>
  <c r="G89" i="6"/>
  <c r="G88" i="6"/>
  <c r="G87" i="6"/>
  <c r="G86" i="6"/>
  <c r="G85" i="6"/>
  <c r="G84" i="6"/>
  <c r="G83" i="6"/>
  <c r="G82" i="6"/>
  <c r="G81" i="6"/>
  <c r="G80" i="6"/>
  <c r="G79" i="6"/>
  <c r="G78" i="6"/>
  <c r="G77" i="6"/>
  <c r="G76" i="6"/>
  <c r="G75" i="6"/>
  <c r="G74" i="6"/>
  <c r="G73" i="6"/>
  <c r="G72" i="6"/>
  <c r="G71" i="6"/>
  <c r="G70" i="6"/>
  <c r="G69" i="6"/>
  <c r="G68" i="6"/>
  <c r="G66" i="6"/>
  <c r="G65" i="6"/>
  <c r="G62" i="6"/>
  <c r="G61" i="6"/>
  <c r="G60" i="6"/>
  <c r="G56" i="6"/>
  <c r="G55" i="6"/>
  <c r="G54" i="6"/>
  <c r="G50" i="6"/>
  <c r="G49" i="6"/>
  <c r="G45" i="6"/>
  <c r="G41" i="6"/>
  <c r="G36" i="6"/>
  <c r="G35" i="6"/>
  <c r="G31" i="6"/>
  <c r="G30" i="6"/>
  <c r="G26" i="6"/>
  <c r="G22" i="6"/>
  <c r="G20" i="6"/>
  <c r="K67" i="6"/>
  <c r="G67" i="6" s="1"/>
  <c r="K64" i="6"/>
  <c r="G64" i="6" s="1"/>
  <c r="K63" i="6"/>
  <c r="G63" i="6" s="1"/>
  <c r="O114" i="6"/>
  <c r="H114" i="6"/>
  <c r="L237" i="6" l="1"/>
  <c r="J236" i="6"/>
  <c r="H236" i="6"/>
  <c r="F236" i="6"/>
  <c r="J235" i="6"/>
  <c r="H235" i="6"/>
  <c r="F235" i="6"/>
  <c r="J234" i="6"/>
  <c r="H234" i="6"/>
  <c r="F234" i="6"/>
  <c r="J232" i="6"/>
  <c r="H232" i="6"/>
  <c r="F232" i="6"/>
  <c r="J231" i="6"/>
  <c r="H231" i="6"/>
  <c r="F231" i="6"/>
  <c r="J230" i="6"/>
  <c r="H230" i="6"/>
  <c r="F230" i="6"/>
  <c r="J229" i="6"/>
  <c r="H229" i="6"/>
  <c r="F229" i="6"/>
  <c r="J228" i="6"/>
  <c r="H228" i="6"/>
  <c r="F228" i="6"/>
  <c r="J227" i="6"/>
  <c r="H227" i="6"/>
  <c r="F227" i="6"/>
  <c r="J226" i="6"/>
  <c r="H226" i="6"/>
  <c r="F226" i="6"/>
  <c r="J225" i="6"/>
  <c r="H225" i="6"/>
  <c r="F225" i="6"/>
  <c r="J224" i="6"/>
  <c r="H224" i="6"/>
  <c r="F224" i="6"/>
  <c r="L221" i="6"/>
  <c r="J221" i="6"/>
  <c r="H221" i="6"/>
  <c r="F221" i="6"/>
  <c r="L220" i="6"/>
  <c r="J220" i="6"/>
  <c r="H220" i="6"/>
  <c r="F220" i="6"/>
  <c r="L219" i="6"/>
  <c r="J219" i="6"/>
  <c r="H219" i="6"/>
  <c r="F219" i="6"/>
  <c r="L217" i="6"/>
  <c r="J217" i="6"/>
  <c r="H217" i="6"/>
  <c r="F217" i="6"/>
  <c r="L216" i="6"/>
  <c r="J216" i="6"/>
  <c r="H216" i="6"/>
  <c r="F216" i="6"/>
  <c r="L215" i="6"/>
  <c r="J215" i="6"/>
  <c r="H215" i="6"/>
  <c r="F215" i="6"/>
  <c r="J213" i="6"/>
  <c r="F213" i="6"/>
  <c r="L212" i="6"/>
  <c r="J212" i="6"/>
  <c r="H212" i="6"/>
  <c r="F212" i="6"/>
  <c r="L210" i="6"/>
  <c r="J210" i="6"/>
  <c r="H210" i="6"/>
  <c r="F210" i="6"/>
  <c r="L208" i="6"/>
  <c r="J208" i="6"/>
  <c r="H208" i="6"/>
  <c r="F208" i="6"/>
  <c r="L207" i="6"/>
  <c r="J207" i="6"/>
  <c r="H207" i="6"/>
  <c r="F207" i="6"/>
  <c r="L205" i="6"/>
  <c r="J205" i="6"/>
  <c r="H205" i="6"/>
  <c r="F205" i="6"/>
  <c r="L203" i="6"/>
  <c r="J203" i="6"/>
  <c r="H203" i="6"/>
  <c r="F203" i="6"/>
  <c r="L202" i="6"/>
  <c r="J202" i="6"/>
  <c r="H202" i="6"/>
  <c r="F202" i="6"/>
  <c r="L201" i="6"/>
  <c r="J201" i="6"/>
  <c r="H201" i="6"/>
  <c r="F201" i="6"/>
  <c r="L200" i="6"/>
  <c r="J200" i="6"/>
  <c r="H200" i="6"/>
  <c r="F200" i="6"/>
  <c r="L198" i="6"/>
  <c r="J198" i="6"/>
  <c r="H198" i="6"/>
  <c r="F198" i="6"/>
  <c r="L196" i="6"/>
  <c r="J196" i="6"/>
  <c r="H196" i="6"/>
  <c r="F196" i="6"/>
  <c r="L195" i="6"/>
  <c r="J195" i="6"/>
  <c r="H195" i="6"/>
  <c r="F195" i="6"/>
  <c r="L194" i="6"/>
  <c r="J194" i="6"/>
  <c r="H194" i="6"/>
  <c r="F194" i="6"/>
  <c r="L193" i="6"/>
  <c r="J193" i="6"/>
  <c r="H193" i="6"/>
  <c r="F193" i="6"/>
  <c r="L192" i="6"/>
  <c r="J192" i="6"/>
  <c r="H192" i="6"/>
  <c r="F192" i="6"/>
  <c r="L191" i="6"/>
  <c r="J191" i="6"/>
  <c r="H191" i="6"/>
  <c r="F191" i="6"/>
  <c r="L190" i="6"/>
  <c r="J190" i="6"/>
  <c r="H190" i="6"/>
  <c r="F190" i="6"/>
  <c r="L189" i="6"/>
  <c r="J189" i="6"/>
  <c r="H189" i="6"/>
  <c r="F189" i="6"/>
  <c r="L188" i="6"/>
  <c r="J188" i="6"/>
  <c r="H188" i="6"/>
  <c r="F188" i="6"/>
  <c r="L187" i="6"/>
  <c r="J187" i="6"/>
  <c r="H187" i="6"/>
  <c r="F187" i="6"/>
  <c r="L186" i="6"/>
  <c r="J186" i="6"/>
  <c r="H186" i="6"/>
  <c r="F186" i="6"/>
  <c r="L185" i="6"/>
  <c r="J185" i="6"/>
  <c r="H185" i="6"/>
  <c r="F185" i="6"/>
  <c r="L184" i="6"/>
  <c r="J184" i="6"/>
  <c r="H184" i="6"/>
  <c r="F184" i="6"/>
  <c r="L182" i="6"/>
  <c r="J182" i="6"/>
  <c r="H182" i="6"/>
  <c r="F182" i="6"/>
  <c r="L178" i="6"/>
  <c r="J178" i="6"/>
  <c r="H178" i="6"/>
  <c r="F178" i="6"/>
  <c r="L177" i="6"/>
  <c r="J177" i="6"/>
  <c r="H177" i="6"/>
  <c r="F177" i="6"/>
  <c r="L176" i="6"/>
  <c r="J176" i="6"/>
  <c r="H176" i="6"/>
  <c r="F176" i="6"/>
  <c r="L175" i="6"/>
  <c r="J175" i="6"/>
  <c r="H175" i="6"/>
  <c r="F175" i="6"/>
  <c r="L174" i="6"/>
  <c r="J174" i="6"/>
  <c r="H174" i="6"/>
  <c r="F174" i="6"/>
  <c r="L173" i="6"/>
  <c r="J173" i="6"/>
  <c r="H173" i="6"/>
  <c r="F173" i="6"/>
  <c r="L172" i="6"/>
  <c r="J172" i="6"/>
  <c r="H172" i="6"/>
  <c r="F172" i="6"/>
  <c r="L171" i="6"/>
  <c r="J171" i="6"/>
  <c r="H171" i="6"/>
  <c r="F171" i="6"/>
  <c r="L170" i="6"/>
  <c r="J170" i="6"/>
  <c r="H170" i="6"/>
  <c r="F170" i="6"/>
  <c r="L169" i="6"/>
  <c r="J169" i="6"/>
  <c r="H169" i="6"/>
  <c r="F169" i="6"/>
  <c r="L168" i="6"/>
  <c r="J168" i="6"/>
  <c r="H168" i="6"/>
  <c r="F168" i="6"/>
  <c r="L167" i="6"/>
  <c r="J167" i="6"/>
  <c r="H167" i="6"/>
  <c r="F167" i="6"/>
  <c r="L166" i="6"/>
  <c r="J166" i="6"/>
  <c r="H166" i="6"/>
  <c r="F166" i="6"/>
  <c r="L165" i="6"/>
  <c r="J165" i="6"/>
  <c r="H165" i="6"/>
  <c r="F165" i="6"/>
  <c r="L164" i="6"/>
  <c r="J164" i="6"/>
  <c r="H164" i="6"/>
  <c r="F164" i="6"/>
  <c r="L163" i="6"/>
  <c r="J163" i="6"/>
  <c r="H163" i="6"/>
  <c r="F163" i="6"/>
  <c r="L162" i="6"/>
  <c r="J162" i="6"/>
  <c r="H162" i="6"/>
  <c r="F162" i="6"/>
  <c r="L159" i="6"/>
  <c r="F159" i="6"/>
  <c r="L158" i="6"/>
  <c r="J158" i="6"/>
  <c r="H158" i="6"/>
  <c r="F158" i="6"/>
  <c r="L156" i="6"/>
  <c r="J156" i="6"/>
  <c r="H156" i="6"/>
  <c r="F156" i="6"/>
  <c r="L154" i="6"/>
  <c r="J154" i="6"/>
  <c r="H154" i="6"/>
  <c r="F154" i="6"/>
  <c r="L152" i="6"/>
  <c r="J152" i="6"/>
  <c r="H152" i="6"/>
  <c r="F152" i="6"/>
  <c r="L151" i="6"/>
  <c r="J151" i="6"/>
  <c r="H151" i="6"/>
  <c r="F151" i="6"/>
  <c r="L150" i="6"/>
  <c r="J150" i="6"/>
  <c r="H150" i="6"/>
  <c r="F150" i="6"/>
  <c r="L149" i="6"/>
  <c r="J149" i="6"/>
  <c r="H149" i="6"/>
  <c r="F149" i="6"/>
  <c r="L148" i="6"/>
  <c r="J148" i="6"/>
  <c r="H148" i="6"/>
  <c r="F148" i="6"/>
  <c r="L146" i="6"/>
  <c r="J146" i="6"/>
  <c r="H146" i="6"/>
  <c r="F146" i="6"/>
  <c r="J134" i="6"/>
  <c r="J133" i="6"/>
  <c r="J132" i="6"/>
  <c r="J131" i="6"/>
  <c r="J130" i="6"/>
  <c r="J129" i="6"/>
  <c r="J128" i="6"/>
  <c r="J127" i="6"/>
  <c r="J126" i="6"/>
  <c r="J125" i="6"/>
  <c r="J124" i="6"/>
  <c r="J123" i="6"/>
  <c r="J122" i="6"/>
  <c r="J121" i="6"/>
  <c r="J120" i="6"/>
  <c r="O112" i="6"/>
  <c r="H112" i="6"/>
  <c r="H111" i="6"/>
  <c r="H110" i="6"/>
  <c r="H109" i="6"/>
  <c r="O108" i="6"/>
  <c r="H108" i="6"/>
  <c r="O107" i="6"/>
  <c r="H107" i="6"/>
  <c r="O106" i="6"/>
  <c r="H106" i="6"/>
  <c r="O105" i="6"/>
  <c r="H105" i="6"/>
  <c r="O104" i="6"/>
  <c r="H104" i="6"/>
  <c r="O103" i="6"/>
  <c r="H103" i="6"/>
  <c r="O102" i="6"/>
  <c r="H102" i="6"/>
  <c r="O101" i="6"/>
  <c r="H101" i="6"/>
  <c r="O100" i="6"/>
  <c r="H100" i="6"/>
  <c r="O99" i="6"/>
  <c r="H99" i="6"/>
  <c r="O98" i="6"/>
  <c r="H98" i="6"/>
  <c r="O97" i="6"/>
  <c r="H97" i="6"/>
  <c r="O96" i="6"/>
  <c r="H96" i="6"/>
  <c r="O95" i="6"/>
  <c r="H95" i="6"/>
  <c r="J91" i="6"/>
  <c r="H91" i="6"/>
  <c r="F91" i="6"/>
  <c r="L90" i="6"/>
  <c r="J90" i="6"/>
  <c r="H90" i="6"/>
  <c r="F90" i="6"/>
  <c r="L89" i="6"/>
  <c r="J89" i="6"/>
  <c r="H89" i="6"/>
  <c r="F89" i="6"/>
  <c r="L88" i="6"/>
  <c r="J88" i="6"/>
  <c r="H88" i="6"/>
  <c r="F88" i="6"/>
  <c r="L87" i="6"/>
  <c r="J87" i="6"/>
  <c r="H87" i="6"/>
  <c r="F87" i="6"/>
  <c r="L86" i="6"/>
  <c r="J86" i="6"/>
  <c r="H86" i="6"/>
  <c r="F86" i="6"/>
  <c r="L85" i="6"/>
  <c r="J85" i="6"/>
  <c r="H85" i="6"/>
  <c r="F85" i="6"/>
  <c r="L84" i="6"/>
  <c r="J84" i="6"/>
  <c r="H84" i="6"/>
  <c r="F84" i="6"/>
  <c r="L83" i="6"/>
  <c r="J83" i="6"/>
  <c r="H83" i="6"/>
  <c r="F83" i="6"/>
  <c r="L82" i="6"/>
  <c r="J82" i="6"/>
  <c r="H82" i="6"/>
  <c r="F82" i="6"/>
  <c r="L81" i="6"/>
  <c r="J81" i="6"/>
  <c r="H81" i="6"/>
  <c r="F81" i="6"/>
  <c r="L80" i="6"/>
  <c r="J80" i="6"/>
  <c r="H80" i="6"/>
  <c r="F80" i="6"/>
  <c r="L79" i="6"/>
  <c r="J79" i="6"/>
  <c r="H79" i="6"/>
  <c r="F79" i="6"/>
  <c r="L78" i="6"/>
  <c r="J78" i="6"/>
  <c r="H78" i="6"/>
  <c r="F78" i="6"/>
  <c r="L77" i="6"/>
  <c r="J77" i="6"/>
  <c r="H77" i="6"/>
  <c r="F77" i="6"/>
  <c r="L76" i="6"/>
  <c r="J76" i="6"/>
  <c r="H76" i="6"/>
  <c r="F76" i="6"/>
  <c r="L75" i="6"/>
  <c r="J75" i="6"/>
  <c r="H75" i="6"/>
  <c r="F75" i="6"/>
  <c r="L74" i="6"/>
  <c r="J74" i="6"/>
  <c r="H74" i="6"/>
  <c r="F74" i="6"/>
  <c r="L73" i="6"/>
  <c r="J73" i="6"/>
  <c r="H73" i="6"/>
  <c r="F73" i="6"/>
  <c r="L72" i="6"/>
  <c r="F72" i="6"/>
  <c r="L71" i="6"/>
  <c r="J71" i="6"/>
  <c r="H71" i="6"/>
  <c r="F71" i="6"/>
  <c r="L70" i="6"/>
  <c r="J70" i="6"/>
  <c r="H70" i="6"/>
  <c r="F70" i="6"/>
  <c r="L69" i="6"/>
  <c r="J69" i="6"/>
  <c r="H69" i="6"/>
  <c r="F69" i="6"/>
  <c r="L68" i="6"/>
  <c r="J68" i="6"/>
  <c r="H68" i="6"/>
  <c r="F68" i="6"/>
  <c r="L67" i="6"/>
  <c r="J67" i="6"/>
  <c r="H67" i="6"/>
  <c r="F67" i="6"/>
  <c r="L66" i="6"/>
  <c r="J66" i="6"/>
  <c r="H66" i="6"/>
  <c r="F66" i="6"/>
  <c r="L65" i="6"/>
  <c r="J65" i="6"/>
  <c r="H65" i="6"/>
  <c r="F65" i="6"/>
  <c r="L64" i="6"/>
  <c r="J64" i="6"/>
  <c r="H64" i="6"/>
  <c r="F64" i="6"/>
  <c r="L63" i="6"/>
  <c r="J63" i="6"/>
  <c r="H63" i="6"/>
  <c r="F63" i="6"/>
  <c r="L62" i="6"/>
  <c r="J62" i="6"/>
  <c r="H62" i="6"/>
  <c r="F62" i="6"/>
  <c r="L61" i="6"/>
  <c r="J61" i="6"/>
  <c r="H61" i="6"/>
  <c r="F61" i="6"/>
  <c r="L60" i="6"/>
  <c r="J60" i="6"/>
  <c r="H60" i="6"/>
  <c r="F60" i="6"/>
  <c r="L56" i="6"/>
  <c r="J56" i="6"/>
  <c r="H56" i="6"/>
  <c r="F56" i="6"/>
  <c r="L55" i="6"/>
  <c r="J55" i="6"/>
  <c r="H55" i="6"/>
  <c r="F55" i="6"/>
  <c r="L54" i="6"/>
  <c r="J54" i="6"/>
  <c r="H54" i="6"/>
  <c r="F54" i="6"/>
  <c r="L50" i="6"/>
  <c r="J50" i="6"/>
  <c r="H50" i="6"/>
  <c r="F50" i="6"/>
  <c r="L49" i="6"/>
  <c r="J49" i="6"/>
  <c r="H49" i="6"/>
  <c r="F49" i="6"/>
  <c r="L45" i="6"/>
  <c r="J45" i="6"/>
  <c r="H45" i="6"/>
  <c r="F45" i="6"/>
  <c r="L41" i="6"/>
  <c r="J41" i="6"/>
  <c r="H41" i="6"/>
  <c r="F41" i="6"/>
  <c r="L36" i="6"/>
  <c r="J36" i="6"/>
  <c r="H36" i="6"/>
  <c r="F36" i="6"/>
  <c r="L35" i="6"/>
  <c r="J35" i="6"/>
  <c r="H35" i="6"/>
  <c r="F35" i="6"/>
  <c r="L31" i="6"/>
  <c r="J31" i="6"/>
  <c r="H31" i="6"/>
  <c r="F31" i="6"/>
  <c r="L30" i="6"/>
  <c r="F30" i="6"/>
  <c r="L26" i="6"/>
  <c r="J26" i="6"/>
  <c r="H26" i="6"/>
  <c r="F26" i="6"/>
  <c r="L25" i="6"/>
  <c r="J25" i="6"/>
  <c r="H25" i="6"/>
  <c r="F25" i="6"/>
  <c r="L22" i="6"/>
  <c r="J22" i="6"/>
  <c r="H22" i="6"/>
  <c r="F22" i="6"/>
  <c r="L20" i="6"/>
  <c r="J20" i="6"/>
  <c r="H20" i="6"/>
  <c r="F20" i="6"/>
  <c r="L18" i="6"/>
  <c r="J18" i="6"/>
  <c r="H18" i="6"/>
  <c r="F18" i="6"/>
  <c r="J102" i="1"/>
  <c r="K102" i="1"/>
  <c r="K103" i="1"/>
  <c r="K105" i="1"/>
  <c r="K116" i="1"/>
  <c r="K117" i="1"/>
  <c r="K118" i="1"/>
  <c r="K104" i="1"/>
  <c r="I106" i="1"/>
  <c r="K106" i="1" s="1"/>
  <c r="K107" i="1"/>
  <c r="K108" i="1"/>
  <c r="K109" i="1"/>
  <c r="K110" i="1"/>
  <c r="K120" i="1"/>
  <c r="K119" i="1"/>
  <c r="L50" i="1"/>
  <c r="K89" i="1"/>
  <c r="K97" i="1"/>
  <c r="K91" i="1"/>
  <c r="K92" i="1"/>
  <c r="K93" i="1"/>
  <c r="K94" i="1"/>
  <c r="K95" i="1"/>
  <c r="K96" i="1"/>
  <c r="K88" i="1"/>
  <c r="K87" i="1"/>
  <c r="K86" i="1"/>
  <c r="K84" i="1"/>
  <c r="K83" i="1"/>
  <c r="K137" i="1"/>
  <c r="K138" i="1"/>
  <c r="K136" i="1"/>
  <c r="K134" i="1"/>
  <c r="K135" i="1"/>
  <c r="J222" i="6" l="1"/>
  <c r="O137" i="6"/>
  <c r="F137" i="6"/>
  <c r="F222" i="6"/>
  <c r="L160" i="6"/>
  <c r="L137" i="6"/>
  <c r="F160" i="6"/>
  <c r="H179" i="6"/>
  <c r="F237" i="6"/>
  <c r="F179" i="6"/>
  <c r="H237" i="6"/>
  <c r="L179" i="6"/>
  <c r="J179" i="6"/>
  <c r="J237" i="6"/>
  <c r="K115" i="4"/>
  <c r="J114" i="4"/>
  <c r="K114" i="4" s="1"/>
  <c r="K113" i="4"/>
  <c r="K112" i="4"/>
  <c r="K111" i="4"/>
  <c r="K110" i="4"/>
  <c r="K109" i="4"/>
  <c r="K108" i="4"/>
  <c r="K107" i="4"/>
  <c r="K106" i="4"/>
  <c r="K105" i="4"/>
  <c r="K104" i="4"/>
  <c r="K103" i="4"/>
  <c r="K102" i="4"/>
  <c r="I101" i="4"/>
  <c r="K101" i="4" s="1"/>
  <c r="K100" i="4"/>
  <c r="K99" i="4"/>
  <c r="K98" i="4"/>
  <c r="J97" i="4"/>
  <c r="K97" i="4" s="1"/>
  <c r="I89" i="4"/>
  <c r="K89" i="4" s="1"/>
  <c r="K88" i="4"/>
  <c r="K87" i="4"/>
  <c r="K86" i="4"/>
  <c r="K85" i="4"/>
  <c r="K84" i="4"/>
  <c r="K83" i="4"/>
  <c r="H78" i="4"/>
  <c r="J77" i="4"/>
  <c r="K77" i="4" s="1"/>
  <c r="J76" i="4"/>
  <c r="K76" i="4" s="1"/>
  <c r="J75" i="4"/>
  <c r="K75" i="4" s="1"/>
  <c r="J74" i="4"/>
  <c r="K74" i="4" s="1"/>
  <c r="J73" i="4"/>
  <c r="K73" i="4" s="1"/>
  <c r="J72" i="4"/>
  <c r="K72" i="4" s="1"/>
  <c r="J71" i="4"/>
  <c r="K71" i="4" s="1"/>
  <c r="K70" i="4"/>
  <c r="J70" i="4"/>
  <c r="J69" i="4"/>
  <c r="K69" i="4" s="1"/>
  <c r="J68" i="4"/>
  <c r="K68" i="4" s="1"/>
  <c r="J67" i="4"/>
  <c r="K67" i="4" s="1"/>
  <c r="J66" i="4"/>
  <c r="K66" i="4" s="1"/>
  <c r="J65" i="4"/>
  <c r="K65" i="4" s="1"/>
  <c r="J64" i="4"/>
  <c r="K64" i="4" s="1"/>
  <c r="J63" i="4"/>
  <c r="K63" i="4" s="1"/>
  <c r="K62" i="4"/>
  <c r="J62" i="4"/>
  <c r="J61" i="4"/>
  <c r="K61" i="4" s="1"/>
  <c r="J60" i="4"/>
  <c r="K60" i="4" s="1"/>
  <c r="J59" i="4"/>
  <c r="K59" i="4" s="1"/>
  <c r="J58" i="4"/>
  <c r="K58" i="4" s="1"/>
  <c r="J57" i="4"/>
  <c r="K57" i="4" s="1"/>
  <c r="J56" i="4"/>
  <c r="K56" i="4" s="1"/>
  <c r="J55" i="4"/>
  <c r="K55" i="4" s="1"/>
  <c r="K54" i="4"/>
  <c r="J54" i="4"/>
  <c r="J53" i="4"/>
  <c r="K53" i="4" s="1"/>
  <c r="J52" i="4"/>
  <c r="K52" i="4" s="1"/>
  <c r="J51" i="4"/>
  <c r="K51" i="4" s="1"/>
  <c r="J50" i="4"/>
  <c r="K50" i="4" s="1"/>
  <c r="J49" i="4"/>
  <c r="K49" i="4" s="1"/>
  <c r="J48" i="4"/>
  <c r="K48" i="4" s="1"/>
  <c r="J47" i="4"/>
  <c r="K47" i="4" s="1"/>
  <c r="K46" i="4"/>
  <c r="J46" i="4"/>
  <c r="I46" i="4"/>
  <c r="J43" i="4"/>
  <c r="K43" i="4" s="1"/>
  <c r="K42" i="4"/>
  <c r="J42" i="4"/>
  <c r="J41" i="4"/>
  <c r="K41" i="4" s="1"/>
  <c r="J38" i="4"/>
  <c r="K38" i="4" s="1"/>
  <c r="I38" i="4"/>
  <c r="J37" i="4"/>
  <c r="K37" i="4" s="1"/>
  <c r="J34" i="4"/>
  <c r="K34" i="4" s="1"/>
  <c r="J31" i="4"/>
  <c r="K31" i="4" s="1"/>
  <c r="J27" i="4"/>
  <c r="K27" i="4" s="1"/>
  <c r="K26" i="4"/>
  <c r="J26" i="4"/>
  <c r="J23" i="4"/>
  <c r="K23" i="4" s="1"/>
  <c r="J22" i="4"/>
  <c r="K22" i="4" s="1"/>
  <c r="J19" i="4"/>
  <c r="K19" i="4" s="1"/>
  <c r="J18" i="4"/>
  <c r="K18" i="4" s="1"/>
  <c r="J15" i="4"/>
  <c r="K15" i="4" s="1"/>
  <c r="J13" i="4"/>
  <c r="K13" i="4" s="1"/>
  <c r="J11" i="4"/>
  <c r="I11" i="4"/>
  <c r="K11" i="4" s="1"/>
  <c r="I11" i="1"/>
  <c r="L140" i="6" l="1"/>
  <c r="L249" i="6"/>
  <c r="F140" i="6"/>
  <c r="F249" i="6"/>
  <c r="O139" i="6"/>
  <c r="O249" i="6"/>
  <c r="F238" i="6"/>
  <c r="F252" i="6" s="1"/>
  <c r="F139" i="6"/>
  <c r="F141" i="6" s="1"/>
  <c r="O140" i="6"/>
  <c r="K120" i="4"/>
  <c r="K78" i="4"/>
  <c r="K93" i="4"/>
  <c r="K122" i="4" s="1"/>
  <c r="L139" i="6"/>
  <c r="L141" i="6" l="1"/>
  <c r="O141" i="6"/>
  <c r="F253" i="6"/>
  <c r="F251" i="6"/>
  <c r="F254" i="6" s="1"/>
  <c r="L253" i="6"/>
  <c r="L251" i="6"/>
  <c r="O253" i="6"/>
  <c r="O251" i="6"/>
  <c r="K124" i="4"/>
  <c r="K125" i="4" s="1"/>
  <c r="K115" i="1"/>
  <c r="K114" i="1"/>
  <c r="K113" i="1"/>
  <c r="K112" i="1"/>
  <c r="H78" i="1"/>
  <c r="O254" i="6" l="1"/>
  <c r="K126" i="4"/>
  <c r="K132" i="4"/>
  <c r="K133" i="4" s="1"/>
  <c r="K90" i="1"/>
  <c r="K85" i="1"/>
  <c r="K98" i="1" l="1"/>
  <c r="K111" i="1"/>
  <c r="K122" i="1" l="1"/>
  <c r="K123" i="1" l="1"/>
  <c r="K124" i="1"/>
  <c r="J47" i="1"/>
  <c r="K47" i="1" s="1"/>
  <c r="J48" i="1"/>
  <c r="K48" i="1" s="1"/>
  <c r="J49" i="1"/>
  <c r="K49" i="1" s="1"/>
  <c r="J50" i="1"/>
  <c r="K50" i="1" s="1"/>
  <c r="J51" i="1"/>
  <c r="K51" i="1" s="1"/>
  <c r="J52" i="1"/>
  <c r="K52" i="1" s="1"/>
  <c r="J53" i="1"/>
  <c r="K53" i="1" s="1"/>
  <c r="J54" i="1"/>
  <c r="K54" i="1" s="1"/>
  <c r="J55" i="1"/>
  <c r="K55" i="1" s="1"/>
  <c r="J56" i="1"/>
  <c r="K56" i="1" s="1"/>
  <c r="J57" i="1"/>
  <c r="K57" i="1" s="1"/>
  <c r="J58" i="1"/>
  <c r="K58" i="1" s="1"/>
  <c r="J59" i="1"/>
  <c r="K59" i="1" s="1"/>
  <c r="J60" i="1"/>
  <c r="K60" i="1" s="1"/>
  <c r="J61" i="1"/>
  <c r="K61" i="1" s="1"/>
  <c r="J62" i="1"/>
  <c r="K62" i="1" s="1"/>
  <c r="J63" i="1"/>
  <c r="K63" i="1" s="1"/>
  <c r="J64" i="1"/>
  <c r="K64" i="1" s="1"/>
  <c r="J65" i="1"/>
  <c r="K65" i="1" s="1"/>
  <c r="J66" i="1"/>
  <c r="K66" i="1" s="1"/>
  <c r="J67" i="1"/>
  <c r="K67" i="1" s="1"/>
  <c r="J68" i="1"/>
  <c r="K68" i="1" s="1"/>
  <c r="J69" i="1"/>
  <c r="K69" i="1" s="1"/>
  <c r="J70" i="1"/>
  <c r="K70" i="1" s="1"/>
  <c r="J71" i="1"/>
  <c r="K71" i="1" s="1"/>
  <c r="J72" i="1"/>
  <c r="K72" i="1" s="1"/>
  <c r="J73" i="1"/>
  <c r="K73" i="1" s="1"/>
  <c r="J74" i="1"/>
  <c r="K74" i="1" s="1"/>
  <c r="J75" i="1"/>
  <c r="K75" i="1" s="1"/>
  <c r="J76" i="1"/>
  <c r="K76" i="1" s="1"/>
  <c r="J77" i="1"/>
  <c r="K77" i="1" s="1"/>
  <c r="J46" i="1"/>
  <c r="J42" i="1"/>
  <c r="J43" i="1"/>
  <c r="K43" i="1" s="1"/>
  <c r="J41" i="1"/>
  <c r="J38" i="1"/>
  <c r="J37" i="1"/>
  <c r="J34" i="1"/>
  <c r="K34" i="1" s="1"/>
  <c r="J31" i="1"/>
  <c r="K31" i="1" s="1"/>
  <c r="J11" i="1"/>
  <c r="K11" i="1" s="1"/>
  <c r="J13" i="1"/>
  <c r="K13" i="1" s="1"/>
  <c r="J15" i="1"/>
  <c r="K15" i="1" s="1"/>
  <c r="J19" i="1"/>
  <c r="K19" i="1" s="1"/>
  <c r="J18" i="1"/>
  <c r="J27" i="1"/>
  <c r="K27" i="1" s="1"/>
  <c r="J26" i="1"/>
  <c r="K26" i="1" s="1"/>
  <c r="J23" i="1"/>
  <c r="K23" i="1" s="1"/>
  <c r="J22" i="1"/>
  <c r="K22" i="1" s="1"/>
  <c r="I46" i="1"/>
  <c r="I38" i="1"/>
  <c r="K125" i="1" l="1"/>
  <c r="K18" i="1"/>
  <c r="K37" i="1"/>
  <c r="K46" i="1"/>
  <c r="K38" i="1"/>
  <c r="K41" i="1"/>
  <c r="K42" i="1"/>
  <c r="K78" i="1" l="1"/>
  <c r="K129" i="1" s="1"/>
  <c r="K131" i="1" l="1"/>
  <c r="K132" i="1" s="1"/>
  <c r="K139" i="1" l="1"/>
  <c r="K140" i="1" s="1"/>
  <c r="K133" i="1"/>
  <c r="J30" i="6"/>
  <c r="H30" i="6"/>
  <c r="H72" i="6"/>
  <c r="J72" i="6"/>
  <c r="H137" i="6" l="1"/>
  <c r="J137" i="6"/>
  <c r="J249" i="6" s="1"/>
  <c r="J139" i="6" l="1"/>
  <c r="J253" i="6"/>
  <c r="J251" i="6"/>
  <c r="H139" i="6"/>
  <c r="H249" i="6"/>
  <c r="J140" i="6"/>
  <c r="H140" i="6"/>
  <c r="J141" i="6" l="1"/>
  <c r="H141" i="6"/>
  <c r="H251" i="6"/>
  <c r="H253" i="6"/>
  <c r="G159" i="6"/>
  <c r="H159" i="6" s="1"/>
  <c r="H160" i="6" s="1"/>
  <c r="J159" i="6"/>
  <c r="J160" i="6" s="1"/>
  <c r="J238" i="6" s="1"/>
  <c r="J252" i="6" s="1"/>
  <c r="J254" i="6" s="1"/>
  <c r="L213" i="6"/>
  <c r="L222" i="6" s="1"/>
  <c r="L238" i="6" s="1"/>
  <c r="L252" i="6" s="1"/>
  <c r="L254" i="6" s="1"/>
  <c r="G213" i="6"/>
  <c r="H213" i="6" s="1"/>
  <c r="H222" i="6" s="1"/>
  <c r="H238" i="6" l="1"/>
  <c r="H252" i="6" s="1"/>
  <c r="H254" i="6" s="1"/>
  <c r="L257" i="6"/>
  <c r="O259" i="6" l="1"/>
  <c r="O262" i="6" s="1"/>
  <c r="O265" i="6" s="1"/>
</calcChain>
</file>

<file path=xl/sharedStrings.xml><?xml version="1.0" encoding="utf-8"?>
<sst xmlns="http://schemas.openxmlformats.org/spreadsheetml/2006/main" count="1416" uniqueCount="749">
  <si>
    <r>
      <rPr>
        <b/>
        <sz val="7"/>
        <rFont val="Arial"/>
        <family val="2"/>
      </rPr>
      <t>DISTRITO DE MEDELLÍN</t>
    </r>
  </si>
  <si>
    <r>
      <rPr>
        <b/>
        <sz val="7"/>
        <rFont val="Arial"/>
        <family val="2"/>
      </rPr>
      <t>EMPRESA DE DESARROLLO URBANO - EDU</t>
    </r>
  </si>
  <si>
    <r>
      <rPr>
        <b/>
        <sz val="7"/>
        <rFont val="Arial"/>
        <family val="2"/>
      </rPr>
      <t>Contrato Interadministrativo N° 6700043600 de 2025 suscrito entre la Empresa Desarrollo Urbano -EDU- y el Instituto de Deportes y Recreación – INDER – cuyo objeto es: “CONTRATO INTERADMINISTRATIVO DE MANDATO SIN REPRESENTACIÓN PARA REALIZAR LOS ESTUDIOS, DISEÑOS, MANTENIMIENTO Y CONSTRUCCION DEL PARQUE METROPOLITANO JUAN PABLO II EN EL DISTRITO ESPECIAL DE CIENCIA, TECNOLOGIA E INNOVACION DE MEDELLÍN”</t>
    </r>
  </si>
  <si>
    <r>
      <rPr>
        <b/>
        <sz val="7"/>
        <rFont val="Arial"/>
        <family val="2"/>
      </rPr>
      <t>MANTENIMIENTO, ADECUACIÓN Y REPARACIÓN DE LA PISTA DE BMX MARIANA PAJÓN EN EL DISTRITO ESPECIAL DE CIENCIA, TECNOLOGIA E INNOVACIÓN DE MEDELLÍN</t>
    </r>
  </si>
  <si>
    <r>
      <rPr>
        <b/>
        <sz val="7"/>
        <rFont val="Arial"/>
        <family val="2"/>
      </rPr>
      <t>PRESUPUESTO OFICIAL</t>
    </r>
  </si>
  <si>
    <r>
      <rPr>
        <b/>
        <sz val="7.5"/>
        <rFont val="Arial"/>
        <family val="2"/>
      </rPr>
      <t xml:space="preserve">PRESUPUESTO PRECIOS
</t>
    </r>
    <r>
      <rPr>
        <b/>
        <sz val="7.5"/>
        <rFont val="Arial"/>
        <family val="2"/>
      </rPr>
      <t>SOMATEC</t>
    </r>
  </si>
  <si>
    <r>
      <rPr>
        <b/>
        <sz val="7"/>
        <rFont val="Arial"/>
        <family val="2"/>
      </rPr>
      <t>CLAVE</t>
    </r>
  </si>
  <si>
    <r>
      <rPr>
        <b/>
        <sz val="7"/>
        <rFont val="Arial"/>
        <family val="2"/>
      </rPr>
      <t>DESCRIPCIÓN</t>
    </r>
  </si>
  <si>
    <r>
      <rPr>
        <b/>
        <sz val="7"/>
        <rFont val="Arial"/>
        <family val="2"/>
      </rPr>
      <t>UNIDAD</t>
    </r>
  </si>
  <si>
    <r>
      <rPr>
        <b/>
        <sz val="7"/>
        <rFont val="Arial"/>
        <family val="2"/>
      </rPr>
      <t>CANTIDAD</t>
    </r>
  </si>
  <si>
    <r>
      <rPr>
        <b/>
        <sz val="7"/>
        <rFont val="Arial"/>
        <family val="2"/>
      </rPr>
      <t>VLR/UNIT</t>
    </r>
  </si>
  <si>
    <r>
      <rPr>
        <b/>
        <sz val="7"/>
        <rFont val="Arial"/>
        <family val="2"/>
      </rPr>
      <t>VALOR TOTAL</t>
    </r>
  </si>
  <si>
    <r>
      <rPr>
        <b/>
        <sz val="7"/>
        <color rgb="FFFFFFFF"/>
        <rFont val="Arial"/>
        <family val="2"/>
      </rPr>
      <t>A</t>
    </r>
  </si>
  <si>
    <r>
      <rPr>
        <b/>
        <sz val="7"/>
        <color rgb="FFFFFFFF"/>
        <rFont val="Arial"/>
        <family val="2"/>
      </rPr>
      <t>PISTA DE SUPER CROSS MARIANA PAJÓN</t>
    </r>
  </si>
  <si>
    <r>
      <rPr>
        <b/>
        <sz val="7"/>
        <rFont val="Arial"/>
        <family val="2"/>
      </rPr>
      <t>1.0.0</t>
    </r>
  </si>
  <si>
    <r>
      <rPr>
        <b/>
        <sz val="7"/>
        <rFont val="Arial"/>
        <family val="2"/>
      </rPr>
      <t>PRELIMINARES</t>
    </r>
  </si>
  <si>
    <r>
      <rPr>
        <b/>
        <sz val="7"/>
        <rFont val="Arial"/>
        <family val="2"/>
      </rPr>
      <t>1.1.0</t>
    </r>
  </si>
  <si>
    <r>
      <rPr>
        <b/>
        <sz val="7"/>
        <rFont val="Arial"/>
        <family val="2"/>
      </rPr>
      <t>REPLANTEO</t>
    </r>
  </si>
  <si>
    <r>
      <rPr>
        <sz val="7"/>
        <rFont val="Arial MT"/>
        <family val="2"/>
      </rPr>
      <t>1.1.1</t>
    </r>
  </si>
  <si>
    <r>
      <rPr>
        <sz val="7"/>
        <rFont val="Arial MT"/>
        <family val="2"/>
      </rPr>
      <t>LOCALIZACIÓN, TRAZADO Y REPLANTEO. Se utilizará personal experto con equipo de precisión. Se hará con la frecuencia que lo indique la interventoría. Incluye demarcación con pintura, línea de trazado, corte de piso, libretas y planos.</t>
    </r>
  </si>
  <si>
    <r>
      <rPr>
        <sz val="7"/>
        <rFont val="Arial MT"/>
        <family val="2"/>
      </rPr>
      <t>día</t>
    </r>
  </si>
  <si>
    <r>
      <rPr>
        <b/>
        <sz val="7"/>
        <rFont val="Arial"/>
        <family val="2"/>
      </rPr>
      <t>1.2.0</t>
    </r>
  </si>
  <si>
    <r>
      <rPr>
        <b/>
        <sz val="7"/>
        <rFont val="Arial"/>
        <family val="2"/>
      </rPr>
      <t>DESCAPOTE Y LIMPIEZA</t>
    </r>
  </si>
  <si>
    <r>
      <rPr>
        <sz val="7"/>
        <rFont val="Arial MT"/>
        <family val="2"/>
      </rPr>
      <t>1.2.8</t>
    </r>
  </si>
  <si>
    <r>
      <rPr>
        <sz val="7"/>
        <rFont val="Arial MT"/>
        <family val="2"/>
      </rPr>
      <t>LIMPIEZA de cajas y/o sumideros manualmente. Incluye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r>
  </si>
  <si>
    <r>
      <rPr>
        <sz val="7"/>
        <rFont val="Arial MT"/>
        <family val="2"/>
      </rPr>
      <t>un</t>
    </r>
  </si>
  <si>
    <r>
      <rPr>
        <b/>
        <sz val="7"/>
        <rFont val="Arial"/>
        <family val="2"/>
      </rPr>
      <t>1.3.0</t>
    </r>
  </si>
  <si>
    <r>
      <rPr>
        <b/>
        <sz val="7"/>
        <rFont val="Arial"/>
        <family val="2"/>
      </rPr>
      <t>INSTALACIONES PROVISIONALES</t>
    </r>
  </si>
  <si>
    <r>
      <rPr>
        <sz val="7"/>
        <rFont val="Arial MT"/>
        <family val="2"/>
      </rPr>
      <t>1.3.2</t>
    </r>
  </si>
  <si>
    <r>
      <rPr>
        <sz val="7"/>
        <rFont val="Arial MT"/>
        <family val="2"/>
      </rPr>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r>
  </si>
  <si>
    <r>
      <rPr>
        <sz val="7"/>
        <rFont val="Arial MT"/>
        <family val="2"/>
      </rPr>
      <t>m</t>
    </r>
  </si>
  <si>
    <r>
      <rPr>
        <b/>
        <sz val="7"/>
        <rFont val="Arial"/>
        <family val="2"/>
      </rPr>
      <t>2.0.0</t>
    </r>
  </si>
  <si>
    <r>
      <rPr>
        <b/>
        <sz val="7"/>
        <rFont val="Arial"/>
        <family val="2"/>
      </rPr>
      <t>RETIROS Y DEMOLICIONES</t>
    </r>
  </si>
  <si>
    <r>
      <rPr>
        <b/>
        <sz val="7"/>
        <rFont val="Arial"/>
        <family val="2"/>
      </rPr>
      <t>2.1.0</t>
    </r>
  </si>
  <si>
    <r>
      <rPr>
        <b/>
        <sz val="7"/>
        <rFont val="Arial"/>
        <family val="2"/>
      </rPr>
      <t>RETIROS</t>
    </r>
  </si>
  <si>
    <r>
      <rPr>
        <sz val="7"/>
        <rFont val="Arial MT"/>
        <family val="2"/>
      </rPr>
      <t xml:space="preserve">RETIRO DE PIEDRA DE ENTRESUELO para su reutilización en la obra. Incluye cargue, transporte interno para su almacenaje y botada de la arenilla y del material que
</t>
    </r>
    <r>
      <rPr>
        <sz val="7"/>
        <rFont val="Arial MT"/>
        <family val="2"/>
      </rPr>
      <t>no se pueda recuperar.</t>
    </r>
  </si>
  <si>
    <r>
      <rPr>
        <sz val="7"/>
        <rFont val="Arial MT"/>
        <family val="2"/>
      </rPr>
      <t>m2</t>
    </r>
  </si>
  <si>
    <r>
      <rPr>
        <sz val="7"/>
        <rFont val="Arial MT"/>
        <family val="2"/>
      </rPr>
      <t xml:space="preserve">DESMONTE Y REINSTALACIÓN de PISO en ADOQUÍN. Incluye recuperación de los materiales; su transporte hasta el sitio que lo indique la interventoría; arena de pega, arena de revoque y mano de obra para su reinstalación y todo lo necesario para su
</t>
    </r>
    <r>
      <rPr>
        <sz val="7"/>
        <rFont val="Arial MT"/>
        <family val="2"/>
      </rPr>
      <t>correcto desmonte y reinstalación.</t>
    </r>
  </si>
  <si>
    <r>
      <rPr>
        <b/>
        <sz val="7"/>
        <rFont val="Arial"/>
        <family val="2"/>
      </rPr>
      <t>3.0.0</t>
    </r>
  </si>
  <si>
    <r>
      <rPr>
        <b/>
        <sz val="7"/>
        <rFont val="Arial"/>
        <family val="2"/>
      </rPr>
      <t>MOVIMIENTOS DE TIERRA</t>
    </r>
  </si>
  <si>
    <r>
      <rPr>
        <b/>
        <sz val="7"/>
        <rFont val="Arial"/>
        <family val="2"/>
      </rPr>
      <t>3.1.0</t>
    </r>
  </si>
  <si>
    <r>
      <rPr>
        <b/>
        <sz val="7"/>
        <rFont val="Arial"/>
        <family val="2"/>
      </rPr>
      <t>EXCAVACIÓN Y RETIRO DE MATERIAL</t>
    </r>
  </si>
  <si>
    <r>
      <rPr>
        <sz val="7"/>
        <rFont val="Arial MT"/>
        <family val="2"/>
      </rPr>
      <t>3.1.1</t>
    </r>
  </si>
  <si>
    <r>
      <rPr>
        <sz val="7"/>
        <rFont val="Arial MT"/>
        <family val="2"/>
      </rPr>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</si>
  <si>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r>
      <rPr>
        <sz val="7"/>
        <rFont val="Arial MT"/>
        <family val="2"/>
      </rPr>
      <t>m3</t>
    </r>
  </si>
  <si>
    <r>
      <rPr>
        <sz val="7"/>
        <rFont val="Arial MT"/>
        <family val="2"/>
      </rPr>
      <t>3.1.8</t>
    </r>
  </si>
  <si>
    <r>
      <rPr>
        <sz val="7"/>
        <rFont val="Arial MT"/>
        <family val="2"/>
      </rPr>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r>
  </si>
  <si>
    <r>
      <rPr>
        <b/>
        <sz val="7"/>
        <rFont val="Arial"/>
        <family val="2"/>
      </rPr>
      <t>7.0.0</t>
    </r>
  </si>
  <si>
    <r>
      <rPr>
        <b/>
        <sz val="7"/>
        <rFont val="Arial"/>
        <family val="2"/>
      </rPr>
      <t>REVOQUES/ENCHAPES/PINTURA</t>
    </r>
  </si>
  <si>
    <r>
      <rPr>
        <b/>
        <sz val="7"/>
        <rFont val="Arial"/>
        <family val="2"/>
      </rPr>
      <t>7.3.0</t>
    </r>
  </si>
  <si>
    <r>
      <rPr>
        <b/>
        <sz val="7"/>
        <rFont val="Arial"/>
        <family val="2"/>
      </rPr>
      <t>PINTURA INTERIOR</t>
    </r>
  </si>
  <si>
    <r>
      <rPr>
        <sz val="7"/>
        <rFont val="Arial MT"/>
        <family val="2"/>
      </rPr>
      <t>7.3.1</t>
    </r>
  </si>
  <si>
    <r>
      <rPr>
        <sz val="7"/>
        <rFont val="Arial MT"/>
        <family val="2"/>
      </rPr>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r>
  </si>
  <si>
    <r>
      <rPr>
        <sz val="7"/>
        <rFont val="Arial MT"/>
        <family val="2"/>
      </rPr>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r>
  </si>
  <si>
    <r>
      <rPr>
        <b/>
        <sz val="7"/>
        <rFont val="Arial"/>
        <family val="2"/>
      </rPr>
      <t>8.0.0</t>
    </r>
  </si>
  <si>
    <r>
      <rPr>
        <b/>
        <sz val="7"/>
        <rFont val="Arial"/>
        <family val="2"/>
      </rPr>
      <t>PISOS</t>
    </r>
  </si>
  <si>
    <r>
      <rPr>
        <b/>
        <sz val="7"/>
        <rFont val="Arial"/>
        <family val="2"/>
      </rPr>
      <t>8.1.0</t>
    </r>
  </si>
  <si>
    <r>
      <rPr>
        <b/>
        <sz val="7"/>
        <rFont val="Arial"/>
        <family val="2"/>
      </rPr>
      <t>PISOS EN CONCRETO</t>
    </r>
  </si>
  <si>
    <r>
      <rPr>
        <b/>
        <sz val="7"/>
        <rFont val="Arial"/>
        <family val="2"/>
      </rPr>
      <t>8.2.0</t>
    </r>
  </si>
  <si>
    <r>
      <rPr>
        <b/>
        <sz val="7"/>
        <rFont val="Arial"/>
        <family val="2"/>
      </rPr>
      <t>PISOS EN CERÁMICA</t>
    </r>
  </si>
  <si>
    <r>
      <rPr>
        <sz val="7"/>
        <rFont val="Arial MT"/>
        <family val="2"/>
      </rPr>
      <t>8.1.2.10</t>
    </r>
  </si>
  <si>
    <r>
      <rPr>
        <sz val="7"/>
        <rFont val="Arial MT"/>
        <family val="2"/>
      </rPr>
      <t>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t>
    </r>
  </si>
  <si>
    <r>
      <rPr>
        <b/>
        <sz val="7"/>
        <rFont val="Arial"/>
        <family val="2"/>
      </rPr>
      <t>15.0.0</t>
    </r>
  </si>
  <si>
    <r>
      <rPr>
        <b/>
        <sz val="7"/>
        <rFont val="Arial"/>
        <family val="2"/>
      </rPr>
      <t>ASEOS Y REMATES</t>
    </r>
  </si>
  <si>
    <r>
      <rPr>
        <b/>
        <sz val="7"/>
        <rFont val="Arial"/>
        <family val="2"/>
      </rPr>
      <t>15.1.0</t>
    </r>
  </si>
  <si>
    <r>
      <rPr>
        <b/>
        <sz val="7"/>
        <rFont val="Arial"/>
        <family val="2"/>
      </rPr>
      <t>LAVADO/HIDROFUGO DE MUROS</t>
    </r>
  </si>
  <si>
    <r>
      <rPr>
        <sz val="7"/>
        <rFont val="Arial MT"/>
        <family val="2"/>
      </rPr>
      <t>Suministro, transporte y aplicación de hidrófugo impermeabilizante del tipo siliconite (Sika transparente o equivalente) o equivalente para mampostería de fachadas, con todos los elementos necesarios para su correcta instalación y funcionamiento.</t>
    </r>
  </si>
  <si>
    <r>
      <rPr>
        <b/>
        <sz val="7"/>
        <rFont val="Arial"/>
        <family val="2"/>
      </rPr>
      <t>16.0.0</t>
    </r>
  </si>
  <si>
    <r>
      <rPr>
        <b/>
        <sz val="7"/>
        <rFont val="Arial"/>
        <family val="2"/>
      </rPr>
      <t>VIAS</t>
    </r>
  </si>
  <si>
    <r>
      <rPr>
        <b/>
        <sz val="7"/>
        <rFont val="Arial"/>
        <family val="2"/>
      </rPr>
      <t>16.1.0</t>
    </r>
  </si>
  <si>
    <r>
      <rPr>
        <b/>
        <sz val="7"/>
        <rFont val="Arial"/>
        <family val="2"/>
      </rPr>
      <t>VÍAS Y PARQUEADEROS</t>
    </r>
  </si>
  <si>
    <r>
      <rPr>
        <sz val="7"/>
        <rFont val="Arial MT"/>
        <family val="2"/>
      </rPr>
      <t>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t>
    </r>
  </si>
  <si>
    <r>
      <rPr>
        <b/>
        <sz val="7"/>
        <rFont val="Arial"/>
        <family val="2"/>
      </rPr>
      <t>18.0.0</t>
    </r>
  </si>
  <si>
    <r>
      <rPr>
        <b/>
        <sz val="7"/>
        <rFont val="Arial"/>
        <family val="2"/>
      </rPr>
      <t>OBRAS VARIAS</t>
    </r>
  </si>
  <si>
    <r>
      <rPr>
        <b/>
        <sz val="7"/>
        <rFont val="Arial"/>
        <family val="2"/>
      </rPr>
      <t>18.2.0</t>
    </r>
  </si>
  <si>
    <r>
      <rPr>
        <b/>
        <sz val="7"/>
        <rFont val="Arial"/>
        <family val="2"/>
      </rPr>
      <t>FILTROS</t>
    </r>
  </si>
  <si>
    <r>
      <rPr>
        <sz val="7"/>
        <rFont val="Arial MT"/>
        <family val="2"/>
      </rPr>
      <t xml:space="preserve">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t>
    </r>
    <r>
      <rPr>
        <sz val="7"/>
        <rFont val="Arial MT"/>
        <family val="2"/>
      </rPr>
      <t>en sitio.</t>
    </r>
  </si>
  <si>
    <r>
      <rPr>
        <sz val="7"/>
        <rFont val="Arial MT"/>
        <family val="2"/>
      </rPr>
      <t>Instalación de GEOTEXTIL NT 1600 tipo Pavco para filtro o equivalente. Incluye suministro y transporte de los materiales, traslapos, costuras y todos los elementos necesarios para su correcta instalación y funcionamiento. Según diseño.</t>
    </r>
  </si>
  <si>
    <r>
      <rPr>
        <sz val="7"/>
        <rFont val="Arial MT"/>
        <family val="2"/>
      </rPr>
      <t xml:space="preserve">Instalación de TUBERÍA DE FILTRO PERFORADA DE Ø=6". Incluye suministro y transporte de los materiales y todos los elementos necesarios para su correcta
</t>
    </r>
    <r>
      <rPr>
        <sz val="7"/>
        <rFont val="Arial MT"/>
        <family val="2"/>
      </rPr>
      <t>construcción y funcionamiento. Según diseño.</t>
    </r>
  </si>
  <si>
    <r>
      <rPr>
        <b/>
        <sz val="7"/>
        <rFont val="Arial"/>
        <family val="2"/>
      </rPr>
      <t>ITEM NO CONTEMPLADOS EN EL CONTRATO MARCO</t>
    </r>
  </si>
  <si>
    <r>
      <rPr>
        <sz val="7"/>
        <rFont val="Arial MT"/>
        <family val="2"/>
      </rPr>
      <t>INSTALACION PROVISIONAL DE ENERGIA. Incluye suministro e instalacion de caja doble para contador, contador, proteccion 2x40A, linea de tierra, acometida electrica en cable antifraude, conexión a poste, trámite ante EPM, declaración de cumplimiento, matriz de riesponsabilidad y todo lo necesario para correcta puesta en marcha y servicio.</t>
    </r>
  </si>
  <si>
    <r>
      <rPr>
        <sz val="7"/>
        <rFont val="Arial MT"/>
        <family val="2"/>
      </rPr>
      <t>global</t>
    </r>
  </si>
  <si>
    <r>
      <rPr>
        <sz val="7"/>
        <rFont val="Arial MT"/>
        <family val="2"/>
      </rPr>
      <t>LIMPIEZA DE CARCAMOS, incluye:  acarreo interno y externo, cargue, transporte y botada de escombros y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r>
  </si>
  <si>
    <r>
      <rPr>
        <sz val="7"/>
        <rFont val="Arial MT"/>
        <family val="2"/>
      </rPr>
      <t>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t>
    </r>
  </si>
  <si>
    <r>
      <rPr>
        <sz val="7"/>
        <rFont val="Arial MT"/>
        <family val="2"/>
      </rPr>
      <t>Suministro, transporte, colocación, conformación y compactación de material limo (con partículas no mayores de 16 mm.), incluye aditivo para estabilizacion (polimero plastico- acrilico acuoso de alta dureza 7,4164 galones/m3, plasticidad e hidrorepelencia, aportante de dureza y flexibilidad) y conformación de pista. La conformacion debe realizarse por profesional especializado en pistas BMX</t>
    </r>
  </si>
  <si>
    <r>
      <rPr>
        <sz val="7"/>
        <rFont val="Arial MT"/>
        <family val="2"/>
      </rPr>
      <t>Suministro, transporte y aplicación de sello final de suelo, compuesto por polimero plastico-acrilico acuoso de alta dureza, plasticidad e hidrorepelencia; mejorador de condiciones de adherencia y resistencia; el cual debe aplicarse sobre la superficie de rodadura en capas, se deberán cumplir con las especificaciones del producto.</t>
    </r>
  </si>
  <si>
    <r>
      <rPr>
        <sz val="7"/>
        <rFont val="Arial MT"/>
        <family val="2"/>
      </rPr>
      <t>Mantenimiento Correctivo de partidor incluye cambio de amortiguadores 4 U instalación de dos nuevos cambio de neopreno sobre área descargue los amortiguadores cambio de fajas de neopreno sobre ángulo recibidor de la barandilla bastidor. Incluye también cambio de película publicitaria, con logos de Alcaldia y de Inder.  incluye pinturaestructura metálica del partidor. Mantenimiento de sistemas mecánicos del partidor incluye desarme y armada de estos para lubricación con grasa especial resistente a la intemperie  cambio de piezas desgastadas o averiadas.</t>
    </r>
  </si>
  <si>
    <r>
      <rPr>
        <sz val="7"/>
        <rFont val="Arial MT"/>
        <family val="2"/>
      </rPr>
      <t xml:space="preserve">Suministro de instalación de compresor de Compresor de 50 Galones industrial  con las siguientes características: Cabezote: referencia 2065 de 2 pistones  y caudal máximo  6 cfm equivalente a 170 litros por minuto.Motor: eléctrico monofásico o trifásico con potencia de 2 HPCorriente entrada: 110-220VTanque:  volumen de 50  Galones, en presentación  vertical u horizontal, color azul,  rojo o negro. Tanque pintado al horno, fijo.Presiones de trabajo:  el compresor de 50 Galones opera en un rango de presiones de 80 – 120psi  equivalente a 6-8Bar, debidamente reguladas con presostato de precisión (automático).Flujo de aire: 6 cfm (pies cúbicos por minuto) que equivale a 170 lts /minAccesorios:  presostato (automático), manómetro, válvula de alivio, válvula de purga, cheque de retención y manguera, Incluye tubería en acero galvanizado de 1/2" hasta el partidor, incluye todos los elementos necesarios para su correcta instalación y
</t>
    </r>
    <r>
      <rPr>
        <sz val="7"/>
        <rFont val="Arial MT"/>
        <family val="2"/>
      </rPr>
      <t>funcionamiento.</t>
    </r>
  </si>
  <si>
    <r>
      <rPr>
        <sz val="7"/>
        <rFont val="Arial MT"/>
        <family val="2"/>
      </rPr>
      <t>Suministro e instalación de vallas institucional y/o de valla informativa de normas de uso, de 2m.x0,50m (sin canto), en lámina galvanizada  calibre 24 con impresión 1440 DPI forrada en vinilo laminado sin canto. La instalacion se debe realizar con platina y perno o amarre a la malla segun la indicacion de la supervision;  Según diseño.</t>
    </r>
  </si>
  <si>
    <r>
      <rPr>
        <sz val="7"/>
        <rFont val="Arial MT"/>
        <family val="2"/>
      </rPr>
      <t>Suministro e instalación de vallas institucional y/o de valla informativa de normas de uso, de 2m.x1m (sin canto), en lámina galvanizada  calibre 24 con impresión 1440 DPI forrada en vinilo laminado sin canto. La instalacion se debe realizar con platina y perno o amarre a la malla segun la indicacion de la supervision;  Según diseño.</t>
    </r>
  </si>
  <si>
    <r>
      <rPr>
        <sz val="7"/>
        <rFont val="Arial MT"/>
        <family val="2"/>
      </rPr>
      <t>Aplicación de 1 capa de imprimante epoxi primer + aplicación de 3 capas de streetbond 150 AL en colores seleccionados ( maximo 3 colores). Demarcación similar a la existente. incluye reparación de juntas existentes, reparación de fisuras existentes, lijado y reparación de áreas donde tiene rayones por accidentes. RAMPA PARTIDOR</t>
    </r>
  </si>
  <si>
    <r>
      <rPr>
        <sz val="7"/>
        <rFont val="Arial MT"/>
        <family val="2"/>
      </rPr>
      <t>Aplicación de 3 capas de streetbond 150 AL en colores seleccionados para FAJAS DE DEMARCACIÓN. Incluye reparación de juntas existentes, reparación de fisuras existentes, lijado y reparación de áreas donde tiene rayones por accidentes.</t>
    </r>
  </si>
  <si>
    <r>
      <rPr>
        <sz val="7"/>
        <rFont val="Arial MT"/>
        <family val="2"/>
      </rPr>
      <t xml:space="preserve">Suministro, transporte e instalación de GRAMA NATURAL, incluye herramientas, transporte y todo lo necesario para su correcta siembra. Se deberá suministrar riego 2
</t>
    </r>
    <r>
      <rPr>
        <sz val="7"/>
        <rFont val="Arial MT"/>
        <family val="2"/>
      </rPr>
      <t>veces por semana durante los dos primeros meses.</t>
    </r>
  </si>
  <si>
    <r>
      <rPr>
        <sz val="7"/>
        <rFont val="Arial MT"/>
        <family val="2"/>
      </rPr>
      <t>Lavada de: pisos, con hidrolavadora de alta presion (9.000psi). Incluye: acido nitrico, hidrosolve y todos los elementos y herramientas necesarias para su correcta aplicación y retiro del 100% de la suciedad y particulas que generan manchas.</t>
    </r>
  </si>
  <si>
    <r>
      <rPr>
        <sz val="7"/>
        <rFont val="Arial MT"/>
        <family val="2"/>
      </rPr>
      <t xml:space="preserve">Lavada de: muros exteriores, con hidrolavadora de alta presion (9.000psi). Incluye: acido nitrico, hidrosolve, andamios y todos los elementos y herramientas necesarias para su correcta aplicación y retiro del 100% de la suciedad y particulas que generan
</t>
    </r>
    <r>
      <rPr>
        <sz val="7"/>
        <rFont val="Arial MT"/>
        <family val="2"/>
      </rPr>
      <t>manchas.</t>
    </r>
  </si>
  <si>
    <r>
      <rPr>
        <sz val="7"/>
        <rFont val="Arial MT"/>
        <family val="2"/>
      </rPr>
      <t>DESTRONQUE DE GRADERIAS. Incluye todo lo necesario para su correcta construcción y funcionamiento.</t>
    </r>
  </si>
  <si>
    <r>
      <rPr>
        <sz val="7"/>
        <rFont val="Arial MT"/>
        <family val="2"/>
      </rPr>
      <t>RETIRO DE PUERTAS (marco y ala) metálicas (3.00x2.20m), Incluye el retiro, cargue, transporte, botada de escombros en botaderos oficiales DE LOS MARCOS y su transporte hasta la bodega o el sitio que lo indique la interventoría DE LAS ALAS para pintura y reinstalacion en otro item.</t>
    </r>
  </si>
  <si>
    <r>
      <rPr>
        <sz val="7"/>
        <rFont val="Arial MT"/>
        <family val="2"/>
      </rPr>
      <t>Mantenimiento de Puertas de 3.00x2.20m, en área de camerinos incluye, reposición de marcos, retiro de pintura actual, lijado, pintura, masillado anticorrosivo y tres capas de pintura de acabado en esmalte color negro, reinstalacion  y todo lo necesario para su correcta construcción y funcionamiento</t>
    </r>
  </si>
  <si>
    <r>
      <rPr>
        <sz val="7"/>
        <rFont val="Arial MT"/>
        <family val="2"/>
      </rPr>
      <t>Demolicion de dintel existente, incluye cargue, transporte y botada de escombros en botaderos oficiales, demolición de revoques y enchapes aplicados al muro a demoler e instalaciones embebidas, además recuperación de los materiales aprovechables o su transporte hasta el sitio que lo indique la interventoría.</t>
    </r>
  </si>
  <si>
    <r>
      <rPr>
        <sz val="7"/>
        <rFont val="Arial MT"/>
        <family val="2"/>
      </rPr>
      <t>Suministro transporte e instalacion de Dintel en tuberia estructural rectangular 200x100X4mm, incluye anticorrosivo y tres capas de pintura de acabado en esmalte color negro  y todo lo necesario para su correcta construcción y funcionamiento</t>
    </r>
  </si>
  <si>
    <r>
      <rPr>
        <sz val="7"/>
        <rFont val="Arial MT"/>
        <family val="2"/>
      </rPr>
      <t xml:space="preserve">Construccion de bordillo perimetro graderias de 0.10m x 0.10m, incluyendo el borde de las escaleras en concreto de 21mpa a la vista, incluye anclajes y acero de refuerzo, formaleta y todos los elementos necesario para su correcta construccion y
</t>
    </r>
    <r>
      <rPr>
        <sz val="7"/>
        <rFont val="Arial MT"/>
        <family val="2"/>
      </rPr>
      <t>funcionamiento</t>
    </r>
  </si>
  <si>
    <r>
      <rPr>
        <sz val="7"/>
        <rFont val="Arial MT"/>
        <family val="2"/>
      </rPr>
      <t xml:space="preserve">Sti. de APLIQUE TORTUGA LED 9W/6.500°K/IP65 SOBREPONER, Chasis
</t>
    </r>
    <r>
      <rPr>
        <sz val="7"/>
        <rFont val="Arial MT"/>
        <family val="2"/>
      </rPr>
      <t>Termoplástico Inyectado, difusor en Policarbonato opalizado resistente a rayones. Instalación de Sobreponer, tensión de alimentación 95...265V±10%, Lumen efectivos de Luminaria 810 Lm. Factor de potencia de la luminaria &gt; 0,90, Distorsión armónica de corriente = 20%, CRI = 80%, Vida útil 25.000 hrs ().Certificada RETILAP.</t>
    </r>
  </si>
  <si>
    <r>
      <rPr>
        <sz val="7"/>
        <rFont val="Arial MT"/>
        <family val="2"/>
      </rPr>
      <t>Sti. de salida de alumbrado(3m),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t>
    </r>
  </si>
  <si>
    <r>
      <rPr>
        <sz val="7"/>
        <rFont val="Arial MT"/>
        <family val="2"/>
      </rPr>
      <t>Diseño, construcción, suministro e instalación de estructura metalica + cubierta liviana, resistente y de bajo peso estructural, destinada a proteger el área del partidor de salida de la pista. Esta cubierta deberá ser instalada sobre la losa aligerada existente, sin comprometer su integridad estructural, y deberá cumplir con las condiciones técnicas, estéticas y normativas del complejo deportivo.</t>
    </r>
  </si>
  <si>
    <r>
      <rPr>
        <sz val="7"/>
        <rFont val="Arial MT"/>
        <family val="2"/>
      </rPr>
      <t>Rehabilitación del la superficie antideslizante sobre rejilla: Desmonte del recubrimiento antideslizante existente en el partidor y aplicación de nuevo sistema antideslizante epoxico  de alta adherencia, resistente al tráfico ciclístico, condiciones climáticas y compatible con superficies metálicas. Polycrete PRVA osimilar</t>
    </r>
  </si>
  <si>
    <r>
      <rPr>
        <sz val="7"/>
        <rFont val="Arial MT"/>
        <family val="2"/>
      </rPr>
      <t>Corrección de agrietamientos por movimientos de losa de partidor: Inyección de fisuras con poliuretano estructural corrigiendo las fallas en concreto, Incluye todos los elementos necesarios para su correcta instalación y funcionamiento.</t>
    </r>
  </si>
  <si>
    <r>
      <rPr>
        <sz val="7"/>
        <rFont val="Arial MT"/>
        <family val="2"/>
      </rPr>
      <t>Impermeabilización losa de partidor, incluye preparación de superficie y aplicación de sistema impermeabilizante de alto desempeño Es el sistema Vulkem epoxy wc -100, con el fin de evitar filtraciones que comprometan la estructura.</t>
    </r>
  </si>
  <si>
    <r>
      <rPr>
        <sz val="7"/>
        <rFont val="Arial MT"/>
        <family val="2"/>
      </rPr>
      <t>Suministro e inyección de poliuretano estructural bicomponente de expansión controlada para sellado y refuerzo de fisuras en elementos estructurales de concreto. Se incluye instalación de packers, perforación, inyección y sellado final.</t>
    </r>
  </si>
  <si>
    <r>
      <rPr>
        <sz val="7"/>
        <rFont val="Arial MT"/>
        <family val="2"/>
      </rPr>
      <t>Aplicacion de PINTURA ACRÍLICA tipo Koraza o equivalente para CONTRA HUELLAS GRADERIAS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r>
  </si>
  <si>
    <r>
      <rPr>
        <sz val="7"/>
        <rFont val="Arial MT"/>
        <family val="2"/>
      </rPr>
      <t>Suministro e instalación del sistema impermeabilizante de alto desempeño Vulkem Epoxy WC-100, compuesto por resinas epóxicas modificadas, diseñado para  superficies horizontales sometidas a tránsito peatonal y vehicular con exposición a la intemperie. El sistema se aplicará sobre las graderías del escenario deportivo, previa remoción del sistema impermeabilizante existente, limpieza profunda y preparación de superficie mediante métodos mecánicos adecuados (lijado, granallado o fresado según diagnóstico). Excelente resistencia química, mecánica y a los rayos UV, Alta adherencia sobre concreto estructural, impermeabilidad total frente a lluvias intensas y  escorrentías, acabado antideslizante adecuado para zonas peatonales.</t>
    </r>
  </si>
  <si>
    <r>
      <rPr>
        <sz val="7"/>
        <rFont val="Arial MT"/>
        <family val="2"/>
      </rPr>
      <t xml:space="preserve">Mantenimiento de cerramiento en malla eslabonada,  alturas diferentes a h=3,00 m, h=5,00 y h=7,00 m, incluye las siguientes actividades:- Demolición de pisamalla,   incluye cargue, transporte y botada de escombros, recuperación de los materiales aprovechables o su transporte hasta el sitio que lo indique la interventoría.-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y/o N°4, amarres con alambre galvanizado calibre 12, del cual sus puntas deben quedar paralelas a la malla, cada 30 cm.- Varilla Nº2 para coser la malla.- Tuberia galvanizada en caliente Ø 2"", calibre 14, para reposición de tuberia en mal estado y/o faltantes (inferior, intermedio, superior, postes, diagonales y vientos); según indicaciones de la interventoría.- Tuberia galvanizada de 1  1/4"" para almas de 0,20 cm
</t>
    </r>
    <r>
      <rPr>
        <sz val="7"/>
        <rFont val="Arial MT"/>
        <family val="2"/>
      </rPr>
      <t>- Platina de 1½""x⅛"".-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r>
  </si>
  <si>
    <r>
      <rPr>
        <sz val="7"/>
        <rFont val="Arial MT"/>
        <family val="2"/>
      </rPr>
      <t>SIEMBRA DE ESPECIES TIPO 1: (Afuga Morada, Maní Forrajero, Wedelia, Bella a las Once (Verdolaga), Pasto Mondo, Guardaparque (Té Rojo o Amarillo),  Duranta Amarilla Limón, Sietecueros Rastrero, Cebollina, Coquetas B-8, Liriope Verde, Siempreviva (Gonfrena), otras Económicas tipo (Cobertura y Tapizantes) Incluye todas las actividades de preparación del suelo, mejoramiento y enmiendas, suministro y disposición de material vegetal existente, suministro y aplicación de tierra negra abonada y fertilizantes. Comprende el transporte y la instalación (siembra) de especies de porte bajo y cubresuelos. Las labores incluyen la apertura de hoyos, colocación de las plantas, tapado, compactación suave, riego inicial de establecimiento, y limpieza general del área. Todas las actividades y la disposición final de residuos se realizarán previa autorización y bajo la supervisión de la interventoría.</t>
    </r>
  </si>
  <si>
    <r>
      <rPr>
        <b/>
        <sz val="7"/>
        <rFont val="Arial"/>
        <family val="2"/>
      </rPr>
      <t>% U</t>
    </r>
  </si>
  <si>
    <r>
      <rPr>
        <b/>
        <sz val="7"/>
        <rFont val="Arial"/>
        <family val="2"/>
      </rPr>
      <t>TOTAL OBRA</t>
    </r>
  </si>
  <si>
    <r>
      <rPr>
        <b/>
        <sz val="7"/>
        <color rgb="FFFFFFFF"/>
        <rFont val="Arial"/>
        <family val="2"/>
      </rPr>
      <t>DIRECCIÓN DE GESTIÓN SOCIAL Y COMUNICACIONES</t>
    </r>
  </si>
  <si>
    <r>
      <rPr>
        <b/>
        <sz val="7"/>
        <color rgb="FFFFFFFF"/>
        <rFont val="Arial"/>
        <family val="2"/>
      </rPr>
      <t>INVERSIÓN GESTIÓN SOCIAL Y COMUNICACIONES</t>
    </r>
  </si>
  <si>
    <r>
      <rPr>
        <b/>
        <sz val="7"/>
        <color rgb="FFFFFFFF"/>
        <rFont val="Arial"/>
        <family val="2"/>
      </rPr>
      <t>ITEM</t>
    </r>
  </si>
  <si>
    <r>
      <rPr>
        <b/>
        <sz val="7"/>
        <color rgb="FFFFFFFF"/>
        <rFont val="Arial"/>
        <family val="2"/>
      </rPr>
      <t>DESCRIPCIÓN</t>
    </r>
  </si>
  <si>
    <r>
      <rPr>
        <b/>
        <sz val="7"/>
        <color rgb="FFFFFFFF"/>
        <rFont val="Arial"/>
        <family val="2"/>
      </rPr>
      <t>UN</t>
    </r>
  </si>
  <si>
    <r>
      <rPr>
        <b/>
        <sz val="7"/>
        <color rgb="FFFFFFFF"/>
        <rFont val="Arial"/>
        <family val="2"/>
      </rPr>
      <t>CANTIDAD</t>
    </r>
  </si>
  <si>
    <r>
      <rPr>
        <b/>
        <sz val="7"/>
        <color rgb="FFFFFFFF"/>
        <rFont val="Arial"/>
        <family val="2"/>
      </rPr>
      <t>V/UNITARIO</t>
    </r>
  </si>
  <si>
    <r>
      <rPr>
        <b/>
        <sz val="7"/>
        <color rgb="FFFFFFFF"/>
        <rFont val="Arial"/>
        <family val="2"/>
      </rPr>
      <t>VALOR TOTAL</t>
    </r>
  </si>
  <si>
    <r>
      <rPr>
        <b/>
        <sz val="7"/>
        <rFont val="Arial"/>
        <family val="2"/>
      </rPr>
      <t>GESTIÓN SOCIAL Y COMUNICACIONES</t>
    </r>
  </si>
  <si>
    <r>
      <rPr>
        <b/>
        <sz val="7"/>
        <rFont val="Arial"/>
        <family val="2"/>
      </rPr>
      <t>Programa de Participación Comunitaria</t>
    </r>
  </si>
  <si>
    <r>
      <rPr>
        <sz val="7"/>
        <rFont val="Arial MT"/>
        <family val="2"/>
      </rPr>
      <t xml:space="preserve">Reuniones con comunidad de inicio y  fin de obra.( Incluye el alquiler de video beam y
</t>
    </r>
    <r>
      <rPr>
        <sz val="7"/>
        <rFont val="Arial MT"/>
        <family val="2"/>
      </rPr>
      <t>refrigerio para 50 personas)</t>
    </r>
  </si>
  <si>
    <r>
      <rPr>
        <b/>
        <sz val="7"/>
        <rFont val="Arial"/>
        <family val="2"/>
      </rPr>
      <t>Programa de Comunicación y Divulgación</t>
    </r>
  </si>
  <si>
    <r>
      <rPr>
        <sz val="7"/>
        <rFont val="Arial MT"/>
        <family val="2"/>
      </rPr>
      <t>1.2.1</t>
    </r>
  </si>
  <si>
    <r>
      <rPr>
        <sz val="7"/>
        <rFont val="Arial MT"/>
        <family val="2"/>
      </rPr>
      <t xml:space="preserve">Volantes según manual de identidad (14x21 cm, earth pact 90 gr, tintas 4x1). Incluye
</t>
    </r>
    <r>
      <rPr>
        <sz val="7"/>
        <rFont val="Arial MT"/>
        <family val="2"/>
      </rPr>
      <t>producción y diseño gráfico.</t>
    </r>
  </si>
  <si>
    <r>
      <rPr>
        <sz val="7"/>
        <rFont val="Arial MT"/>
        <family val="2"/>
      </rPr>
      <t>1.2.2</t>
    </r>
  </si>
  <si>
    <r>
      <rPr>
        <sz val="7"/>
        <rFont val="Arial MT"/>
        <family val="2"/>
      </rPr>
      <t xml:space="preserve">Afiche  según  manual  de  identidad  (50x35  cm,  earth  pact  250  gr,  tintas  4x0).  Incluye
</t>
    </r>
    <r>
      <rPr>
        <sz val="7"/>
        <rFont val="Arial MT"/>
        <family val="2"/>
      </rPr>
      <t>producción y diseño.</t>
    </r>
  </si>
  <si>
    <r>
      <rPr>
        <sz val="7"/>
        <rFont val="Arial MT"/>
        <family val="2"/>
      </rPr>
      <t>1.2.3</t>
    </r>
  </si>
  <si>
    <r>
      <rPr>
        <sz val="7"/>
        <rFont val="Arial MT"/>
        <family val="2"/>
      </rPr>
      <t xml:space="preserve">Pendones  para  volquetas  0,7m*1m  con  información  de  la  obra  (Cada volqueta  debe
</t>
    </r>
    <r>
      <rPr>
        <sz val="7"/>
        <rFont val="Arial MT"/>
        <family val="2"/>
      </rPr>
      <t>portar un pendón a cada lado)</t>
    </r>
  </si>
  <si>
    <r>
      <rPr>
        <sz val="7"/>
        <rFont val="Arial MT"/>
        <family val="2"/>
      </rPr>
      <t>1.2.4</t>
    </r>
  </si>
  <si>
    <r>
      <rPr>
        <sz val="7"/>
        <rFont val="Arial MT"/>
        <family val="2"/>
      </rPr>
      <t xml:space="preserve">Buzón de sugerencias 24cm de alto, 18 cm de ancho por 15cm de fondo, material en
</t>
    </r>
    <r>
      <rPr>
        <sz val="7"/>
        <rFont val="Arial MT"/>
        <family val="2"/>
      </rPr>
      <t>acrilico, impresión adhesivo en inkjet.</t>
    </r>
  </si>
  <si>
    <r>
      <rPr>
        <sz val="7"/>
        <rFont val="Arial MT"/>
        <family val="2"/>
      </rPr>
      <t>1.2.5</t>
    </r>
  </si>
  <si>
    <r>
      <rPr>
        <sz val="7"/>
        <rFont val="Arial MT"/>
        <family val="2"/>
      </rPr>
      <t>Cartelera informativa 120x80 (corcho con marco de madera y banner en adhesivo full color). Incluye diseño y producción del cabezote en banner tipo adhesivo.</t>
    </r>
  </si>
  <si>
    <r>
      <rPr>
        <b/>
        <sz val="7"/>
        <rFont val="Arial"/>
        <family val="2"/>
      </rPr>
      <t>Programa de Formación y Capacitación</t>
    </r>
  </si>
  <si>
    <r>
      <rPr>
        <sz val="7"/>
        <rFont val="Arial MT"/>
        <family val="2"/>
      </rPr>
      <t>1.3.1</t>
    </r>
  </si>
  <si>
    <r>
      <rPr>
        <sz val="7"/>
        <rFont val="Arial MT"/>
        <family val="2"/>
      </rPr>
      <t>Charlas con personal de obra en temas de interes o necesidad</t>
    </r>
  </si>
  <si>
    <r>
      <rPr>
        <b/>
        <sz val="7"/>
        <rFont val="Arial"/>
        <family val="2"/>
      </rPr>
      <t>Sostenibilidad</t>
    </r>
  </si>
  <si>
    <r>
      <rPr>
        <sz val="7"/>
        <rFont val="Arial MT"/>
        <family val="2"/>
      </rPr>
      <t>1.4.1</t>
    </r>
  </si>
  <si>
    <r>
      <rPr>
        <sz val="7"/>
        <rFont val="Arial MT"/>
        <family val="2"/>
      </rPr>
      <t>Actividades  de  sostenibilidad  y  apropiación  positiva  del  espacio  (Las  actividades  se deberan acordar y cordinar con el apoyo de la supervisión social)</t>
    </r>
  </si>
  <si>
    <r>
      <rPr>
        <b/>
        <sz val="7"/>
        <rFont val="Arial"/>
        <family val="2"/>
      </rPr>
      <t>Items no contemplados en el contrato marco</t>
    </r>
  </si>
  <si>
    <r>
      <rPr>
        <sz val="7"/>
        <rFont val="Arial MT"/>
        <family val="2"/>
      </rPr>
      <t xml:space="preserve">Mini valla 1 *1 de acuerdo a manual de imagen con estructura metalica, con altura libre
</t>
    </r>
    <r>
      <rPr>
        <sz val="7"/>
        <rFont val="Arial MT"/>
        <family val="2"/>
      </rPr>
      <t>a necesidad y parales en hierro.</t>
    </r>
  </si>
  <si>
    <r>
      <rPr>
        <sz val="7"/>
        <rFont val="Arial MT"/>
        <family val="2"/>
      </rPr>
      <t>Placa fotograbada en  acero inoxidable  calibre 1/8  (3175 mm),  medidas 100x70  cms, logo y textos en bajo relieve pintados con pintura poliuretano automotriz, fondo en alto relieve,  acabado  cepillado,  con  4  perforaciones  de  1/4  para  instalar  en  pared  con chazos  y  botones  en  acero  inoxidable  con  tornillos  soldados  o  con  totem  -  Segun manual de imagen</t>
    </r>
  </si>
  <si>
    <r>
      <rPr>
        <b/>
        <sz val="7"/>
        <rFont val="Arial"/>
        <family val="2"/>
      </rPr>
      <t>TOTAL GESTIÓN SOCIAL Y COMUNICACIONES</t>
    </r>
  </si>
  <si>
    <r>
      <rPr>
        <sz val="7"/>
        <color rgb="FFFFFFFF"/>
        <rFont val="Bahnschrift"/>
        <family val="2"/>
      </rPr>
      <t>INVERSIÓN  SEGURIDAD  Y  SALUD  EN  EL  TRABAJO</t>
    </r>
  </si>
  <si>
    <r>
      <rPr>
        <b/>
        <sz val="7"/>
        <rFont val="Arial"/>
        <family val="2"/>
      </rPr>
      <t>SG SST</t>
    </r>
  </si>
  <si>
    <r>
      <rPr>
        <sz val="7"/>
        <rFont val="Bahnschrift"/>
        <family val="2"/>
      </rPr>
      <t>CANTIDAD</t>
    </r>
  </si>
  <si>
    <r>
      <rPr>
        <sz val="7"/>
        <rFont val="Bahnschrift"/>
        <family val="2"/>
      </rPr>
      <t>VALOR  UNIT</t>
    </r>
  </si>
  <si>
    <r>
      <rPr>
        <b/>
        <sz val="7"/>
        <rFont val="Arial"/>
        <family val="2"/>
      </rPr>
      <t>SUBTOTAL</t>
    </r>
  </si>
  <si>
    <r>
      <rPr>
        <sz val="7"/>
        <rFont val="Arial MT"/>
        <family val="2"/>
      </rPr>
      <t xml:space="preserve">Chalecos para director, ingenieros, residentes, auxiliares. Estampados según manual
</t>
    </r>
    <r>
      <rPr>
        <sz val="7"/>
        <rFont val="Arial MT"/>
        <family val="2"/>
      </rPr>
      <t>de identidad</t>
    </r>
  </si>
  <si>
    <r>
      <rPr>
        <sz val="7"/>
        <rFont val="Arial MT"/>
        <family val="2"/>
      </rPr>
      <t>Bordado de logos en uniformes según manual de imagen de la Alcaldía de Medellín</t>
    </r>
  </si>
  <si>
    <r>
      <rPr>
        <sz val="7"/>
        <rFont val="Arial MT"/>
        <family val="2"/>
      </rPr>
      <t xml:space="preserve">Chalecos reflectivos sencillo (Uso subcontratistas o trabajos corta duración máximo 3
</t>
    </r>
    <r>
      <rPr>
        <sz val="7"/>
        <rFont val="Arial MT"/>
        <family val="2"/>
      </rPr>
      <t>meses)</t>
    </r>
  </si>
  <si>
    <r>
      <rPr>
        <sz val="7"/>
        <rFont val="Arial MT"/>
        <family val="2"/>
      </rPr>
      <t xml:space="preserve">Capacitación  /  Actividades  /  Campañas  educativas  de  SST   con  contratación  de
</t>
    </r>
    <r>
      <rPr>
        <sz val="7"/>
        <rFont val="Arial MT"/>
        <family val="2"/>
      </rPr>
      <t>instructor externo, no aplica para instructores de la ARL (incluye souvenirs o refrigerio y logística de las actividades)</t>
    </r>
  </si>
  <si>
    <r>
      <rPr>
        <sz val="7"/>
        <rFont val="Arial MT"/>
        <family val="2"/>
      </rPr>
      <t>mes</t>
    </r>
  </si>
  <si>
    <r>
      <rPr>
        <sz val="7"/>
        <rFont val="Arial MT"/>
        <family val="2"/>
      </rPr>
      <t>Camilla rígida espina dorsal larga dotada (inmovilizador cervical, araña)</t>
    </r>
  </si>
  <si>
    <r>
      <rPr>
        <sz val="7"/>
        <rFont val="Arial MT"/>
        <family val="2"/>
      </rPr>
      <t>Botiquín  primeros auxilios portátil (incluye 2 dotaciones)</t>
    </r>
  </si>
  <si>
    <r>
      <rPr>
        <sz val="7"/>
        <rFont val="Arial MT"/>
        <family val="2"/>
      </rPr>
      <t>Silbato brigadistas</t>
    </r>
  </si>
  <si>
    <r>
      <rPr>
        <sz val="7"/>
        <rFont val="Arial MT"/>
        <family val="2"/>
      </rPr>
      <t>Riñonera dotada para brigadistas</t>
    </r>
  </si>
  <si>
    <r>
      <rPr>
        <sz val="7"/>
        <rFont val="Arial MT"/>
        <family val="2"/>
      </rPr>
      <t>Brazalete  distintivo  para  identificación  grupos  de  apoyo  de  emergencia  (brigada  de emergencia, coordinadores de evacuación, comité de emergencias)</t>
    </r>
  </si>
  <si>
    <r>
      <rPr>
        <sz val="7"/>
        <rFont val="Arial MT"/>
        <family val="2"/>
      </rPr>
      <t>Megáfono para emergencias</t>
    </r>
  </si>
  <si>
    <r>
      <rPr>
        <sz val="7"/>
        <rFont val="Arial MT"/>
        <family val="2"/>
      </rPr>
      <t>Teléfonos de radiofrecuencia</t>
    </r>
  </si>
  <si>
    <r>
      <rPr>
        <sz val="7"/>
        <rFont val="Arial MT"/>
        <family val="2"/>
      </rPr>
      <t>Alarma para el proyecto</t>
    </r>
  </si>
  <si>
    <r>
      <rPr>
        <sz val="7"/>
        <rFont val="Arial MT"/>
        <family val="2"/>
      </rPr>
      <t>Extintor TIPO ABC (Multipropósito) de 10 libras</t>
    </r>
  </si>
  <si>
    <r>
      <rPr>
        <sz val="7"/>
        <rFont val="Arial MT"/>
        <family val="2"/>
      </rPr>
      <t xml:space="preserve">Señalización para campamento en acrílico (0,25m*0,40m). Avisos de Poliestireno (señales de Prohibición,  acciones de mando, de prevención, condiciones de seguridad,
</t>
    </r>
    <r>
      <rPr>
        <sz val="7"/>
        <rFont val="Arial MT"/>
        <family val="2"/>
      </rPr>
      <t>señales de incendio).</t>
    </r>
  </si>
  <si>
    <r>
      <rPr>
        <sz val="7"/>
        <rFont val="Arial MT"/>
        <family val="2"/>
      </rPr>
      <t xml:space="preserve">Mejoras y condiciones de seguridad derivadas de inspecciones, auditorias, cambio de
</t>
    </r>
    <r>
      <rPr>
        <sz val="7"/>
        <rFont val="Arial MT"/>
        <family val="2"/>
      </rPr>
      <t>actividades y de controles planteados en la matriz de riesgos</t>
    </r>
  </si>
  <si>
    <r>
      <rPr>
        <sz val="7"/>
        <rFont val="Arial MT"/>
        <family val="2"/>
      </rPr>
      <t>Escalera portatil certificada en un material rígido (aluminio, fibra de vidrio)</t>
    </r>
  </si>
  <si>
    <r>
      <rPr>
        <sz val="7"/>
        <rFont val="Arial MT"/>
        <family val="2"/>
      </rPr>
      <t xml:space="preserve">Señalización reflectiva  para áreas nocturnas. (0,25m*0,40m). Avisos de Poliestireno (señales de Prohibición,  acciones de mando, de prevención, condiciones de seguridad,
</t>
    </r>
    <r>
      <rPr>
        <sz val="7"/>
        <rFont val="Arial MT"/>
        <family val="2"/>
      </rPr>
      <t>señales de incendio)</t>
    </r>
  </si>
  <si>
    <r>
      <rPr>
        <b/>
        <sz val="7"/>
        <rFont val="Arial"/>
        <family val="2"/>
      </rPr>
      <t>TOTAL SEGURIDAD Y SALUD EN EL TRABAJO</t>
    </r>
  </si>
  <si>
    <r>
      <rPr>
        <sz val="7"/>
        <color rgb="FFFFFFFF"/>
        <rFont val="Bahnschrift"/>
        <family val="2"/>
      </rPr>
      <t>INVERSIÓN  GESTIÓN  AMBIENTAL</t>
    </r>
  </si>
  <si>
    <r>
      <rPr>
        <sz val="7"/>
        <rFont val="Bahnschrift"/>
        <family val="2"/>
      </rPr>
      <t>GESTIÓN  AMBIENTAL</t>
    </r>
  </si>
  <si>
    <r>
      <rPr>
        <sz val="7"/>
        <rFont val="Bahnschrift"/>
        <family val="2"/>
      </rPr>
      <t>UNIDAD</t>
    </r>
  </si>
  <si>
    <r>
      <rPr>
        <sz val="7"/>
        <rFont val="Bahnschrift"/>
        <family val="2"/>
      </rPr>
      <t>SUBTOTAL</t>
    </r>
  </si>
  <si>
    <r>
      <rPr>
        <sz val="7"/>
        <rFont val="Bahnschrift"/>
        <family val="2"/>
      </rPr>
      <t>Sostenibilidad</t>
    </r>
  </si>
  <si>
    <r>
      <rPr>
        <b/>
        <sz val="7"/>
        <rFont val="Arial"/>
        <family val="2"/>
      </rPr>
      <t>3.1.1</t>
    </r>
  </si>
  <si>
    <r>
      <rPr>
        <sz val="7"/>
        <rFont val="Arial MT"/>
        <family val="2"/>
      </rPr>
      <t xml:space="preserve">Taller  en  temas  ambientales  de  obra  (incluye  logística  y  refrigerio,  aplica  para
</t>
    </r>
    <r>
      <rPr>
        <sz val="7"/>
        <rFont val="Arial MT"/>
        <family val="2"/>
      </rPr>
      <t>comunidad y trabajadores de obra)</t>
    </r>
  </si>
  <si>
    <r>
      <rPr>
        <b/>
        <sz val="7"/>
        <rFont val="Arial"/>
        <family val="2"/>
      </rPr>
      <t>Manejo de Residuos Sólidos</t>
    </r>
  </si>
  <si>
    <r>
      <rPr>
        <b/>
        <sz val="7"/>
        <rFont val="Arial"/>
        <family val="2"/>
      </rPr>
      <t>3.2.1</t>
    </r>
  </si>
  <si>
    <r>
      <rPr>
        <sz val="7"/>
        <rFont val="Arial MT"/>
        <family val="2"/>
      </rPr>
      <t>Canecas  de  20  litros  (5  galones)  con  tapa  y  debidamente  rotuladas  (se  debe presupuestar  una  caneca  para  residuos  orgánicos  aprovechables,  una  caneca  para residuos   aprovechables   y   una   caneca   para   residuos   no   aprovechables,   aplica únicamente para oficina contratista e interventoría).</t>
    </r>
  </si>
  <si>
    <r>
      <rPr>
        <b/>
        <sz val="7"/>
        <rFont val="Arial"/>
        <family val="2"/>
      </rPr>
      <t>3.2.2</t>
    </r>
  </si>
  <si>
    <r>
      <rPr>
        <sz val="7"/>
        <rFont val="Arial MT"/>
        <family val="2"/>
      </rPr>
      <t>Punto ecológico de 35 litros (9 galones) en estructura metálica, con tablero con tapa y debidamente rotuladas, un juego equivale a 3 canecas (tener en cuenta juego de tres recipientes  para  residuos  orgánicos  aprovechables,  residuos  aprovehables,   residuos no  aprovechables).  Estas  canecas  estarán  dispuestas  en  almacén  y/o  en  obras  de urbanismo, vías y andenes).</t>
    </r>
  </si>
  <si>
    <r>
      <rPr>
        <sz val="7"/>
        <rFont val="Arial MT"/>
        <family val="2"/>
      </rPr>
      <t>Juego de canecas</t>
    </r>
  </si>
  <si>
    <r>
      <rPr>
        <b/>
        <sz val="7"/>
        <rFont val="Arial"/>
        <family val="2"/>
      </rPr>
      <t>3.2.4</t>
    </r>
  </si>
  <si>
    <r>
      <rPr>
        <sz val="7"/>
        <rFont val="Arial MT"/>
        <family val="2"/>
      </rPr>
      <t xml:space="preserve">Bolsas  plásticas  para  los  frentes  de  obra  </t>
    </r>
    <r>
      <rPr>
        <b/>
        <sz val="7"/>
        <rFont val="Arial"/>
        <family val="2"/>
      </rPr>
      <t xml:space="preserve">color  blanco,  </t>
    </r>
    <r>
      <rPr>
        <sz val="7"/>
        <rFont val="Arial MT"/>
        <family val="2"/>
      </rPr>
      <t xml:space="preserve">(residuos  aprovechables  ó
</t>
    </r>
    <r>
      <rPr>
        <sz val="7"/>
        <rFont val="Arial MT"/>
        <family val="2"/>
      </rPr>
      <t xml:space="preserve">reciclables plástico, vidrio, cartón,papel, metáles). </t>
    </r>
    <r>
      <rPr>
        <b/>
        <sz val="7"/>
        <rFont val="Arial"/>
        <family val="2"/>
      </rPr>
      <t>Canecas de 20 litros .(65x90cm)</t>
    </r>
    <r>
      <rPr>
        <sz val="7"/>
        <rFont val="Arial MT"/>
        <family val="2"/>
      </rPr>
      <t>. Paquete x 50 unidades</t>
    </r>
  </si>
  <si>
    <r>
      <rPr>
        <sz val="7"/>
        <rFont val="Arial MT"/>
        <family val="2"/>
      </rPr>
      <t>Paquete</t>
    </r>
  </si>
  <si>
    <r>
      <rPr>
        <b/>
        <sz val="7"/>
        <rFont val="Arial"/>
        <family val="2"/>
      </rPr>
      <t>3.2.5</t>
    </r>
  </si>
  <si>
    <r>
      <rPr>
        <sz val="7"/>
        <rFont val="Arial MT"/>
        <family val="2"/>
      </rPr>
      <t xml:space="preserve">Bolsas  plásticas  para  los  frentes  de  obra  </t>
    </r>
    <r>
      <rPr>
        <b/>
        <sz val="7"/>
        <rFont val="Arial"/>
        <family val="2"/>
      </rPr>
      <t xml:space="preserve">color  negro  </t>
    </r>
    <r>
      <rPr>
        <sz val="7"/>
        <rFont val="Arial MT"/>
        <family val="2"/>
      </rPr>
      <t>(residuos  no  aprovechables)</t>
    </r>
    <r>
      <rPr>
        <b/>
        <sz val="7"/>
        <rFont val="Arial"/>
        <family val="2"/>
      </rPr>
      <t xml:space="preserve">.
</t>
    </r>
    <r>
      <rPr>
        <b/>
        <sz val="7"/>
        <rFont val="Arial"/>
        <family val="2"/>
      </rPr>
      <t>Canecas de 20 litros .(65x90cm)</t>
    </r>
  </si>
  <si>
    <r>
      <rPr>
        <b/>
        <sz val="7"/>
        <rFont val="Arial"/>
        <family val="2"/>
      </rPr>
      <t>3.2.8</t>
    </r>
  </si>
  <si>
    <r>
      <rPr>
        <sz val="7"/>
        <rFont val="Arial MT"/>
        <family val="2"/>
      </rPr>
      <t xml:space="preserve">Bolsas  plásticas  para  los  frentes  de  obra  </t>
    </r>
    <r>
      <rPr>
        <b/>
        <sz val="7"/>
        <rFont val="Arial"/>
        <family val="2"/>
      </rPr>
      <t xml:space="preserve">color  blanco  </t>
    </r>
    <r>
      <rPr>
        <sz val="7"/>
        <rFont val="Arial MT"/>
        <family val="2"/>
      </rPr>
      <t xml:space="preserve">(residuos  aprovechables  ó reciclables plástico, vidrio, cartón,papel, metáles). </t>
    </r>
    <r>
      <rPr>
        <b/>
        <sz val="7"/>
        <rFont val="Arial"/>
        <family val="2"/>
      </rPr>
      <t xml:space="preserve">Canecas de 35 litros .(65x100 cm)
</t>
    </r>
    <r>
      <rPr>
        <sz val="7"/>
        <rFont val="Arial MT"/>
        <family val="2"/>
      </rPr>
      <t>paquete x 50</t>
    </r>
  </si>
  <si>
    <r>
      <rPr>
        <b/>
        <sz val="7"/>
        <rFont val="Arial"/>
        <family val="2"/>
      </rPr>
      <t>3.2.9</t>
    </r>
  </si>
  <si>
    <r>
      <rPr>
        <sz val="7"/>
        <rFont val="Arial MT"/>
        <family val="2"/>
      </rPr>
      <t xml:space="preserve">Bolsas  plásticas  para  los  frentes  de  obra  </t>
    </r>
    <r>
      <rPr>
        <b/>
        <sz val="7"/>
        <rFont val="Arial"/>
        <family val="2"/>
      </rPr>
      <t xml:space="preserve">color  negro  </t>
    </r>
    <r>
      <rPr>
        <sz val="7"/>
        <rFont val="Arial MT"/>
        <family val="2"/>
      </rPr>
      <t xml:space="preserve">(residuos  no  aprovechables).
</t>
    </r>
    <r>
      <rPr>
        <b/>
        <sz val="7"/>
        <rFont val="Arial"/>
        <family val="2"/>
      </rPr>
      <t xml:space="preserve">Canecas de 35 litros .(65x100 cm). </t>
    </r>
    <r>
      <rPr>
        <sz val="7"/>
        <rFont val="Arial MT"/>
        <family val="2"/>
      </rPr>
      <t>paquete x 50</t>
    </r>
  </si>
  <si>
    <r>
      <rPr>
        <sz val="7"/>
        <rFont val="Arial MT"/>
        <family val="2"/>
      </rPr>
      <t xml:space="preserve">Bolsas plásticas para los frentes de obra color verde (residuos organico aprovechables)
</t>
    </r>
    <r>
      <rPr>
        <b/>
        <sz val="7"/>
        <rFont val="Arial"/>
        <family val="2"/>
      </rPr>
      <t xml:space="preserve">Canecas de 35 litros .(65x100 cm). </t>
    </r>
    <r>
      <rPr>
        <sz val="7"/>
        <rFont val="Arial MT"/>
        <family val="2"/>
      </rPr>
      <t>Paquete por 50</t>
    </r>
  </si>
  <si>
    <r>
      <rPr>
        <b/>
        <sz val="7"/>
        <rFont val="Arial"/>
        <family val="2"/>
      </rPr>
      <t>3.2.7</t>
    </r>
  </si>
  <si>
    <r>
      <rPr>
        <sz val="7"/>
        <rFont val="Arial MT"/>
        <family val="2"/>
      </rPr>
      <t xml:space="preserve">Bolsas  plásticas  para  los  frentes  de  obra  </t>
    </r>
    <r>
      <rPr>
        <b/>
        <sz val="7"/>
        <rFont val="Arial"/>
        <family val="2"/>
      </rPr>
      <t>color  rojo  (</t>
    </r>
    <r>
      <rPr>
        <sz val="7"/>
        <rFont val="Arial MT"/>
        <family val="2"/>
      </rPr>
      <t xml:space="preserve">residuos  especiales).  (tamaño 90*115) -(calibre 1,6). Solo para acopio central. </t>
    </r>
    <r>
      <rPr>
        <b/>
        <sz val="7"/>
        <rFont val="Arial"/>
        <family val="2"/>
      </rPr>
      <t>caneca de 121 litros</t>
    </r>
  </si>
  <si>
    <r>
      <rPr>
        <sz val="7"/>
        <rFont val="Arial MT"/>
        <family val="2"/>
      </rPr>
      <t>Construcción  de  caseta  para  el  acopio  de  residuos  sólidos  comunes.  (acopio  de madera, acopio de hierro, Acopio de materiales reciclables). Incluye teleras 1,35 x 0,90, teja de zinc, largueros madera común, concreto 14 MP, clavos común de 2", amarre para teja).</t>
    </r>
  </si>
  <si>
    <r>
      <rPr>
        <sz val="7"/>
        <rFont val="Arial MT"/>
        <family val="2"/>
      </rPr>
      <t>Herramientas y equipos para el aseo y limpieza en  obra (se  pagará trimestral  según tipología de la obra). Incluye: cepillo para calle (nylon) y pala con cabo.</t>
    </r>
  </si>
  <si>
    <r>
      <rPr>
        <sz val="7"/>
        <rFont val="Arial MT"/>
        <family val="2"/>
      </rPr>
      <t>Trimestral</t>
    </r>
  </si>
  <si>
    <r>
      <rPr>
        <sz val="7"/>
        <rFont val="Arial MT"/>
        <family val="2"/>
      </rPr>
      <t>Transporte y disposición de madera no reutilizable, y certificado de disposicion en sitios autorizados (cantidad minima de 10 m3 incluye cargue del vehículo).</t>
    </r>
  </si>
  <si>
    <r>
      <rPr>
        <sz val="7"/>
        <rFont val="Arial MT"/>
        <family val="2"/>
      </rPr>
      <t>Costales de fibra para recolección y acopio temporal de residuos de construcción.</t>
    </r>
  </si>
  <si>
    <r>
      <rPr>
        <sz val="7"/>
        <rFont val="Arial MT"/>
        <family val="2"/>
      </rPr>
      <t>Báscula balanza digital de gancho (50 kg).</t>
    </r>
  </si>
  <si>
    <r>
      <rPr>
        <b/>
        <sz val="7"/>
        <rFont val="Arial"/>
        <family val="2"/>
      </rPr>
      <t>Manejo de sustancias químicas</t>
    </r>
  </si>
  <si>
    <r>
      <rPr>
        <b/>
        <sz val="7"/>
        <rFont val="Arial"/>
        <family val="2"/>
      </rPr>
      <t>3.4.1</t>
    </r>
  </si>
  <si>
    <r>
      <rPr>
        <sz val="7"/>
        <rFont val="Arial MT"/>
        <family val="2"/>
      </rPr>
      <t>Kit antiderrames (para sustancias químicas). Incluye Absorbente Organico Peat Moss x 2kg, Barreras 3×4 Oleofilicas x 3 und, Tapabocas KN95, Gafas de seguridad, Guantes Nitrilo 13″ par, Chaleco Reflectivo, Linterna Recargable, Tacos de madera x 5 piezas, Mazo Dieléctrico, Masilla Epoxica pequeña, Cinta señalizacion x 50m, Pala antichispa, Bolsas Hazmat con amarre plástico x 6und, Desengrasante Biodegradable x 1Gal, Tanque de 20gal azul, Instructivo de uso.</t>
    </r>
  </si>
  <si>
    <r>
      <rPr>
        <b/>
        <sz val="7"/>
        <rFont val="Arial"/>
        <family val="2"/>
      </rPr>
      <t>Uso y almacenamiento adecuado de materiales de construcción</t>
    </r>
  </si>
  <si>
    <r>
      <rPr>
        <b/>
        <sz val="7"/>
        <rFont val="Arial"/>
        <family val="2"/>
      </rPr>
      <t>3.5.1</t>
    </r>
  </si>
  <si>
    <r>
      <rPr>
        <sz val="7"/>
        <rFont val="Arial MT"/>
        <family val="2"/>
      </rPr>
      <t>Teleras 1,35m x 0,90 m  para construcción de acopios.</t>
    </r>
  </si>
  <si>
    <r>
      <rPr>
        <b/>
        <sz val="7"/>
        <rFont val="Arial"/>
        <family val="2"/>
      </rPr>
      <t>3.5.2</t>
    </r>
  </si>
  <si>
    <r>
      <rPr>
        <sz val="7"/>
        <rFont val="Arial MT"/>
        <family val="2"/>
      </rPr>
      <t>Plástico negro, calibre 4 y ancho de 3 m. (rollo de 150 metros).</t>
    </r>
  </si>
  <si>
    <r>
      <rPr>
        <sz val="7"/>
        <rFont val="Arial MT"/>
        <family val="2"/>
      </rPr>
      <t>rollo</t>
    </r>
  </si>
  <si>
    <r>
      <rPr>
        <b/>
        <sz val="7"/>
        <rFont val="Arial"/>
        <family val="2"/>
      </rPr>
      <t>3.5.3</t>
    </r>
  </si>
  <si>
    <r>
      <rPr>
        <sz val="7"/>
        <rFont val="Arial MT"/>
        <family val="2"/>
      </rPr>
      <t>Malla seguridad (construcción) naranja (rollo x 50 mts).</t>
    </r>
  </si>
  <si>
    <r>
      <rPr>
        <b/>
        <sz val="7"/>
        <rFont val="Arial"/>
        <family val="2"/>
      </rPr>
      <t>3.5.4</t>
    </r>
  </si>
  <si>
    <r>
      <rPr>
        <sz val="7"/>
        <rFont val="Arial MT"/>
        <family val="2"/>
      </rPr>
      <t>Balizas (1,4m).</t>
    </r>
  </si>
  <si>
    <r>
      <rPr>
        <b/>
        <sz val="7"/>
        <rFont val="Arial"/>
        <family val="2"/>
      </rPr>
      <t>Control de emisiones atmosféricas</t>
    </r>
  </si>
  <si>
    <r>
      <rPr>
        <b/>
        <sz val="7"/>
        <rFont val="Arial"/>
        <family val="2"/>
      </rPr>
      <t>3.6.2</t>
    </r>
  </si>
  <si>
    <r>
      <rPr>
        <b/>
        <sz val="7"/>
        <rFont val="Arial"/>
        <family val="2"/>
      </rPr>
      <t>Protección del suelo</t>
    </r>
  </si>
  <si>
    <r>
      <rPr>
        <b/>
        <sz val="7"/>
        <rFont val="Arial"/>
        <family val="2"/>
      </rPr>
      <t>3.7.1</t>
    </r>
  </si>
  <si>
    <r>
      <rPr>
        <sz val="7"/>
        <rFont val="Arial MT"/>
        <family val="2"/>
      </rPr>
      <t>Costales de fibra para recolección y acopio de procedentes de excavaciones.</t>
    </r>
  </si>
  <si>
    <r>
      <rPr>
        <b/>
        <sz val="7"/>
        <rFont val="Arial"/>
        <family val="2"/>
      </rPr>
      <t>3.7.2</t>
    </r>
  </si>
  <si>
    <r>
      <rPr>
        <b/>
        <sz val="7"/>
        <rFont val="Arial"/>
        <family val="2"/>
      </rPr>
      <t>Manejo de campamento e instalaciones temporales</t>
    </r>
  </si>
  <si>
    <r>
      <rPr>
        <b/>
        <sz val="7"/>
        <rFont val="Arial"/>
        <family val="2"/>
      </rPr>
      <t>3.8.1</t>
    </r>
  </si>
  <si>
    <r>
      <rPr>
        <sz val="7"/>
        <rFont val="Arial MT"/>
        <family val="2"/>
      </rPr>
      <t>Señalización en sitios internos de disposición temporal de residuos sólidos y zonas de acopios de materiales (la señalización debe ser en poliestireno tamaño 30*20cm).</t>
    </r>
  </si>
  <si>
    <r>
      <rPr>
        <b/>
        <sz val="7"/>
        <rFont val="Arial"/>
        <family val="2"/>
      </rPr>
      <t>Prevención de contaminación de cuerpos de agua de redes de servicios públicos</t>
    </r>
  </si>
  <si>
    <r>
      <rPr>
        <b/>
        <sz val="7"/>
        <rFont val="Arial"/>
        <family val="2"/>
      </rPr>
      <t>3.9.2</t>
    </r>
  </si>
  <si>
    <r>
      <rPr>
        <sz val="7"/>
        <rFont val="Arial MT"/>
        <family val="2"/>
      </rPr>
      <t>Tela polisombra negra al 65% para protección de sumideros.</t>
    </r>
  </si>
  <si>
    <r>
      <rPr>
        <b/>
        <sz val="7"/>
        <rFont val="Arial"/>
        <family val="2"/>
      </rPr>
      <t>3.9.3</t>
    </r>
  </si>
  <si>
    <r>
      <rPr>
        <sz val="7"/>
        <rFont val="Arial MT"/>
        <family val="2"/>
      </rPr>
      <t>Alquiler de baño portátil con 2 limpieza por semana (atiende a 15 personas).</t>
    </r>
  </si>
  <si>
    <r>
      <rPr>
        <b/>
        <sz val="7"/>
        <rFont val="Arial"/>
        <family val="2"/>
      </rPr>
      <t>Gestión de la fauna y la flora</t>
    </r>
  </si>
  <si>
    <r>
      <rPr>
        <b/>
        <sz val="7"/>
        <rFont val="Arial"/>
        <family val="2"/>
      </rPr>
      <t>3.10.1</t>
    </r>
  </si>
  <si>
    <r>
      <rPr>
        <sz val="7"/>
        <rFont val="Arial MT"/>
        <family val="2"/>
      </rPr>
      <t>Malla tipo polisombra color naranja al 65% para la delimitación de zonas verdes, zonas de tala y protección de árboles o arbustos (rollo 2.10 m ancho X 100 m largo)</t>
    </r>
  </si>
  <si>
    <r>
      <rPr>
        <b/>
        <sz val="7"/>
        <rFont val="Arial"/>
        <family val="2"/>
      </rPr>
      <t>3.10.2</t>
    </r>
  </si>
  <si>
    <r>
      <rPr>
        <sz val="7"/>
        <rFont val="Arial MT"/>
        <family val="2"/>
      </rPr>
      <t>Teleras 1,35m x 0,90 m para proteccion de árboles y/o direccionamiento de fauna.</t>
    </r>
  </si>
  <si>
    <r>
      <rPr>
        <b/>
        <sz val="7"/>
        <rFont val="Arial"/>
        <family val="2"/>
      </rPr>
      <t>3.10.3</t>
    </r>
  </si>
  <si>
    <r>
      <rPr>
        <sz val="7"/>
        <rFont val="Arial MT"/>
        <family val="2"/>
      </rPr>
      <t xml:space="preserve">Largueros  de  madera  (dimensiones  4  cm  x  8  cm,  largo  2,4m)  para  protección  de
</t>
    </r>
    <r>
      <rPr>
        <sz val="7"/>
        <rFont val="Arial MT"/>
        <family val="2"/>
      </rPr>
      <t>árboles.</t>
    </r>
  </si>
  <si>
    <r>
      <rPr>
        <sz val="7"/>
        <rFont val="Arial MT"/>
        <family val="2"/>
      </rPr>
      <t>Manejo  de  Residuos  Peligrosos:   Residuos  de  estopas  contaminadas,  equipos  de proteccion  personal,  material institucional,  protección de  marca, empaques,  envases, filtro,  manto  asfáltico,  medicamentos,  residuos  de  laboratorio,  quimicos,  cosmeticos, alimentos)   entre   otros   incinerables.   Precio   por   Kilogramo.    Este   valor   incluye recoleccion, transporte, tratamiento y/o  disposicion final . Cantidad  minima 50 Kg. Se debera presupuestar segun la necesidad de la obra</t>
    </r>
  </si>
  <si>
    <r>
      <rPr>
        <sz val="7"/>
        <rFont val="Arial MT"/>
        <family val="2"/>
      </rPr>
      <t>Kg</t>
    </r>
  </si>
  <si>
    <r>
      <rPr>
        <sz val="7"/>
        <rFont val="Arial MT"/>
        <family val="2"/>
      </rPr>
      <t>Señalética fauna (la señalización debe ser en poliestireno tamaño 30*20cm).</t>
    </r>
  </si>
  <si>
    <r>
      <rPr>
        <b/>
        <sz val="7"/>
        <rFont val="Arial"/>
        <family val="2"/>
      </rPr>
      <t>TOTAL</t>
    </r>
  </si>
  <si>
    <r>
      <rPr>
        <b/>
        <sz val="7"/>
        <color rgb="FFFFFFFF"/>
        <rFont val="Arial"/>
        <family val="2"/>
      </rPr>
      <t>PRESUPUESTO PLAN DE MANEJO DE TRANSITO</t>
    </r>
  </si>
  <si>
    <r>
      <rPr>
        <b/>
        <sz val="7"/>
        <color rgb="FFFFFFFF"/>
        <rFont val="Arial"/>
        <family val="2"/>
      </rPr>
      <t>VALOR PARCIAL</t>
    </r>
  </si>
  <si>
    <r>
      <rPr>
        <b/>
        <sz val="7"/>
        <rFont val="Arial"/>
        <family val="2"/>
      </rPr>
      <t>PLAN DE MANEJO DE TRANSITO</t>
    </r>
  </si>
  <si>
    <r>
      <rPr>
        <sz val="7"/>
        <rFont val="Arial MT"/>
        <family val="2"/>
      </rPr>
      <t xml:space="preserve">Señales  informativa  Obra.  Dimensiones  y características  según  lo  establecido  por  el
</t>
    </r>
    <r>
      <rPr>
        <sz val="7"/>
        <rFont val="Arial MT"/>
        <family val="2"/>
      </rPr>
      <t>Manual de Señalización Vial  2015 (*).</t>
    </r>
  </si>
  <si>
    <r>
      <rPr>
        <sz val="7"/>
        <rFont val="Arial MT"/>
        <family val="2"/>
      </rPr>
      <t xml:space="preserve">Señales  reglamentarias.   Dimensiones  y  características  según  lo  establecido  por  el
</t>
    </r>
    <r>
      <rPr>
        <sz val="7"/>
        <rFont val="Arial MT"/>
        <family val="2"/>
      </rPr>
      <t>Manual de Señalización Vial 2015 (*).</t>
    </r>
  </si>
  <si>
    <r>
      <rPr>
        <sz val="7"/>
        <rFont val="Arial MT"/>
        <family val="2"/>
      </rPr>
      <t xml:space="preserve">Señales preventivas  Obra. Dimensiones  y características  según lo  establecido por  el
</t>
    </r>
    <r>
      <rPr>
        <sz val="7"/>
        <rFont val="Arial MT"/>
        <family val="2"/>
      </rPr>
      <t>Manual de Señalización Vial  2015 (*).</t>
    </r>
  </si>
  <si>
    <r>
      <rPr>
        <sz val="7"/>
        <rFont val="Arial MT"/>
        <family val="2"/>
      </rPr>
      <t xml:space="preserve">Paleta de pare y siga Dimensiones y características según lo establecido por el Manual
</t>
    </r>
    <r>
      <rPr>
        <sz val="7"/>
        <rFont val="Arial MT"/>
        <family val="2"/>
      </rPr>
      <t>de Señalización Vial 2015</t>
    </r>
  </si>
  <si>
    <r>
      <rPr>
        <sz val="7"/>
        <rFont val="Arial MT"/>
        <family val="2"/>
      </rPr>
      <t>Balizas (1,4 m)</t>
    </r>
  </si>
  <si>
    <r>
      <rPr>
        <sz val="7"/>
        <rFont val="Arial MT"/>
        <family val="2"/>
      </rPr>
      <t>Conos de 0,9 y dos franjas refrectivas tipo IV diamante.</t>
    </r>
  </si>
  <si>
    <r>
      <rPr>
        <sz val="7"/>
        <rFont val="Arial MT"/>
        <family val="2"/>
      </rPr>
      <t>Malla plástica naranja (polietileno de alta densidad, rollo por 50 m, ancho 1,40 m)</t>
    </r>
  </si>
  <si>
    <r>
      <rPr>
        <sz val="7"/>
        <rFont val="Arial MT"/>
        <family val="2"/>
      </rPr>
      <t>Capacitación y entrenamiento para auxiliares de tránsito para obras en vías</t>
    </r>
  </si>
  <si>
    <r>
      <rPr>
        <sz val="7"/>
        <rFont val="Arial MT"/>
        <family val="2"/>
      </rPr>
      <t>Asesoria Especialista en movilidad - 12m</t>
    </r>
  </si>
  <si>
    <r>
      <rPr>
        <sz val="7"/>
        <rFont val="Arial MT"/>
        <family val="2"/>
      </rPr>
      <t>personas</t>
    </r>
  </si>
  <si>
    <r>
      <rPr>
        <sz val="7"/>
        <rFont val="Arial MT"/>
        <family val="2"/>
      </rPr>
      <t>Maletín (2,0 x 1,0 m) . (Alquiler)</t>
    </r>
  </si>
  <si>
    <r>
      <rPr>
        <sz val="7"/>
        <rFont val="Bahnschrift"/>
        <family val="2"/>
      </rPr>
      <t>Permiso  de  ocupación  de  vía  Secretaría  de  Movilidad.  -  Bajo  impacto</t>
    </r>
  </si>
  <si>
    <r>
      <rPr>
        <sz val="7"/>
        <rFont val="Bahnschrift"/>
        <family val="2"/>
      </rPr>
      <t>un</t>
    </r>
  </si>
  <si>
    <r>
      <rPr>
        <sz val="7"/>
        <rFont val="Bahnschrift"/>
        <family val="2"/>
      </rPr>
      <t>Auxiliar  de  tránsito,  incluida  dotación  -  a  aux  -  3  meses</t>
    </r>
  </si>
  <si>
    <r>
      <rPr>
        <sz val="7"/>
        <rFont val="Bahnschrift"/>
        <family val="2"/>
      </rPr>
      <t>personas/mes</t>
    </r>
  </si>
  <si>
    <r>
      <rPr>
        <b/>
        <sz val="7"/>
        <rFont val="Arial"/>
        <family val="2"/>
      </rPr>
      <t>TOTAL PLAN DE MANEJO DE TRANSITO</t>
    </r>
  </si>
  <si>
    <r>
      <rPr>
        <sz val="7"/>
        <rFont val="Arial MT"/>
        <family val="2"/>
      </rPr>
      <t>-</t>
    </r>
  </si>
  <si>
    <r>
      <rPr>
        <sz val="7"/>
        <rFont val="Arial MT"/>
        <family val="2"/>
      </rPr>
      <t>POLIZAS</t>
    </r>
  </si>
  <si>
    <r>
      <rPr>
        <b/>
        <sz val="7"/>
        <rFont val="Arial"/>
        <family val="2"/>
      </rPr>
      <t>COSTO TOTAL</t>
    </r>
  </si>
  <si>
    <r>
      <rPr>
        <sz val="7"/>
        <color theme="1"/>
        <rFont val="Arial MT"/>
        <family val="2"/>
      </rPr>
      <t>Hidrolavadora (*) alquiler incluye trasporte (solamente  actividad de  limpieza de  vías). (para máximo 10 días de uso para obras menores a 3 meses de duración). Se alquila
con un mínimo 5 días</t>
    </r>
  </si>
  <si>
    <r>
      <rPr>
        <sz val="7"/>
        <color theme="1"/>
        <rFont val="Arial MT"/>
        <family val="2"/>
      </rPr>
      <t>día</t>
    </r>
  </si>
  <si>
    <t>CANT. BALANCE</t>
  </si>
  <si>
    <t>V. UNIT.</t>
  </si>
  <si>
    <t>V/TOTAL</t>
  </si>
  <si>
    <t>m2</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</si>
  <si>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</si>
  <si>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B</t>
  </si>
  <si>
    <t>OBRAS EXTRAS</t>
  </si>
  <si>
    <t>4.3.1.8</t>
  </si>
  <si>
    <t>Construcción de CUNETA EN "V" en concreto de 21 Mpa., DESARROLLO DE 0.50 m., ESPESOR DE 0.08 m. Incluye suministro, transporte y colocación del concreto, entresuelo 15 cm de piedra y 5 cm de arenilla y todos los demás elementos necesarios para su correcta construcción. Según diseño.</t>
  </si>
  <si>
    <t>m</t>
  </si>
  <si>
    <t>OBRAS ADICIONALES</t>
  </si>
  <si>
    <t>C</t>
  </si>
  <si>
    <t>OE-04</t>
  </si>
  <si>
    <t>UN</t>
  </si>
  <si>
    <t>OE-01</t>
  </si>
  <si>
    <t>OE-02</t>
  </si>
  <si>
    <t>OE-03</t>
  </si>
  <si>
    <t>OE-05</t>
  </si>
  <si>
    <t>OE-06</t>
  </si>
  <si>
    <t>OE-07</t>
  </si>
  <si>
    <t>OE-08</t>
  </si>
  <si>
    <t>OE-09</t>
  </si>
  <si>
    <t>OE-10</t>
  </si>
  <si>
    <t>Suministro de servicio de Inspeccion y diagnostico de redes de los filtros de drenaje de la Pista BMX,  con equipo CCTV</t>
  </si>
  <si>
    <t>HORAS</t>
  </si>
  <si>
    <t>Suministro de servicio de vigilancia con armamento y radio servicio nocturno de 18:00 a 06:00 y domingos y festivos 24 horas</t>
  </si>
  <si>
    <t>MES</t>
  </si>
  <si>
    <r>
      <rPr>
        <sz val="7"/>
        <rFont val="Arial"/>
        <family val="2"/>
      </rPr>
      <t>3.5.3</t>
    </r>
  </si>
  <si>
    <r>
      <rPr>
        <sz val="7"/>
        <rFont val="Arial"/>
        <family val="2"/>
      </rPr>
      <t>3.10.3</t>
    </r>
  </si>
  <si>
    <r>
      <rPr>
        <sz val="7"/>
        <rFont val="Arial"/>
        <family val="2"/>
      </rPr>
      <t>3.7.2</t>
    </r>
  </si>
  <si>
    <t>Aplicación PINTURA PARA PASAMANOS ALTURA 0,70 a 1,20 m.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El metro lineal incluye parales verticales y los horizontales que haya, color a definir aprobado por la interventoria.</t>
  </si>
  <si>
    <t>ML</t>
  </si>
  <si>
    <t>un</t>
  </si>
  <si>
    <t>ml</t>
  </si>
  <si>
    <t>8.5.19</t>
  </si>
  <si>
    <t>Reconstrucción de SELLO DE JUNTAS DE DILATACIÓN, incliuye el retiro completo del material existente en la junta, limpieza y retiro de cualquier partícula suelta, fondo de juntas, sellante para pavomnetos de alta resistencia tipo sikaflex 401 pavement o equivalente, cinta para protección de bordes, cargue, transporte y botada de los materiales provenientes del retiro, en botaderos oficiales o donde lo indique la interventoría y todos los demás elementos necesarios para su correcta ejecución y funcionamiento. Se deben seguir las recomendaciones del proveedor.</t>
  </si>
  <si>
    <t>6.4.8</t>
  </si>
  <si>
    <t>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</si>
  <si>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6.4.4</t>
  </si>
  <si>
    <t>Suministro, transporte y colocación de CHAPA EN BLOQUE CATALÁN de 3x10x30 cm. color gris. Incluye mortero 1:4 espesor max=0.01 m, malla electrosoldada D-50 y todos los demás elementos necesarios para su correcta construcción y funcionamiento.</t>
  </si>
  <si>
    <t>VALOR TOTAL OBRAS EXTRAS</t>
  </si>
  <si>
    <t>VALOR TOTAL ADICIONALES</t>
  </si>
  <si>
    <t>VALOR TOTAL PRESUPUESTO</t>
  </si>
  <si>
    <t>VALOR TOTAL BALANCE</t>
  </si>
  <si>
    <t>PRESUPUESTO PRECIOS
SOMATEC BALANCE</t>
  </si>
  <si>
    <t>VALOR TOTAL PRESUPUESTO + OBRAS ADICIONALES + OBRAS EXTRAS</t>
  </si>
  <si>
    <t xml:space="preserve">Social </t>
  </si>
  <si>
    <t>SST</t>
  </si>
  <si>
    <t>Ambiental</t>
  </si>
  <si>
    <t>PMT</t>
  </si>
  <si>
    <t>Polizas</t>
  </si>
  <si>
    <t>Costo Total de obra en BALANCE</t>
  </si>
  <si>
    <t>Aplicación PINTURA PARA PASAMANOS ALTURA 0,70 a 1,20 m. Incluye: limpieza y retiro de la pintura existente con medio mecanico y grata, aplicación de agua con detergente, soldadura, removedor de pintura, masilla, una mano de base wash primer, utilizacion de cepillo de cerdas duras y/o papel de liga, anticorrosivo epoxi poliamida a 3 manos de primera calidad, recubrimiento final con esmalte poliuretano a 3 manos, andamios multidireccional. El metro lineal incluye parales verticales y los horizontales que haya, color a definir aprobado por la interventoria.</t>
  </si>
  <si>
    <t>Desmonte e instalación de la plataforma de aluminio del partidor, incluyendo el neopreno aislante del concreto y la instalacion de angulos de aluminio y las bases para colocar dos nuevos amortiguadores</t>
  </si>
  <si>
    <t>Suministro e instalacion de cortagoteras metálico en zonas de gradería en la parte superior de la mampostería y debajo de las escaleras para subir al partidor, con el fin de evitar filtraciones de agua y deterioros.</t>
  </si>
  <si>
    <t>Suministro e instalacion de compresor incluye: pulmón o aliviador de presión de aire para evitar desgaste del gato, Cabezote: 2 pistones  y caudal máximo  8 cfm Motor: eléctrico trifásico con potencia de 3 HP , pulmon:  volumen de 50  Galones, horizontal, Presiones de trabajo:  Se opera en un rango de presiones de 80 – 120psi, debidamente reguladas con presostato de precisión (automático). Accesorios:  presostato (automático), manómetro, válvula de alivio, válvula de purga, cheque de retención y manguera, Incluye tubería en acero galvanizado de 1/2" hasta el partidor, incluye todos los elementos necesarios para su correcta instalación y funcionamiento.</t>
  </si>
  <si>
    <t>Mantenimiento de luminarias y cambio de algunos tubos de dichas luminarias en la zona de bodega y acceso a los baños del edificio del partidor</t>
  </si>
  <si>
    <t>Mantenimiento de la ventanearía de aluminio y rejillas de las bodegas, debido a que se evidencia un gran deterioro en sus alfajías y en sus rodamientos y también hay una ventana faltante que se tendría que poner nueva de la bodega 12.</t>
  </si>
  <si>
    <t>OE-11</t>
  </si>
  <si>
    <t>OE-12</t>
  </si>
  <si>
    <t>OE-13</t>
  </si>
  <si>
    <t>OE-14</t>
  </si>
  <si>
    <t>OE-15</t>
  </si>
  <si>
    <t>OE-16</t>
  </si>
  <si>
    <t>OE-17</t>
  </si>
  <si>
    <t>OE-18</t>
  </si>
  <si>
    <t>OE-19</t>
  </si>
  <si>
    <t>Mantenimiento de puertas (enfermeria y subestacion) edificio de la rampa partidor incluye ajuste por roce de piso, pintura y cambio y ajuste de cerraduras</t>
  </si>
  <si>
    <t>IMPLEMENTACION SISTEMA AHUYENTAMIENTO DE AVES Y ESPECIES DURANTE EL PERIODO DE SUSPENSION</t>
  </si>
  <si>
    <t>mes</t>
  </si>
  <si>
    <t>Suministro, importacion y transporte ADITIVO SEAL MASTER, compuesto por polimero plastico-acrilico acuoso de alta dureza, plasticidad e hidrorepelencia; mejorador de condiciones de adherencia y resistencia; el cual debe aplicarse sobre la superficie de rodadura en capas, se deberán cumplir con las especificaciones del producto.</t>
  </si>
  <si>
    <t>litros</t>
  </si>
  <si>
    <t>construcció, coordinación y diseño en campo de la Pista BMX Mariana Pajón, que comprende la definición y replanteo técnico del nuevo trazado directamente sobre el terreno, en articulación con el equipo técnico especializado. Incluye la reconstrucción integral de las cuatro rectas del circuito, ejecutada con maquinaria especializada y operadores de alto nivel. Contempla el acabado superficial mediante la conformación de capas de grava, aplicación de lechada y adhesivos estabilizantes que aseguran el adecuado desempeño, estabilidad y durabilidad de la pista. Asimismo, incorpora la coordinación técnica, logística y todos los costos asociados a la movilización, estadía, honorarios y cargas fiscales, tributarias y administrativas derivadas de la participación de personal especializado extranjero requerido para la ejecución de los trabajos. No incluye suministro de materiales ni maquinaria pesada.</t>
  </si>
  <si>
    <t>M2</t>
  </si>
  <si>
    <t xml:space="preserve">Suministro de hidratacion para personal de obra y extranjeros </t>
  </si>
  <si>
    <t>TRADUCTOR TECNICO (CONSTRUCCION) ESPAÑOL - FRANCES - ESPAÑOL</t>
  </si>
  <si>
    <t>ENSAYOS DE LABORATORIO COMO CONTROL DE CALIDAD DE LA PISTA CON SU RESPECTIVA ADECUACION</t>
  </si>
  <si>
    <t>Suministro e instalación de cubierta en plástico tipo invernadero para las adecuaciones de la pista BMX Mariana Pajón (Medellín)</t>
  </si>
  <si>
    <t>Suministro e instalación de grama sintetica # 3, para las adecuaciones de la pista BMX Mariana Pajón (Medellín)</t>
  </si>
  <si>
    <t>Tiempos muertos por imprevistos que generen suspension de actividades, como reconocimiento al asesor especioalista internacion en pistas BMX</t>
  </si>
  <si>
    <t>dia</t>
  </si>
  <si>
    <t>Cuadrilla de 6 trabajadores de apoyo a labores complementarias del asesor extranjero en la adecuacion de la pista BMX</t>
  </si>
  <si>
    <t>2.2.18</t>
  </si>
  <si>
    <t>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</si>
  <si>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4.3.1.2</t>
  </si>
  <si>
    <t>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t>
  </si>
  <si>
    <t>5.3.2</t>
  </si>
  <si>
    <t>Colocación de MALLA ELECTROSOLDADA TIPO D 84. Incluye el suministro y el transporte del material y todos los elementos necesarios para su correcta colocación.</t>
  </si>
  <si>
    <t>Suministro, transporte y colocación de CHAPA EN BLOQUE CATALÁN de 3x10x30 cm. color gris. Incluye mortero 1:4 espesor máx.=0.01 m, malla electrosoldada D-50 y todos los demás elementos necesarios para su correcta construcción y funcionamiento.</t>
  </si>
  <si>
    <t>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</si>
  <si>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7.1.1</t>
  </si>
  <si>
    <t>Colocación de REVOQUE con mortero 1:4 IMPERMEABILIZADO con Sika 1 o equivalente, EN MUROS. Incluye suministro y transporte de los materiales, ranuras, filetes, y todos los demás elementos necesarios para su correcta construcción.</t>
  </si>
  <si>
    <t>9.1.8</t>
  </si>
  <si>
    <t>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</si>
  <si>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9.1.20</t>
  </si>
  <si>
    <t>Suministro, transporte e instalación de válvula compuerta marca RW 2" o equivalente. Se entregará debidamente instalada sin presencia de fugas ni fisuras, sometida al sistema ya presurizado. Incluye todos los elementos requeridos para su correcta instalación y funcionamiento.</t>
  </si>
  <si>
    <t>9.1.35</t>
  </si>
  <si>
    <t>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 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t>
  </si>
  <si>
    <t>9.2.12</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</si>
  <si>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</si>
  <si>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9.5.9</t>
  </si>
  <si>
    <t>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t>
  </si>
  <si>
    <t>9.12.2</t>
  </si>
  <si>
    <t>DESOBSTRUCCIÓN Y LIMPIEZA de cajas y/o sumideros con Váctor. Incluye limpieza de tubería,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</si>
  <si>
    <t>15.1.9</t>
  </si>
  <si>
    <t>Lavada general con hidro lavadora para superficie de cubierta. Incluye equipos de alpinismo y todos los elementos y herramientas necesarias para su correcta aplicación.</t>
  </si>
  <si>
    <t>hr</t>
  </si>
  <si>
    <t>1.0.0</t>
  </si>
  <si>
    <t>PRELIMINARES</t>
  </si>
  <si>
    <t>1.1.0</t>
  </si>
  <si>
    <t>REPLANTEO</t>
  </si>
  <si>
    <r>
      <rPr>
        <sz val="8"/>
        <rFont val="Arial MT"/>
        <family val="2"/>
      </rPr>
      <t>1.1.1</t>
    </r>
  </si>
  <si>
    <r>
      <rPr>
        <sz val="8"/>
        <rFont val="Arial MT"/>
        <family val="2"/>
      </rPr>
      <t>LOCALIZACIÓN, TRAZADO Y REPLANTEO. Se utilizará personal experto con equipo de precisión. Se hará con la frecuencia que lo indique la interventoría. Incluye demarcación con pintura, línea de trazado, corte de piso, libretas y planos.</t>
    </r>
  </si>
  <si>
    <r>
      <rPr>
        <sz val="8"/>
        <rFont val="Arial MT"/>
        <family val="2"/>
      </rPr>
      <t>día</t>
    </r>
  </si>
  <si>
    <t>1.2.0</t>
  </si>
  <si>
    <t>DESCAPOTE Y LIMPIEZA</t>
  </si>
  <si>
    <r>
      <rPr>
        <sz val="8"/>
        <rFont val="Arial MT"/>
        <family val="2"/>
      </rPr>
      <t>1.2.8</t>
    </r>
  </si>
  <si>
    <r>
      <rPr>
        <sz val="8"/>
        <rFont val="Arial MT"/>
        <family val="2"/>
      </rPr>
      <t>LIMPIEZA de cajas y/o sumideros manualmente. Incluye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r>
  </si>
  <si>
    <r>
      <rPr>
        <sz val="8"/>
        <rFont val="Arial MT"/>
        <family val="2"/>
      </rPr>
      <t>un</t>
    </r>
  </si>
  <si>
    <t>1.3.0</t>
  </si>
  <si>
    <t>INSTALACIONES PROVISIONALES</t>
  </si>
  <si>
    <r>
      <rPr>
        <sz val="8"/>
        <rFont val="Arial MT"/>
        <family val="2"/>
      </rPr>
      <t>1.3.2</t>
    </r>
  </si>
  <si>
    <r>
      <rPr>
        <sz val="8"/>
        <rFont val="Arial MT"/>
        <family val="2"/>
      </rPr>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r>
  </si>
  <si>
    <r>
      <rPr>
        <sz val="8"/>
        <rFont val="Arial MT"/>
        <family val="2"/>
      </rPr>
      <t>m</t>
    </r>
  </si>
  <si>
    <t>2.0.0</t>
  </si>
  <si>
    <t>RETIROS Y DEMOLICIONES</t>
  </si>
  <si>
    <t>2.1.0</t>
  </si>
  <si>
    <t>RETIROS</t>
  </si>
  <si>
    <r>
      <rPr>
        <sz val="8"/>
        <rFont val="Arial MT"/>
        <family val="2"/>
      </rPr>
      <t>RETIRO DE PIEDRA DE ENTRESUELO para su reutilización en la obra. Incluye cargue, transporte interno para su almacenaje y botada de la arenilla y del material que
no se pueda recuperar.</t>
    </r>
  </si>
  <si>
    <r>
      <rPr>
        <sz val="8"/>
        <rFont val="Arial MT"/>
        <family val="2"/>
      </rPr>
      <t>m2</t>
    </r>
  </si>
  <si>
    <r>
      <rPr>
        <sz val="8"/>
        <rFont val="Arial MT"/>
        <family val="2"/>
      </rPr>
      <t>DESMONTE Y REINSTALACIÓN de PISO en ADOQUÍN. Incluye recuperación de los materiales; su transporte hasta el sitio que lo indique la interventoría; arena de pega, arena de revoque y mano de obra para su reinstalación y todo lo necesario para su
correcto desmonte y reinstalación.</t>
    </r>
  </si>
  <si>
    <t>3.0.0</t>
  </si>
  <si>
    <t>MOVIMIENTOS DE TIERRA</t>
  </si>
  <si>
    <t>3.1.0</t>
  </si>
  <si>
    <t>EXCAVACIÓN Y RETIRO DE MATERIAL</t>
  </si>
  <si>
    <r>
      <rPr>
        <sz val="8"/>
        <rFont val="Arial MT"/>
        <family val="2"/>
      </rPr>
      <t>3.1.1</t>
    </r>
  </si>
  <si>
    <r>
      <rPr>
        <sz val="8"/>
        <rFont val="Arial MT"/>
        <family val="2"/>
      </rPr>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</si>
  <si>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r>
      <rPr>
        <sz val="8"/>
        <rFont val="Arial MT"/>
        <family val="2"/>
      </rPr>
      <t>m3</t>
    </r>
  </si>
  <si>
    <r>
      <rPr>
        <sz val="8"/>
        <rFont val="Arial MT"/>
        <family val="2"/>
      </rPr>
      <t>3.1.8</t>
    </r>
  </si>
  <si>
    <r>
      <rPr>
        <sz val="8"/>
        <rFont val="Arial MT"/>
        <family val="2"/>
      </rPr>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r>
  </si>
  <si>
    <t>7.0.0</t>
  </si>
  <si>
    <t>REVOQUES/ENCHAPES/PINTURA</t>
  </si>
  <si>
    <t>7.3.0</t>
  </si>
  <si>
    <t>PINTURA INTERIOR</t>
  </si>
  <si>
    <r>
      <rPr>
        <sz val="8"/>
        <rFont val="Arial MT"/>
        <family val="2"/>
      </rPr>
      <t>7.3.1</t>
    </r>
  </si>
  <si>
    <r>
      <rPr>
        <sz val="8"/>
        <rFont val="Arial MT"/>
        <family val="2"/>
      </rPr>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r>
  </si>
  <si>
    <r>
      <rPr>
        <sz val="8"/>
        <rFont val="Arial MT"/>
        <family val="2"/>
      </rPr>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r>
  </si>
  <si>
    <t>8.0.0</t>
  </si>
  <si>
    <t>PISOS</t>
  </si>
  <si>
    <t>8.1.0</t>
  </si>
  <si>
    <t>PISOS EN CONCRETO</t>
  </si>
  <si>
    <t>8.2.0</t>
  </si>
  <si>
    <t>PISOS EN CERÁMICA</t>
  </si>
  <si>
    <r>
      <rPr>
        <sz val="8"/>
        <rFont val="Arial MT"/>
        <family val="2"/>
      </rPr>
      <t>8.1.2.10</t>
    </r>
  </si>
  <si>
    <r>
      <rPr>
        <sz val="8"/>
        <rFont val="Arial MT"/>
        <family val="2"/>
      </rPr>
      <t>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t>
    </r>
  </si>
  <si>
    <t>15.0.0</t>
  </si>
  <si>
    <t>ASEOS Y REMATES</t>
  </si>
  <si>
    <t>15.1.0</t>
  </si>
  <si>
    <t>LAVADO/HIDROFUGO DE MUROS</t>
  </si>
  <si>
    <r>
      <rPr>
        <sz val="8"/>
        <rFont val="Arial MT"/>
        <family val="2"/>
      </rPr>
      <t>Suministro, transporte y aplicación de hidrófugo impermeabilizante del tipo siliconite (Sika transparente o equivalente) o equivalente para mampostería de fachadas, con todos los elementos necesarios para su correcta instalación y funcionamiento.</t>
    </r>
  </si>
  <si>
    <t>16.0.0</t>
  </si>
  <si>
    <t>VIAS</t>
  </si>
  <si>
    <t>16.1.0</t>
  </si>
  <si>
    <t>VÍAS Y PARQUEADEROS</t>
  </si>
  <si>
    <r>
      <rPr>
        <sz val="8"/>
        <rFont val="Arial MT"/>
        <family val="2"/>
      </rPr>
      <t>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t>
    </r>
  </si>
  <si>
    <t>18.0.0</t>
  </si>
  <si>
    <t>OBRAS VARIAS</t>
  </si>
  <si>
    <t>18.2.0</t>
  </si>
  <si>
    <t>FILTROS</t>
  </si>
  <si>
    <r>
      <rPr>
        <sz val="8"/>
        <rFont val="Arial MT"/>
        <family val="2"/>
      </rPr>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r>
  </si>
  <si>
    <r>
      <rPr>
        <sz val="8"/>
        <rFont val="Arial MT"/>
        <family val="2"/>
      </rPr>
      <t>Instalación de GEOTEXTIL NT 1600 tipo Pavco para filtro o equivalente. Incluye suministro y transporte de los materiales, traslapos, costuras y todos los elementos necesarios para su correcta instalación y funcionamiento. Según diseño.</t>
    </r>
  </si>
  <si>
    <r>
      <rPr>
        <sz val="8"/>
        <rFont val="Arial MT"/>
        <family val="2"/>
      </rPr>
      <t>Instalación de TUBERÍA DE FILTRO PERFORADA DE Ø=6". Incluye suministro y transporte de los materiales y todos los elementos necesarios para su correcta
construcción y funcionamiento. Según diseño.</t>
    </r>
  </si>
  <si>
    <t>ITEM NO CONTEMPLADOS EN EL CONTRATO MARCO</t>
  </si>
  <si>
    <r>
      <rPr>
        <b/>
        <sz val="8"/>
        <color rgb="FFFFFFFF"/>
        <rFont val="Arial"/>
        <family val="2"/>
      </rPr>
      <t>A</t>
    </r>
  </si>
  <si>
    <r>
      <rPr>
        <b/>
        <sz val="8"/>
        <color rgb="FFFFFFFF"/>
        <rFont val="Arial"/>
        <family val="2"/>
      </rPr>
      <t>PISTA DE SUPER CROSS MARIANA PAJÓN</t>
    </r>
  </si>
  <si>
    <r>
      <rPr>
        <sz val="8"/>
        <rFont val="Arial MT"/>
        <family val="2"/>
      </rPr>
      <t>INSTALACION PROVISIONAL DE ENERGIA. Incluye suministro e instalacion de caja doble para contador, contador, proteccion 2x40A, linea de tierra, acometida electrica en cable antifraude, conexión a poste, trámite ante EPM, declaración de cumplimiento, matriz de riesponsabilidad y todo lo necesario para correcta puesta en marcha y servicio.</t>
    </r>
  </si>
  <si>
    <r>
      <rPr>
        <sz val="8"/>
        <rFont val="Arial MT"/>
        <family val="2"/>
      </rPr>
      <t>global</t>
    </r>
  </si>
  <si>
    <r>
      <rPr>
        <sz val="8"/>
        <rFont val="Arial MT"/>
        <family val="2"/>
      </rPr>
      <t>LIMPIEZA DE CARCAMOS, incluye:  acarreo interno y externo, cargue, transporte y botada de escombros y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r>
  </si>
  <si>
    <r>
      <rPr>
        <sz val="8"/>
        <rFont val="Arial MT"/>
        <family val="2"/>
      </rPr>
      <t>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t>
    </r>
  </si>
  <si>
    <r>
      <rPr>
        <sz val="8"/>
        <rFont val="Arial MT"/>
        <family val="2"/>
      </rPr>
      <t>Suministro, transporte, colocación, conformación y compactación de material limo (con partículas no mayores de 16 mm.), incluye aditivo para estabilizacion (polimero plastico- acrilico acuoso de alta dureza 7,4164 galones/m3, plasticidad e hidrorepelencia, aportante de dureza y flexibilidad) y conformación de pista. La conformacion debe realizarse por profesional especializado en pistas BMX</t>
    </r>
  </si>
  <si>
    <r>
      <rPr>
        <sz val="8"/>
        <rFont val="Arial MT"/>
        <family val="2"/>
      </rPr>
      <t>Suministro, transporte y aplicación de sello final de suelo, compuesto por polimero plastico-acrilico acuoso de alta dureza, plasticidad e hidrorepelencia; mejorador de condiciones de adherencia y resistencia; el cual debe aplicarse sobre la superficie de rodadura en capas, se deberán cumplir con las especificaciones del producto.</t>
    </r>
  </si>
  <si>
    <r>
      <rPr>
        <sz val="8"/>
        <rFont val="Arial MT"/>
        <family val="2"/>
      </rPr>
      <t>Mantenimiento Correctivo de partidor incluye cambio de amortiguadores 4 U instalación de dos nuevos cambio de neopreno sobre área descargue los amortiguadores cambio de fajas de neopreno sobre ángulo recibidor de la barandilla bastidor. Incluye también cambio de película publicitaria, con logos de Alcaldia y de Inder.  incluye pinturaestructura metálica del partidor. Mantenimiento de sistemas mecánicos del partidor incluye desarme y armada de estos para lubricación con grasa especial resistente a la intemperie  cambio de piezas desgastadas o averiadas.</t>
    </r>
  </si>
  <si>
    <r>
      <rPr>
        <sz val="8"/>
        <rFont val="Arial MT"/>
        <family val="2"/>
      </rPr>
      <t>Suministro de instalación de compresor de Compresor de 50 Galones industrial  con las siguientes características: Cabezote: referencia 2065 de 2 pistones  y caudal máximo  6 cfm equivalente a 170 litros por minuto.Motor: eléctrico monofásico o trifásico con potencia de 2 HPCorriente entrada: 110-220VTanque:  volumen de 50  Galones, en presentación  vertical u horizontal, color azul,  rojo o negro. Tanque pintado al horno, fijo.Presiones de trabajo:  el compresor de 50 Galones opera en un rango de presiones de 80 – 120psi  equivalente a 6-8Bar, debidamente reguladas con presostato de precisión (automático).Flujo de aire: 6 cfm (pies cúbicos por minuto) que equivale a 170 lts /minAccesorios:  presostato (automático), manómetro, válvula de alivio, válvula de purga, cheque de retención y manguera, Incluye tubería en acero galvanizado de 1/2" hasta el partidor, incluye todos los elementos necesarios para su correcta instalación y
funcionamiento.</t>
    </r>
  </si>
  <si>
    <r>
      <rPr>
        <sz val="8"/>
        <rFont val="Arial MT"/>
        <family val="2"/>
      </rPr>
      <t>Suministro e instalación de vallas institucional y/o de valla informativa de normas de uso, de 2m.x0,50m (sin canto), en lámina galvanizada  calibre 24 con impresión 1440 DPI forrada en vinilo laminado sin canto. La instalacion se debe realizar con platina y perno o amarre a la malla segun la indicacion de la supervision;  Según diseño.</t>
    </r>
  </si>
  <si>
    <r>
      <rPr>
        <sz val="8"/>
        <rFont val="Arial MT"/>
        <family val="2"/>
      </rPr>
      <t>Suministro e instalación de vallas institucional y/o de valla informativa de normas de uso, de 2m.x1m (sin canto), en lámina galvanizada  calibre 24 con impresión 1440 DPI forrada en vinilo laminado sin canto. La instalacion se debe realizar con platina y perno o amarre a la malla segun la indicacion de la supervision;  Según diseño.</t>
    </r>
  </si>
  <si>
    <r>
      <rPr>
        <sz val="8"/>
        <rFont val="Arial MT"/>
        <family val="2"/>
      </rPr>
      <t>Aplicación de 1 capa de imprimante epoxi primer + aplicación de 3 capas de streetbond 150 AL en colores seleccionados ( maximo 3 colores). Demarcación similar a la existente. incluye reparación de juntas existentes, reparación de fisuras existentes, lijado y reparación de áreas donde tiene rayones por accidentes. RAMPA PARTIDOR</t>
    </r>
  </si>
  <si>
    <r>
      <rPr>
        <sz val="8"/>
        <rFont val="Arial MT"/>
        <family val="2"/>
      </rPr>
      <t>Aplicación de 3 capas de streetbond 150 AL en colores seleccionados para FAJAS DE DEMARCACIÓN. Incluye reparación de juntas existentes, reparación de fisuras existentes, lijado y reparación de áreas donde tiene rayones por accidentes.</t>
    </r>
  </si>
  <si>
    <r>
      <rPr>
        <sz val="8"/>
        <rFont val="Arial MT"/>
        <family val="2"/>
      </rPr>
      <t>Suministro, transporte e instalación de GRAMA NATURAL, incluye herramientas, transporte y todo lo necesario para su correcta siembra. Se deberá suministrar riego 2
veces por semana durante los dos primeros meses.</t>
    </r>
  </si>
  <si>
    <r>
      <rPr>
        <sz val="8"/>
        <rFont val="Arial MT"/>
        <family val="2"/>
      </rPr>
      <t>Lavada de: pisos, con hidrolavadora de alta presion (9.000psi). Incluye: acido nitrico, hidrosolve y todos los elementos y herramientas necesarias para su correcta aplicación y retiro del 100% de la suciedad y particulas que generan manchas.</t>
    </r>
  </si>
  <si>
    <r>
      <rPr>
        <sz val="8"/>
        <rFont val="Arial MT"/>
        <family val="2"/>
      </rPr>
      <t>Lavada de: muros exteriores, con hidrolavadora de alta presion (9.000psi). Incluye: acido nitrico, hidrosolve, andamios y todos los elementos y herramientas necesarias para su correcta aplicación y retiro del 100% de la suciedad y particulas que generan
manchas.</t>
    </r>
  </si>
  <si>
    <r>
      <rPr>
        <sz val="8"/>
        <rFont val="Arial MT"/>
        <family val="2"/>
      </rPr>
      <t>DESTRONQUE DE GRADERIAS. Incluye todo lo necesario para su correcta construcción y funcionamiento.</t>
    </r>
  </si>
  <si>
    <r>
      <rPr>
        <sz val="8"/>
        <rFont val="Arial MT"/>
        <family val="2"/>
      </rPr>
      <t>RETIRO DE PUERTAS (marco y ala) metálicas (3.00x2.20m), Incluye el retiro, cargue, transporte, botada de escombros en botaderos oficiales DE LOS MARCOS y su transporte hasta la bodega o el sitio que lo indique la interventoría DE LAS ALAS para pintura y reinstalacion en otro item.</t>
    </r>
  </si>
  <si>
    <r>
      <rPr>
        <sz val="8"/>
        <rFont val="Arial MT"/>
        <family val="2"/>
      </rPr>
      <t>Mantenimiento de Puertas de 3.00x2.20m, en área de camerinos incluye, reposición de marcos, retiro de pintura actual, lijado, pintura, masillado anticorrosivo y tres capas de pintura de acabado en esmalte color negro, reinstalacion  y todo lo necesario para su correcta construcción y funcionamiento</t>
    </r>
  </si>
  <si>
    <r>
      <rPr>
        <sz val="8"/>
        <rFont val="Arial MT"/>
        <family val="2"/>
      </rPr>
      <t>Demolicion de dintel existente, incluye cargue, transporte y botada de escombros en botaderos oficiales, demolición de revoques y enchapes aplicados al muro a demoler e instalaciones embebidas, además recuperación de los materiales aprovechables o su transporte hasta el sitio que lo indique la interventoría.</t>
    </r>
  </si>
  <si>
    <r>
      <rPr>
        <sz val="8"/>
        <rFont val="Arial MT"/>
        <family val="2"/>
      </rPr>
      <t>Suministro transporte e instalacion de Dintel en tuberia estructural rectangular 200x100X4mm, incluye anticorrosivo y tres capas de pintura de acabado en esmalte color negro  y todo lo necesario para su correcta construcción y funcionamiento</t>
    </r>
  </si>
  <si>
    <r>
      <rPr>
        <sz val="8"/>
        <rFont val="Arial MT"/>
        <family val="2"/>
      </rPr>
      <t>Construccion de bordillo perimetro graderias de 0.10m x 0.10m, incluyendo el borde de las escaleras en concreto de 21mpa a la vista, incluye anclajes y acero de refuerzo, formaleta y todos los elementos necesario para su correcta construccion y
funcionamiento</t>
    </r>
  </si>
  <si>
    <r>
      <rPr>
        <sz val="8"/>
        <rFont val="Arial MT"/>
        <family val="2"/>
      </rPr>
      <t>Sti. de APLIQUE TORTUGA LED 9W/6.500°K/IP65 SOBREPONER, Chasis
Termoplástico Inyectado, difusor en Policarbonato opalizado resistente a rayones. Instalación de Sobreponer, tensión de alimentación 95...265V±10%, Lumen efectivos de Luminaria 810 Lm. Factor de potencia de la luminaria &gt; 0,90, Distorsión armónica de corriente = 20%, CRI = 80%, Vida útil 25.000 hrs ().Certificada RETILAP.</t>
    </r>
  </si>
  <si>
    <r>
      <rPr>
        <sz val="8"/>
        <rFont val="Arial MT"/>
        <family val="2"/>
      </rPr>
      <t>Sti. de salida de alumbrado(3m),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t>
    </r>
  </si>
  <si>
    <r>
      <rPr>
        <sz val="8"/>
        <rFont val="Arial MT"/>
        <family val="2"/>
      </rPr>
      <t>Diseño, construcción, suministro e instalación de estructura metalica + cubierta liviana, resistente y de bajo peso estructural, destinada a proteger el área del partidor de salida de la pista. Esta cubierta deberá ser instalada sobre la losa aligerada existente, sin comprometer su integridad estructural, y deberá cumplir con las condiciones técnicas, estéticas y normativas del complejo deportivo.</t>
    </r>
  </si>
  <si>
    <r>
      <rPr>
        <sz val="8"/>
        <rFont val="Arial MT"/>
        <family val="2"/>
      </rPr>
      <t>Rehabilitación del la superficie antideslizante sobre rejilla: Desmonte del recubrimiento antideslizante existente en el partidor y aplicación de nuevo sistema antideslizante epoxico  de alta adherencia, resistente al tráfico ciclístico, condiciones climáticas y compatible con superficies metálicas. Polycrete PRVA osimilar</t>
    </r>
  </si>
  <si>
    <r>
      <rPr>
        <sz val="8"/>
        <rFont val="Arial MT"/>
        <family val="2"/>
      </rPr>
      <t>Corrección de agrietamientos por movimientos de losa de partidor: Inyección de fisuras con poliuretano estructural corrigiendo las fallas en concreto, Incluye todos los elementos necesarios para su correcta instalación y funcionamiento.</t>
    </r>
  </si>
  <si>
    <r>
      <rPr>
        <sz val="8"/>
        <rFont val="Arial MT"/>
        <family val="2"/>
      </rPr>
      <t>Impermeabilización losa de partidor, incluye preparación de superficie y aplicación de sistema impermeabilizante de alto desempeño Es el sistema Vulkem epoxy wc -100, con el fin de evitar filtraciones que comprometan la estructura.</t>
    </r>
  </si>
  <si>
    <r>
      <rPr>
        <sz val="8"/>
        <rFont val="Arial MT"/>
        <family val="2"/>
      </rPr>
      <t>Suministro e inyección de poliuretano estructural bicomponente de expansión controlada para sellado y refuerzo de fisuras en elementos estructurales de concreto. Se incluye instalación de packers, perforación, inyección y sellado final.</t>
    </r>
  </si>
  <si>
    <r>
      <rPr>
        <sz val="8"/>
        <rFont val="Arial MT"/>
        <family val="2"/>
      </rPr>
      <t>Aplicacion de PINTURA ACRÍLICA tipo Koraza o equivalente para CONTRA HUELLAS GRADERIAS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r>
  </si>
  <si>
    <r>
      <rPr>
        <sz val="8"/>
        <rFont val="Arial MT"/>
        <family val="2"/>
      </rPr>
      <t>Suministro e instalación del sistema impermeabilizante de alto desempeño Vulkem Epoxy WC-100, compuesto por resinas epóxicas modificadas, diseñado para  superficies horizontales sometidas a tránsito peatonal y vehicular con exposición a la intemperie. El sistema se aplicará sobre las graderías del escenario deportivo, previa remoción del sistema impermeabilizante existente, limpieza profunda y preparación de superficie mediante métodos mecánicos adecuados (lijado, granallado o fresado según diagnóstico). Excelente resistencia química, mecánica y a los rayos UV, Alta adherencia sobre concreto estructural, impermeabilidad total frente a lluvias intensas y  escorrentías, acabado antideslizante adecuado para zonas peatonales.</t>
    </r>
  </si>
  <si>
    <r>
      <rPr>
        <sz val="8"/>
        <rFont val="Arial MT"/>
        <family val="2"/>
      </rPr>
      <t>Mantenimiento de cerramiento en malla eslabonada,  alturas diferentes a h=3,00 m, h=5,00 y h=7,00 m, incluye las siguientes actividades:- Demolición de pisamalla,   incluye cargue, transporte y botada de escombros, recuperación de los materiales aprovechables o su transporte hasta el sitio que lo indique la interventoría.-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y/o N°4, amarres con alambre galvanizado calibre 12, del cual sus puntas deben quedar paralelas a la malla, cada 30 cm.- Varilla Nº2 para coser la malla.- Tuberia galvanizada en caliente Ø 2"", calibre 14, para reposición de tuberia en mal estado y/o faltantes (inferior, intermedio, superior, postes, diagonales y vientos); según indicaciones de la interventoría.- Tuberia galvanizada de 1  1/4"" para almas de 0,20 cm
- Platina de 1½""x⅛"".-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r>
  </si>
  <si>
    <r>
      <rPr>
        <sz val="8"/>
        <rFont val="Arial MT"/>
        <family val="2"/>
      </rPr>
      <t>SIEMBRA DE ESPECIES TIPO 1: (Afuga Morada, Maní Forrajero, Wedelia, Bella a las Once (Verdolaga), Pasto Mondo, Guardaparque (Té Rojo o Amarillo),  Duranta Amarilla Limón, Sietecueros Rastrero, Cebollina, Coquetas B-8, Liriope Verde, Siempreviva (Gonfrena), otras Económicas tipo (Cobertura y Tapizantes) Incluye todas las actividades de preparación del suelo, mejoramiento y enmiendas, suministro y disposición de material vegetal existente, suministro y aplicación de tierra negra abonada y fertilizantes. Comprende el transporte y la instalación (siembra) de especies de porte bajo y cubresuelos. Las labores incluyen la apertura de hoyos, colocación de las plantas, tapado, compactación suave, riego inicial de establecimiento, y limpieza general del área. Todas las actividades y la disposición final de residuos se realizarán previa autorización y bajo la supervisión de la interventoría.</t>
    </r>
  </si>
  <si>
    <t>Maquinaria necesaria para mover el material producto de la excavacion y de los llenos</t>
  </si>
  <si>
    <t>VALOR TOTAL</t>
  </si>
  <si>
    <t>ADMINISTRACION</t>
  </si>
  <si>
    <t>UTILIDAD</t>
  </si>
  <si>
    <t>El suministro del servicio de vigilancia armada con radio, en jornada nocturna de 18:00 a 06:00 y cobertura continua los domingos y festivos, es necesario para garantizar la seguridad de las instalaciones, equipos y materiales, prevenir hurtos y actos vandálicos, y asegurar la continuidad y normal desarrollo de las actividades del proyecto, especialmente en horarios no laborales.</t>
  </si>
  <si>
    <t>ITEM</t>
  </si>
  <si>
    <t>JUSTIFICACIONES</t>
  </si>
  <si>
    <t>ACTIVIDADES</t>
  </si>
  <si>
    <t>El desmonte e instalación de la plataforma de aluminio del partidor es necesario para garantizar su correcto funcionamiento, estabilidad y seguridad, incorporando neopreno aislante para evitar el contacto directo con el concreto y la instalación de ángulos de aluminio y bases que permitan la correcta fijación de dos nuevos amortiguadores, asegurando el cumplimiento de las especificaciones técnicas y la durabilidad del sistema.</t>
  </si>
  <si>
    <t>La aplicación del sistema de pintura para pasamanos es necesaria para garantizar la adecuada protección anticorrosiva, durabilidad y acabado final de los elementos metálicos, mediante la preparación mecánica de superficies, corrección de imperfecciones y aplicación de recubrimientos de alta resistencia. El procedimiento descrito asegura el cumplimiento de las especificaciones técnicas, condiciones de seguridad, calidad estética y aprobación por parte de la interventoría, incluyendo el uso de andamios para la correcta ejecución en altura.</t>
  </si>
  <si>
    <t>El suministro e instalación de cortagoteras metálicos en las zonas de gradería, en la parte superior de la mampostería y bajo las escaleras de acceso al partidor, es necesario para prevenir filtraciones de agua, controlar escorrentías y evitar el deterioro prematuro de los elementos constructivos, garantizando la durabilidad de la estructura y el adecuado mantenimiento de las áreas intervenidas.</t>
  </si>
  <si>
    <t>El suministro e instalación del compresor es necesario para garantizar el funcionamiento continuo, seguro y eficiente del sistema neumático del partidor, asegurando la presión y el caudal requeridos mediante un equipo de características adecuadas y accesorios de control y seguridad. La inclusión del pulmón, regulación automática y red de tubería en acero galvanizado permite proteger los componentes, evitar desgastes prematuros y cumplir con las especificaciones técnicas y operativas del proyecto.</t>
  </si>
  <si>
    <t>El mantenimiento de luminarias y el cambio de tubos en la zona de bodega y accesos a los baños del edificio del partidor es necesario para garantizar niveles adecuados de iluminación, seguridad y visibilidad, prevenir fallas eléctricas y asegurar condiciones óptimas de operación y uso de las áreas intervenidas, conforme a las especificaciones técnicas y normativas vigentes.</t>
  </si>
  <si>
    <t>El mantenimiento de la ventanería de aluminio y las rejillas de las bodegas es necesario para corregir el deterioro evidenciado en alfajías y rodamientos, garantizar su correcto funcionamiento y seguridad, y restablecer las condiciones adecuadas de ventilación y cerramiento, incluyendo la reposición de la ventana faltante en la bodega 12, conforme a las especificaciones técnicas del proyecto.</t>
  </si>
  <si>
    <t>La implementación del sistema de ahuyentamiento de aves y otras especies durante el período de suspensión es necesaria para prevenir la ocupación de las instalaciones, evitar deterioros, contaminación y riesgos sanitarios, y proteger la infraestructura existente, garantizando su adecuada conservación hasta la reanudación de las actividades.</t>
  </si>
  <si>
    <t>El mantenimiento de las puertas de enfermería y subestación del edificio de la rampa del partidor es necesario para corregir roces con el piso, garantizar su correcto funcionamiento y seguridad, mediante el ajuste, pintura y cambio y regulación de cerraduras, asegurando condiciones adecuadas de operación, acceso y conservación de los espacios intervenidos.</t>
  </si>
  <si>
    <t>El suministro, importación y transporte del aditivo Seal Master es necesario para mejorar las condiciones de adherencia, resistencia e impermeabilidad de la superficie de rodadura, mediante la aplicación de un polímero plástico-acrílico de alta dureza y plasticidad, garantizando el cumplimiento de las especificaciones técnicas del producto y el desempeño y durabilidad requeridos del sistema.</t>
  </si>
  <si>
    <t>construcción, coordinación y diseño en campo de la Pista BMX Mariana Pajón, que comprende la definición y replanteo técnico del nuevo trazado directamente sobre el terreno, en articulación con el equipo técnico especializado. Incluye la reconstrucción integral de las cuatro rectas del circuito, ejecutada con maquinaria especializada y operadores de alto nivel. Contempla el acabado superficial mediante la conformación de capas de grava, aplicación de lechada y adhesivos estabilizantes que aseguran el adecuado desempeño, estabilidad y durabilidad de la pista. Asimismo, incorpora la coordinación técnica, logística y todos los costos asociados a la movilización, estadía, honorarios y cargas fiscales, tributarias y administrativas derivadas de la participación de personal especializado extranjero requerido para la ejecución de los trabajos. No incluye suministro de materiales ni maquinaria pesada.</t>
  </si>
  <si>
    <t>La construcción, coordinación y diseño en campo de la Pista BMX Mariana Pajón es necesario para garantizar la correcta definición y replanteo técnico del nuevo trazado del circuito, ejecutado directamente sobre el terreno en articulación con un equipo técnico especializado de nivel internacional. Incluye la reconstrucción integral de las cuatro rectas y el acabado superficial mediante capas de grava, lechadas y adhesivos estabilizantes, asegurando el desempeño, estabilidad y durabilidad de la pista, así como la coordinación técnica y logística y los costos asociados a la participación de personal técnico extranjero, sin incluir el suministro de materiales ni maquinaria pesada.</t>
  </si>
  <si>
    <t>La utilización de un traductor técnico en construcción español–francés–español es necesaria para garantizar una comunicación clara y precisa entre los equipos técnicos, asegurar la correcta interpretación de especificaciones, procedimientos y decisiones en obra, y evitar errores técnicos que puedan afectar la calidad, seguridad y cumplimiento del proyecto.</t>
  </si>
  <si>
    <t>El suministro de la maquinaria requerida es necesario para realizar de manera eficiente y segura el movimiento del material producto de las excavaciones y de los llenos, garantizando los rendimientos operativos, el control del material y el cumplimiento de los plazos y especificaciones técnicas del proyecto.</t>
  </si>
  <si>
    <t>El suministro de una cuadrilla de seis trabajadores de apoyo es necesario para asistir al asesor técnico extranjero en la ejecución de labores complementarias durante la adecuación de la pista BMX, garantizando la correcta implementación de las indicaciones técnicas, el adecuado ritmo de trabajo y el cumplimiento de las especificaciones, plazos y calidad exigidos por el proyecto.</t>
  </si>
  <si>
    <t>El presente APU es necesario para cubrir los riesgos asociados a tiempos muertos generados por imprevistos que ocasionen la suspensión temporal de actividades, reconociendo la disponibilidad y permanencia del asesor técnico especialista internacional en pistas BMX, y garantizando la continuidad, coordinación y cumplimiento de las obligaciones técnicas del proyecto.</t>
  </si>
  <si>
    <t>PROYECCIÓN DE OBRA</t>
  </si>
  <si>
    <t>Código: FM-10</t>
  </si>
  <si>
    <t>Versión: 00</t>
  </si>
  <si>
    <t>Fecha: 13-03-2017</t>
  </si>
  <si>
    <t>Página       1 de 1</t>
  </si>
  <si>
    <t>CONTRATISTA:</t>
  </si>
  <si>
    <t>SOMATEC S.A.S.</t>
  </si>
  <si>
    <t>NUMERO DE CONTRATO:</t>
  </si>
  <si>
    <t>872 DE 2025</t>
  </si>
  <si>
    <t>OBJETO:</t>
  </si>
  <si>
    <t>MANTENIMIENTO, ADECUACIÓN Y REPARACIÓN DE LA PISTA DE BMX MARIANA PAJÓN EN EL DISTRITO ESPECIAL DE CIENCIA, TECNOLOGIA E INNOVACIÓN DE MEDELLÍN</t>
  </si>
  <si>
    <t>INTERVENTOR:</t>
  </si>
  <si>
    <t>CONSORCIO INTERVENTORIA  MEJORAMIENTOS</t>
  </si>
  <si>
    <t>PROYECTO: Pista BMX Mariana Pajon</t>
  </si>
  <si>
    <t>ÍTEM DE PAGO</t>
  </si>
  <si>
    <t xml:space="preserve">DESCRIPCIÓN ITEMS </t>
  </si>
  <si>
    <t>CONDICIONES CONTRACTUALES</t>
  </si>
  <si>
    <t xml:space="preserve">PROYECCIÓN </t>
  </si>
  <si>
    <t>CANTIDADES ADICIONALES</t>
  </si>
  <si>
    <t>OBRA QUE NO SE EJECUTA</t>
  </si>
  <si>
    <t>OBRA EXTRA</t>
  </si>
  <si>
    <t xml:space="preserve">CANT </t>
  </si>
  <si>
    <t>VR. UNITARIO</t>
  </si>
  <si>
    <t>CANTIDAD</t>
  </si>
  <si>
    <t>VR TOTAL</t>
  </si>
  <si>
    <t>CANT</t>
  </si>
  <si>
    <r>
      <rPr>
        <sz val="8"/>
        <color theme="1"/>
        <rFont val="Arial MT"/>
      </rPr>
      <t>1.1.1</t>
    </r>
  </si>
  <si>
    <r>
      <rPr>
        <sz val="8"/>
        <color theme="1"/>
        <rFont val="Arial MT"/>
      </rPr>
      <t>LOCALIZACIÓN, TRAZADO Y REPLANTEO. Se utilizará personal experto con equipo de precisión. Se hará con la frecuencia que lo indique la interventoría. Incluye demarcación con pintura, línea de trazado, corte de piso, libretas y planos.</t>
    </r>
  </si>
  <si>
    <r>
      <rPr>
        <sz val="8"/>
        <color theme="1"/>
        <rFont val="Arial MT"/>
      </rPr>
      <t>día</t>
    </r>
  </si>
  <si>
    <r>
      <rPr>
        <sz val="8"/>
        <color theme="1"/>
        <rFont val="Arial MT"/>
      </rPr>
      <t>1.2.8</t>
    </r>
  </si>
  <si>
    <r>
      <rPr>
        <sz val="8"/>
        <color theme="1"/>
        <rFont val="Arial MT"/>
      </rPr>
      <t>LIMPIEZA de cajas y/o sumideros manualmente. Incluye acarreo interno y externo, cargue, transporte y botada de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r>
  </si>
  <si>
    <r>
      <rPr>
        <sz val="8"/>
        <color theme="1"/>
        <rFont val="Arial MT"/>
      </rPr>
      <t>un</t>
    </r>
  </si>
  <si>
    <r>
      <rPr>
        <sz val="8"/>
        <color theme="1"/>
        <rFont val="Arial MT"/>
      </rPr>
      <t>1.3.2</t>
    </r>
  </si>
  <si>
    <r>
      <rPr>
        <sz val="8"/>
        <color theme="1"/>
        <rFont val="Arial MT"/>
      </rPr>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r>
  </si>
  <si>
    <r>
      <rPr>
        <sz val="8"/>
        <color theme="1"/>
        <rFont val="Arial MT"/>
      </rPr>
      <t>m</t>
    </r>
  </si>
  <si>
    <t>TOTAL PRELIMINARES</t>
  </si>
  <si>
    <t>RETIRO DE PIEDRA DE ENTRESUELO para su reutilización en la obra. Incluye cargue, transporte interno para su almacenaje y botada de la arenilla y del material queno se pueda recuperar.</t>
  </si>
  <si>
    <r>
      <rPr>
        <sz val="8"/>
        <color theme="1"/>
        <rFont val="Arial MT"/>
      </rPr>
      <t>m2</t>
    </r>
  </si>
  <si>
    <r>
      <rPr>
        <sz val="8"/>
        <color theme="1"/>
        <rFont val="Arial MT"/>
      </rPr>
      <t>DESMONTE Y REINSTALACIÓN de PISO en ADOQUÍN. Incluye recuperación de los materiales; su transporte hasta el sitio que lo indique la interventoría; arena de pega, arena de revoque y mano de obra para su reinstalación y todo lo necesario para su
correcto desmonte y reinstalación.</t>
    </r>
  </si>
  <si>
    <t>TOTAL RETIROS</t>
  </si>
  <si>
    <r>
      <rPr>
        <sz val="8"/>
        <color theme="1"/>
        <rFont val="Arial MT"/>
      </rPr>
      <t>3.1.1</t>
    </r>
  </si>
  <si>
    <r>
      <rPr>
        <sz val="8"/>
        <color theme="1"/>
        <rFont val="Arial MT"/>
      </rPr>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</si>
  <si>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r>
      <rPr>
        <sz val="8"/>
        <color theme="1"/>
        <rFont val="Arial MT"/>
      </rPr>
      <t>m3</t>
    </r>
  </si>
  <si>
    <r>
      <rPr>
        <sz val="8"/>
        <color theme="1"/>
        <rFont val="Arial MT"/>
      </rPr>
      <t>3.1.8</t>
    </r>
  </si>
  <si>
    <r>
      <rPr>
        <sz val="8"/>
        <color theme="1"/>
        <rFont val="Arial MT"/>
      </rPr>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r>
  </si>
  <si>
    <t>TOTAL MOVIMIENTOS DE TIERRA</t>
  </si>
  <si>
    <r>
      <rPr>
        <sz val="8"/>
        <color theme="1"/>
        <rFont val="Arial MT"/>
      </rPr>
      <t>7.3.1</t>
    </r>
  </si>
  <si>
    <r>
      <rPr>
        <sz val="8"/>
        <color theme="1"/>
        <rFont val="Arial MT"/>
      </rPr>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r>
  </si>
  <si>
    <r>
      <rPr>
        <sz val="8"/>
        <color theme="1"/>
        <rFont val="Arial MT"/>
      </rPr>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r>
  </si>
  <si>
    <t>TOTAL REVOQUES/ENCHAPES/PINTURA</t>
  </si>
  <si>
    <r>
      <rPr>
        <sz val="8"/>
        <color theme="1"/>
        <rFont val="Arial MT"/>
      </rPr>
      <t>8.1.2.10</t>
    </r>
  </si>
  <si>
    <r>
      <rPr>
        <sz val="8"/>
        <color theme="1"/>
        <rFont val="Arial MT"/>
      </rPr>
      <t>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t>
    </r>
  </si>
  <si>
    <t>TOTAL PISOS</t>
  </si>
  <si>
    <r>
      <rPr>
        <sz val="8"/>
        <color theme="1"/>
        <rFont val="Arial MT"/>
      </rPr>
      <t>Suministro, transporte y aplicación de hidrófugo impermeabilizante del tipo siliconite (Sika transparente o equivalente) o equivalente para mampostería de fachadas, con todos los elementos necesarios para su correcta instalación y funcionamiento.</t>
    </r>
  </si>
  <si>
    <t>TOTAL ASEOS Y REMATES</t>
  </si>
  <si>
    <r>
      <rPr>
        <sz val="8"/>
        <color theme="1"/>
        <rFont val="Arial MT"/>
      </rPr>
      <t>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t>
    </r>
  </si>
  <si>
    <t>TOTAL VIAS Y PARQUEADEROS</t>
  </si>
  <si>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</si>
  <si>
    <r>
      <rPr>
        <sz val="8"/>
        <color theme="1"/>
        <rFont val="Arial MT"/>
      </rPr>
      <t>Instalación de GEOTEXTIL NT 1600 tipo Pavco para filtro o equivalente. Incluye suministro y transporte de los materiales, traslapos, costuras y todos los elementos necesarios para su correcta instalación y funcionamiento. Según diseño.</t>
    </r>
  </si>
  <si>
    <r>
      <rPr>
        <sz val="8"/>
        <color theme="1"/>
        <rFont val="Arial MT"/>
      </rPr>
      <t>Instalación de TUBERÍA DE FILTRO PERFORADA DE Ø=6". Incluye suministro y transporte de los materiales y todos los elementos necesarios para su correcta
construcción y funcionamiento. Según diseño.</t>
    </r>
  </si>
  <si>
    <t>TOTAL OBRAS VARIAS</t>
  </si>
  <si>
    <r>
      <rPr>
        <sz val="8"/>
        <color theme="1"/>
        <rFont val="Arial MT"/>
      </rPr>
      <t>INSTALACION PROVISIONAL DE ENERGIA. Incluye suministro e instalacion de caja doble para contador, contador, proteccion 2x40A, linea de tierra, acometida electrica en cable antifraude, conexión a poste, trámite ante EPM, declaración de cumplimiento, matriz de riesponsabilidad y todo lo necesario para correcta puesta en marcha y servicio.</t>
    </r>
  </si>
  <si>
    <r>
      <rPr>
        <sz val="8"/>
        <color theme="1"/>
        <rFont val="Arial MT"/>
      </rPr>
      <t>global</t>
    </r>
  </si>
  <si>
    <r>
      <rPr>
        <sz val="8"/>
        <color theme="1"/>
        <rFont val="Arial MT"/>
      </rPr>
      <t>LIMPIEZA DE CARCAMOS, incluye:  acarreo interno y externo, cargue, transporte y botada de escombros y material producto de la actividad, recuperación de los materiales aprovechables o su transporte hasta el sitio que lo indique la interventoría y su disposición final en botaderos oficiales y todo lo necesario para la correcta ejecución de la actividad. Medido en sitio a cinta pegada.</t>
    </r>
  </si>
  <si>
    <r>
      <rPr>
        <sz val="8"/>
        <color theme="1"/>
        <rFont val="Arial MT"/>
      </rPr>
      <t>DEMOLICIÓN PAVIMENTO ASFÁLTICO, cargue, transporte y botada de escombros, HASTA ESPESOR DE 4". Incluye corte con máquina de disco según trazado y compresor neumático con martillo, además recuperación de los materiales aprovechables o su transporte hasta el sitio que lo indique la interventoría.</t>
    </r>
  </si>
  <si>
    <r>
      <rPr>
        <sz val="8"/>
        <color theme="1"/>
        <rFont val="Arial MT"/>
      </rPr>
      <t>Suministro, transporte, colocación, conformación y compactación de material limo (con partículas no mayores de 16 mm.), incluye aditivo para estabilizacion (polimero plastico- acrilico acuoso de alta dureza 7,4164 galones/m3, plasticidad e hidrorepelencia, aportante de dureza y flexibilidad) y conformación de pista. La conformacion debe realizarse por profesional especializado en pistas BMX</t>
    </r>
  </si>
  <si>
    <r>
      <rPr>
        <sz val="8"/>
        <color theme="1"/>
        <rFont val="Arial MT"/>
      </rPr>
      <t>Suministro, transporte y aplicación de sello final de suelo, compuesto por polimero plastico-acrilico acuoso de alta dureza, plasticidad e hidrorepelencia; mejorador de condiciones de adherencia y resistencia; el cual debe aplicarse sobre la superficie de rodadura en capas, se deberán cumplir con las especificaciones del producto.</t>
    </r>
  </si>
  <si>
    <r>
      <rPr>
        <sz val="8"/>
        <color theme="1"/>
        <rFont val="Arial MT"/>
      </rPr>
      <t>Mantenimiento Correctivo de partidor incluye cambio de amortiguadores 4 U instalación de dos nuevos cambio de neopreno sobre área descargue los amortiguadores cambio de fajas de neopreno sobre ángulo recibidor de la barandilla bastidor. Incluye también cambio de película publicitaria, con logos de Alcaldia y de Inder.  incluye pinturaestructura metálica del partidor. Mantenimiento de sistemas mecánicos del partidor incluye desarme y armada de estos para lubricación con grasa especial resistente a la intemperie  cambio de piezas desgastadas o averiadas.</t>
    </r>
  </si>
  <si>
    <r>
      <rPr>
        <sz val="8"/>
        <color theme="1"/>
        <rFont val="Arial MT"/>
      </rPr>
      <t>Suministro de instalación de compresor de Compresor de 50 Galones industrial  con las siguientes características: Cabezote: referencia 2065 de 2 pistones  y caudal máximo  6 cfm equivalente a 170 litros por minuto.Motor: eléctrico monofásico o trifásico con potencia de 2 HPCorriente entrada: 110-220VTanque:  volumen de 50  Galones, en presentación  vertical u horizontal, color azul,  rojo o negro. Tanque pintado al horno, fijo.Presiones de trabajo:  el compresor de 50 Galones opera en un rango de presiones de 80 – 120psi  equivalente a 6-8Bar, debidamente reguladas con presostato de precisión (automático).Flujo de aire: 6 cfm (pies cúbicos por minuto) que equivale a 170 lts /minAccesorios:  presostato (automático), manómetro, válvula de alivio, válvula de purga, cheque de retención y manguera, Incluye tubería en acero galvanizado de 1/2" hasta el partidor, incluye todos los elementos necesarios para su correcta instalación y
funcionamiento.</t>
    </r>
  </si>
  <si>
    <r>
      <rPr>
        <sz val="8"/>
        <color theme="1"/>
        <rFont val="Arial MT"/>
      </rPr>
      <t>Suministro e instalación de vallas institucional y/o de valla informativa de normas de uso, de 2m.x0,50m (sin canto), en lámina galvanizada  calibre 24 con impresión 1440 DPI forrada en vinilo laminado sin canto. La instalacion se debe realizar con platina y perno o amarre a la malla segun la indicacion de la supervision;  Según diseño.</t>
    </r>
  </si>
  <si>
    <r>
      <rPr>
        <sz val="8"/>
        <color theme="1"/>
        <rFont val="Arial MT"/>
      </rPr>
      <t>Suministro e instalación de vallas institucional y/o de valla informativa de normas de uso, de 2m.x1m (sin canto), en lámina galvanizada  calibre 24 con impresión 1440 DPI forrada en vinilo laminado sin canto. La instalacion se debe realizar con platina y perno o amarre a la malla segun la indicacion de la supervision;  Según diseño.</t>
    </r>
  </si>
  <si>
    <r>
      <rPr>
        <sz val="8"/>
        <color theme="1"/>
        <rFont val="Arial MT"/>
      </rPr>
      <t>Aplicación de 1 capa de imprimante epoxi primer + aplicación de 3 capas de streetbond 150 AL en colores seleccionados ( maximo 3 colores). Demarcación similar a la existente. incluye reparación de juntas existentes, reparación de fisuras existentes, lijado y reparación de áreas donde tiene rayones por accidentes. RAMPA PARTIDOR</t>
    </r>
  </si>
  <si>
    <r>
      <rPr>
        <sz val="8"/>
        <color theme="1"/>
        <rFont val="Arial MT"/>
      </rPr>
      <t>Aplicación de 3 capas de streetbond 150 AL en colores seleccionados para FAJAS DE DEMARCACIÓN. Incluye reparación de juntas existentes, reparación de fisuras existentes, lijado y reparación de áreas donde tiene rayones por accidentes.</t>
    </r>
  </si>
  <si>
    <r>
      <rPr>
        <sz val="8"/>
        <color theme="1"/>
        <rFont val="Arial MT"/>
      </rPr>
      <t>Suministro, transporte e instalación de GRAMA NATURAL, incluye herramientas, transporte y todo lo necesario para su correcta siembra. Se deberá suministrar riego 2
veces por semana durante los dos primeros meses.</t>
    </r>
  </si>
  <si>
    <r>
      <rPr>
        <sz val="8"/>
        <color theme="1"/>
        <rFont val="Arial MT"/>
      </rPr>
      <t>Lavada de: pisos, con hidrolavadora de alta presion (9.000psi). Incluye: acido nitrico, hidrosolve y todos los elementos y herramientas necesarias para su correcta aplicación y retiro del 100% de la suciedad y particulas que generan manchas.</t>
    </r>
  </si>
  <si>
    <r>
      <rPr>
        <sz val="8"/>
        <color theme="1"/>
        <rFont val="Arial MT"/>
      </rPr>
      <t>Lavada de: muros exteriores, con hidrolavadora de alta presion (9.000psi). Incluye: acido nitrico, hidrosolve, andamios y todos los elementos y herramientas necesarias para su correcta aplicación y retiro del 100% de la suciedad y particulas que generan
manchas.</t>
    </r>
  </si>
  <si>
    <r>
      <rPr>
        <sz val="8"/>
        <color theme="1"/>
        <rFont val="Arial MT"/>
      </rPr>
      <t>DESTRONQUE DE GRADERIAS. Incluye todo lo necesario para su correcta construcción y funcionamiento.</t>
    </r>
  </si>
  <si>
    <r>
      <rPr>
        <sz val="8"/>
        <color theme="1"/>
        <rFont val="Arial MT"/>
      </rPr>
      <t>RETIRO DE PUERTAS (marco y ala) metálicas (3.00x2.20m), Incluye el retiro, cargue, transporte, botada de escombros en botaderos oficiales DE LOS MARCOS y su transporte hasta la bodega o el sitio que lo indique la interventoría DE LAS ALAS para pintura y reinstalacion en otro item.</t>
    </r>
  </si>
  <si>
    <r>
      <rPr>
        <sz val="8"/>
        <color theme="1"/>
        <rFont val="Arial MT"/>
      </rPr>
      <t>Mantenimiento de Puertas de 3.00x2.20m, en área de camerinos incluye, reposición de marcos, retiro de pintura actual, lijado, pintura, masillado anticorrosivo y tres capas de pintura de acabado en esmalte color negro, reinstalacion  y todo lo necesario para su correcta construcción y funcionamiento</t>
    </r>
  </si>
  <si>
    <r>
      <rPr>
        <sz val="8"/>
        <color theme="1"/>
        <rFont val="Arial MT"/>
      </rPr>
      <t>Demolicion de dintel existente, incluye cargue, transporte y botada de escombros en botaderos oficiales, demolición de revoques y enchapes aplicados al muro a demoler e instalaciones embebidas, además recuperación de los materiales aprovechables o su transporte hasta el sitio que lo indique la interventoría.</t>
    </r>
  </si>
  <si>
    <r>
      <rPr>
        <sz val="8"/>
        <color theme="1"/>
        <rFont val="Arial MT"/>
      </rPr>
      <t>Suministro transporte e instalacion de Dintel en tuberia estructural rectangular 200x100X4mm, incluye anticorrosivo y tres capas de pintura de acabado en esmalte color negro  y todo lo necesario para su correcta construcción y funcionamiento</t>
    </r>
  </si>
  <si>
    <r>
      <rPr>
        <sz val="8"/>
        <color theme="1"/>
        <rFont val="Arial MT"/>
      </rPr>
      <t>Construccion de bordillo perimetro graderias de 0.10m x 0.10m, incluyendo el borde de las escaleras en concreto de 21mpa a la vista, incluye anclajes y acero de refuerzo, formaleta y todos los elementos necesario para su correcta construccion y
funcionamiento</t>
    </r>
  </si>
  <si>
    <r>
      <rPr>
        <sz val="8"/>
        <color theme="1"/>
        <rFont val="Arial MT"/>
      </rPr>
      <t>Sti. de APLIQUE TORTUGA LED 9W/6.500°K/IP65 SOBREPONER, Chasis
Termoplástico Inyectado, difusor en Policarbonato opalizado resistente a rayones. Instalación de Sobreponer, tensión de alimentación 95...265V±10%, Lumen efectivos de Luminaria 810 Lm. Factor de potencia de la luminaria &gt; 0,90, Distorsión armónica de corriente = 20%, CRI = 80%, Vida útil 25.000 hrs ().Certificada RETILAP.</t>
    </r>
  </si>
  <si>
    <r>
      <rPr>
        <sz val="8"/>
        <color theme="1"/>
        <rFont val="Arial MT"/>
      </rPr>
      <t>Sti. de salida de alumbrado(3m),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t>
    </r>
  </si>
  <si>
    <r>
      <rPr>
        <sz val="8"/>
        <color theme="1"/>
        <rFont val="Arial MT"/>
      </rPr>
      <t>Diseño, construcción, suministro e instalación de estructura metalica + cubierta liviana, resistente y de bajo peso estructural, destinada a proteger el área del partidor de salida de la pista. Esta cubierta deberá ser instalada sobre la losa aligerada existente, sin comprometer su integridad estructural, y deberá cumplir con las condiciones técnicas, estéticas y normativas del complejo deportivo.</t>
    </r>
  </si>
  <si>
    <r>
      <rPr>
        <sz val="8"/>
        <color theme="1"/>
        <rFont val="Arial MT"/>
      </rPr>
      <t>Rehabilitación del la superficie antideslizante sobre rejilla: Desmonte del recubrimiento antideslizante existente en el partidor y aplicación de nuevo sistema antideslizante epoxico  de alta adherencia, resistente al tráfico ciclístico, condiciones climáticas y compatible con superficies metálicas. Polycrete PRVA osimilar</t>
    </r>
  </si>
  <si>
    <r>
      <rPr>
        <sz val="8"/>
        <color theme="1"/>
        <rFont val="Arial MT"/>
      </rPr>
      <t>Corrección de agrietamientos por movimientos de losa de partidor: Inyección de fisuras con poliuretano estructural corrigiendo las fallas en concreto, Incluye todos los elementos necesarios para su correcta instalación y funcionamiento.</t>
    </r>
  </si>
  <si>
    <r>
      <rPr>
        <sz val="8"/>
        <color theme="1"/>
        <rFont val="Arial MT"/>
      </rPr>
      <t>Impermeabilización losa de partidor, incluye preparación de superficie y aplicación de sistema impermeabilizante de alto desempeño Es el sistema Vulkem epoxy wc -100, con el fin de evitar filtraciones que comprometan la estructura.</t>
    </r>
  </si>
  <si>
    <r>
      <rPr>
        <sz val="8"/>
        <color theme="1"/>
        <rFont val="Arial MT"/>
      </rPr>
      <t>Suministro e inyección de poliuretano estructural bicomponente de expansión controlada para sellado y refuerzo de fisuras en elementos estructurales de concreto. Se incluye instalación de packers, perforación, inyección y sellado final.</t>
    </r>
  </si>
  <si>
    <r>
      <rPr>
        <sz val="8"/>
        <color theme="1"/>
        <rFont val="Arial MT"/>
      </rPr>
      <t>Aplicacion de PINTURA ACRÍLICA tipo Koraza o equivalente para CONTRA HUELLAS GRADERIAS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r>
  </si>
  <si>
    <r>
      <rPr>
        <sz val="8"/>
        <color theme="1"/>
        <rFont val="Arial MT"/>
      </rPr>
      <t>Suministro e instalación del sistema impermeabilizante de alto desempeño Vulkem Epoxy WC-100, compuesto por resinas epóxicas modificadas, diseñado para  superficies horizontales sometidas a tránsito peatonal y vehicular con exposición a la intemperie. El sistema se aplicará sobre las graderías del escenario deportivo, previa remoción del sistema impermeabilizante existente, limpieza profunda y preparación de superficie mediante métodos mecánicos adecuados (lijado, granallado o fresado según diagnóstico). Excelente resistencia química, mecánica y a los rayos UV, Alta adherencia sobre concreto estructural, impermeabilidad total frente a lluvias intensas y  escorrentías, acabado antideslizante adecuado para zonas peatonales.</t>
    </r>
  </si>
  <si>
    <r>
      <rPr>
        <sz val="8"/>
        <color theme="1"/>
        <rFont val="Arial MT"/>
      </rPr>
      <t>Mantenimiento de cerramiento en malla eslabonada,  alturas diferentes a h=3,00 m, h=5,00 y h=7,00 m, incluye las siguientes actividades:- Demolición de pisamalla,   incluye cargue, transporte y botada de escombros, recuperación de los materiales aprovechables o su transporte hasta el sitio que lo indique la interventoría.-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y/o N°4, amarres con alambre galvanizado calibre 12, del cual sus puntas deben quedar paralelas a la malla, cada 30 cm.- Varilla Nº2 para coser la malla.- Tuberia galvanizada en caliente Ø 2"", calibre 14, para reposición de tuberia en mal estado y/o faltantes (inferior, intermedio, superior, postes, diagonales y vientos); según indicaciones de la interventoría.- Tuberia galvanizada de 1  1/4"" para almas de 0,20 cm
- Platina de 1½""x⅛"".-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r>
  </si>
  <si>
    <r>
      <rPr>
        <sz val="8"/>
        <color theme="1"/>
        <rFont val="Arial MT"/>
      </rPr>
      <t>SIEMBRA DE ESPECIES TIPO 1: (Afuga Morada, Maní Forrajero, Wedelia, Bella a las Once (Verdolaga), Pasto Mondo, Guardaparque (Té Rojo o Amarillo),  Duranta Amarilla Limón, Sietecueros Rastrero, Cebollina, Coquetas B-8, Liriope Verde, Siempreviva (Gonfrena), otras Económicas tipo (Cobertura y Tapizantes) Incluye todas las actividades de preparación del suelo, mejoramiento y enmiendas, suministro y disposición de material vegetal existente, suministro y aplicación de tierra negra abonada y fertilizantes. Comprende el transporte y la instalación (siembra) de especies de porte bajo y cubresuelos. Las labores incluyen la apertura de hoyos, colocación de las plantas, tapado, compactación suave, riego inicial de establecimiento, y limpieza general del área. Todas las actividades y la disposición final de residuos se realizarán previa autorización y bajo la supervisión de la interventoría.</t>
    </r>
  </si>
  <si>
    <t>TOTAL ITEMS NO CONTEMPLADOS EN EL CONTRATO MARCO</t>
  </si>
  <si>
    <t>TOTAL COSTO DIRECTO EDIFICACIONES + URBANISMO+PISTA</t>
  </si>
  <si>
    <t>ADMINISTRACIÓN</t>
  </si>
  <si>
    <t>COMPONENTES</t>
  </si>
  <si>
    <t>GESTIÓN SOCIAL Y COMUNICACIONES</t>
  </si>
  <si>
    <t>Programa de Participación Comunitaria</t>
  </si>
  <si>
    <r>
      <rPr>
        <sz val="10"/>
        <rFont val="Arial MT"/>
        <family val="2"/>
      </rPr>
      <t>1.1.1</t>
    </r>
  </si>
  <si>
    <r>
      <rPr>
        <sz val="10"/>
        <rFont val="Arial MT"/>
        <family val="2"/>
      </rPr>
      <t>Reuniones con comunidad de inicio y  fin de obra.( Incluye el alquiler de video beam y
refrigerio para 50 personas)</t>
    </r>
  </si>
  <si>
    <r>
      <rPr>
        <sz val="10"/>
        <rFont val="Arial MT"/>
        <family val="2"/>
      </rPr>
      <t>un</t>
    </r>
  </si>
  <si>
    <t>Programa de Comunicación y Divulgación</t>
  </si>
  <si>
    <r>
      <rPr>
        <sz val="10"/>
        <rFont val="Arial MT"/>
        <family val="2"/>
      </rPr>
      <t>1.2.1</t>
    </r>
  </si>
  <si>
    <r>
      <rPr>
        <sz val="10"/>
        <rFont val="Arial MT"/>
        <family val="2"/>
      </rPr>
      <t>Volantes según manual de identidad (14x21 cm, earth pact 90 gr, tintas 4x1). Incluye
producción y diseño gráfico.</t>
    </r>
  </si>
  <si>
    <r>
      <rPr>
        <sz val="10"/>
        <rFont val="Arial MT"/>
        <family val="2"/>
      </rPr>
      <t>1.2.2</t>
    </r>
  </si>
  <si>
    <r>
      <rPr>
        <sz val="10"/>
        <rFont val="Arial MT"/>
        <family val="2"/>
      </rPr>
      <t>Afiche  según  manual  de  identidad  (50x35  cm,  earth  pact  250  gr,  tintas  4x0).  Incluye
producción y diseño.</t>
    </r>
  </si>
  <si>
    <r>
      <rPr>
        <sz val="10"/>
        <rFont val="Arial MT"/>
        <family val="2"/>
      </rPr>
      <t>1.2.3</t>
    </r>
  </si>
  <si>
    <r>
      <rPr>
        <sz val="10"/>
        <rFont val="Arial MT"/>
        <family val="2"/>
      </rPr>
      <t>Pendones  para  volquetas  0,7m*1m  con  información  de  la  obra  (Cada volqueta  debe
portar un pendón a cada lado)</t>
    </r>
  </si>
  <si>
    <r>
      <rPr>
        <sz val="10"/>
        <rFont val="Arial MT"/>
        <family val="2"/>
      </rPr>
      <t>1.2.4</t>
    </r>
  </si>
  <si>
    <r>
      <rPr>
        <sz val="10"/>
        <rFont val="Arial MT"/>
        <family val="2"/>
      </rPr>
      <t>Buzón de sugerencias 24cm de alto, 18 cm de ancho por 15cm de fondo, material en
acrilico, impresión adhesivo en inkjet.</t>
    </r>
  </si>
  <si>
    <r>
      <rPr>
        <sz val="10"/>
        <rFont val="Arial MT"/>
        <family val="2"/>
      </rPr>
      <t>1.2.5</t>
    </r>
  </si>
  <si>
    <r>
      <rPr>
        <sz val="10"/>
        <rFont val="Arial MT"/>
        <family val="2"/>
      </rPr>
      <t>Cartelera informativa 120x80 (corcho con marco de madera y banner en adhesivo full color). Incluye diseño y producción del cabezote en banner tipo adhesivo.</t>
    </r>
  </si>
  <si>
    <t>Programa de Formación y Capacitación</t>
  </si>
  <si>
    <r>
      <rPr>
        <sz val="10"/>
        <rFont val="Arial MT"/>
        <family val="2"/>
      </rPr>
      <t>1.3.1</t>
    </r>
  </si>
  <si>
    <r>
      <rPr>
        <sz val="10"/>
        <rFont val="Arial MT"/>
        <family val="2"/>
      </rPr>
      <t>Charlas con personal de obra en temas de interes o necesidad</t>
    </r>
  </si>
  <si>
    <t>Sostenibilidad</t>
  </si>
  <si>
    <r>
      <rPr>
        <sz val="10"/>
        <rFont val="Arial MT"/>
        <family val="2"/>
      </rPr>
      <t>1.4.1</t>
    </r>
  </si>
  <si>
    <r>
      <rPr>
        <sz val="10"/>
        <rFont val="Arial MT"/>
        <family val="2"/>
      </rPr>
      <t>Actividades  de  sostenibilidad  y  apropiación  positiva  del  espacio  (Las  actividades  se deberan acordar y cordinar con el apoyo de la supervisión social)</t>
    </r>
  </si>
  <si>
    <t>Items no contemplados en el contrato marco</t>
  </si>
  <si>
    <r>
      <rPr>
        <sz val="10"/>
        <rFont val="Arial MT"/>
        <family val="2"/>
      </rPr>
      <t>Mini valla 1 *1 de acuerdo a manual de imagen con estructura metalica, con altura libre
a necesidad y parales en hierro.</t>
    </r>
  </si>
  <si>
    <r>
      <rPr>
        <sz val="10"/>
        <rFont val="Arial MT"/>
        <family val="2"/>
      </rPr>
      <t>Placa fotograbada en  acero inoxidable  calibre 1/8  (3175 mm),  medidas 100x70  cms, logo y textos en bajo relieve pintados con pintura poliuretano automotriz, fondo en alto relieve,  acabado  cepillado,  con  4  perforaciones  de  1/4  para  instalar  en  pared  con chazos  y  botones  en  acero  inoxidable  con  tornillos  soldados  o  con  totem  -  Segun manual de imagen</t>
    </r>
  </si>
  <si>
    <t>TOTAL GESTIÓN SOCIAL Y COMUNICACIONES</t>
  </si>
  <si>
    <t>SG SST</t>
  </si>
  <si>
    <t>UNIDAD</t>
  </si>
  <si>
    <t>VALOR  UNIT</t>
  </si>
  <si>
    <t>SUBTOTAL</t>
  </si>
  <si>
    <r>
      <rPr>
        <sz val="10"/>
        <rFont val="Arial MT"/>
        <family val="2"/>
      </rPr>
      <t>Chalecos para director, ingenieros, residentes, auxiliares. Estampados según manual
de identidad</t>
    </r>
  </si>
  <si>
    <r>
      <rPr>
        <sz val="10"/>
        <rFont val="Arial MT"/>
        <family val="2"/>
      </rPr>
      <t>Bordado de logos en uniformes según manual de imagen de la Alcaldía de Medellín</t>
    </r>
  </si>
  <si>
    <r>
      <rPr>
        <sz val="10"/>
        <rFont val="Arial MT"/>
        <family val="2"/>
      </rPr>
      <t>Chalecos reflectivos sencillo (Uso subcontratistas o trabajos corta duración máximo 3
meses)</t>
    </r>
  </si>
  <si>
    <r>
      <rPr>
        <sz val="10"/>
        <rFont val="Arial MT"/>
        <family val="2"/>
      </rPr>
      <t>Capacitación  /  Actividades  /  Campañas  educativas  de  SST   con  contratación  de
instructor externo, no aplica para instructores de la ARL (incluye souvenirs o refrigerio y logística de las actividades)</t>
    </r>
  </si>
  <si>
    <r>
      <rPr>
        <sz val="10"/>
        <rFont val="Arial MT"/>
        <family val="2"/>
      </rPr>
      <t>mes</t>
    </r>
  </si>
  <si>
    <r>
      <rPr>
        <sz val="10"/>
        <rFont val="Arial MT"/>
        <family val="2"/>
      </rPr>
      <t>Camilla rígida espina dorsal larga dotada (inmovilizador cervical, araña)</t>
    </r>
  </si>
  <si>
    <r>
      <rPr>
        <sz val="10"/>
        <rFont val="Arial MT"/>
        <family val="2"/>
      </rPr>
      <t>Botiquín  primeros auxilios portátil (incluye 2 dotaciones)</t>
    </r>
  </si>
  <si>
    <r>
      <rPr>
        <sz val="10"/>
        <rFont val="Arial MT"/>
        <family val="2"/>
      </rPr>
      <t>Silbato brigadistas</t>
    </r>
  </si>
  <si>
    <r>
      <rPr>
        <sz val="10"/>
        <rFont val="Arial MT"/>
        <family val="2"/>
      </rPr>
      <t>Riñonera dotada para brigadistas</t>
    </r>
  </si>
  <si>
    <r>
      <rPr>
        <sz val="10"/>
        <rFont val="Arial MT"/>
        <family val="2"/>
      </rPr>
      <t>Brazalete  distintivo  para  identificación  grupos  de  apoyo  de  emergencia  (brigada  de emergencia, coordinadores de evacuación, comité de emergencias)</t>
    </r>
  </si>
  <si>
    <r>
      <rPr>
        <sz val="10"/>
        <rFont val="Arial MT"/>
        <family val="2"/>
      </rPr>
      <t>Megáfono para emergencias</t>
    </r>
  </si>
  <si>
    <r>
      <rPr>
        <sz val="10"/>
        <rFont val="Arial MT"/>
        <family val="2"/>
      </rPr>
      <t>Teléfonos de radiofrecuencia</t>
    </r>
  </si>
  <si>
    <r>
      <rPr>
        <sz val="10"/>
        <rFont val="Arial MT"/>
        <family val="2"/>
      </rPr>
      <t>Alarma para el proyecto</t>
    </r>
  </si>
  <si>
    <r>
      <rPr>
        <sz val="10"/>
        <rFont val="Arial MT"/>
        <family val="2"/>
      </rPr>
      <t>Extintor TIPO ABC (Multipropósito) de 10 libras</t>
    </r>
  </si>
  <si>
    <r>
      <rPr>
        <sz val="10"/>
        <rFont val="Arial MT"/>
        <family val="2"/>
      </rPr>
      <t>Señalización para campamento en acrílico (0,25m*0,40m). Avisos de Poliestireno (señales de Prohibición,  acciones de mando, de prevención, condiciones de seguridad,
señales de incendio).</t>
    </r>
  </si>
  <si>
    <r>
      <rPr>
        <sz val="10"/>
        <rFont val="Arial MT"/>
        <family val="2"/>
      </rPr>
      <t>Mejoras y condiciones de seguridad derivadas de inspecciones, auditorias, cambio de
actividades y de controles planteados en la matriz de riesgos</t>
    </r>
  </si>
  <si>
    <r>
      <rPr>
        <sz val="10"/>
        <rFont val="Arial MT"/>
        <family val="2"/>
      </rPr>
      <t>Escalera portatil certificada en un material rígido (aluminio, fibra de vidrio)</t>
    </r>
  </si>
  <si>
    <r>
      <rPr>
        <sz val="10"/>
        <rFont val="Arial MT"/>
        <family val="2"/>
      </rPr>
      <t>Señalización reflectiva  para áreas nocturnas. (0,25m*0,40m). Avisos de Poliestireno (señales de Prohibición,  acciones de mando, de prevención, condiciones de seguridad,
señales de incendio)</t>
    </r>
  </si>
  <si>
    <t>TOTAL SEGURIDAD Y SALUD EN EL TRABAJO</t>
  </si>
  <si>
    <t>GESTIÓN  AMBIENTAL</t>
  </si>
  <si>
    <t>3.1.1</t>
  </si>
  <si>
    <r>
      <rPr>
        <sz val="10"/>
        <rFont val="Arial MT"/>
        <family val="2"/>
      </rPr>
      <t>Taller  en  temas  ambientales  de  obra  (incluye  logística  y  refrigerio,  aplica  para
comunidad y trabajadores de obra)</t>
    </r>
  </si>
  <si>
    <t>Manejo de Residuos Sólidos</t>
  </si>
  <si>
    <t>3.2.1</t>
  </si>
  <si>
    <r>
      <rPr>
        <sz val="10"/>
        <rFont val="Arial MT"/>
        <family val="2"/>
      </rPr>
      <t>Canecas  de  20  litros  (5  galones)  con  tapa  y  debidamente  rotuladas  (se  debe presupuestar  una  caneca  para  residuos  orgánicos  aprovechables,  una  caneca  para residuos   aprovechables   y   una   caneca   para   residuos   no   aprovechables,   aplica únicamente para oficina contratista e interventoría).</t>
    </r>
  </si>
  <si>
    <t>3.2.2</t>
  </si>
  <si>
    <r>
      <rPr>
        <sz val="10"/>
        <rFont val="Arial MT"/>
        <family val="2"/>
      </rPr>
      <t>Punto ecológico de 35 litros (9 galones) en estructura metálica, con tablero con tapa y debidamente rotuladas, un juego equivale a 3 canecas (tener en cuenta juego de tres recipientes  para  residuos  orgánicos  aprovechables,  residuos  aprovehables,   residuos no  aprovechables).  Estas  canecas  estarán  dispuestas  en  almacén  y/o  en  obras  de urbanismo, vías y andenes).</t>
    </r>
  </si>
  <si>
    <r>
      <rPr>
        <sz val="10"/>
        <rFont val="Arial MT"/>
        <family val="2"/>
      </rPr>
      <t>Juego de canecas</t>
    </r>
  </si>
  <si>
    <t>3.2.4</t>
  </si>
  <si>
    <r>
      <rPr>
        <sz val="10"/>
        <rFont val="Arial MT"/>
        <family val="2"/>
      </rPr>
      <t xml:space="preserve">Bolsas  plásticas  para  los  frentes  de  obra  </t>
    </r>
    <r>
      <rPr>
        <b/>
        <sz val="10"/>
        <rFont val="Arial"/>
        <family val="2"/>
      </rPr>
      <t xml:space="preserve">color  blanco,  </t>
    </r>
    <r>
      <rPr>
        <sz val="10"/>
        <rFont val="Arial MT"/>
        <family val="2"/>
      </rPr>
      <t xml:space="preserve">(residuos  aprovechables  ó
reciclables plástico, vidrio, cartón,papel, metáles). </t>
    </r>
    <r>
      <rPr>
        <b/>
        <sz val="10"/>
        <rFont val="Arial"/>
        <family val="2"/>
      </rPr>
      <t>Canecas de 20 litros .(65x90cm)</t>
    </r>
    <r>
      <rPr>
        <sz val="10"/>
        <rFont val="Arial MT"/>
        <family val="2"/>
      </rPr>
      <t>. Paquete x 50 unidades</t>
    </r>
  </si>
  <si>
    <r>
      <rPr>
        <sz val="10"/>
        <rFont val="Arial MT"/>
        <family val="2"/>
      </rPr>
      <t>Paquete</t>
    </r>
  </si>
  <si>
    <t>3.2.5</t>
  </si>
  <si>
    <r>
      <rPr>
        <sz val="10"/>
        <rFont val="Arial MT"/>
        <family val="2"/>
      </rPr>
      <t xml:space="preserve">Bolsas  plásticas  para  los  frentes  de  obra  </t>
    </r>
    <r>
      <rPr>
        <b/>
        <sz val="10"/>
        <rFont val="Arial"/>
        <family val="2"/>
      </rPr>
      <t xml:space="preserve">color  negro  </t>
    </r>
    <r>
      <rPr>
        <sz val="10"/>
        <rFont val="Arial MT"/>
        <family val="2"/>
      </rPr>
      <t>(residuos  no  aprovechables)</t>
    </r>
    <r>
      <rPr>
        <b/>
        <sz val="10"/>
        <rFont val="Arial"/>
        <family val="2"/>
      </rPr>
      <t>.
Canecas de 20 litros .(65x90cm)</t>
    </r>
  </si>
  <si>
    <t>3.2.8</t>
  </si>
  <si>
    <r>
      <rPr>
        <sz val="10"/>
        <rFont val="Arial MT"/>
        <family val="2"/>
      </rPr>
      <t xml:space="preserve">Bolsas  plásticas  para  los  frentes  de  obra  </t>
    </r>
    <r>
      <rPr>
        <b/>
        <sz val="10"/>
        <rFont val="Arial"/>
        <family val="2"/>
      </rPr>
      <t xml:space="preserve">color  blanco  </t>
    </r>
    <r>
      <rPr>
        <sz val="10"/>
        <rFont val="Arial MT"/>
        <family val="2"/>
      </rPr>
      <t xml:space="preserve">(residuos  aprovechables  ó reciclables plástico, vidrio, cartón,papel, metáles). </t>
    </r>
    <r>
      <rPr>
        <b/>
        <sz val="10"/>
        <rFont val="Arial"/>
        <family val="2"/>
      </rPr>
      <t xml:space="preserve">Canecas de 35 litros .(65x100 cm)
</t>
    </r>
    <r>
      <rPr>
        <sz val="10"/>
        <rFont val="Arial MT"/>
        <family val="2"/>
      </rPr>
      <t>paquete x 50</t>
    </r>
  </si>
  <si>
    <t>3.2.9</t>
  </si>
  <si>
    <r>
      <rPr>
        <sz val="10"/>
        <rFont val="Arial MT"/>
        <family val="2"/>
      </rPr>
      <t xml:space="preserve">Bolsas  plásticas  para  los  frentes  de  obra  </t>
    </r>
    <r>
      <rPr>
        <b/>
        <sz val="10"/>
        <rFont val="Arial"/>
        <family val="2"/>
      </rPr>
      <t xml:space="preserve">color  negro  </t>
    </r>
    <r>
      <rPr>
        <sz val="10"/>
        <rFont val="Arial MT"/>
        <family val="2"/>
      </rPr>
      <t xml:space="preserve">(residuos  no  aprovechables).
</t>
    </r>
    <r>
      <rPr>
        <b/>
        <sz val="10"/>
        <rFont val="Arial"/>
        <family val="2"/>
      </rPr>
      <t xml:space="preserve">Canecas de 35 litros .(65x100 cm). </t>
    </r>
    <r>
      <rPr>
        <sz val="10"/>
        <rFont val="Arial MT"/>
        <family val="2"/>
      </rPr>
      <t>paquete x 50</t>
    </r>
  </si>
  <si>
    <r>
      <rPr>
        <sz val="10"/>
        <rFont val="Arial MT"/>
        <family val="2"/>
      </rPr>
      <t xml:space="preserve">Bolsas plásticas para los frentes de obra color verde (residuos organico aprovechables)
</t>
    </r>
    <r>
      <rPr>
        <b/>
        <sz val="10"/>
        <rFont val="Arial"/>
        <family val="2"/>
      </rPr>
      <t xml:space="preserve">Canecas de 35 litros .(65x100 cm). </t>
    </r>
    <r>
      <rPr>
        <sz val="10"/>
        <rFont val="Arial MT"/>
        <family val="2"/>
      </rPr>
      <t>Paquete por 50</t>
    </r>
  </si>
  <si>
    <t>3.2.7</t>
  </si>
  <si>
    <r>
      <rPr>
        <sz val="10"/>
        <rFont val="Arial MT"/>
        <family val="2"/>
      </rPr>
      <t xml:space="preserve">Bolsas  plásticas  para  los  frentes  de  obra  </t>
    </r>
    <r>
      <rPr>
        <b/>
        <sz val="10"/>
        <rFont val="Arial"/>
        <family val="2"/>
      </rPr>
      <t>color  rojo  (</t>
    </r>
    <r>
      <rPr>
        <sz val="10"/>
        <rFont val="Arial MT"/>
        <family val="2"/>
      </rPr>
      <t xml:space="preserve">residuos  especiales).  (tamaño 90*115) -(calibre 1,6). Solo para acopio central. </t>
    </r>
    <r>
      <rPr>
        <b/>
        <sz val="10"/>
        <rFont val="Arial"/>
        <family val="2"/>
      </rPr>
      <t>caneca de 121 litros</t>
    </r>
  </si>
  <si>
    <r>
      <rPr>
        <sz val="10"/>
        <rFont val="Arial MT"/>
        <family val="2"/>
      </rPr>
      <t>Construcción  de  caseta  para  el  acopio  de  residuos  sólidos  comunes.  (acopio  de madera, acopio de hierro, Acopio de materiales reciclables). Incluye teleras 1,35 x 0,90, teja de zinc, largueros madera común, concreto 14 MP, clavos común de 2", amarre para teja).</t>
    </r>
  </si>
  <si>
    <r>
      <rPr>
        <sz val="10"/>
        <rFont val="Arial MT"/>
        <family val="2"/>
      </rPr>
      <t>Herramientas y equipos para el aseo y limpieza en  obra (se  pagará trimestral  según tipología de la obra). Incluye: cepillo para calle (nylon) y pala con cabo.</t>
    </r>
  </si>
  <si>
    <r>
      <rPr>
        <sz val="10"/>
        <rFont val="Arial MT"/>
        <family val="2"/>
      </rPr>
      <t>Trimestral</t>
    </r>
  </si>
  <si>
    <r>
      <rPr>
        <sz val="10"/>
        <rFont val="Arial MT"/>
        <family val="2"/>
      </rPr>
      <t>Transporte y disposición de madera no reutilizable, y certificado de disposicion en sitios autorizados (cantidad minima de 10 m3 incluye cargue del vehículo).</t>
    </r>
  </si>
  <si>
    <r>
      <rPr>
        <sz val="10"/>
        <rFont val="Arial MT"/>
        <family val="2"/>
      </rPr>
      <t>Costales de fibra para recolección y acopio temporal de residuos de construcción.</t>
    </r>
  </si>
  <si>
    <r>
      <rPr>
        <sz val="10"/>
        <rFont val="Arial MT"/>
        <family val="2"/>
      </rPr>
      <t>Báscula balanza digital de gancho (50 kg).</t>
    </r>
  </si>
  <si>
    <t>Manejo de sustancias químicas</t>
  </si>
  <si>
    <t>3.4.1</t>
  </si>
  <si>
    <r>
      <rPr>
        <sz val="10"/>
        <rFont val="Arial MT"/>
        <family val="2"/>
      </rPr>
      <t>Kit antiderrames (para sustancias químicas). Incluye Absorbente Organico Peat Moss x 2kg, Barreras 3×4 Oleofilicas x 3 und, Tapabocas KN95, Gafas de seguridad, Guantes Nitrilo 13″ par, Chaleco Reflectivo, Linterna Recargable, Tacos de madera x 5 piezas, Mazo Dieléctrico, Masilla Epoxica pequeña, Cinta señalizacion x 50m, Pala antichispa, Bolsas Hazmat con amarre plástico x 6und, Desengrasante Biodegradable x 1Gal, Tanque de 20gal azul, Instructivo de uso.</t>
    </r>
  </si>
  <si>
    <t>Uso y almacenamiento adecuado de materiales de construcción</t>
  </si>
  <si>
    <t>3.5.1</t>
  </si>
  <si>
    <r>
      <rPr>
        <sz val="10"/>
        <rFont val="Arial MT"/>
        <family val="2"/>
      </rPr>
      <t>Teleras 1,35m x 0,90 m  para construcción de acopios.</t>
    </r>
  </si>
  <si>
    <t>3.5.2</t>
  </si>
  <si>
    <r>
      <rPr>
        <sz val="10"/>
        <rFont val="Arial MT"/>
        <family val="2"/>
      </rPr>
      <t>Plástico negro, calibre 4 y ancho de 3 m. (rollo de 150 metros).</t>
    </r>
  </si>
  <si>
    <r>
      <rPr>
        <sz val="10"/>
        <rFont val="Arial MT"/>
        <family val="2"/>
      </rPr>
      <t>rollo</t>
    </r>
  </si>
  <si>
    <t>3.5.3</t>
  </si>
  <si>
    <r>
      <rPr>
        <sz val="10"/>
        <rFont val="Arial MT"/>
        <family val="2"/>
      </rPr>
      <t>Malla seguridad (construcción) naranja (rollo x 50 mts).</t>
    </r>
  </si>
  <si>
    <t>3.5.4</t>
  </si>
  <si>
    <r>
      <rPr>
        <sz val="10"/>
        <rFont val="Arial MT"/>
        <family val="2"/>
      </rPr>
      <t>Balizas (1,4m).</t>
    </r>
  </si>
  <si>
    <t>Control de emisiones atmosféricas</t>
  </si>
  <si>
    <t>3.6.2</t>
  </si>
  <si>
    <t>Protección del suelo</t>
  </si>
  <si>
    <t>3.7.1</t>
  </si>
  <si>
    <r>
      <rPr>
        <sz val="10"/>
        <rFont val="Arial MT"/>
        <family val="2"/>
      </rPr>
      <t>Costales de fibra para recolección y acopio de procedentes de excavaciones.</t>
    </r>
  </si>
  <si>
    <t>3.7.2</t>
  </si>
  <si>
    <t>Manejo de campamento e instalaciones temporales</t>
  </si>
  <si>
    <t>3.8.1</t>
  </si>
  <si>
    <r>
      <rPr>
        <sz val="10"/>
        <rFont val="Arial MT"/>
        <family val="2"/>
      </rPr>
      <t>Señalización en sitios internos de disposición temporal de residuos sólidos y zonas de acopios de materiales (la señalización debe ser en poliestireno tamaño 30*20cm).</t>
    </r>
  </si>
  <si>
    <t>Prevención de contaminación de cuerpos de agua de redes de servicios públicos</t>
  </si>
  <si>
    <t>3.9.2</t>
  </si>
  <si>
    <r>
      <rPr>
        <sz val="10"/>
        <rFont val="Arial MT"/>
        <family val="2"/>
      </rPr>
      <t>Tela polisombra negra al 65% para protección de sumideros.</t>
    </r>
  </si>
  <si>
    <r>
      <rPr>
        <sz val="10"/>
        <rFont val="Arial MT"/>
        <family val="2"/>
      </rPr>
      <t>m</t>
    </r>
  </si>
  <si>
    <t>3.9.3</t>
  </si>
  <si>
    <r>
      <rPr>
        <sz val="10"/>
        <rFont val="Arial MT"/>
        <family val="2"/>
      </rPr>
      <t>Alquiler de baño portátil con 2 limpieza por semana (atiende a 15 personas).</t>
    </r>
  </si>
  <si>
    <t>Gestión de la fauna y la flora</t>
  </si>
  <si>
    <t>3.10.1</t>
  </si>
  <si>
    <r>
      <rPr>
        <sz val="10"/>
        <rFont val="Arial MT"/>
        <family val="2"/>
      </rPr>
      <t>Malla tipo polisombra color naranja al 65% para la delimitación de zonas verdes, zonas de tala y protección de árboles o arbustos (rollo 2.10 m ancho X 100 m largo)</t>
    </r>
  </si>
  <si>
    <t>3.10.2</t>
  </si>
  <si>
    <r>
      <rPr>
        <sz val="10"/>
        <rFont val="Arial MT"/>
        <family val="2"/>
      </rPr>
      <t>Teleras 1,35m x 0,90 m para proteccion de árboles y/o direccionamiento de fauna.</t>
    </r>
  </si>
  <si>
    <t>3.10.3</t>
  </si>
  <si>
    <r>
      <rPr>
        <sz val="10"/>
        <rFont val="Arial MT"/>
        <family val="2"/>
      </rPr>
      <t>Largueros  de  madera  (dimensiones  4  cm  x  8  cm,  largo  2,4m)  para  protección  de
árboles.</t>
    </r>
  </si>
  <si>
    <r>
      <rPr>
        <sz val="10"/>
        <rFont val="Arial MT"/>
        <family val="2"/>
      </rPr>
      <t>Manejo  de  Residuos  Peligrosos:   Residuos  de  estopas  contaminadas,  equipos  de proteccion  personal,  material institucional,  protección de  marca, empaques,  envases, filtro,  manto  asfáltico,  medicamentos,  residuos  de  laboratorio,  quimicos,  cosmeticos, alimentos)   entre   otros   incinerables.   Precio   por   Kilogramo.    Este   valor   incluye recoleccion, transporte, tratamiento y/o  disposicion final . Cantidad  minima 50 Kg. Se debera presupuestar segun la necesidad de la obra</t>
    </r>
  </si>
  <si>
    <r>
      <rPr>
        <sz val="10"/>
        <rFont val="Arial MT"/>
        <family val="2"/>
      </rPr>
      <t>Kg</t>
    </r>
  </si>
  <si>
    <r>
      <rPr>
        <sz val="10"/>
        <rFont val="Arial MT"/>
        <family val="2"/>
      </rPr>
      <t>Hidrolavadora (*) alquiler incluye trasporte (solamente  actividad de  limpieza de  vías). (para máximo 10 días de uso para obras menores a 3 meses de duración). Se alquila
con un mínimo 5 días</t>
    </r>
  </si>
  <si>
    <r>
      <rPr>
        <sz val="10"/>
        <rFont val="Arial MT"/>
        <family val="2"/>
      </rPr>
      <t>día</t>
    </r>
  </si>
  <si>
    <r>
      <rPr>
        <sz val="10"/>
        <rFont val="Arial MT"/>
        <family val="2"/>
      </rPr>
      <t>Señalética fauna (la señalización debe ser en poliestireno tamaño 30*20cm).</t>
    </r>
  </si>
  <si>
    <t>TOTAL AMBIENTAL</t>
  </si>
  <si>
    <t>PLAN DE MANEJO DE TRANSITO</t>
  </si>
  <si>
    <r>
      <rPr>
        <sz val="10"/>
        <rFont val="Arial MT"/>
        <family val="2"/>
      </rPr>
      <t>Señales  informativa  Obra.  Dimensiones  y características  según  lo  establecido  por  el
Manual de Señalización Vial  2015 (*).</t>
    </r>
  </si>
  <si>
    <r>
      <rPr>
        <sz val="10"/>
        <rFont val="Arial MT"/>
        <family val="2"/>
      </rPr>
      <t>Señales  reglamentarias.   Dimensiones  y  características  según  lo  establecido  por  el
Manual de Señalización Vial 2015 (*).</t>
    </r>
  </si>
  <si>
    <r>
      <rPr>
        <sz val="10"/>
        <rFont val="Arial MT"/>
        <family val="2"/>
      </rPr>
      <t>Señales preventivas  Obra. Dimensiones  y características  según lo  establecido por  el
Manual de Señalización Vial  2015 (*).</t>
    </r>
  </si>
  <si>
    <r>
      <rPr>
        <sz val="10"/>
        <rFont val="Arial MT"/>
        <family val="2"/>
      </rPr>
      <t>Paleta de pare y siga Dimensiones y características según lo establecido por el Manual
de Señalización Vial 2015</t>
    </r>
  </si>
  <si>
    <r>
      <rPr>
        <sz val="10"/>
        <rFont val="Arial MT"/>
        <family val="2"/>
      </rPr>
      <t>Balizas (1,4 m)</t>
    </r>
  </si>
  <si>
    <r>
      <rPr>
        <sz val="10"/>
        <rFont val="Arial MT"/>
        <family val="2"/>
      </rPr>
      <t>Conos de 0,9 y dos franjas refrectivas tipo IV diamante.</t>
    </r>
  </si>
  <si>
    <r>
      <rPr>
        <sz val="10"/>
        <rFont val="Arial MT"/>
        <family val="2"/>
      </rPr>
      <t>Malla plástica naranja (polietileno de alta densidad, rollo por 50 m, ancho 1,40 m)</t>
    </r>
  </si>
  <si>
    <r>
      <rPr>
        <sz val="10"/>
        <rFont val="Arial MT"/>
        <family val="2"/>
      </rPr>
      <t>Capacitación y entrenamiento para auxiliares de tránsito para obras en vías</t>
    </r>
  </si>
  <si>
    <r>
      <rPr>
        <sz val="10"/>
        <rFont val="Arial MT"/>
        <family val="2"/>
      </rPr>
      <t>Asesoria Especialista en movilidad - 12m</t>
    </r>
  </si>
  <si>
    <r>
      <rPr>
        <sz val="10"/>
        <rFont val="Arial MT"/>
        <family val="2"/>
      </rPr>
      <t>personas</t>
    </r>
  </si>
  <si>
    <r>
      <rPr>
        <sz val="10"/>
        <rFont val="Arial MT"/>
        <family val="2"/>
      </rPr>
      <t>Maletín (2,0 x 1,0 m) . (Alquiler)</t>
    </r>
  </si>
  <si>
    <t>Permiso  de  ocupación  de  vía  Secretaría  de  Movilidad.  -  Bajo  impacto</t>
  </si>
  <si>
    <t>Auxiliar  de  tránsito,  incluida  dotación  -  a  aux  -  3  meses</t>
  </si>
  <si>
    <t>personas/mes</t>
  </si>
  <si>
    <t>TOTAL PLAN DE MANEJO DE TRANSITO</t>
  </si>
  <si>
    <t>TOTAL COMPONENTES</t>
  </si>
  <si>
    <t>POLIZAS</t>
  </si>
  <si>
    <t>VR.ADICIONAL AL CONTRATO LUEGO DE RESTAR OBRA NO EJECUTADA</t>
  </si>
  <si>
    <t>VALOR ESTIMADO DEL CONTRATO+ COMPONENTES+POLIZAS</t>
  </si>
  <si>
    <t>SALDO CONTRATO</t>
  </si>
  <si>
    <t>OE-20</t>
  </si>
  <si>
    <t>Suministro  y transporte base granular Pavimentar  según norma Invias NT 1,2 y 3 con cero plasticidad , cara fractura de 0.94. Incluye transporte y el porcentaje de compactacion100 %PM</t>
  </si>
  <si>
    <t>El suministro y transporte de base granular para pavimentación, conforme a la norma INVIAS (NT 1, 2 y 3), corresponde a un material seleccionado con cero plasticidad, alta resistencia mecánica y porcentaje de caras fracturadas ≥ 0,94, características que garantizan adecuada capacidad estructural, estabilidad volumétrica y óptimo comportamiento ante cargas repetitivas del tránsito. El APU contempla la explotación, procesamiento, cargue, transporte interno y externo, extendido, humectación, conformación y compactación hasta alcanzar el 100% de la densidad máxima Proctor Modificado (PM), asegurando una base uniforme, durable y acorde con las especificaciones técnicas del proyecto. material que va a hacer utilizado en las rectas de la pista BMX mariana pajon</t>
  </si>
  <si>
    <t>M3</t>
  </si>
  <si>
    <t>VALOR ESTIMADO ADICION PARA LA TERMINACION DE LAS OBRAS</t>
  </si>
  <si>
    <t>VALOR DEL CONTRATO:  $ 2.061.597.145</t>
  </si>
  <si>
    <t>CONTRACTUALES</t>
  </si>
  <si>
    <t>COMPONETES (SOCIAL-SST-AMBIENTAL-PMT-POLIZAS)</t>
  </si>
  <si>
    <t xml:space="preserve">TOTAL COSTO DIRECTO </t>
  </si>
  <si>
    <t>REEMBOLSABLES POR CONSTRUCCION DE PISTA</t>
  </si>
  <si>
    <t>OE-21</t>
  </si>
  <si>
    <t>OE-22</t>
  </si>
  <si>
    <t>OE-23</t>
  </si>
  <si>
    <t>OE-24</t>
  </si>
  <si>
    <t>Alquiler de maquinaria retroexcavadora 313 para la excavacion y retiro del material existente y riego de el matarial de base granular</t>
  </si>
  <si>
    <t>Alquiler de maquinaria retroexcavadora de 6 Toneladas para conformacion de monticulos y rampas</t>
  </si>
  <si>
    <t>Alquiler de maquinaria minicargador para transporte interno del material hacia cada uno de los monticulos</t>
  </si>
  <si>
    <t>Alquiler de maquinaria vivrocompatador de 4 toneladas para acentar y compactar el material de base granular garantizando el 100 % de PM</t>
  </si>
  <si>
    <t>MARTA EUGENIA GARCIA BETANCUR</t>
  </si>
  <si>
    <t>REPRESENTANTE LEGAL  INTERVENTORIA</t>
  </si>
  <si>
    <t>PROYECCION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</si>
</sst>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00_-;\-&quot;$&quot;* #,##0.00_-;_-&quot;$&quot;* &quot;-&quot;??_-;_-@_-"/>
    <numFmt numFmtId="166" formatCode="\$\ #,##0"/>
    <numFmt numFmtId="167" formatCode="m\.d\.yy;@"/>
    <numFmt numFmtId="168" formatCode="yy\.m\.d;@"/>
    <numFmt numFmtId="169" formatCode="dd\.m\.yy;@"/>
    <numFmt numFmtId="170" formatCode="\$\ 0"/>
    <numFmt numFmtId="171" formatCode="0.0"/>
    <numFmt numFmtId="172" formatCode="\$\ #,##0.00"/>
    <numFmt numFmtId="173" formatCode="_-* #,##0.00\ &quot;€&quot;_-;\-* #,##0.00\ &quot;€&quot;_-;_-* &quot;-&quot;??\ &quot;€&quot;_-;_-@_-"/>
    <numFmt numFmtId="174" formatCode="_-* #,##0.00\ _€_-;\-* #,##0.00\ _€_-;_-* &quot;-&quot;??\ _€_-;_-@_-"/>
    <numFmt numFmtId="175" formatCode="_(&quot;$&quot;\ * #,##0.00_);_(&quot;$&quot;\ * \(#,##0.00\);_(&quot;$&quot;\ * &quot;-&quot;??_);_(@_)"/>
    <numFmt numFmtId="176" formatCode="_(&quot;N$&quot;* #,##0.00_);_(&quot;N$&quot;* \(#,##0.00\);_(&quot;N$&quot;* &quot;-&quot;??_);_(@_)"/>
    <numFmt numFmtId="177" formatCode="[$$-240A]\ #,##0.00"/>
    <numFmt numFmtId="178" formatCode="&quot;$&quot;\ #,##0"/>
    <numFmt numFmtId="179" formatCode="_ * #,##0_ ;_ * \-#,##0_ ;_ * &quot;-&quot;??_ ;_ @_ "/>
    <numFmt numFmtId="180" formatCode="[$€]#,##0"/>
    <numFmt numFmtId="181" formatCode="&quot;$&quot;\ #,##0;[Red]&quot;$&quot;\ \-#,##0"/>
    <numFmt numFmtId="182" formatCode="_(* #,##0_);_(* \(#,##0\);_(* &quot;-&quot;??_);_(@_)"/>
    <numFmt numFmtId="183" formatCode="&quot;$&quot;\ #,##0.00;[Red]&quot;$&quot;\ \-#,##0.00"/>
    <numFmt numFmtId="184" formatCode="&quot;$&quot;\ #,##0.00;&quot;$&quot;\ \-#,##0.00"/>
    <numFmt numFmtId="185" formatCode="_ * #,##0.00_ ;_ * \-#,##0.00_ ;_ * &quot;-&quot;??_ ;_ @_ "/>
    <numFmt numFmtId="186" formatCode="\$#,##0.00_);[Red]\(\$#,##0.00\)"/>
    <numFmt numFmtId="187" formatCode="#,##0.0\ &quot;&gt;&quot;"/>
    <numFmt numFmtId="188" formatCode="0.0000%"/>
    <numFmt numFmtId="189" formatCode="_ &quot;$&quot;\ * #,##0.00_ ;_ &quot;$&quot;\ * \-#,##0.00_ ;_ &quot;$&quot;\ * &quot;-&quot;??_ ;_ @_ "/>
    <numFmt numFmtId="190" formatCode="_ &quot;$&quot;\ * #,##0_ ;_ &quot;$&quot;\ * \-#,##0_ ;_ &quot;$&quot;\ * &quot;-&quot;_ ;_ @_ "/>
    <numFmt numFmtId="191" formatCode="#,##0.000"/>
    <numFmt numFmtId="192" formatCode="0.000"/>
    <numFmt numFmtId="193" formatCode="#,##0.0"/>
    <numFmt numFmtId="194" formatCode="_ * #,##0_ ;_ * \-#,##0_ ;_ * &quot;-&quot;_ ;_ @_ "/>
    <numFmt numFmtId="195" formatCode="_(* &quot;$&quot;\ #,##0.00_)"/>
    <numFmt numFmtId="196" formatCode="_-&quot;$&quot;\ * #,##0.00_-;\-&quot;$&quot;\ * #,##0.00_-;_-&quot;$&quot;\ * &quot;-&quot;??_-;_-@"/>
    <numFmt numFmtId="197" formatCode="###,###,##0"/>
    <numFmt numFmtId="198" formatCode="###,###,##0.0"/>
    <numFmt numFmtId="199" formatCode="_-[$$-240A]\ * #,##0.00_-;\-[$$-240A]\ * #,##0.00_-;_-[$$-240A]\ * &quot;-&quot;??_-;_-@"/>
    <numFmt numFmtId="200" formatCode="m\.d\.yy"/>
    <numFmt numFmtId="201" formatCode="yy\.m\.d"/>
    <numFmt numFmtId="202" formatCode="dd\.m\.yy"/>
    <numFmt numFmtId="203" formatCode="###,###,##0.00"/>
    <numFmt numFmtId="204" formatCode="_-&quot;$&quot;\ * #,##0.0_-;\-&quot;$&quot;\ * #,##0.0_-;_-&quot;$&quot;\ * &quot;-&quot;??_-;_-@_-"/>
    <numFmt numFmtId="205" formatCode="_-[$$-240A]\ * #,##0_-;\-[$$-240A]\ * #,##0_-;_-[$$-240A]\ * &quot;-&quot;??_-;_-@_-"/>
    <numFmt numFmtId="206" formatCode="_(* &quot;$&quot;\ #,##0_)"/>
    <numFmt numFmtId="207" formatCode="#,##0.00000"/>
    <numFmt numFmtId="208" formatCode="#,##0.0000000"/>
    <numFmt numFmtId="209" formatCode="_-[$$-240A]\ * #,##0.00_-;\-[$$-240A]\ * #,##0.00_-;_-[$$-240A]\ * &quot;-&quot;??_-;_-@_-"/>
    <numFmt numFmtId="210" formatCode="&quot;$&quot;\ #,##0.00"/>
    <numFmt numFmtId="211" formatCode="_-&quot;$&quot;\ * #,##0_-;\-&quot;$&quot;\ * #,##0_-;_-&quot;$&quot;\ * &quot;-&quot;??_-;_-@_-"/>
    <numFmt numFmtId="212" formatCode="_-[$$-240A]\ * #,##0_-;\-[$$-240A]\ * #,##0_-;_-[$$-240A]\ * &quot;-&quot;??_-;_-@"/>
  </numFmts>
  <fonts count="100">
    <font>
      <sz val="10"/>
      <color rgb="FF000000"/>
      <name val="Times New Roman"/>
      <charset val="204"/>
    </font>
    <font>
      <sz val="11"/>
      <color theme="1"/>
      <name val="Calibri"/>
      <family val="2"/>
      <scheme val="minor"/>
    </font>
    <font>
      <b/>
      <sz val="7"/>
      <name val="Arial"/>
      <family val="2"/>
    </font>
    <font>
      <sz val="7"/>
      <name val="Arial MT"/>
    </font>
    <font>
      <sz val="7"/>
      <color rgb="FF000000"/>
      <name val="Arial MT"/>
      <family val="2"/>
    </font>
    <font>
      <b/>
      <sz val="7"/>
      <color rgb="FF000000"/>
      <name val="Arial"/>
      <family val="2"/>
    </font>
    <font>
      <sz val="7"/>
      <name val="Bahnschrift"/>
      <family val="2"/>
    </font>
    <font>
      <sz val="7"/>
      <color rgb="FF000000"/>
      <name val="Bahnschrift"/>
      <family val="2"/>
    </font>
    <font>
      <b/>
      <sz val="7.5"/>
      <name val="Arial"/>
      <family val="2"/>
    </font>
    <font>
      <b/>
      <sz val="7"/>
      <color rgb="FFFFFFFF"/>
      <name val="Arial"/>
      <family val="2"/>
    </font>
    <font>
      <sz val="7"/>
      <name val="Arial MT"/>
      <family val="2"/>
    </font>
    <font>
      <sz val="7"/>
      <color rgb="FFFFFFFF"/>
      <name val="Bahnschrift"/>
      <family val="2"/>
    </font>
    <font>
      <sz val="10"/>
      <color theme="1"/>
      <name val="Times New Roman"/>
      <family val="1"/>
    </font>
    <font>
      <sz val="7"/>
      <color theme="1"/>
      <name val="Arial MT"/>
      <family val="2"/>
    </font>
    <font>
      <sz val="7"/>
      <color theme="1"/>
      <name val="Arial MT"/>
    </font>
    <font>
      <b/>
      <sz val="7"/>
      <color rgb="FF000000"/>
      <name val="Arial MT"/>
    </font>
    <font>
      <sz val="7"/>
      <color rgb="FF000000"/>
      <name val="Arial MT"/>
    </font>
    <font>
      <sz val="8"/>
      <name val="Times New Roman"/>
      <family val="1"/>
    </font>
    <font>
      <sz val="7"/>
      <name val="Arial"/>
      <family val="2"/>
    </font>
    <font>
      <sz val="10"/>
      <color rgb="FF000000"/>
      <name val="Times New Roman"/>
      <family val="1"/>
    </font>
    <font>
      <sz val="10"/>
      <name val="Arial"/>
      <family val="2"/>
    </font>
    <font>
      <sz val="10"/>
      <name val="Arial"/>
      <family val="2"/>
    </font>
    <font>
      <b/>
      <sz val="8"/>
      <name val="Arial"/>
      <family val="2"/>
    </font>
    <font>
      <b/>
      <sz val="10"/>
      <name val="Arial"/>
      <family val="2"/>
    </font>
    <font>
      <b/>
      <sz val="11"/>
      <color indexed="8"/>
      <name val="Calibri"/>
      <family val="2"/>
    </font>
    <font>
      <sz val="9"/>
      <name val="Arial"/>
      <family val="2"/>
    </font>
    <font>
      <b/>
      <sz val="11"/>
      <name val="Arial"/>
      <family val="2"/>
    </font>
    <font>
      <sz val="11"/>
      <color indexed="8"/>
      <name val="Calibri"/>
      <family val="2"/>
    </font>
    <font>
      <sz val="11"/>
      <color indexed="9"/>
      <name val="Calibri"/>
      <family val="2"/>
    </font>
    <font>
      <sz val="11"/>
      <color indexed="17"/>
      <name val="Calibri"/>
      <family val="2"/>
    </font>
    <font>
      <b/>
      <sz val="11"/>
      <color indexed="9"/>
      <name val="Calibri"/>
      <family val="2"/>
    </font>
    <font>
      <sz val="11"/>
      <color indexed="10"/>
      <name val="Calibri"/>
      <family val="2"/>
    </font>
    <font>
      <sz val="11"/>
      <color indexed="62"/>
      <name val="Calibri"/>
      <family val="2"/>
    </font>
    <font>
      <sz val="11"/>
      <color indexed="20"/>
      <name val="Calibri"/>
      <family val="2"/>
    </font>
    <font>
      <b/>
      <sz val="11"/>
      <color indexed="63"/>
      <name val="Calibri"/>
      <family val="2"/>
    </font>
    <font>
      <i/>
      <sz val="11"/>
      <color indexed="23"/>
      <name val="Calibri"/>
      <family val="2"/>
    </font>
    <font>
      <b/>
      <sz val="18"/>
      <color indexed="62"/>
      <name val="Cambria"/>
      <family val="2"/>
    </font>
    <font>
      <b/>
      <sz val="11"/>
      <color indexed="52"/>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name val="Verdana"/>
      <family val="2"/>
    </font>
    <font>
      <b/>
      <sz val="18"/>
      <color indexed="56"/>
      <name val="Cambria"/>
      <family val="2"/>
    </font>
    <font>
      <u/>
      <sz val="10"/>
      <color theme="10"/>
      <name val="Arial"/>
      <family val="2"/>
    </font>
    <font>
      <sz val="10"/>
      <name val="Helv"/>
      <charset val="204"/>
    </font>
    <font>
      <b/>
      <sz val="11"/>
      <color indexed="10"/>
      <name val="Calibri"/>
      <family val="2"/>
    </font>
    <font>
      <i/>
      <sz val="8"/>
      <name val="Arial"/>
      <family val="2"/>
    </font>
    <font>
      <b/>
      <sz val="11"/>
      <color indexed="62"/>
      <name val="Calibri"/>
      <family val="2"/>
    </font>
    <font>
      <sz val="12"/>
      <name val="Times New Roman"/>
      <family val="1"/>
    </font>
    <font>
      <b/>
      <i/>
      <sz val="7"/>
      <name val="Arial"/>
      <family val="2"/>
    </font>
    <font>
      <sz val="11"/>
      <color indexed="60"/>
      <name val="Calibri"/>
      <family val="2"/>
    </font>
    <font>
      <sz val="11"/>
      <color indexed="19"/>
      <name val="Calibri"/>
      <family val="2"/>
    </font>
    <font>
      <sz val="10"/>
      <name val="Myriad Pro"/>
    </font>
    <font>
      <b/>
      <sz val="15"/>
      <color indexed="62"/>
      <name val="Calibri"/>
      <family val="2"/>
    </font>
    <font>
      <b/>
      <sz val="13"/>
      <color indexed="62"/>
      <name val="Calibri"/>
      <family val="2"/>
    </font>
    <font>
      <sz val="8"/>
      <name val="Arial"/>
      <family val="2"/>
    </font>
    <font>
      <sz val="10"/>
      <color rgb="FF000000"/>
      <name val="Times New Roman"/>
      <family val="1"/>
    </font>
    <font>
      <sz val="10"/>
      <color rgb="FF000000"/>
      <name val="Calibri"/>
      <family val="2"/>
      <scheme val="minor"/>
    </font>
    <font>
      <sz val="10"/>
      <color rgb="FF000000"/>
      <name val="Calibri"/>
      <family val="1"/>
      <scheme val="minor"/>
    </font>
    <font>
      <sz val="8"/>
      <color rgb="FF000000"/>
      <name val="Arial MT"/>
      <family val="2"/>
    </font>
    <font>
      <sz val="8"/>
      <name val="Arial MT"/>
    </font>
    <font>
      <sz val="8"/>
      <color rgb="FF000000"/>
      <name val="Times New Roman"/>
      <family val="1"/>
    </font>
    <font>
      <b/>
      <sz val="8"/>
      <color rgb="FF000000"/>
      <name val="Arial MT"/>
    </font>
    <font>
      <sz val="8"/>
      <name val="Arial MT"/>
      <family val="2"/>
    </font>
    <font>
      <sz val="8"/>
      <color rgb="FF000000"/>
      <name val="Arial MT"/>
    </font>
    <font>
      <b/>
      <sz val="8"/>
      <color rgb="FFFFFFFF"/>
      <name val="Arial"/>
      <family val="2"/>
    </font>
    <font>
      <b/>
      <sz val="10"/>
      <color indexed="9"/>
      <name val="Verdana"/>
      <family val="2"/>
    </font>
    <font>
      <b/>
      <sz val="14"/>
      <color indexed="9"/>
      <name val="Verdana"/>
      <family val="2"/>
    </font>
    <font>
      <sz val="12"/>
      <name val="Arial MT"/>
    </font>
    <font>
      <sz val="11"/>
      <color rgb="FF000000"/>
      <name val="Arial MT"/>
      <family val="2"/>
    </font>
    <font>
      <sz val="11"/>
      <name val="Arial MT"/>
    </font>
    <font>
      <sz val="11"/>
      <color rgb="FF000000"/>
      <name val="Times New Roman"/>
      <family val="1"/>
    </font>
    <font>
      <sz val="10"/>
      <color theme="1"/>
      <name val="Arial"/>
      <family val="2"/>
    </font>
    <font>
      <b/>
      <sz val="10"/>
      <color theme="1"/>
      <name val="Arial"/>
      <family val="2"/>
    </font>
    <font>
      <b/>
      <sz val="11"/>
      <color theme="1"/>
      <name val="Arial"/>
      <family val="2"/>
    </font>
    <font>
      <b/>
      <sz val="9"/>
      <color theme="1"/>
      <name val="Arial"/>
      <family val="2"/>
    </font>
    <font>
      <sz val="9"/>
      <color theme="1"/>
      <name val="Arial"/>
      <family val="2"/>
    </font>
    <font>
      <b/>
      <sz val="8"/>
      <color theme="1"/>
      <name val="Arial"/>
      <family val="2"/>
    </font>
    <font>
      <sz val="8"/>
      <color theme="1"/>
      <name val="Arial"/>
      <family val="2"/>
    </font>
    <font>
      <sz val="8"/>
      <color theme="1"/>
      <name val="Arial MT"/>
    </font>
    <font>
      <sz val="8"/>
      <color rgb="FF000000"/>
      <name val="Arial"/>
      <family val="2"/>
    </font>
    <font>
      <sz val="11"/>
      <color rgb="FF000000"/>
      <name val="Calibri"/>
      <family val="2"/>
    </font>
    <font>
      <b/>
      <sz val="11"/>
      <color rgb="FF000000"/>
      <name val="Calibri"/>
      <family val="2"/>
    </font>
    <font>
      <b/>
      <sz val="10"/>
      <color rgb="FF000000"/>
      <name val="Times New Roman"/>
      <family val="1"/>
    </font>
    <font>
      <sz val="11"/>
      <color rgb="FF000000"/>
      <name val="Calibri"/>
      <family val="2"/>
      <scheme val="minor"/>
    </font>
    <font>
      <sz val="10"/>
      <name val="Arial Narrow"/>
      <family val="2"/>
    </font>
    <font>
      <sz val="12"/>
      <color rgb="FF000000"/>
      <name val="Arial"/>
      <family val="2"/>
    </font>
    <font>
      <b/>
      <sz val="16"/>
      <color theme="1"/>
      <name val="Arial"/>
      <family val="2"/>
    </font>
    <font>
      <sz val="10"/>
      <name val="Arial MT"/>
    </font>
    <font>
      <sz val="10"/>
      <name val="Arial MT"/>
      <family val="2"/>
    </font>
    <font>
      <sz val="10"/>
      <color rgb="FF000000"/>
      <name val="Arial MT"/>
      <family val="2"/>
    </font>
    <font>
      <b/>
      <sz val="10"/>
      <color rgb="FF000000"/>
      <name val="Arial"/>
      <family val="2"/>
    </font>
    <font>
      <sz val="10"/>
      <name val="Bahnschrift"/>
      <family val="2"/>
    </font>
    <font>
      <sz val="10"/>
      <color rgb="FF000000"/>
      <name val="Bahnschrift"/>
      <family val="2"/>
    </font>
    <font>
      <b/>
      <sz val="10"/>
      <color rgb="FF000000"/>
      <name val="Calibri"/>
      <family val="2"/>
    </font>
    <font>
      <sz val="10"/>
      <color rgb="FF000000"/>
      <name val="Calibri"/>
      <family val="2"/>
    </font>
    <font>
      <b/>
      <sz val="12"/>
      <color theme="1"/>
      <name val="Arial"/>
      <family val="2"/>
    </font>
    <font>
      <b/>
      <sz val="12"/>
      <name val="Arial"/>
      <family val="2"/>
    </font>
    <font>
      <sz val="8"/>
      <name val="Times New Roman"/>
      <charset val="204"/>
    </font>
  </fonts>
  <fills count="63">
    <fill>
      <patternFill patternType="none"/>
    </fill>
    <fill>
      <patternFill patternType="gray125"/>
    </fill>
    <fill>
      <patternFill patternType="solid">
        <fgColor rgb="FFD9D9D9"/>
      </patternFill>
    </fill>
    <fill>
      <patternFill patternType="solid">
        <fgColor rgb="FF808080"/>
      </patternFill>
    </fill>
    <fill>
      <patternFill patternType="solid">
        <fgColor rgb="FFA6A6A6"/>
      </patternFill>
    </fill>
    <fill>
      <patternFill patternType="solid">
        <fgColor rgb="FFBEBEBE"/>
      </patternFill>
    </fill>
    <fill>
      <patternFill patternType="solid">
        <fgColor rgb="FF585858"/>
      </patternFill>
    </fill>
    <fill>
      <patternFill patternType="solid">
        <fgColor rgb="FFADAAAA"/>
      </patternFill>
    </fill>
    <fill>
      <patternFill patternType="solid">
        <fgColor theme="5"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4" tint="0.59999389629810485"/>
        <bgColor indexed="64"/>
      </patternFill>
    </fill>
    <fill>
      <patternFill patternType="solid">
        <fgColor rgb="FFFFFF00"/>
        <bgColor indexed="64"/>
      </patternFill>
    </fill>
    <fill>
      <patternFill patternType="solid">
        <fgColor rgb="FF00B0F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9"/>
      </patternFill>
    </fill>
    <fill>
      <patternFill patternType="solid">
        <fgColor indexed="56"/>
      </patternFill>
    </fill>
    <fill>
      <patternFill patternType="solid">
        <fgColor indexed="54"/>
      </patternFill>
    </fill>
    <fill>
      <patternFill patternType="solid">
        <fgColor indexed="18"/>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CCFFCC"/>
        <bgColor rgb="FFCCFFCC"/>
      </patternFill>
    </fill>
    <fill>
      <patternFill patternType="solid">
        <fgColor rgb="FFFFFF99"/>
        <bgColor rgb="FFFFFF99"/>
      </patternFill>
    </fill>
    <fill>
      <patternFill patternType="solid">
        <fgColor theme="9" tint="0.39997558519241921"/>
        <bgColor indexed="64"/>
      </patternFill>
    </fill>
    <fill>
      <patternFill patternType="solid">
        <fgColor theme="0"/>
        <bgColor indexed="64"/>
      </patternFill>
    </fill>
    <fill>
      <patternFill patternType="solid">
        <fgColor rgb="FFA0E0E0"/>
        <bgColor rgb="FFA0E0E0"/>
      </patternFill>
    </fill>
    <fill>
      <patternFill patternType="solid">
        <fgColor rgb="FF69FFFF"/>
        <bgColor rgb="FF69FFFF"/>
      </patternFill>
    </fill>
    <fill>
      <patternFill patternType="solid">
        <fgColor indexed="43"/>
        <bgColor indexed="64"/>
      </patternFill>
    </fill>
    <fill>
      <patternFill patternType="solid">
        <fgColor indexed="41"/>
        <bgColor indexed="64"/>
      </patternFill>
    </fill>
  </fills>
  <borders count="73">
    <border>
      <left/>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
      <left style="thin">
        <color indexed="48"/>
      </left>
      <right style="thin">
        <color indexed="48"/>
      </right>
      <top style="thin">
        <color indexed="48"/>
      </top>
      <bottom style="thin">
        <color indexed="48"/>
      </bottom>
      <diagonal/>
    </border>
    <border>
      <left style="thin">
        <color indexed="48"/>
      </left>
      <right style="thin">
        <color indexed="48"/>
      </right>
      <top style="thin">
        <color indexed="48"/>
      </top>
      <bottom style="thin">
        <color indexed="48"/>
      </bottom>
      <diagonal/>
    </border>
    <border>
      <left style="thin">
        <color indexed="64"/>
      </left>
      <right/>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372">
    <xf numFmtId="0" fontId="0" fillId="0" borderId="0"/>
    <xf numFmtId="44" fontId="19" fillId="0" borderId="0" applyFont="0" applyFill="0" applyBorder="0" applyAlignment="0" applyProtection="0"/>
    <xf numFmtId="9" fontId="19" fillId="0" borderId="0" applyFont="0" applyFill="0" applyBorder="0" applyAlignment="0" applyProtection="0"/>
    <xf numFmtId="0" fontId="20" fillId="0" borderId="0"/>
    <xf numFmtId="0" fontId="27"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23" borderId="0" applyNumberFormat="0" applyBorder="0" applyAlignment="0" applyProtection="0"/>
    <xf numFmtId="0" fontId="27" fillId="17" borderId="0" applyNumberFormat="0" applyBorder="0" applyAlignment="0" applyProtection="0"/>
    <xf numFmtId="0" fontId="27" fillId="20" borderId="0" applyNumberFormat="0" applyBorder="0" applyAlignment="0" applyProtection="0"/>
    <xf numFmtId="0" fontId="27" fillId="24" borderId="0" applyNumberFormat="0" applyBorder="0" applyAlignment="0" applyProtection="0"/>
    <xf numFmtId="0" fontId="28" fillId="25" borderId="0" applyNumberFormat="0" applyBorder="0" applyAlignment="0" applyProtection="0"/>
    <xf numFmtId="0" fontId="28" fillId="21" borderId="0" applyNumberFormat="0" applyBorder="0" applyAlignment="0" applyProtection="0"/>
    <xf numFmtId="0" fontId="28" fillId="23"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28"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8" fillId="29" borderId="0" applyNumberFormat="0" applyBorder="0" applyAlignment="0" applyProtection="0"/>
    <xf numFmtId="0" fontId="33" fillId="15" borderId="0" applyNumberFormat="0" applyBorder="0" applyAlignment="0" applyProtection="0"/>
    <xf numFmtId="0" fontId="37" fillId="33" borderId="20" applyNumberFormat="0" applyAlignment="0" applyProtection="0"/>
    <xf numFmtId="0" fontId="30" fillId="34" borderId="21" applyNumberFormat="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8"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8" fillId="42" borderId="0" applyNumberFormat="0" applyBorder="0" applyAlignment="0" applyProtection="0"/>
    <xf numFmtId="0" fontId="27" fillId="40" borderId="0" applyNumberFormat="0" applyBorder="0" applyAlignment="0" applyProtection="0"/>
    <xf numFmtId="0" fontId="27" fillId="43" borderId="0" applyNumberFormat="0" applyBorder="0" applyAlignment="0" applyProtection="0"/>
    <xf numFmtId="0" fontId="28" fillId="41"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8" fillId="41" borderId="0" applyNumberFormat="0" applyBorder="0" applyAlignment="0" applyProtection="0"/>
    <xf numFmtId="0" fontId="27" fillId="44" borderId="0" applyNumberFormat="0" applyBorder="0" applyAlignment="0" applyProtection="0"/>
    <xf numFmtId="0" fontId="27" fillId="38" borderId="0" applyNumberFormat="0" applyBorder="0" applyAlignment="0" applyProtection="0"/>
    <xf numFmtId="0" fontId="28" fillId="39" borderId="0" applyNumberFormat="0" applyBorder="0" applyAlignment="0" applyProtection="0"/>
    <xf numFmtId="0" fontId="27" fillId="40" borderId="0" applyNumberFormat="0" applyBorder="0" applyAlignment="0" applyProtection="0"/>
    <xf numFmtId="0" fontId="27" fillId="45" borderId="0" applyNumberFormat="0" applyBorder="0" applyAlignment="0" applyProtection="0"/>
    <xf numFmtId="0" fontId="28" fillId="45" borderId="0" applyNumberFormat="0" applyBorder="0" applyAlignment="0" applyProtection="0"/>
    <xf numFmtId="180" fontId="21" fillId="0" borderId="0" applyFont="0" applyFill="0" applyBorder="0" applyAlignment="0" applyProtection="0"/>
    <xf numFmtId="0" fontId="35" fillId="0" borderId="0" applyNumberFormat="0" applyFill="0" applyBorder="0" applyAlignment="0" applyProtection="0"/>
    <xf numFmtId="0" fontId="29" fillId="16" borderId="0" applyNumberFormat="0" applyBorder="0" applyAlignment="0" applyProtection="0"/>
    <xf numFmtId="0" fontId="38" fillId="0" borderId="22" applyNumberFormat="0" applyFill="0" applyAlignment="0" applyProtection="0"/>
    <xf numFmtId="0" fontId="39" fillId="0" borderId="23" applyNumberFormat="0" applyFill="0" applyAlignment="0" applyProtection="0"/>
    <xf numFmtId="0" fontId="40" fillId="0" borderId="24" applyNumberFormat="0" applyFill="0" applyAlignment="0" applyProtection="0"/>
    <xf numFmtId="0" fontId="40" fillId="0" borderId="0" applyNumberFormat="0" applyFill="0" applyBorder="0" applyAlignment="0" applyProtection="0"/>
    <xf numFmtId="0" fontId="32" fillId="19" borderId="20" applyNumberFormat="0" applyAlignment="0" applyProtection="0"/>
    <xf numFmtId="0" fontId="41" fillId="0" borderId="25" applyNumberFormat="0" applyFill="0" applyAlignment="0" applyProtection="0"/>
    <xf numFmtId="43" fontId="21" fillId="0" borderId="0" applyFont="0" applyFill="0" applyBorder="0" applyAlignment="0" applyProtection="0"/>
    <xf numFmtId="179" fontId="21" fillId="0" borderId="0" applyFont="0" applyFill="0" applyBorder="0" applyAlignment="0" applyProtection="0"/>
    <xf numFmtId="43" fontId="27" fillId="0" borderId="0" applyFont="0" applyFill="0" applyBorder="0" applyAlignment="0" applyProtection="0"/>
    <xf numFmtId="176" fontId="21" fillId="0" borderId="0" applyFont="0" applyFill="0" applyBorder="0" applyAlignment="0" applyProtection="0"/>
    <xf numFmtId="181" fontId="27" fillId="0" borderId="0" applyFont="0" applyFill="0" applyBorder="0" applyAlignment="0" applyProtection="0"/>
    <xf numFmtId="0" fontId="21" fillId="0" borderId="0"/>
    <xf numFmtId="0" fontId="1" fillId="0" borderId="0"/>
    <xf numFmtId="0" fontId="1" fillId="0" borderId="0"/>
    <xf numFmtId="0" fontId="27" fillId="0" borderId="0"/>
    <xf numFmtId="0" fontId="42" fillId="0" borderId="0"/>
    <xf numFmtId="0" fontId="21" fillId="0" borderId="0"/>
    <xf numFmtId="0" fontId="27" fillId="22" borderId="26" applyNumberFormat="0" applyFont="0" applyAlignment="0" applyProtection="0"/>
    <xf numFmtId="0" fontId="34" fillId="33" borderId="27" applyNumberForma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43" fillId="0" borderId="0" applyNumberFormat="0" applyFill="0" applyBorder="0" applyAlignment="0" applyProtection="0"/>
    <xf numFmtId="0" fontId="36" fillId="0" borderId="0" applyNumberFormat="0" applyFill="0" applyBorder="0" applyAlignment="0" applyProtection="0"/>
    <xf numFmtId="0" fontId="31" fillId="0" borderId="0" applyNumberFormat="0" applyFill="0" applyBorder="0" applyAlignment="0" applyProtection="0"/>
    <xf numFmtId="0" fontId="21" fillId="0" borderId="0"/>
    <xf numFmtId="0" fontId="1" fillId="0" borderId="0"/>
    <xf numFmtId="0" fontId="1" fillId="0" borderId="0"/>
    <xf numFmtId="174" fontId="27" fillId="0" borderId="0" applyFont="0" applyFill="0" applyBorder="0" applyAlignment="0" applyProtection="0"/>
    <xf numFmtId="0" fontId="21" fillId="0" borderId="0"/>
    <xf numFmtId="175" fontId="21" fillId="0" borderId="0" applyFont="0" applyFill="0" applyBorder="0" applyAlignment="0" applyProtection="0"/>
    <xf numFmtId="0" fontId="44" fillId="0" borderId="0" applyNumberFormat="0" applyFill="0" applyBorder="0" applyAlignment="0" applyProtection="0">
      <alignment vertical="top"/>
      <protection locked="0"/>
    </xf>
    <xf numFmtId="43" fontId="21" fillId="0" borderId="0" applyFont="0" applyFill="0" applyBorder="0" applyAlignment="0" applyProtection="0"/>
    <xf numFmtId="0" fontId="21" fillId="0" borderId="0"/>
    <xf numFmtId="0" fontId="21" fillId="0" borderId="0"/>
    <xf numFmtId="0" fontId="21" fillId="0" borderId="0"/>
    <xf numFmtId="0" fontId="45" fillId="0" borderId="0"/>
    <xf numFmtId="0" fontId="27" fillId="14" borderId="0" applyNumberFormat="0" applyBorder="0" applyAlignment="0" applyProtection="0"/>
    <xf numFmtId="0" fontId="27" fillId="14" borderId="0" applyNumberFormat="0" applyBorder="0" applyAlignment="0" applyProtection="0"/>
    <xf numFmtId="0" fontId="27" fillId="20"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21"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22"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9" borderId="0" applyNumberFormat="0" applyBorder="0" applyAlignment="0" applyProtection="0"/>
    <xf numFmtId="0" fontId="27" fillId="18"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9" borderId="0" applyNumberFormat="0" applyBorder="0" applyAlignment="0" applyProtection="0"/>
    <xf numFmtId="0" fontId="27" fillId="22" borderId="0" applyNumberFormat="0" applyBorder="0" applyAlignment="0" applyProtection="0"/>
    <xf numFmtId="0" fontId="27" fillId="20"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1" borderId="0" applyNumberFormat="0" applyBorder="0" applyAlignment="0" applyProtection="0"/>
    <xf numFmtId="0" fontId="27" fillId="23" borderId="0" applyNumberFormat="0" applyBorder="0" applyAlignment="0" applyProtection="0"/>
    <xf numFmtId="0" fontId="27" fillId="23" borderId="0" applyNumberFormat="0" applyBorder="0" applyAlignment="0" applyProtection="0"/>
    <xf numFmtId="0" fontId="27" fillId="46"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5" borderId="0" applyNumberFormat="0" applyBorder="0" applyAlignment="0" applyProtection="0"/>
    <xf numFmtId="0" fontId="27" fillId="20"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7" fillId="24" borderId="0" applyNumberFormat="0" applyBorder="0" applyAlignment="0" applyProtection="0"/>
    <xf numFmtId="0" fontId="27" fillId="22"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18"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9"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15"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18" borderId="0" applyNumberFormat="0" applyBorder="0" applyAlignment="0" applyProtection="0"/>
    <xf numFmtId="0" fontId="28" fillId="28" borderId="0" applyNumberFormat="0" applyBorder="0" applyAlignment="0" applyProtection="0"/>
    <xf numFmtId="0" fontId="28" fillId="28" borderId="0" applyNumberFormat="0" applyBorder="0" applyAlignment="0" applyProtection="0"/>
    <xf numFmtId="0" fontId="28" fillId="21" borderId="0" applyNumberFormat="0" applyBorder="0" applyAlignment="0" applyProtection="0"/>
    <xf numFmtId="3" fontId="23" fillId="0" borderId="0">
      <alignment horizontal="center" vertical="center"/>
    </xf>
    <xf numFmtId="0" fontId="29" fillId="16" borderId="0" applyNumberFormat="0" applyBorder="0" applyAlignment="0" applyProtection="0"/>
    <xf numFmtId="0" fontId="29" fillId="16" borderId="0" applyNumberFormat="0" applyBorder="0" applyAlignment="0" applyProtection="0"/>
    <xf numFmtId="0" fontId="29" fillId="18" borderId="0" applyNumberFormat="0" applyBorder="0" applyAlignment="0" applyProtection="0"/>
    <xf numFmtId="0" fontId="37" fillId="33" borderId="20" applyNumberFormat="0" applyAlignment="0" applyProtection="0"/>
    <xf numFmtId="0" fontId="37" fillId="33" borderId="20" applyNumberFormat="0" applyAlignment="0" applyProtection="0"/>
    <xf numFmtId="0" fontId="46" fillId="47" borderId="20" applyNumberFormat="0" applyAlignment="0" applyProtection="0"/>
    <xf numFmtId="0" fontId="30" fillId="34" borderId="21" applyNumberFormat="0" applyAlignment="0" applyProtection="0"/>
    <xf numFmtId="0" fontId="30" fillId="34" borderId="21" applyNumberFormat="0" applyAlignment="0" applyProtection="0"/>
    <xf numFmtId="0" fontId="41" fillId="0" borderId="25" applyNumberFormat="0" applyFill="0" applyAlignment="0" applyProtection="0"/>
    <xf numFmtId="0" fontId="41" fillId="0" borderId="25" applyNumberFormat="0" applyFill="0" applyAlignment="0" applyProtection="0"/>
    <xf numFmtId="0" fontId="31" fillId="0" borderId="30" applyNumberFormat="0" applyFill="0" applyAlignment="0" applyProtection="0"/>
    <xf numFmtId="0" fontId="47" fillId="0" borderId="0">
      <alignment horizontal="left" vertical="top"/>
    </xf>
    <xf numFmtId="0" fontId="40" fillId="0" borderId="0" applyNumberFormat="0" applyFill="0" applyBorder="0" applyAlignment="0" applyProtection="0"/>
    <xf numFmtId="0" fontId="40" fillId="0" borderId="0" applyNumberFormat="0" applyFill="0" applyBorder="0" applyAlignment="0" applyProtection="0"/>
    <xf numFmtId="0" fontId="48" fillId="0" borderId="0" applyNumberFormat="0" applyFill="0" applyBorder="0" applyAlignment="0" applyProtection="0"/>
    <xf numFmtId="0" fontId="28" fillId="30" borderId="0" applyNumberFormat="0" applyBorder="0" applyAlignment="0" applyProtection="0"/>
    <xf numFmtId="0" fontId="28" fillId="30" borderId="0" applyNumberFormat="0" applyBorder="0" applyAlignment="0" applyProtection="0"/>
    <xf numFmtId="0" fontId="28" fillId="48" borderId="0" applyNumberFormat="0" applyBorder="0" applyAlignment="0" applyProtection="0"/>
    <xf numFmtId="0" fontId="28" fillId="31" borderId="0" applyNumberFormat="0" applyBorder="0" applyAlignment="0" applyProtection="0"/>
    <xf numFmtId="0" fontId="28" fillId="31" borderId="0" applyNumberFormat="0" applyBorder="0" applyAlignment="0" applyProtection="0"/>
    <xf numFmtId="0" fontId="28" fillId="29" borderId="0" applyNumberFormat="0" applyBorder="0" applyAlignment="0" applyProtection="0"/>
    <xf numFmtId="0" fontId="28" fillId="32" borderId="0" applyNumberFormat="0" applyBorder="0" applyAlignment="0" applyProtection="0"/>
    <xf numFmtId="0" fontId="28" fillId="32" borderId="0" applyNumberFormat="0" applyBorder="0" applyAlignment="0" applyProtection="0"/>
    <xf numFmtId="0" fontId="28" fillId="24" borderId="0" applyNumberFormat="0" applyBorder="0" applyAlignment="0" applyProtection="0"/>
    <xf numFmtId="0" fontId="28" fillId="26" borderId="0" applyNumberFormat="0" applyBorder="0" applyAlignment="0" applyProtection="0"/>
    <xf numFmtId="0" fontId="28" fillId="26" borderId="0" applyNumberFormat="0" applyBorder="0" applyAlignment="0" applyProtection="0"/>
    <xf numFmtId="0" fontId="28" fillId="49" borderId="0" applyNumberFormat="0" applyBorder="0" applyAlignment="0" applyProtection="0"/>
    <xf numFmtId="0" fontId="28" fillId="27" borderId="0" applyNumberFormat="0" applyBorder="0" applyAlignment="0" applyProtection="0"/>
    <xf numFmtId="0" fontId="28" fillId="27" borderId="0" applyNumberFormat="0" applyBorder="0" applyAlignment="0" applyProtection="0"/>
    <xf numFmtId="0" fontId="28" fillId="29" borderId="0" applyNumberFormat="0" applyBorder="0" applyAlignment="0" applyProtection="0"/>
    <xf numFmtId="0" fontId="28" fillId="29" borderId="0" applyNumberFormat="0" applyBorder="0" applyAlignment="0" applyProtection="0"/>
    <xf numFmtId="0" fontId="28" fillId="31" borderId="0" applyNumberFormat="0" applyBorder="0" applyAlignment="0" applyProtection="0"/>
    <xf numFmtId="0" fontId="32" fillId="19" borderId="20" applyNumberFormat="0" applyAlignment="0" applyProtection="0"/>
    <xf numFmtId="0" fontId="32" fillId="19" borderId="20" applyNumberFormat="0" applyAlignment="0" applyProtection="0"/>
    <xf numFmtId="0" fontId="32" fillId="46" borderId="20" applyNumberFormat="0" applyAlignment="0" applyProtection="0"/>
    <xf numFmtId="0" fontId="49" fillId="0" borderId="0"/>
    <xf numFmtId="0" fontId="50" fillId="0" borderId="0">
      <alignment horizontal="centerContinuous"/>
    </xf>
    <xf numFmtId="0" fontId="33" fillId="15" borderId="0" applyNumberFormat="0" applyBorder="0" applyAlignment="0" applyProtection="0"/>
    <xf numFmtId="0" fontId="33" fillId="15" borderId="0" applyNumberFormat="0" applyBorder="0" applyAlignment="0" applyProtection="0"/>
    <xf numFmtId="0" fontId="33" fillId="17" borderId="0" applyNumberFormat="0" applyBorder="0" applyAlignment="0" applyProtection="0"/>
    <xf numFmtId="43" fontId="21" fillId="0" borderId="0" applyFont="0" applyFill="0" applyBorder="0" applyAlignment="0" applyProtection="0"/>
    <xf numFmtId="183" fontId="21" fillId="0" borderId="0" applyFont="0" applyFill="0" applyProtection="0"/>
    <xf numFmtId="183" fontId="21" fillId="0" borderId="0" applyFont="0" applyFill="0" applyProtection="0"/>
    <xf numFmtId="183" fontId="21" fillId="0" borderId="0" applyFont="0" applyFill="0" applyProtection="0"/>
    <xf numFmtId="184" fontId="21" fillId="0" borderId="0" applyFont="0" applyFill="0" applyBorder="0" applyAlignment="0" applyProtection="0"/>
    <xf numFmtId="43" fontId="21" fillId="0" borderId="0" applyFont="0" applyFill="0" applyBorder="0" applyAlignment="0" applyProtection="0"/>
    <xf numFmtId="185" fontId="21" fillId="0" borderId="0" applyFont="0" applyFill="0" applyBorder="0" applyAlignment="0" applyProtection="0"/>
    <xf numFmtId="164" fontId="21" fillId="0" borderId="0" applyFont="0" applyFill="0" applyProtection="0"/>
    <xf numFmtId="186" fontId="21" fillId="0" borderId="0" applyFont="0" applyFill="0" applyProtection="0"/>
    <xf numFmtId="187" fontId="21" fillId="0" borderId="0" applyFont="0" applyFill="0" applyBorder="0" applyAlignment="0" applyProtection="0"/>
    <xf numFmtId="188" fontId="21" fillId="0" borderId="0" applyFont="0" applyFill="0" applyProtection="0"/>
    <xf numFmtId="185" fontId="21" fillId="0" borderId="0" applyFont="0" applyFill="0" applyBorder="0" applyAlignment="0" applyProtection="0"/>
    <xf numFmtId="178" fontId="21" fillId="0" borderId="0" applyFont="0" applyFill="0" applyBorder="0" applyAlignment="0" applyProtection="0"/>
    <xf numFmtId="185"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85" fontId="21" fillId="0" borderId="0" applyFont="0" applyFill="0" applyBorder="0" applyAlignment="0" applyProtection="0"/>
    <xf numFmtId="184"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9" fontId="21" fillId="0" borderId="0" applyFont="0" applyFill="0" applyBorder="0" applyAlignment="0" applyProtection="0"/>
    <xf numFmtId="189" fontId="21" fillId="0" borderId="0" applyFont="0" applyFill="0" applyBorder="0" applyAlignment="0" applyProtection="0"/>
    <xf numFmtId="182" fontId="21" fillId="0" borderId="0" applyFont="0" applyFill="0" applyBorder="0" applyAlignment="0" applyProtection="0"/>
    <xf numFmtId="190" fontId="21" fillId="0" borderId="0" applyFont="0" applyFill="0" applyBorder="0" applyAlignment="0" applyProtection="0"/>
    <xf numFmtId="189" fontId="21" fillId="0" borderId="0" applyFont="0" applyFill="0" applyBorder="0" applyAlignment="0" applyProtection="0"/>
    <xf numFmtId="12" fontId="21" fillId="0" borderId="0" applyFont="0" applyFill="0" applyProtection="0"/>
    <xf numFmtId="189" fontId="21" fillId="0" borderId="0" applyFont="0" applyFill="0" applyBorder="0" applyAlignment="0" applyProtection="0"/>
    <xf numFmtId="189" fontId="21" fillId="0" borderId="0" applyFont="0" applyFill="0" applyBorder="0" applyAlignment="0" applyProtection="0"/>
    <xf numFmtId="164" fontId="21" fillId="0" borderId="0" applyFont="0" applyFill="0" applyBorder="0" applyAlignment="0" applyProtection="0"/>
    <xf numFmtId="189" fontId="21" fillId="0" borderId="0" applyFont="0" applyFill="0" applyBorder="0" applyAlignment="0" applyProtection="0"/>
    <xf numFmtId="0" fontId="21" fillId="0" borderId="0" applyFont="0" applyFill="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2" fillId="46"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3" fillId="0" borderId="0"/>
    <xf numFmtId="0" fontId="21" fillId="0" borderId="0"/>
    <xf numFmtId="0" fontId="21" fillId="0" borderId="0"/>
    <xf numFmtId="0" fontId="27" fillId="0" borderId="0"/>
    <xf numFmtId="0" fontId="27" fillId="0" borderId="0"/>
    <xf numFmtId="0" fontId="27" fillId="0" borderId="0"/>
    <xf numFmtId="0" fontId="27" fillId="0" borderId="0"/>
    <xf numFmtId="0" fontId="53" fillId="0" borderId="0"/>
    <xf numFmtId="0" fontId="21" fillId="0" borderId="0"/>
    <xf numFmtId="0" fontId="27" fillId="22" borderId="26" applyNumberFormat="0" applyFont="0" applyAlignment="0" applyProtection="0"/>
    <xf numFmtId="0" fontId="27" fillId="22" borderId="26" applyNumberFormat="0" applyFont="0" applyAlignment="0" applyProtection="0"/>
    <xf numFmtId="0" fontId="21" fillId="22" borderId="26" applyNumberFormat="0" applyFont="0" applyAlignment="0" applyProtection="0"/>
    <xf numFmtId="9" fontId="21" fillId="0" borderId="0" applyFont="0" applyFill="0" applyBorder="0" applyAlignment="0" applyProtection="0"/>
    <xf numFmtId="13" fontId="21" fillId="0" borderId="0" applyFont="0" applyFill="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3" fontId="21" fillId="0" borderId="0" applyFont="0" applyFill="0" applyBorder="0" applyAlignment="0" applyProtection="0"/>
    <xf numFmtId="0" fontId="34" fillId="33" borderId="27" applyNumberFormat="0" applyAlignment="0" applyProtection="0"/>
    <xf numFmtId="0" fontId="34" fillId="33" borderId="27" applyNumberFormat="0" applyAlignment="0" applyProtection="0"/>
    <xf numFmtId="0" fontId="34" fillId="47" borderId="2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22" fillId="0" borderId="28" applyBorder="0">
      <alignment horizontal="center"/>
    </xf>
    <xf numFmtId="0" fontId="26" fillId="0" borderId="0">
      <alignment horizontal="left" vertical="top"/>
    </xf>
    <xf numFmtId="0" fontId="38" fillId="0" borderId="22" applyNumberFormat="0" applyFill="0" applyAlignment="0" applyProtection="0"/>
    <xf numFmtId="0" fontId="38" fillId="0" borderId="22" applyNumberFormat="0" applyFill="0" applyAlignment="0" applyProtection="0"/>
    <xf numFmtId="0" fontId="54" fillId="0" borderId="31" applyNumberFormat="0" applyFill="0" applyAlignment="0" applyProtection="0"/>
    <xf numFmtId="0" fontId="21" fillId="0" borderId="0">
      <alignment horizontal="left" vertical="top"/>
    </xf>
    <xf numFmtId="0" fontId="39" fillId="0" borderId="23" applyNumberFormat="0" applyFill="0" applyAlignment="0" applyProtection="0"/>
    <xf numFmtId="0" fontId="39" fillId="0" borderId="23" applyNumberFormat="0" applyFill="0" applyAlignment="0" applyProtection="0"/>
    <xf numFmtId="0" fontId="55" fillId="0" borderId="32" applyNumberFormat="0" applyFill="0" applyAlignment="0" applyProtection="0"/>
    <xf numFmtId="0" fontId="25" fillId="0" borderId="0">
      <alignment horizontal="left" vertical="top"/>
    </xf>
    <xf numFmtId="0" fontId="40" fillId="0" borderId="24" applyNumberFormat="0" applyFill="0" applyAlignment="0" applyProtection="0"/>
    <xf numFmtId="0" fontId="40" fillId="0" borderId="24" applyNumberFormat="0" applyFill="0" applyAlignment="0" applyProtection="0"/>
    <xf numFmtId="0" fontId="48" fillId="0" borderId="33" applyNumberFormat="0" applyFill="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36" fillId="0" borderId="0" applyNumberFormat="0" applyFill="0" applyBorder="0" applyAlignment="0" applyProtection="0"/>
    <xf numFmtId="0" fontId="24" fillId="0" borderId="34" applyNumberFormat="0" applyFill="0" applyAlignment="0" applyProtection="0"/>
    <xf numFmtId="0" fontId="24" fillId="0" borderId="34" applyNumberFormat="0" applyFill="0" applyAlignment="0" applyProtection="0"/>
    <xf numFmtId="0" fontId="24" fillId="0" borderId="35" applyNumberFormat="0" applyFill="0" applyAlignment="0" applyProtection="0"/>
    <xf numFmtId="0" fontId="22" fillId="0" borderId="0">
      <alignment horizontal="left" vertical="top"/>
    </xf>
    <xf numFmtId="175" fontId="2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75" fontId="1" fillId="0" borderId="0" applyFont="0" applyFill="0" applyBorder="0" applyAlignment="0" applyProtection="0"/>
    <xf numFmtId="9" fontId="1" fillId="0" borderId="0" applyFont="0" applyFill="0" applyBorder="0" applyAlignment="0" applyProtection="0"/>
    <xf numFmtId="0" fontId="21" fillId="0" borderId="0"/>
    <xf numFmtId="43" fontId="21" fillId="0" borderId="0" applyFont="0" applyFill="0" applyBorder="0" applyAlignment="0" applyProtection="0"/>
    <xf numFmtId="43" fontId="21" fillId="0" borderId="0" applyFont="0" applyFill="0" applyBorder="0" applyAlignment="0" applyProtection="0"/>
    <xf numFmtId="183" fontId="21" fillId="0" borderId="0" applyFont="0" applyFill="0" applyProtection="0"/>
    <xf numFmtId="183" fontId="21" fillId="0" borderId="0" applyFont="0" applyFill="0" applyProtection="0"/>
    <xf numFmtId="43" fontId="21" fillId="0" borderId="0" applyFont="0" applyFill="0" applyBorder="0" applyAlignment="0" applyProtection="0"/>
    <xf numFmtId="191" fontId="21" fillId="0" borderId="0" applyFont="0" applyFill="0" applyProtection="0"/>
    <xf numFmtId="0" fontId="21" fillId="0" borderId="0" applyFont="0" applyFill="0" applyProtection="0"/>
    <xf numFmtId="0" fontId="21" fillId="0" borderId="0" applyFont="0" applyFill="0" applyProtection="0"/>
    <xf numFmtId="192" fontId="21" fillId="0" borderId="0" applyFont="0" applyFill="0" applyProtection="0"/>
    <xf numFmtId="191" fontId="21" fillId="0" borderId="0" applyFont="0" applyFill="0" applyProtection="0"/>
    <xf numFmtId="164" fontId="21" fillId="0" borderId="0" applyFont="0" applyFill="0" applyBorder="0" applyAlignment="0" applyProtection="0"/>
    <xf numFmtId="185"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0" fillId="34" borderId="21" applyNumberFormat="0" applyAlignment="0" applyProtection="0"/>
    <xf numFmtId="179" fontId="21" fillId="0" borderId="0" applyFont="0" applyFill="0" applyBorder="0" applyAlignment="0" applyProtection="0"/>
    <xf numFmtId="0" fontId="1" fillId="0" borderId="0"/>
    <xf numFmtId="0" fontId="1" fillId="0" borderId="0"/>
    <xf numFmtId="0" fontId="1" fillId="0" borderId="0"/>
    <xf numFmtId="0" fontId="1" fillId="0" borderId="0"/>
    <xf numFmtId="175" fontId="21" fillId="0" borderId="0" applyFont="0" applyFill="0" applyBorder="0" applyAlignment="0" applyProtection="0"/>
    <xf numFmtId="43" fontId="21" fillId="0" borderId="0" applyFont="0" applyFill="0" applyBorder="0" applyAlignment="0" applyProtection="0"/>
    <xf numFmtId="0" fontId="30" fillId="34" borderId="21" applyNumberFormat="0" applyAlignment="0" applyProtection="0"/>
    <xf numFmtId="0" fontId="30" fillId="34" borderId="21" applyNumberFormat="0" applyAlignment="0" applyProtection="0"/>
    <xf numFmtId="175" fontId="2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75"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1" fillId="0" borderId="0" applyNumberFormat="0" applyFont="0" applyFill="0" applyBorder="0" applyAlignment="0" applyProtection="0">
      <alignment vertical="top"/>
    </xf>
    <xf numFmtId="0" fontId="21" fillId="0" borderId="0"/>
    <xf numFmtId="193" fontId="21" fillId="0" borderId="0" applyFont="0" applyFill="0" applyBorder="0" applyAlignment="0" applyProtection="0"/>
    <xf numFmtId="0" fontId="21" fillId="0" borderId="0" applyNumberFormat="0" applyFont="0" applyFill="0" applyBorder="0" applyAlignment="0" applyProtection="0">
      <alignment vertical="top"/>
    </xf>
    <xf numFmtId="165" fontId="21" fillId="0" borderId="0" applyFont="0" applyFill="0" applyBorder="0" applyAlignment="0" applyProtection="0"/>
    <xf numFmtId="9" fontId="21" fillId="0" borderId="0" applyFont="0" applyFill="0" applyBorder="0" applyAlignment="0" applyProtection="0"/>
    <xf numFmtId="189" fontId="21" fillId="0" borderId="0" applyFont="0" applyFill="0" applyBorder="0" applyAlignment="0" applyProtection="0"/>
    <xf numFmtId="174" fontId="1" fillId="0" borderId="0" applyFont="0" applyFill="0" applyBorder="0" applyAlignment="0" applyProtection="0"/>
    <xf numFmtId="9" fontId="1" fillId="0" borderId="0" applyFont="0" applyFill="0" applyBorder="0" applyAlignment="0" applyProtection="0"/>
    <xf numFmtId="175" fontId="1" fillId="0" borderId="0" applyFont="0" applyFill="0" applyBorder="0" applyAlignment="0" applyProtection="0"/>
    <xf numFmtId="194" fontId="2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0" fontId="21" fillId="0" borderId="0"/>
    <xf numFmtId="173" fontId="1" fillId="0" borderId="0" applyFont="0" applyFill="0" applyBorder="0" applyAlignment="0" applyProtection="0"/>
    <xf numFmtId="13" fontId="21" fillId="0" borderId="0" applyFont="0" applyFill="0" applyProtection="0"/>
    <xf numFmtId="0" fontId="21" fillId="0" borderId="0"/>
    <xf numFmtId="0" fontId="1" fillId="0" borderId="0"/>
    <xf numFmtId="186" fontId="21" fillId="0" borderId="0" applyFont="0" applyFill="0" applyProtection="0"/>
    <xf numFmtId="41" fontId="21" fillId="0" borderId="0" applyFont="0" applyFill="0" applyBorder="0" applyAlignment="0" applyProtection="0"/>
    <xf numFmtId="0" fontId="56" fillId="0" borderId="0"/>
    <xf numFmtId="0" fontId="57" fillId="0" borderId="0"/>
    <xf numFmtId="0" fontId="27" fillId="0" borderId="0" applyNumberFormat="0" applyFill="0" applyBorder="0" applyProtection="0"/>
    <xf numFmtId="0" fontId="56" fillId="0" borderId="0"/>
    <xf numFmtId="0" fontId="21" fillId="0" borderId="0"/>
    <xf numFmtId="0" fontId="1" fillId="0" borderId="0"/>
    <xf numFmtId="42" fontId="57" fillId="0" borderId="0" applyFont="0" applyFill="0" applyBorder="0" applyAlignment="0" applyProtection="0"/>
    <xf numFmtId="0" fontId="1" fillId="0" borderId="0"/>
    <xf numFmtId="0" fontId="1" fillId="0" borderId="0"/>
    <xf numFmtId="44" fontId="58" fillId="0" borderId="0" applyFont="0" applyFill="0" applyBorder="0" applyAlignment="0" applyProtection="0"/>
    <xf numFmtId="0" fontId="1" fillId="0" borderId="0"/>
    <xf numFmtId="0" fontId="1" fillId="0" borderId="0"/>
    <xf numFmtId="0" fontId="1" fillId="0" borderId="0"/>
    <xf numFmtId="0" fontId="59" fillId="0" borderId="0"/>
    <xf numFmtId="0" fontId="1" fillId="0" borderId="0"/>
    <xf numFmtId="0" fontId="1" fillId="0" borderId="0"/>
    <xf numFmtId="165" fontId="21" fillId="0" borderId="0" applyFont="0" applyFill="0" applyBorder="0" applyAlignment="0" applyProtection="0"/>
    <xf numFmtId="0" fontId="67" fillId="50" borderId="0">
      <alignment horizontal="center" vertical="center" wrapText="1"/>
    </xf>
    <xf numFmtId="0" fontId="68" fillId="50" borderId="36">
      <alignment horizontal="center" vertical="center" wrapText="1"/>
    </xf>
    <xf numFmtId="0" fontId="68" fillId="50" borderId="37">
      <alignment horizontal="center" vertical="center" wrapText="1"/>
    </xf>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0" fontId="1" fillId="0" borderId="0"/>
    <xf numFmtId="0" fontId="1" fillId="0" borderId="0"/>
    <xf numFmtId="0" fontId="1" fillId="0" borderId="0"/>
    <xf numFmtId="43" fontId="21" fillId="0" borderId="0" applyFont="0" applyFill="0" applyBorder="0" applyAlignment="0" applyProtection="0"/>
    <xf numFmtId="0" fontId="58" fillId="0" borderId="0"/>
    <xf numFmtId="43" fontId="58" fillId="0" borderId="0" applyFont="0" applyFill="0" applyBorder="0" applyAlignment="0" applyProtection="0"/>
  </cellStyleXfs>
  <cellXfs count="664">
    <xf numFmtId="0" fontId="0" fillId="0" borderId="0" xfId="0" applyAlignment="1">
      <alignment horizontal="left" vertical="top"/>
    </xf>
    <xf numFmtId="0" fontId="2" fillId="2" borderId="6" xfId="0" applyFont="1" applyFill="1" applyBorder="1" applyAlignment="1">
      <alignment horizontal="center" vertical="top" wrapText="1"/>
    </xf>
    <xf numFmtId="0" fontId="2" fillId="2" borderId="6" xfId="0" applyFont="1" applyFill="1" applyBorder="1" applyAlignment="1">
      <alignment horizontal="left" vertical="top" wrapText="1" indent="2"/>
    </xf>
    <xf numFmtId="0" fontId="2" fillId="2" borderId="6" xfId="0" applyFont="1" applyFill="1" applyBorder="1" applyAlignment="1">
      <alignment horizontal="left" vertical="top" wrapText="1" indent="1"/>
    </xf>
    <xf numFmtId="0" fontId="2" fillId="3" borderId="6" xfId="0" applyFont="1" applyFill="1" applyBorder="1" applyAlignment="1">
      <alignment horizontal="center" vertical="top" wrapText="1"/>
    </xf>
    <xf numFmtId="0" fontId="2" fillId="3" borderId="6" xfId="0" applyFont="1" applyFill="1" applyBorder="1" applyAlignment="1">
      <alignment horizontal="left" vertical="top" wrapText="1"/>
    </xf>
    <xf numFmtId="0" fontId="0" fillId="3" borderId="6" xfId="0" applyFill="1" applyBorder="1" applyAlignment="1">
      <alignment horizontal="left" wrapText="1"/>
    </xf>
    <xf numFmtId="0" fontId="2" fillId="4" borderId="6" xfId="0" applyFont="1" applyFill="1" applyBorder="1" applyAlignment="1">
      <alignment horizontal="center" vertical="top" wrapText="1"/>
    </xf>
    <xf numFmtId="0" fontId="2" fillId="4" borderId="6" xfId="0" applyFont="1" applyFill="1" applyBorder="1" applyAlignment="1">
      <alignment horizontal="left" vertical="top" wrapText="1"/>
    </xf>
    <xf numFmtId="0" fontId="0" fillId="4" borderId="6" xfId="0" applyFill="1" applyBorder="1" applyAlignment="1">
      <alignment horizontal="left" wrapText="1"/>
    </xf>
    <xf numFmtId="0" fontId="2" fillId="5" borderId="6" xfId="0" applyFont="1" applyFill="1" applyBorder="1" applyAlignment="1">
      <alignment horizontal="center" vertical="top" wrapText="1"/>
    </xf>
    <xf numFmtId="0" fontId="2" fillId="5" borderId="6" xfId="0" applyFont="1" applyFill="1" applyBorder="1" applyAlignment="1">
      <alignment horizontal="left" vertical="top" wrapText="1"/>
    </xf>
    <xf numFmtId="0" fontId="0" fillId="5" borderId="6" xfId="0" applyFill="1" applyBorder="1" applyAlignment="1">
      <alignment horizontal="left" wrapText="1"/>
    </xf>
    <xf numFmtId="0" fontId="3" fillId="0" borderId="6" xfId="0" applyFont="1" applyBorder="1" applyAlignment="1">
      <alignment horizontal="center" vertical="top" wrapText="1"/>
    </xf>
    <xf numFmtId="0" fontId="3" fillId="0" borderId="6" xfId="0" applyFont="1" applyBorder="1" applyAlignment="1">
      <alignment horizontal="left" vertical="top" wrapText="1"/>
    </xf>
    <xf numFmtId="2" fontId="4" fillId="0" borderId="6" xfId="0" applyNumberFormat="1" applyFont="1" applyBorder="1" applyAlignment="1">
      <alignment horizontal="center" vertical="top" shrinkToFit="1"/>
    </xf>
    <xf numFmtId="166" fontId="4" fillId="0" borderId="6" xfId="0" applyNumberFormat="1" applyFont="1" applyBorder="1" applyAlignment="1">
      <alignment horizontal="center" vertical="top" shrinkToFit="1"/>
    </xf>
    <xf numFmtId="166" fontId="4" fillId="0" borderId="6" xfId="0" applyNumberFormat="1" applyFont="1" applyBorder="1" applyAlignment="1">
      <alignment horizontal="right" vertical="top" shrinkToFit="1"/>
    </xf>
    <xf numFmtId="166" fontId="4" fillId="0" borderId="6" xfId="0" applyNumberFormat="1" applyFont="1" applyBorder="1" applyAlignment="1">
      <alignment horizontal="left" vertical="top" indent="1" shrinkToFit="1"/>
    </xf>
    <xf numFmtId="0" fontId="3" fillId="0" borderId="6" xfId="0" applyFont="1" applyBorder="1" applyAlignment="1">
      <alignment horizontal="center" vertical="center" wrapText="1"/>
    </xf>
    <xf numFmtId="166" fontId="4" fillId="0" borderId="6" xfId="0" applyNumberFormat="1" applyFont="1" applyBorder="1" applyAlignment="1">
      <alignment horizontal="center" vertical="center" shrinkToFit="1"/>
    </xf>
    <xf numFmtId="166" fontId="4" fillId="0" borderId="6" xfId="0" applyNumberFormat="1" applyFont="1" applyBorder="1" applyAlignment="1">
      <alignment horizontal="right" vertical="center" shrinkToFit="1"/>
    </xf>
    <xf numFmtId="166" fontId="4" fillId="0" borderId="6" xfId="0" applyNumberFormat="1" applyFont="1" applyBorder="1" applyAlignment="1">
      <alignment horizontal="left" vertical="center" indent="1" shrinkToFit="1"/>
    </xf>
    <xf numFmtId="167" fontId="4" fillId="0" borderId="6" xfId="0" applyNumberFormat="1" applyFont="1" applyBorder="1" applyAlignment="1">
      <alignment horizontal="center" vertical="top" shrinkToFit="1"/>
    </xf>
    <xf numFmtId="0" fontId="0" fillId="0" borderId="6" xfId="0" applyBorder="1" applyAlignment="1">
      <alignment horizontal="left" vertical="top" wrapText="1"/>
    </xf>
    <xf numFmtId="0" fontId="2" fillId="2" borderId="6" xfId="0" applyFont="1" applyFill="1" applyBorder="1" applyAlignment="1">
      <alignment horizontal="left" vertical="top" wrapText="1"/>
    </xf>
    <xf numFmtId="0" fontId="0" fillId="2" borderId="6" xfId="0" applyFill="1" applyBorder="1" applyAlignment="1">
      <alignment horizontal="left" wrapText="1"/>
    </xf>
    <xf numFmtId="168" fontId="4" fillId="0" borderId="6" xfId="0" applyNumberFormat="1" applyFont="1" applyBorder="1" applyAlignment="1">
      <alignment horizontal="center" vertical="top" shrinkToFit="1"/>
    </xf>
    <xf numFmtId="168" fontId="4" fillId="0" borderId="6" xfId="0" applyNumberFormat="1" applyFont="1" applyBorder="1" applyAlignment="1">
      <alignment horizontal="center" vertical="center" shrinkToFit="1"/>
    </xf>
    <xf numFmtId="169" fontId="4" fillId="0" borderId="6" xfId="0" applyNumberFormat="1" applyFont="1" applyBorder="1" applyAlignment="1">
      <alignment horizontal="center" vertical="top" shrinkToFit="1"/>
    </xf>
    <xf numFmtId="0" fontId="3" fillId="0" borderId="8" xfId="0" applyFont="1" applyBorder="1" applyAlignment="1">
      <alignment horizontal="center" vertical="center" wrapText="1"/>
    </xf>
    <xf numFmtId="166" fontId="4" fillId="0" borderId="9" xfId="0" applyNumberFormat="1" applyFont="1" applyBorder="1" applyAlignment="1">
      <alignment horizontal="right" vertical="center" shrinkToFit="1"/>
    </xf>
    <xf numFmtId="169" fontId="4" fillId="0" borderId="6" xfId="0" applyNumberFormat="1" applyFont="1" applyBorder="1" applyAlignment="1">
      <alignment horizontal="center" vertical="center" shrinkToFit="1"/>
    </xf>
    <xf numFmtId="0" fontId="0" fillId="0" borderId="6" xfId="0" applyBorder="1" applyAlignment="1">
      <alignment horizontal="left" wrapText="1"/>
    </xf>
    <xf numFmtId="166" fontId="5" fillId="0" borderId="6" xfId="0" applyNumberFormat="1" applyFont="1" applyBorder="1" applyAlignment="1">
      <alignment horizontal="right" vertical="top" shrinkToFit="1"/>
    </xf>
    <xf numFmtId="166" fontId="5" fillId="0" borderId="6" xfId="0" applyNumberFormat="1" applyFont="1" applyBorder="1" applyAlignment="1">
      <alignment horizontal="center" vertical="top" shrinkToFit="1"/>
    </xf>
    <xf numFmtId="0" fontId="2" fillId="0" borderId="6" xfId="0" applyFont="1" applyBorder="1" applyAlignment="1">
      <alignment horizontal="center" vertical="top" wrapText="1"/>
    </xf>
    <xf numFmtId="10" fontId="5" fillId="0" borderId="6" xfId="0" applyNumberFormat="1" applyFont="1" applyBorder="1" applyAlignment="1">
      <alignment horizontal="center" vertical="top" shrinkToFit="1"/>
    </xf>
    <xf numFmtId="166" fontId="4" fillId="0" borderId="6" xfId="0" applyNumberFormat="1" applyFont="1" applyBorder="1" applyAlignment="1">
      <alignment horizontal="left" vertical="top" shrinkToFit="1"/>
    </xf>
    <xf numFmtId="166" fontId="5" fillId="4" borderId="6" xfId="0" applyNumberFormat="1" applyFont="1" applyFill="1" applyBorder="1" applyAlignment="1">
      <alignment horizontal="left" vertical="top" shrinkToFit="1"/>
    </xf>
    <xf numFmtId="166" fontId="5" fillId="4" borderId="6" xfId="0" applyNumberFormat="1" applyFont="1" applyFill="1" applyBorder="1" applyAlignment="1">
      <alignment horizontal="right" vertical="top" shrinkToFit="1"/>
    </xf>
    <xf numFmtId="0" fontId="0" fillId="6" borderId="10" xfId="0" applyFill="1" applyBorder="1" applyAlignment="1">
      <alignment horizontal="left" wrapText="1"/>
    </xf>
    <xf numFmtId="0" fontId="0" fillId="6" borderId="11" xfId="0" applyFill="1" applyBorder="1" applyAlignment="1">
      <alignment horizontal="left" wrapText="1"/>
    </xf>
    <xf numFmtId="0" fontId="0" fillId="6" borderId="12" xfId="0" applyFill="1" applyBorder="1" applyAlignment="1">
      <alignment horizontal="left" wrapText="1"/>
    </xf>
    <xf numFmtId="0" fontId="0" fillId="6" borderId="6" xfId="0" applyFill="1" applyBorder="1" applyAlignment="1">
      <alignment horizontal="left" wrapText="1"/>
    </xf>
    <xf numFmtId="0" fontId="0" fillId="6" borderId="2" xfId="0" applyFill="1" applyBorder="1" applyAlignment="1">
      <alignment horizontal="left" wrapText="1"/>
    </xf>
    <xf numFmtId="0" fontId="0" fillId="6" borderId="3" xfId="0" applyFill="1" applyBorder="1" applyAlignment="1">
      <alignment horizontal="left" wrapText="1"/>
    </xf>
    <xf numFmtId="0" fontId="0" fillId="6" borderId="13" xfId="0" applyFill="1" applyBorder="1" applyAlignment="1">
      <alignment horizontal="left" wrapText="1"/>
    </xf>
    <xf numFmtId="0" fontId="2" fillId="6" borderId="6" xfId="0" applyFont="1" applyFill="1" applyBorder="1" applyAlignment="1">
      <alignment horizontal="center" vertical="top" wrapText="1"/>
    </xf>
    <xf numFmtId="0" fontId="2" fillId="6" borderId="6" xfId="0" applyFont="1" applyFill="1" applyBorder="1" applyAlignment="1">
      <alignment horizontal="left" vertical="top" wrapText="1"/>
    </xf>
    <xf numFmtId="0" fontId="2" fillId="6" borderId="6" xfId="0" applyFont="1" applyFill="1" applyBorder="1" applyAlignment="1">
      <alignment horizontal="left" vertical="top" wrapText="1" indent="2"/>
    </xf>
    <xf numFmtId="1" fontId="4" fillId="0" borderId="6" xfId="0" applyNumberFormat="1" applyFont="1" applyBorder="1" applyAlignment="1">
      <alignment horizontal="center" vertical="top" shrinkToFit="1"/>
    </xf>
    <xf numFmtId="1" fontId="4" fillId="5" borderId="6" xfId="0" applyNumberFormat="1" applyFont="1" applyFill="1" applyBorder="1" applyAlignment="1">
      <alignment horizontal="left" vertical="top" shrinkToFit="1"/>
    </xf>
    <xf numFmtId="170" fontId="4" fillId="0" borderId="6" xfId="0" applyNumberFormat="1" applyFont="1" applyBorder="1" applyAlignment="1">
      <alignment horizontal="center" vertical="top" shrinkToFit="1"/>
    </xf>
    <xf numFmtId="170" fontId="4" fillId="0" borderId="6" xfId="0" applyNumberFormat="1" applyFont="1" applyBorder="1" applyAlignment="1">
      <alignment horizontal="right" vertical="top" shrinkToFit="1"/>
    </xf>
    <xf numFmtId="1" fontId="5" fillId="5" borderId="6" xfId="0" applyNumberFormat="1" applyFont="1" applyFill="1" applyBorder="1" applyAlignment="1">
      <alignment horizontal="left" vertical="top" shrinkToFit="1"/>
    </xf>
    <xf numFmtId="0" fontId="0" fillId="0" borderId="6" xfId="0" applyBorder="1" applyAlignment="1">
      <alignment horizontal="left" vertical="center" wrapText="1"/>
    </xf>
    <xf numFmtId="1" fontId="4" fillId="0" borderId="6" xfId="0" applyNumberFormat="1" applyFont="1" applyBorder="1" applyAlignment="1">
      <alignment horizontal="center" vertical="center" shrinkToFit="1"/>
    </xf>
    <xf numFmtId="166" fontId="4" fillId="0" borderId="6" xfId="0" applyNumberFormat="1" applyFont="1" applyBorder="1" applyAlignment="1">
      <alignment horizontal="left" vertical="center" shrinkToFit="1"/>
    </xf>
    <xf numFmtId="166" fontId="5" fillId="0" borderId="6" xfId="0" applyNumberFormat="1" applyFont="1" applyBorder="1" applyAlignment="1">
      <alignment horizontal="left" vertical="top" shrinkToFit="1"/>
    </xf>
    <xf numFmtId="0" fontId="6" fillId="2" borderId="6" xfId="0" applyFont="1" applyFill="1" applyBorder="1" applyAlignment="1">
      <alignment horizontal="center" vertical="top" wrapText="1"/>
    </xf>
    <xf numFmtId="0" fontId="2" fillId="2" borderId="6" xfId="0" applyFont="1" applyFill="1" applyBorder="1" applyAlignment="1">
      <alignment horizontal="left" vertical="top" wrapText="1" indent="3"/>
    </xf>
    <xf numFmtId="0" fontId="6" fillId="2" borderId="6" xfId="0" applyFont="1" applyFill="1" applyBorder="1" applyAlignment="1">
      <alignment horizontal="left" vertical="top" wrapText="1" indent="2"/>
    </xf>
    <xf numFmtId="1" fontId="5" fillId="0" borderId="6" xfId="0" applyNumberFormat="1" applyFont="1" applyBorder="1" applyAlignment="1">
      <alignment horizontal="center" vertical="top" shrinkToFit="1"/>
    </xf>
    <xf numFmtId="1" fontId="7" fillId="0" borderId="6" xfId="0" applyNumberFormat="1" applyFont="1" applyBorder="1" applyAlignment="1">
      <alignment horizontal="center" vertical="top" shrinkToFit="1"/>
    </xf>
    <xf numFmtId="166" fontId="7" fillId="0" borderId="6" xfId="0" applyNumberFormat="1" applyFont="1" applyBorder="1" applyAlignment="1">
      <alignment horizontal="center" vertical="top" shrinkToFit="1"/>
    </xf>
    <xf numFmtId="166" fontId="7" fillId="0" borderId="6" xfId="0" applyNumberFormat="1" applyFont="1" applyBorder="1" applyAlignment="1">
      <alignment horizontal="right" vertical="top" shrinkToFit="1"/>
    </xf>
    <xf numFmtId="166" fontId="7" fillId="0" borderId="6" xfId="0" applyNumberFormat="1" applyFont="1" applyBorder="1" applyAlignment="1">
      <alignment horizontal="left" vertical="top" shrinkToFit="1"/>
    </xf>
    <xf numFmtId="1" fontId="5" fillId="0" borderId="6" xfId="0" applyNumberFormat="1" applyFont="1" applyBorder="1" applyAlignment="1">
      <alignment horizontal="right" vertical="top" indent="2" shrinkToFit="1"/>
    </xf>
    <xf numFmtId="0" fontId="0" fillId="0" borderId="12" xfId="0" applyBorder="1" applyAlignment="1">
      <alignment horizontal="left" wrapText="1"/>
    </xf>
    <xf numFmtId="0" fontId="6" fillId="2" borderId="6" xfId="0" applyFont="1" applyFill="1" applyBorder="1" applyAlignment="1">
      <alignment horizontal="left" vertical="top" wrapText="1" indent="4"/>
    </xf>
    <xf numFmtId="0" fontId="6" fillId="2" borderId="6" xfId="0" applyFont="1" applyFill="1" applyBorder="1" applyAlignment="1">
      <alignment horizontal="left" vertical="top" wrapText="1"/>
    </xf>
    <xf numFmtId="0" fontId="2" fillId="0" borderId="6" xfId="0" applyFont="1" applyBorder="1" applyAlignment="1">
      <alignment horizontal="left" vertical="top" wrapText="1"/>
    </xf>
    <xf numFmtId="0" fontId="2" fillId="0" borderId="6" xfId="0" applyFont="1" applyBorder="1" applyAlignment="1">
      <alignment horizontal="left" vertical="center" wrapText="1"/>
    </xf>
    <xf numFmtId="0" fontId="3" fillId="0" borderId="6" xfId="0" applyFont="1" applyBorder="1" applyAlignment="1">
      <alignment horizontal="left" vertical="top" wrapText="1" indent="1"/>
    </xf>
    <xf numFmtId="167" fontId="5" fillId="0" borderId="6" xfId="0" applyNumberFormat="1" applyFont="1" applyBorder="1" applyAlignment="1">
      <alignment horizontal="left" vertical="top" shrinkToFit="1"/>
    </xf>
    <xf numFmtId="171" fontId="4" fillId="0" borderId="6" xfId="0" applyNumberFormat="1" applyFont="1" applyBorder="1" applyAlignment="1">
      <alignment horizontal="center" vertical="top" shrinkToFit="1"/>
    </xf>
    <xf numFmtId="0" fontId="0" fillId="2" borderId="6" xfId="0" applyFill="1" applyBorder="1" applyAlignment="1">
      <alignment horizontal="left" vertical="center" wrapText="1"/>
    </xf>
    <xf numFmtId="0" fontId="2" fillId="7" borderId="6" xfId="0" applyFont="1" applyFill="1" applyBorder="1" applyAlignment="1">
      <alignment horizontal="left" vertical="top" wrapText="1"/>
    </xf>
    <xf numFmtId="0" fontId="0" fillId="7" borderId="6" xfId="0" applyFill="1" applyBorder="1" applyAlignment="1">
      <alignment horizontal="left" wrapText="1"/>
    </xf>
    <xf numFmtId="0" fontId="6" fillId="0" borderId="6" xfId="0" applyFont="1" applyBorder="1" applyAlignment="1">
      <alignment horizontal="left" vertical="top" wrapText="1"/>
    </xf>
    <xf numFmtId="0" fontId="6" fillId="0" borderId="6" xfId="0" applyFont="1" applyBorder="1" applyAlignment="1">
      <alignment horizontal="center" vertical="top" wrapText="1"/>
    </xf>
    <xf numFmtId="166" fontId="7" fillId="0" borderId="6" xfId="0" applyNumberFormat="1" applyFont="1" applyBorder="1" applyAlignment="1">
      <alignment horizontal="left" vertical="top" indent="1" shrinkToFit="1"/>
    </xf>
    <xf numFmtId="10" fontId="4" fillId="0" borderId="6" xfId="0" applyNumberFormat="1" applyFont="1" applyBorder="1" applyAlignment="1">
      <alignment horizontal="center" vertical="top" shrinkToFit="1"/>
    </xf>
    <xf numFmtId="172" fontId="4" fillId="0" borderId="6" xfId="0" applyNumberFormat="1" applyFont="1" applyBorder="1" applyAlignment="1">
      <alignment horizontal="center" vertical="top" shrinkToFit="1"/>
    </xf>
    <xf numFmtId="0" fontId="12" fillId="8" borderId="6" xfId="0" applyFont="1" applyFill="1" applyBorder="1" applyAlignment="1">
      <alignment horizontal="left" vertical="top" wrapText="1"/>
    </xf>
    <xf numFmtId="0" fontId="14" fillId="8" borderId="6" xfId="0" applyFont="1" applyFill="1" applyBorder="1" applyAlignment="1">
      <alignment horizontal="center" vertical="top" wrapText="1"/>
    </xf>
    <xf numFmtId="1" fontId="13" fillId="8" borderId="6" xfId="0" applyNumberFormat="1" applyFont="1" applyFill="1" applyBorder="1" applyAlignment="1">
      <alignment horizontal="center" vertical="top" shrinkToFit="1"/>
    </xf>
    <xf numFmtId="166" fontId="13" fillId="8" borderId="6" xfId="0" applyNumberFormat="1" applyFont="1" applyFill="1" applyBorder="1" applyAlignment="1">
      <alignment horizontal="center" vertical="top" shrinkToFit="1"/>
    </xf>
    <xf numFmtId="166" fontId="13" fillId="8" borderId="6" xfId="0" applyNumberFormat="1" applyFont="1" applyFill="1" applyBorder="1" applyAlignment="1">
      <alignment horizontal="left" vertical="top" shrinkToFit="1"/>
    </xf>
    <xf numFmtId="166" fontId="13" fillId="8" borderId="6" xfId="0" applyNumberFormat="1" applyFont="1" applyFill="1" applyBorder="1" applyAlignment="1">
      <alignment horizontal="right" vertical="top" shrinkToFit="1"/>
    </xf>
    <xf numFmtId="166" fontId="13" fillId="8" borderId="6" xfId="0" applyNumberFormat="1" applyFont="1" applyFill="1" applyBorder="1" applyAlignment="1">
      <alignment horizontal="left" vertical="top" indent="1" shrinkToFit="1"/>
    </xf>
    <xf numFmtId="0" fontId="0" fillId="0" borderId="0" xfId="0" applyAlignment="1">
      <alignment horizontal="left" vertical="center"/>
    </xf>
    <xf numFmtId="166" fontId="16" fillId="0" borderId="6" xfId="0" applyNumberFormat="1" applyFont="1" applyBorder="1" applyAlignment="1">
      <alignment horizontal="right" vertical="center" shrinkToFit="1"/>
    </xf>
    <xf numFmtId="2" fontId="4" fillId="0" borderId="6" xfId="0" applyNumberFormat="1" applyFont="1" applyBorder="1" applyAlignment="1">
      <alignment horizontal="right" vertical="center" shrinkToFit="1"/>
    </xf>
    <xf numFmtId="0" fontId="0" fillId="5" borderId="6" xfId="0" applyFill="1" applyBorder="1" applyAlignment="1">
      <alignment horizontal="right" wrapText="1"/>
    </xf>
    <xf numFmtId="0" fontId="0" fillId="4" borderId="6" xfId="0" applyFill="1" applyBorder="1" applyAlignment="1">
      <alignment horizontal="right" wrapText="1"/>
    </xf>
    <xf numFmtId="0" fontId="0" fillId="2" borderId="6" xfId="0" applyFill="1" applyBorder="1" applyAlignment="1">
      <alignment horizontal="right" wrapText="1"/>
    </xf>
    <xf numFmtId="0" fontId="0" fillId="3" borderId="6" xfId="0" applyFill="1" applyBorder="1" applyAlignment="1">
      <alignment horizontal="right" wrapText="1"/>
    </xf>
    <xf numFmtId="1" fontId="4" fillId="0" borderId="6" xfId="0" applyNumberFormat="1" applyFont="1" applyBorder="1" applyAlignment="1">
      <alignment horizontal="right" vertical="center" shrinkToFit="1"/>
    </xf>
    <xf numFmtId="1" fontId="16" fillId="0" borderId="6" xfId="0" applyNumberFormat="1" applyFont="1" applyBorder="1" applyAlignment="1">
      <alignment horizontal="right" vertical="center" shrinkToFit="1"/>
    </xf>
    <xf numFmtId="0" fontId="4" fillId="0" borderId="6" xfId="0" applyFont="1" applyBorder="1" applyAlignment="1">
      <alignment horizontal="right" vertical="center" shrinkToFit="1"/>
    </xf>
    <xf numFmtId="0" fontId="10" fillId="0" borderId="6" xfId="0" applyFont="1" applyBorder="1" applyAlignment="1">
      <alignment horizontal="left" vertical="top" wrapText="1"/>
    </xf>
    <xf numFmtId="0" fontId="4" fillId="9" borderId="6" xfId="0" applyFont="1" applyFill="1" applyBorder="1" applyAlignment="1">
      <alignment horizontal="right" vertical="center" shrinkToFit="1"/>
    </xf>
    <xf numFmtId="1" fontId="4" fillId="9" borderId="6" xfId="0" applyNumberFormat="1" applyFont="1" applyFill="1" applyBorder="1" applyAlignment="1">
      <alignment horizontal="right" vertical="center" shrinkToFit="1"/>
    </xf>
    <xf numFmtId="1" fontId="0" fillId="5" borderId="6" xfId="0" applyNumberFormat="1" applyFill="1" applyBorder="1" applyAlignment="1">
      <alignment horizontal="right" wrapText="1"/>
    </xf>
    <xf numFmtId="1" fontId="0" fillId="4" borderId="6" xfId="0" applyNumberFormat="1" applyFill="1" applyBorder="1" applyAlignment="1">
      <alignment horizontal="right" wrapText="1"/>
    </xf>
    <xf numFmtId="1" fontId="0" fillId="2" borderId="6" xfId="0" applyNumberFormat="1" applyFill="1" applyBorder="1" applyAlignment="1">
      <alignment horizontal="right" wrapText="1"/>
    </xf>
    <xf numFmtId="0" fontId="9" fillId="3" borderId="6" xfId="0" applyFont="1" applyFill="1" applyBorder="1" applyAlignment="1">
      <alignment horizontal="center" vertical="top" wrapText="1"/>
    </xf>
    <xf numFmtId="0" fontId="9" fillId="3" borderId="6" xfId="0" applyFont="1" applyFill="1" applyBorder="1" applyAlignment="1">
      <alignment horizontal="left" vertical="top" wrapText="1"/>
    </xf>
    <xf numFmtId="1" fontId="4" fillId="0" borderId="6" xfId="0" applyNumberFormat="1" applyFont="1" applyBorder="1" applyAlignment="1">
      <alignment vertical="center" shrinkToFit="1"/>
    </xf>
    <xf numFmtId="166" fontId="4" fillId="0" borderId="6" xfId="0" applyNumberFormat="1" applyFont="1" applyBorder="1" applyAlignment="1">
      <alignment vertical="center" shrinkToFit="1"/>
    </xf>
    <xf numFmtId="1" fontId="4" fillId="0" borderId="6" xfId="0" applyNumberFormat="1" applyFont="1" applyBorder="1" applyAlignment="1">
      <alignment vertical="top" shrinkToFit="1"/>
    </xf>
    <xf numFmtId="0" fontId="3" fillId="0" borderId="6" xfId="0" applyFont="1" applyBorder="1" applyAlignment="1">
      <alignment horizontal="left" vertical="center" wrapText="1"/>
    </xf>
    <xf numFmtId="169" fontId="4" fillId="0" borderId="0" xfId="0" applyNumberFormat="1" applyFont="1" applyAlignment="1">
      <alignment horizontal="center" vertical="center" shrinkToFit="1"/>
    </xf>
    <xf numFmtId="0" fontId="3" fillId="0" borderId="0" xfId="0" applyFont="1" applyAlignment="1">
      <alignment horizontal="left" vertical="top" wrapText="1"/>
    </xf>
    <xf numFmtId="0" fontId="3" fillId="0" borderId="0" xfId="0" applyFont="1" applyAlignment="1">
      <alignment horizontal="center" vertical="center" wrapText="1"/>
    </xf>
    <xf numFmtId="0" fontId="4" fillId="0" borderId="8" xfId="0" applyFont="1" applyBorder="1" applyAlignment="1">
      <alignment horizontal="center" vertical="center" shrinkToFit="1"/>
    </xf>
    <xf numFmtId="166" fontId="4" fillId="0" borderId="8" xfId="0" applyNumberFormat="1" applyFont="1" applyBorder="1" applyAlignment="1">
      <alignment horizontal="right" vertical="center" shrinkToFit="1"/>
    </xf>
    <xf numFmtId="166" fontId="4" fillId="0" borderId="8" xfId="0" applyNumberFormat="1" applyFont="1" applyBorder="1" applyAlignment="1">
      <alignment horizontal="center" vertical="center" shrinkToFit="1"/>
    </xf>
    <xf numFmtId="1" fontId="4" fillId="0" borderId="8" xfId="0" applyNumberFormat="1" applyFont="1" applyBorder="1" applyAlignment="1">
      <alignment horizontal="center" vertical="center" shrinkToFit="1"/>
    </xf>
    <xf numFmtId="166" fontId="4" fillId="0" borderId="19" xfId="0" applyNumberFormat="1" applyFont="1" applyBorder="1" applyAlignment="1">
      <alignment horizontal="center" vertical="center" shrinkToFit="1"/>
    </xf>
    <xf numFmtId="166" fontId="15" fillId="12" borderId="18" xfId="0" applyNumberFormat="1" applyFont="1" applyFill="1" applyBorder="1" applyAlignment="1">
      <alignment horizontal="center" vertical="center" shrinkToFit="1"/>
    </xf>
    <xf numFmtId="166" fontId="4" fillId="0" borderId="7" xfId="0" applyNumberFormat="1" applyFont="1" applyBorder="1" applyAlignment="1">
      <alignment vertical="center" shrinkToFit="1"/>
    </xf>
    <xf numFmtId="166" fontId="4" fillId="0" borderId="7" xfId="0" applyNumberFormat="1" applyFont="1" applyBorder="1" applyAlignment="1">
      <alignment horizontal="right" vertical="center" shrinkToFit="1"/>
    </xf>
    <xf numFmtId="1" fontId="4" fillId="0" borderId="4" xfId="0" applyNumberFormat="1" applyFont="1" applyBorder="1" applyAlignment="1">
      <alignment horizontal="right" vertical="center" shrinkToFit="1"/>
    </xf>
    <xf numFmtId="0" fontId="0" fillId="3" borderId="8" xfId="0" applyFill="1" applyBorder="1" applyAlignment="1">
      <alignment horizontal="left" wrapText="1"/>
    </xf>
    <xf numFmtId="166" fontId="15" fillId="11" borderId="9" xfId="0" applyNumberFormat="1" applyFont="1" applyFill="1" applyBorder="1" applyAlignment="1">
      <alignment horizontal="right" vertical="center" shrinkToFit="1"/>
    </xf>
    <xf numFmtId="0" fontId="0" fillId="0" borderId="15" xfId="0" applyBorder="1" applyAlignment="1">
      <alignment horizontal="left" vertical="top"/>
    </xf>
    <xf numFmtId="0" fontId="0" fillId="0" borderId="15" xfId="0" applyBorder="1" applyAlignment="1">
      <alignment horizontal="left" vertical="center"/>
    </xf>
    <xf numFmtId="166" fontId="15" fillId="10" borderId="9" xfId="0" applyNumberFormat="1" applyFont="1" applyFill="1" applyBorder="1" applyAlignment="1">
      <alignment horizontal="right" vertical="center" shrinkToFit="1"/>
    </xf>
    <xf numFmtId="166" fontId="15" fillId="13" borderId="6" xfId="0" applyNumberFormat="1" applyFont="1" applyFill="1" applyBorder="1" applyAlignment="1">
      <alignment horizontal="right" vertical="center" shrinkToFit="1"/>
    </xf>
    <xf numFmtId="0" fontId="3" fillId="0" borderId="7" xfId="0" applyFont="1" applyBorder="1" applyAlignment="1">
      <alignment horizontal="center" vertical="center" wrapText="1"/>
    </xf>
    <xf numFmtId="166" fontId="4" fillId="0" borderId="4" xfId="0" applyNumberFormat="1" applyFont="1" applyBorder="1" applyAlignment="1">
      <alignment horizontal="right" vertical="center" shrinkToFit="1"/>
    </xf>
    <xf numFmtId="0" fontId="3" fillId="0" borderId="10" xfId="0" applyFont="1" applyBorder="1" applyAlignment="1">
      <alignment horizontal="center" vertical="center" wrapText="1"/>
    </xf>
    <xf numFmtId="0" fontId="3" fillId="0" borderId="7" xfId="0" applyFont="1" applyBorder="1" applyAlignment="1">
      <alignment horizontal="center" vertical="top" wrapText="1"/>
    </xf>
    <xf numFmtId="166" fontId="4" fillId="0" borderId="4" xfId="0" applyNumberFormat="1" applyFont="1" applyBorder="1" applyAlignment="1">
      <alignment vertical="center" shrinkToFit="1"/>
    </xf>
    <xf numFmtId="166" fontId="4" fillId="0" borderId="4" xfId="0" applyNumberFormat="1" applyFont="1" applyBorder="1" applyAlignment="1">
      <alignment vertical="top" shrinkToFit="1"/>
    </xf>
    <xf numFmtId="1" fontId="4" fillId="0" borderId="9" xfId="0" applyNumberFormat="1" applyFont="1" applyBorder="1" applyAlignment="1">
      <alignment horizontal="right" vertical="center" shrinkToFit="1"/>
    </xf>
    <xf numFmtId="44" fontId="0" fillId="0" borderId="0" xfId="1" applyFont="1" applyAlignment="1">
      <alignment horizontal="left" vertical="top"/>
    </xf>
    <xf numFmtId="166" fontId="15" fillId="0" borderId="6" xfId="0" applyNumberFormat="1" applyFont="1" applyBorder="1" applyAlignment="1">
      <alignment horizontal="right" vertical="center" shrinkToFit="1"/>
    </xf>
    <xf numFmtId="1" fontId="15" fillId="10" borderId="4" xfId="0" applyNumberFormat="1" applyFont="1" applyFill="1" applyBorder="1" applyAlignment="1">
      <alignment horizontal="center" vertical="center" shrinkToFit="1"/>
    </xf>
    <xf numFmtId="0" fontId="3" fillId="0" borderId="6" xfId="0" applyFont="1" applyBorder="1" applyAlignment="1">
      <alignment horizontal="justify" vertical="top" wrapText="1"/>
    </xf>
    <xf numFmtId="10" fontId="4" fillId="0" borderId="6" xfId="2" applyNumberFormat="1" applyFont="1" applyBorder="1" applyAlignment="1">
      <alignment horizontal="right" vertical="center" shrinkToFit="1"/>
    </xf>
    <xf numFmtId="169" fontId="60" fillId="0" borderId="6" xfId="0" applyNumberFormat="1" applyFont="1" applyBorder="1" applyAlignment="1">
      <alignment horizontal="center" vertical="center" shrinkToFit="1"/>
    </xf>
    <xf numFmtId="0" fontId="61" fillId="0" borderId="6" xfId="0" applyFont="1" applyBorder="1" applyAlignment="1">
      <alignment horizontal="justify" vertical="top" wrapText="1"/>
    </xf>
    <xf numFmtId="0" fontId="61" fillId="0" borderId="10" xfId="0" applyFont="1" applyBorder="1" applyAlignment="1">
      <alignment horizontal="center" vertical="center" wrapText="1"/>
    </xf>
    <xf numFmtId="0" fontId="62" fillId="0" borderId="15" xfId="0" applyFont="1" applyBorder="1" applyAlignment="1">
      <alignment horizontal="left" vertical="top"/>
    </xf>
    <xf numFmtId="166" fontId="60" fillId="0" borderId="4" xfId="0" applyNumberFormat="1" applyFont="1" applyBorder="1" applyAlignment="1">
      <alignment vertical="center" shrinkToFit="1"/>
    </xf>
    <xf numFmtId="166" fontId="60" fillId="0" borderId="7" xfId="0" applyNumberFormat="1" applyFont="1" applyBorder="1" applyAlignment="1">
      <alignment vertical="center" shrinkToFit="1"/>
    </xf>
    <xf numFmtId="166" fontId="60" fillId="0" borderId="6" xfId="0" applyNumberFormat="1" applyFont="1" applyBorder="1" applyAlignment="1">
      <alignment vertical="center" shrinkToFit="1"/>
    </xf>
    <xf numFmtId="0" fontId="61" fillId="0" borderId="7" xfId="0" applyFont="1" applyBorder="1" applyAlignment="1">
      <alignment horizontal="center" vertical="center" wrapText="1"/>
    </xf>
    <xf numFmtId="166" fontId="60" fillId="0" borderId="4" xfId="0" applyNumberFormat="1" applyFont="1" applyBorder="1" applyAlignment="1">
      <alignment horizontal="right" vertical="center" shrinkToFit="1"/>
    </xf>
    <xf numFmtId="166" fontId="60" fillId="0" borderId="7" xfId="0" applyNumberFormat="1" applyFont="1" applyBorder="1" applyAlignment="1">
      <alignment horizontal="right" vertical="center" shrinkToFit="1"/>
    </xf>
    <xf numFmtId="1" fontId="60" fillId="0" borderId="6" xfId="0" applyNumberFormat="1" applyFont="1" applyBorder="1" applyAlignment="1">
      <alignment horizontal="right" vertical="center" shrinkToFit="1"/>
    </xf>
    <xf numFmtId="166" fontId="60" fillId="0" borderId="6" xfId="0" applyNumberFormat="1" applyFont="1" applyBorder="1" applyAlignment="1">
      <alignment horizontal="right" vertical="center" shrinkToFit="1"/>
    </xf>
    <xf numFmtId="169" fontId="60" fillId="0" borderId="6" xfId="0" applyNumberFormat="1" applyFont="1" applyBorder="1" applyAlignment="1">
      <alignment horizontal="center" vertical="top" shrinkToFit="1"/>
    </xf>
    <xf numFmtId="0" fontId="61" fillId="0" borderId="6" xfId="0" applyFont="1" applyBorder="1" applyAlignment="1">
      <alignment horizontal="left" vertical="top" wrapText="1"/>
    </xf>
    <xf numFmtId="0" fontId="61" fillId="0" borderId="6" xfId="0" applyFont="1" applyBorder="1" applyAlignment="1">
      <alignment horizontal="center" vertical="center" wrapText="1"/>
    </xf>
    <xf numFmtId="0" fontId="62" fillId="0" borderId="0" xfId="0" applyFont="1" applyAlignment="1">
      <alignment horizontal="left" vertical="top"/>
    </xf>
    <xf numFmtId="166" fontId="63" fillId="11" borderId="9" xfId="0" applyNumberFormat="1" applyFont="1" applyFill="1" applyBorder="1" applyAlignment="1">
      <alignment horizontal="right" vertical="center" shrinkToFit="1"/>
    </xf>
    <xf numFmtId="0" fontId="22" fillId="4" borderId="6" xfId="0" applyFont="1" applyFill="1" applyBorder="1" applyAlignment="1">
      <alignment horizontal="center" vertical="top" wrapText="1"/>
    </xf>
    <xf numFmtId="0" fontId="22" fillId="4" borderId="6" xfId="0" applyFont="1" applyFill="1" applyBorder="1" applyAlignment="1">
      <alignment horizontal="left" vertical="top" wrapText="1"/>
    </xf>
    <xf numFmtId="0" fontId="62" fillId="4" borderId="6" xfId="0" applyFont="1" applyFill="1" applyBorder="1" applyAlignment="1">
      <alignment horizontal="left" wrapText="1"/>
    </xf>
    <xf numFmtId="0" fontId="22" fillId="5" borderId="6" xfId="0" applyFont="1" applyFill="1" applyBorder="1" applyAlignment="1">
      <alignment horizontal="center" vertical="top" wrapText="1"/>
    </xf>
    <xf numFmtId="0" fontId="22" fillId="5" borderId="6" xfId="0" applyFont="1" applyFill="1" applyBorder="1" applyAlignment="1">
      <alignment horizontal="left" vertical="top" wrapText="1"/>
    </xf>
    <xf numFmtId="0" fontId="62" fillId="5" borderId="6" xfId="0" applyFont="1" applyFill="1" applyBorder="1" applyAlignment="1">
      <alignment horizontal="left" wrapText="1"/>
    </xf>
    <xf numFmtId="0" fontId="61" fillId="0" borderId="6" xfId="0" applyFont="1" applyBorder="1" applyAlignment="1">
      <alignment horizontal="center" vertical="top" wrapText="1"/>
    </xf>
    <xf numFmtId="1" fontId="62" fillId="5" borderId="6" xfId="0" applyNumberFormat="1" applyFont="1" applyFill="1" applyBorder="1" applyAlignment="1">
      <alignment horizontal="right" wrapText="1"/>
    </xf>
    <xf numFmtId="0" fontId="62" fillId="5" borderId="6" xfId="0" applyFont="1" applyFill="1" applyBorder="1" applyAlignment="1">
      <alignment horizontal="right" wrapText="1"/>
    </xf>
    <xf numFmtId="1" fontId="62" fillId="4" borderId="6" xfId="0" applyNumberFormat="1" applyFont="1" applyFill="1" applyBorder="1" applyAlignment="1">
      <alignment horizontal="right" wrapText="1"/>
    </xf>
    <xf numFmtId="0" fontId="62" fillId="4" borderId="6" xfId="0" applyFont="1" applyFill="1" applyBorder="1" applyAlignment="1">
      <alignment horizontal="right" wrapText="1"/>
    </xf>
    <xf numFmtId="167" fontId="60" fillId="0" borderId="6" xfId="0" applyNumberFormat="1" applyFont="1" applyBorder="1" applyAlignment="1">
      <alignment horizontal="center" vertical="top" shrinkToFit="1"/>
    </xf>
    <xf numFmtId="0" fontId="22" fillId="2" borderId="6" xfId="0" applyFont="1" applyFill="1" applyBorder="1" applyAlignment="1">
      <alignment horizontal="center" vertical="top" wrapText="1"/>
    </xf>
    <xf numFmtId="0" fontId="62" fillId="2" borderId="6" xfId="0" applyFont="1" applyFill="1" applyBorder="1" applyAlignment="1">
      <alignment horizontal="left" wrapText="1"/>
    </xf>
    <xf numFmtId="1" fontId="62" fillId="2" borderId="6" xfId="0" applyNumberFormat="1" applyFont="1" applyFill="1" applyBorder="1" applyAlignment="1">
      <alignment horizontal="right" wrapText="1"/>
    </xf>
    <xf numFmtId="0" fontId="62" fillId="2" borderId="6" xfId="0" applyFont="1" applyFill="1" applyBorder="1" applyAlignment="1">
      <alignment horizontal="right" wrapText="1"/>
    </xf>
    <xf numFmtId="168" fontId="60" fillId="0" borderId="6" xfId="0" applyNumberFormat="1" applyFont="1" applyBorder="1" applyAlignment="1">
      <alignment horizontal="center" vertical="top" shrinkToFit="1"/>
    </xf>
    <xf numFmtId="1" fontId="65" fillId="0" borderId="6" xfId="0" applyNumberFormat="1" applyFont="1" applyBorder="1" applyAlignment="1">
      <alignment horizontal="right" vertical="center" shrinkToFit="1"/>
    </xf>
    <xf numFmtId="166" fontId="65" fillId="0" borderId="6" xfId="0" applyNumberFormat="1" applyFont="1" applyBorder="1" applyAlignment="1">
      <alignment horizontal="right" vertical="center" shrinkToFit="1"/>
    </xf>
    <xf numFmtId="168" fontId="60" fillId="0" borderId="6" xfId="0" applyNumberFormat="1" applyFont="1" applyBorder="1" applyAlignment="1">
      <alignment horizontal="center" vertical="center" shrinkToFit="1"/>
    </xf>
    <xf numFmtId="0" fontId="22" fillId="3" borderId="6" xfId="0" applyFont="1" applyFill="1" applyBorder="1" applyAlignment="1">
      <alignment horizontal="center" vertical="top" wrapText="1"/>
    </xf>
    <xf numFmtId="0" fontId="62" fillId="3" borderId="6" xfId="0" applyFont="1" applyFill="1" applyBorder="1" applyAlignment="1">
      <alignment horizontal="left" wrapText="1"/>
    </xf>
    <xf numFmtId="0" fontId="62" fillId="3" borderId="6" xfId="0" applyFont="1" applyFill="1" applyBorder="1" applyAlignment="1">
      <alignment horizontal="right" wrapText="1"/>
    </xf>
    <xf numFmtId="0" fontId="61" fillId="0" borderId="8" xfId="0" applyFont="1" applyBorder="1" applyAlignment="1">
      <alignment horizontal="center" vertical="center" wrapText="1"/>
    </xf>
    <xf numFmtId="166" fontId="60" fillId="0" borderId="9" xfId="0" applyNumberFormat="1" applyFont="1" applyBorder="1" applyAlignment="1">
      <alignment horizontal="right" vertical="center" shrinkToFit="1"/>
    </xf>
    <xf numFmtId="1" fontId="60" fillId="0" borderId="8" xfId="0" applyNumberFormat="1" applyFont="1" applyBorder="1" applyAlignment="1">
      <alignment horizontal="center" vertical="center" shrinkToFit="1"/>
    </xf>
    <xf numFmtId="166" fontId="60" fillId="0" borderId="8" xfId="0" applyNumberFormat="1" applyFont="1" applyBorder="1" applyAlignment="1">
      <alignment horizontal="right" vertical="center" shrinkToFit="1"/>
    </xf>
    <xf numFmtId="166" fontId="60" fillId="0" borderId="8" xfId="0" applyNumberFormat="1" applyFont="1" applyBorder="1" applyAlignment="1">
      <alignment horizontal="center" vertical="center" shrinkToFit="1"/>
    </xf>
    <xf numFmtId="0" fontId="60" fillId="0" borderId="8" xfId="0" applyFont="1" applyBorder="1" applyAlignment="1">
      <alignment horizontal="center" vertical="center" shrinkToFit="1"/>
    </xf>
    <xf numFmtId="0" fontId="0" fillId="0" borderId="0" xfId="0" applyAlignment="1">
      <alignment horizontal="center" vertical="top"/>
    </xf>
    <xf numFmtId="0" fontId="0" fillId="3" borderId="6" xfId="0" applyFill="1" applyBorder="1" applyAlignment="1">
      <alignment horizontal="center" wrapText="1"/>
    </xf>
    <xf numFmtId="0" fontId="62" fillId="4" borderId="6" xfId="0" applyFont="1" applyFill="1" applyBorder="1" applyAlignment="1">
      <alignment horizontal="center" wrapText="1"/>
    </xf>
    <xf numFmtId="0" fontId="62" fillId="5" borderId="6" xfId="0" applyFont="1" applyFill="1" applyBorder="1" applyAlignment="1">
      <alignment horizontal="center" wrapText="1"/>
    </xf>
    <xf numFmtId="0" fontId="60" fillId="9" borderId="6" xfId="0" applyFont="1" applyFill="1" applyBorder="1" applyAlignment="1">
      <alignment horizontal="center" vertical="center" shrinkToFit="1"/>
    </xf>
    <xf numFmtId="0" fontId="60" fillId="0" borderId="6" xfId="0" applyFont="1" applyBorder="1" applyAlignment="1">
      <alignment horizontal="center" vertical="center" shrinkToFit="1"/>
    </xf>
    <xf numFmtId="2" fontId="60" fillId="0" borderId="6" xfId="0" applyNumberFormat="1" applyFont="1" applyBorder="1" applyAlignment="1">
      <alignment horizontal="center" vertical="center" shrinkToFit="1"/>
    </xf>
    <xf numFmtId="1" fontId="60" fillId="0" borderId="6" xfId="0" applyNumberFormat="1" applyFont="1" applyBorder="1" applyAlignment="1">
      <alignment horizontal="center" vertical="center" shrinkToFit="1"/>
    </xf>
    <xf numFmtId="0" fontId="62" fillId="2" borderId="6" xfId="0" applyFont="1" applyFill="1" applyBorder="1" applyAlignment="1">
      <alignment horizontal="center" wrapText="1"/>
    </xf>
    <xf numFmtId="1" fontId="65" fillId="0" borderId="6" xfId="0" applyNumberFormat="1" applyFont="1" applyBorder="1" applyAlignment="1">
      <alignment horizontal="center" vertical="center" shrinkToFit="1"/>
    </xf>
    <xf numFmtId="1" fontId="60" fillId="9" borderId="6" xfId="0" applyNumberFormat="1" applyFont="1" applyFill="1" applyBorder="1" applyAlignment="1">
      <alignment horizontal="center" vertical="center" shrinkToFit="1"/>
    </xf>
    <xf numFmtId="0" fontId="62" fillId="3" borderId="6" xfId="0" applyFont="1" applyFill="1" applyBorder="1" applyAlignment="1">
      <alignment horizontal="center" wrapText="1"/>
    </xf>
    <xf numFmtId="1" fontId="4" fillId="0" borderId="4" xfId="0" applyNumberFormat="1" applyFont="1" applyBorder="1" applyAlignment="1">
      <alignment horizontal="center" vertical="center" shrinkToFit="1"/>
    </xf>
    <xf numFmtId="166" fontId="15" fillId="0" borderId="0" xfId="0" applyNumberFormat="1" applyFont="1" applyAlignment="1">
      <alignment horizontal="center" vertical="center" wrapText="1" shrinkToFit="1"/>
    </xf>
    <xf numFmtId="169" fontId="60" fillId="9" borderId="6" xfId="0" applyNumberFormat="1" applyFont="1" applyFill="1" applyBorder="1" applyAlignment="1">
      <alignment horizontal="center" vertical="center" shrinkToFit="1"/>
    </xf>
    <xf numFmtId="1" fontId="4" fillId="0" borderId="0" xfId="0" applyNumberFormat="1" applyFont="1" applyAlignment="1">
      <alignment horizontal="right" vertical="center" shrinkToFit="1"/>
    </xf>
    <xf numFmtId="169" fontId="60" fillId="9" borderId="6" xfId="0" applyNumberFormat="1" applyFont="1" applyFill="1" applyBorder="1" applyAlignment="1">
      <alignment horizontal="center" vertical="top" shrinkToFit="1"/>
    </xf>
    <xf numFmtId="166" fontId="4" fillId="0" borderId="0" xfId="0" applyNumberFormat="1" applyFont="1" applyAlignment="1">
      <alignment horizontal="right" vertical="center" shrinkToFit="1"/>
    </xf>
    <xf numFmtId="169" fontId="4" fillId="0" borderId="0" xfId="0" applyNumberFormat="1" applyFont="1" applyAlignment="1">
      <alignment horizontal="center" vertical="top" shrinkToFit="1"/>
    </xf>
    <xf numFmtId="169" fontId="60" fillId="9" borderId="8" xfId="0" applyNumberFormat="1" applyFont="1" applyFill="1" applyBorder="1" applyAlignment="1">
      <alignment horizontal="center" vertical="top" shrinkToFit="1"/>
    </xf>
    <xf numFmtId="0" fontId="61" fillId="0" borderId="8" xfId="0" applyFont="1" applyBorder="1" applyAlignment="1">
      <alignment horizontal="justify" vertical="top" wrapText="1"/>
    </xf>
    <xf numFmtId="0" fontId="62" fillId="0" borderId="29" xfId="0" applyFont="1" applyBorder="1" applyAlignment="1">
      <alignment horizontal="left" vertical="top"/>
    </xf>
    <xf numFmtId="166" fontId="60" fillId="0" borderId="12" xfId="0" applyNumberFormat="1" applyFont="1" applyBorder="1" applyAlignment="1">
      <alignment horizontal="right" vertical="center" shrinkToFit="1"/>
    </xf>
    <xf numFmtId="166" fontId="60" fillId="0" borderId="10" xfId="0" applyNumberFormat="1" applyFont="1" applyBorder="1" applyAlignment="1">
      <alignment horizontal="right" vertical="center" shrinkToFit="1"/>
    </xf>
    <xf numFmtId="169" fontId="4" fillId="0" borderId="15" xfId="0" applyNumberFormat="1" applyFont="1" applyBorder="1" applyAlignment="1">
      <alignment horizontal="center" vertical="top" shrinkToFit="1"/>
    </xf>
    <xf numFmtId="0" fontId="3" fillId="0" borderId="15" xfId="0" applyFont="1" applyBorder="1" applyAlignment="1">
      <alignment horizontal="left" vertical="top" wrapText="1"/>
    </xf>
    <xf numFmtId="0" fontId="3" fillId="0" borderId="15" xfId="0" applyFont="1" applyBorder="1" applyAlignment="1">
      <alignment horizontal="center" vertical="center" wrapText="1"/>
    </xf>
    <xf numFmtId="166" fontId="4" fillId="0" borderId="15" xfId="0" applyNumberFormat="1" applyFont="1" applyBorder="1" applyAlignment="1">
      <alignment horizontal="right" vertical="center" shrinkToFit="1"/>
    </xf>
    <xf numFmtId="10" fontId="4" fillId="0" borderId="4" xfId="2" applyNumberFormat="1" applyFont="1" applyBorder="1" applyAlignment="1">
      <alignment horizontal="center" vertical="center" shrinkToFit="1"/>
    </xf>
    <xf numFmtId="1" fontId="15" fillId="10" borderId="5" xfId="0" applyNumberFormat="1" applyFont="1" applyFill="1" applyBorder="1" applyAlignment="1">
      <alignment horizontal="center" vertical="center" shrinkToFit="1"/>
    </xf>
    <xf numFmtId="166" fontId="15" fillId="10" borderId="13" xfId="0" applyNumberFormat="1" applyFont="1" applyFill="1" applyBorder="1" applyAlignment="1">
      <alignment horizontal="right" vertical="center" shrinkToFit="1"/>
    </xf>
    <xf numFmtId="1" fontId="15" fillId="10" borderId="15" xfId="0" applyNumberFormat="1" applyFont="1" applyFill="1" applyBorder="1" applyAlignment="1">
      <alignment horizontal="center" vertical="center" shrinkToFit="1"/>
    </xf>
    <xf numFmtId="10" fontId="15" fillId="10" borderId="15" xfId="2" applyNumberFormat="1" applyFont="1" applyFill="1" applyBorder="1" applyAlignment="1">
      <alignment horizontal="center" vertical="center" shrinkToFit="1"/>
    </xf>
    <xf numFmtId="9" fontId="15" fillId="10" borderId="15" xfId="2" applyFont="1" applyFill="1" applyBorder="1" applyAlignment="1">
      <alignment horizontal="center" vertical="center" shrinkToFit="1"/>
    </xf>
    <xf numFmtId="0" fontId="69" fillId="0" borderId="6" xfId="0" applyFont="1" applyBorder="1" applyAlignment="1">
      <alignment horizontal="center" vertical="top" wrapText="1"/>
    </xf>
    <xf numFmtId="169" fontId="70" fillId="0" borderId="6" xfId="0" applyNumberFormat="1" applyFont="1" applyBorder="1" applyAlignment="1">
      <alignment horizontal="center" vertical="top" shrinkToFit="1"/>
    </xf>
    <xf numFmtId="0" fontId="71" fillId="0" borderId="6" xfId="0" applyFont="1" applyBorder="1" applyAlignment="1">
      <alignment horizontal="justify" vertical="top" wrapText="1"/>
    </xf>
    <xf numFmtId="169" fontId="70" fillId="9" borderId="6" xfId="0" applyNumberFormat="1" applyFont="1" applyFill="1" applyBorder="1" applyAlignment="1">
      <alignment horizontal="center" vertical="top" shrinkToFit="1"/>
    </xf>
    <xf numFmtId="169" fontId="70" fillId="9" borderId="6" xfId="0" applyNumberFormat="1" applyFont="1" applyFill="1" applyBorder="1" applyAlignment="1">
      <alignment horizontal="center" vertical="center" shrinkToFit="1"/>
    </xf>
    <xf numFmtId="169" fontId="70" fillId="9" borderId="8" xfId="0" applyNumberFormat="1" applyFont="1" applyFill="1" applyBorder="1" applyAlignment="1">
      <alignment horizontal="center" vertical="top" shrinkToFit="1"/>
    </xf>
    <xf numFmtId="0" fontId="71" fillId="0" borderId="8" xfId="0" applyFont="1" applyBorder="1" applyAlignment="1">
      <alignment horizontal="justify" vertical="top" wrapText="1"/>
    </xf>
    <xf numFmtId="0" fontId="71" fillId="0" borderId="7" xfId="0" applyFont="1" applyBorder="1" applyAlignment="1">
      <alignment horizontal="justify" vertical="top" wrapText="1"/>
    </xf>
    <xf numFmtId="0" fontId="71" fillId="0" borderId="10" xfId="0" applyFont="1" applyBorder="1" applyAlignment="1">
      <alignment horizontal="justify" vertical="top" wrapText="1"/>
    </xf>
    <xf numFmtId="0" fontId="72" fillId="0" borderId="15" xfId="0" applyFont="1" applyBorder="1" applyAlignment="1">
      <alignment horizontal="justify" vertical="top" wrapText="1"/>
    </xf>
    <xf numFmtId="0" fontId="72" fillId="0" borderId="29" xfId="0" applyFont="1" applyBorder="1" applyAlignment="1">
      <alignment horizontal="justify" vertical="top" wrapText="1"/>
    </xf>
    <xf numFmtId="169" fontId="70" fillId="9" borderId="15" xfId="0" applyNumberFormat="1" applyFont="1" applyFill="1" applyBorder="1" applyAlignment="1">
      <alignment horizontal="center" vertical="top" shrinkToFit="1"/>
    </xf>
    <xf numFmtId="0" fontId="71" fillId="0" borderId="15" xfId="0" applyFont="1" applyBorder="1" applyAlignment="1">
      <alignment horizontal="justify" vertical="top" wrapText="1"/>
    </xf>
    <xf numFmtId="0" fontId="3" fillId="51" borderId="6" xfId="0" applyFont="1" applyFill="1" applyBorder="1" applyAlignment="1">
      <alignment horizontal="justify" vertical="top" wrapText="1"/>
    </xf>
    <xf numFmtId="0" fontId="3" fillId="52" borderId="6" xfId="0" applyFont="1" applyFill="1" applyBorder="1" applyAlignment="1">
      <alignment horizontal="justify" vertical="top" wrapText="1"/>
    </xf>
    <xf numFmtId="0" fontId="3" fillId="53" borderId="6" xfId="0" applyFont="1" applyFill="1" applyBorder="1" applyAlignment="1">
      <alignment horizontal="justify" vertical="top" wrapText="1"/>
    </xf>
    <xf numFmtId="0" fontId="3" fillId="54" borderId="6" xfId="0" applyFont="1" applyFill="1" applyBorder="1" applyAlignment="1">
      <alignment horizontal="justify" vertical="top" wrapText="1"/>
    </xf>
    <xf numFmtId="0" fontId="21" fillId="0" borderId="11" xfId="370" applyFont="1" applyBorder="1"/>
    <xf numFmtId="0" fontId="73" fillId="0" borderId="0" xfId="370" applyFont="1"/>
    <xf numFmtId="0" fontId="58" fillId="0" borderId="0" xfId="370"/>
    <xf numFmtId="0" fontId="73" fillId="0" borderId="0" xfId="370" applyFont="1" applyAlignment="1">
      <alignment horizontal="center"/>
    </xf>
    <xf numFmtId="0" fontId="73" fillId="0" borderId="0" xfId="370" applyFont="1" applyAlignment="1">
      <alignment horizontal="left"/>
    </xf>
    <xf numFmtId="0" fontId="21" fillId="0" borderId="40" xfId="370" applyFont="1" applyBorder="1"/>
    <xf numFmtId="0" fontId="21" fillId="0" borderId="39" xfId="370" applyFont="1" applyBorder="1"/>
    <xf numFmtId="0" fontId="58" fillId="0" borderId="28" xfId="370" applyBorder="1"/>
    <xf numFmtId="0" fontId="73" fillId="0" borderId="0" xfId="370" applyFont="1" applyAlignment="1">
      <alignment vertical="center"/>
    </xf>
    <xf numFmtId="197" fontId="76" fillId="0" borderId="6" xfId="370" applyNumberFormat="1" applyFont="1" applyBorder="1" applyAlignment="1">
      <alignment horizontal="center" wrapText="1"/>
    </xf>
    <xf numFmtId="0" fontId="76" fillId="0" borderId="8" xfId="370" applyFont="1" applyBorder="1" applyAlignment="1">
      <alignment horizontal="center"/>
    </xf>
    <xf numFmtId="197" fontId="76" fillId="0" borderId="8" xfId="370" applyNumberFormat="1" applyFont="1" applyBorder="1" applyAlignment="1">
      <alignment horizontal="center" wrapText="1"/>
    </xf>
    <xf numFmtId="197" fontId="76" fillId="0" borderId="8" xfId="370" applyNumberFormat="1" applyFont="1" applyBorder="1" applyAlignment="1">
      <alignment horizontal="center"/>
    </xf>
    <xf numFmtId="3" fontId="76" fillId="0" borderId="8" xfId="370" applyNumberFormat="1" applyFont="1" applyBorder="1" applyAlignment="1">
      <alignment horizontal="center"/>
    </xf>
    <xf numFmtId="198" fontId="76" fillId="0" borderId="8" xfId="370" applyNumberFormat="1" applyFont="1" applyBorder="1" applyAlignment="1">
      <alignment horizontal="center"/>
    </xf>
    <xf numFmtId="0" fontId="74" fillId="0" borderId="8" xfId="370" applyFont="1" applyBorder="1" applyAlignment="1">
      <alignment vertical="center" wrapText="1"/>
    </xf>
    <xf numFmtId="0" fontId="77" fillId="0" borderId="0" xfId="370" applyFont="1" applyAlignment="1">
      <alignment horizontal="center"/>
    </xf>
    <xf numFmtId="0" fontId="78" fillId="0" borderId="42" xfId="370" applyFont="1" applyBorder="1" applyAlignment="1">
      <alignment horizontal="center" vertical="top" wrapText="1"/>
    </xf>
    <xf numFmtId="0" fontId="78" fillId="0" borderId="43" xfId="370" applyFont="1" applyBorder="1" applyAlignment="1">
      <alignment horizontal="left" vertical="top" wrapText="1"/>
    </xf>
    <xf numFmtId="0" fontId="79" fillId="0" borderId="43" xfId="370" applyFont="1" applyBorder="1" applyAlignment="1">
      <alignment horizontal="center" vertical="center" wrapText="1"/>
    </xf>
    <xf numFmtId="0" fontId="73" fillId="0" borderId="0" xfId="370" applyFont="1" applyAlignment="1">
      <alignment horizontal="center" vertical="top"/>
    </xf>
    <xf numFmtId="0" fontId="78" fillId="0" borderId="45" xfId="370" applyFont="1" applyBorder="1" applyAlignment="1">
      <alignment horizontal="center" vertical="top" wrapText="1"/>
    </xf>
    <xf numFmtId="0" fontId="78" fillId="0" borderId="6" xfId="370" applyFont="1" applyBorder="1" applyAlignment="1">
      <alignment horizontal="left" vertical="top" wrapText="1"/>
    </xf>
    <xf numFmtId="0" fontId="79" fillId="0" borderId="6" xfId="370" applyFont="1" applyBorder="1" applyAlignment="1">
      <alignment horizontal="center" vertical="center" wrapText="1"/>
    </xf>
    <xf numFmtId="0" fontId="79" fillId="0" borderId="7" xfId="370" applyFont="1" applyBorder="1" applyAlignment="1">
      <alignment horizontal="left" wrapText="1"/>
    </xf>
    <xf numFmtId="0" fontId="73" fillId="0" borderId="6" xfId="370" applyFont="1" applyBorder="1" applyAlignment="1">
      <alignment horizontal="left" vertical="top"/>
    </xf>
    <xf numFmtId="14" fontId="73" fillId="0" borderId="6" xfId="370" applyNumberFormat="1" applyFont="1" applyBorder="1" applyAlignment="1">
      <alignment horizontal="left" vertical="top"/>
    </xf>
    <xf numFmtId="0" fontId="73" fillId="0" borderId="0" xfId="370" applyFont="1" applyAlignment="1">
      <alignment horizontal="left" vertical="top"/>
    </xf>
    <xf numFmtId="0" fontId="79" fillId="0" borderId="45" xfId="370" applyFont="1" applyBorder="1" applyAlignment="1">
      <alignment horizontal="center" vertical="top" wrapText="1"/>
    </xf>
    <xf numFmtId="0" fontId="79" fillId="0" borderId="6" xfId="370" applyFont="1" applyBorder="1" applyAlignment="1">
      <alignment horizontal="left" vertical="top" wrapText="1"/>
    </xf>
    <xf numFmtId="2" fontId="81" fillId="0" borderId="6" xfId="370" applyNumberFormat="1" applyFont="1" applyBorder="1" applyAlignment="1">
      <alignment horizontal="center" vertical="center" shrinkToFit="1"/>
    </xf>
    <xf numFmtId="166" fontId="81" fillId="0" borderId="6" xfId="370" applyNumberFormat="1" applyFont="1" applyBorder="1" applyAlignment="1">
      <alignment horizontal="center" vertical="center" shrinkToFit="1"/>
    </xf>
    <xf numFmtId="166" fontId="81" fillId="0" borderId="7" xfId="370" applyNumberFormat="1" applyFont="1" applyBorder="1" applyAlignment="1">
      <alignment horizontal="center" vertical="center" shrinkToFit="1"/>
    </xf>
    <xf numFmtId="0" fontId="73" fillId="0" borderId="6" xfId="370" applyFont="1" applyBorder="1" applyAlignment="1">
      <alignment horizontal="center" vertical="center"/>
    </xf>
    <xf numFmtId="199" fontId="73" fillId="0" borderId="6" xfId="370" applyNumberFormat="1" applyFont="1" applyBorder="1" applyAlignment="1">
      <alignment horizontal="center" vertical="center"/>
    </xf>
    <xf numFmtId="2" fontId="73" fillId="0" borderId="6" xfId="370" applyNumberFormat="1" applyFont="1" applyBorder="1" applyAlignment="1">
      <alignment horizontal="center" vertical="center"/>
    </xf>
    <xf numFmtId="196" fontId="73" fillId="0" borderId="6" xfId="370" applyNumberFormat="1" applyFont="1" applyBorder="1" applyAlignment="1">
      <alignment horizontal="center" vertical="center"/>
    </xf>
    <xf numFmtId="0" fontId="79" fillId="0" borderId="7" xfId="370" applyFont="1" applyBorder="1" applyAlignment="1">
      <alignment horizontal="center" vertical="center" wrapText="1"/>
    </xf>
    <xf numFmtId="0" fontId="79" fillId="0" borderId="45" xfId="370" applyFont="1" applyBorder="1" applyAlignment="1">
      <alignment horizontal="center" vertical="center" wrapText="1"/>
    </xf>
    <xf numFmtId="0" fontId="79" fillId="0" borderId="47" xfId="370" applyFont="1" applyBorder="1" applyAlignment="1">
      <alignment horizontal="center" vertical="top" wrapText="1"/>
    </xf>
    <xf numFmtId="0" fontId="78" fillId="0" borderId="48" xfId="370" applyFont="1" applyBorder="1" applyAlignment="1">
      <alignment horizontal="right" vertical="center" wrapText="1"/>
    </xf>
    <xf numFmtId="0" fontId="79" fillId="0" borderId="48" xfId="370" applyFont="1" applyBorder="1" applyAlignment="1">
      <alignment horizontal="center" vertical="center" wrapText="1"/>
    </xf>
    <xf numFmtId="2" fontId="81" fillId="0" borderId="48" xfId="370" applyNumberFormat="1" applyFont="1" applyBorder="1" applyAlignment="1">
      <alignment horizontal="center" vertical="center" shrinkToFit="1"/>
    </xf>
    <xf numFmtId="166" fontId="81" fillId="0" borderId="48" xfId="370" applyNumberFormat="1" applyFont="1" applyBorder="1" applyAlignment="1">
      <alignment horizontal="center" vertical="center" shrinkToFit="1"/>
    </xf>
    <xf numFmtId="166" fontId="81" fillId="0" borderId="49" xfId="370" applyNumberFormat="1" applyFont="1" applyBorder="1" applyAlignment="1">
      <alignment horizontal="center" vertical="center" shrinkToFit="1"/>
    </xf>
    <xf numFmtId="0" fontId="73" fillId="0" borderId="48" xfId="370" applyFont="1" applyBorder="1" applyAlignment="1">
      <alignment horizontal="center" vertical="center"/>
    </xf>
    <xf numFmtId="199" fontId="73" fillId="0" borderId="48" xfId="370" applyNumberFormat="1" applyFont="1" applyBorder="1" applyAlignment="1">
      <alignment horizontal="center" vertical="center"/>
    </xf>
    <xf numFmtId="0" fontId="73" fillId="0" borderId="48" xfId="370" applyFont="1" applyBorder="1" applyAlignment="1">
      <alignment horizontal="left" vertical="top"/>
    </xf>
    <xf numFmtId="0" fontId="79" fillId="0" borderId="51" xfId="370" applyFont="1" applyBorder="1" applyAlignment="1">
      <alignment horizontal="center" vertical="center" wrapText="1"/>
    </xf>
    <xf numFmtId="0" fontId="73" fillId="0" borderId="43" xfId="370" applyFont="1" applyBorder="1" applyAlignment="1">
      <alignment horizontal="center" vertical="center"/>
    </xf>
    <xf numFmtId="199" fontId="73" fillId="0" borderId="43" xfId="370" applyNumberFormat="1" applyFont="1" applyBorder="1" applyAlignment="1">
      <alignment horizontal="center" vertical="center"/>
    </xf>
    <xf numFmtId="0" fontId="73" fillId="0" borderId="43" xfId="370" applyFont="1" applyBorder="1" applyAlignment="1">
      <alignment horizontal="left" vertical="top"/>
    </xf>
    <xf numFmtId="200" fontId="81" fillId="0" borderId="45" xfId="370" applyNumberFormat="1" applyFont="1" applyBorder="1" applyAlignment="1">
      <alignment horizontal="center" vertical="top" shrinkToFit="1"/>
    </xf>
    <xf numFmtId="0" fontId="80" fillId="0" borderId="6" xfId="370" applyFont="1" applyBorder="1" applyAlignment="1">
      <alignment horizontal="left" vertical="top" wrapText="1"/>
    </xf>
    <xf numFmtId="200" fontId="81" fillId="0" borderId="47" xfId="370" applyNumberFormat="1" applyFont="1" applyBorder="1" applyAlignment="1">
      <alignment horizontal="center" vertical="top" shrinkToFit="1"/>
    </xf>
    <xf numFmtId="0" fontId="79" fillId="0" borderId="47" xfId="370" applyFont="1" applyBorder="1" applyAlignment="1">
      <alignment horizontal="center" vertical="center" wrapText="1"/>
    </xf>
    <xf numFmtId="10" fontId="73" fillId="0" borderId="6" xfId="370" applyNumberFormat="1" applyFont="1" applyBorder="1" applyAlignment="1">
      <alignment horizontal="center" vertical="center"/>
    </xf>
    <xf numFmtId="8" fontId="82" fillId="0" borderId="48" xfId="370" applyNumberFormat="1" applyFont="1" applyBorder="1" applyAlignment="1">
      <alignment horizontal="center" vertical="center"/>
    </xf>
    <xf numFmtId="201" fontId="81" fillId="0" borderId="45" xfId="370" applyNumberFormat="1" applyFont="1" applyBorder="1" applyAlignment="1">
      <alignment horizontal="center" vertical="top" shrinkToFit="1"/>
    </xf>
    <xf numFmtId="201" fontId="81" fillId="0" borderId="47" xfId="370" applyNumberFormat="1" applyFont="1" applyBorder="1" applyAlignment="1">
      <alignment horizontal="center" vertical="top" shrinkToFit="1"/>
    </xf>
    <xf numFmtId="201" fontId="81" fillId="0" borderId="45" xfId="370" applyNumberFormat="1" applyFont="1" applyBorder="1" applyAlignment="1">
      <alignment horizontal="center" vertical="center" shrinkToFit="1"/>
    </xf>
    <xf numFmtId="0" fontId="79" fillId="0" borderId="51" xfId="370" applyFont="1" applyBorder="1" applyAlignment="1">
      <alignment horizontal="left" wrapText="1"/>
    </xf>
    <xf numFmtId="202" fontId="81" fillId="0" borderId="45" xfId="370" applyNumberFormat="1" applyFont="1" applyBorder="1" applyAlignment="1">
      <alignment horizontal="center" vertical="top" shrinkToFit="1"/>
    </xf>
    <xf numFmtId="202" fontId="81" fillId="0" borderId="47" xfId="370" applyNumberFormat="1" applyFont="1" applyBorder="1" applyAlignment="1">
      <alignment horizontal="center" vertical="top" shrinkToFit="1"/>
    </xf>
    <xf numFmtId="0" fontId="79" fillId="0" borderId="42" xfId="370" applyFont="1" applyBorder="1" applyAlignment="1">
      <alignment horizontal="left" wrapText="1"/>
    </xf>
    <xf numFmtId="0" fontId="79" fillId="0" borderId="8" xfId="370" applyFont="1" applyBorder="1" applyAlignment="1">
      <alignment horizontal="center" vertical="center" wrapText="1"/>
    </xf>
    <xf numFmtId="202" fontId="81" fillId="0" borderId="45" xfId="370" applyNumberFormat="1" applyFont="1" applyBorder="1" applyAlignment="1">
      <alignment horizontal="center" vertical="center" shrinkToFit="1"/>
    </xf>
    <xf numFmtId="9" fontId="73" fillId="0" borderId="6" xfId="370" applyNumberFormat="1" applyFont="1" applyBorder="1" applyAlignment="1">
      <alignment horizontal="left" vertical="top"/>
    </xf>
    <xf numFmtId="8" fontId="83" fillId="0" borderId="6" xfId="370" applyNumberFormat="1" applyFont="1" applyBorder="1" applyAlignment="1">
      <alignment horizontal="center" vertical="center"/>
    </xf>
    <xf numFmtId="8" fontId="82" fillId="0" borderId="6" xfId="370" applyNumberFormat="1" applyFont="1" applyBorder="1" applyAlignment="1">
      <alignment horizontal="left" vertical="center"/>
    </xf>
    <xf numFmtId="8" fontId="84" fillId="0" borderId="6" xfId="370" applyNumberFormat="1" applyFont="1" applyBorder="1" applyAlignment="1">
      <alignment horizontal="left" vertical="top"/>
    </xf>
    <xf numFmtId="8" fontId="83" fillId="0" borderId="6" xfId="370" applyNumberFormat="1" applyFont="1" applyBorder="1" applyAlignment="1">
      <alignment horizontal="left" vertical="center"/>
    </xf>
    <xf numFmtId="10" fontId="73" fillId="0" borderId="6" xfId="370" applyNumberFormat="1" applyFont="1" applyBorder="1" applyAlignment="1">
      <alignment horizontal="left" vertical="top"/>
    </xf>
    <xf numFmtId="0" fontId="73" fillId="9" borderId="47" xfId="370" applyFont="1" applyFill="1" applyBorder="1" applyAlignment="1">
      <alignment horizontal="left" vertical="center"/>
    </xf>
    <xf numFmtId="0" fontId="74" fillId="9" borderId="49" xfId="370" applyFont="1" applyFill="1" applyBorder="1" applyAlignment="1">
      <alignment horizontal="right" vertical="center"/>
    </xf>
    <xf numFmtId="0" fontId="73" fillId="9" borderId="48" xfId="370" applyFont="1" applyFill="1" applyBorder="1" applyAlignment="1">
      <alignment horizontal="center" vertical="center"/>
    </xf>
    <xf numFmtId="203" fontId="73" fillId="9" borderId="48" xfId="370" applyNumberFormat="1" applyFont="1" applyFill="1" applyBorder="1" applyAlignment="1">
      <alignment horizontal="center" vertical="center"/>
    </xf>
    <xf numFmtId="2" fontId="73" fillId="9" borderId="48" xfId="370" applyNumberFormat="1" applyFont="1" applyFill="1" applyBorder="1" applyAlignment="1">
      <alignment horizontal="right" vertical="center"/>
    </xf>
    <xf numFmtId="195" fontId="73" fillId="9" borderId="48" xfId="370" applyNumberFormat="1" applyFont="1" applyFill="1" applyBorder="1" applyAlignment="1">
      <alignment horizontal="center" vertical="center"/>
    </xf>
    <xf numFmtId="2" fontId="73" fillId="9" borderId="48" xfId="370" applyNumberFormat="1" applyFont="1" applyFill="1" applyBorder="1" applyAlignment="1">
      <alignment horizontal="center" vertical="center"/>
    </xf>
    <xf numFmtId="195" fontId="73" fillId="9" borderId="48" xfId="370" applyNumberFormat="1" applyFont="1" applyFill="1" applyBorder="1" applyAlignment="1">
      <alignment horizontal="center" vertical="center" wrapText="1"/>
    </xf>
    <xf numFmtId="0" fontId="73" fillId="9" borderId="0" xfId="370" applyFont="1" applyFill="1"/>
    <xf numFmtId="0" fontId="58" fillId="9" borderId="0" xfId="370" applyFill="1"/>
    <xf numFmtId="0" fontId="73" fillId="0" borderId="9" xfId="370" applyFont="1" applyBorder="1" applyAlignment="1">
      <alignment horizontal="left" vertical="center"/>
    </xf>
    <xf numFmtId="0" fontId="73" fillId="0" borderId="2" xfId="370" applyFont="1" applyBorder="1" applyAlignment="1">
      <alignment vertical="center" wrapText="1"/>
    </xf>
    <xf numFmtId="0" fontId="73" fillId="0" borderId="9" xfId="370" applyFont="1" applyBorder="1" applyAlignment="1">
      <alignment horizontal="center" vertical="center"/>
    </xf>
    <xf numFmtId="203" fontId="73" fillId="0" borderId="9" xfId="370" applyNumberFormat="1" applyFont="1" applyBorder="1" applyAlignment="1">
      <alignment horizontal="center" vertical="center"/>
    </xf>
    <xf numFmtId="2" fontId="73" fillId="0" borderId="9" xfId="370" applyNumberFormat="1" applyFont="1" applyBorder="1" applyAlignment="1">
      <alignment horizontal="right" vertical="center"/>
    </xf>
    <xf numFmtId="195" fontId="73" fillId="0" borderId="9" xfId="370" applyNumberFormat="1" applyFont="1" applyBorder="1" applyAlignment="1">
      <alignment horizontal="center" vertical="center"/>
    </xf>
    <xf numFmtId="2" fontId="73" fillId="0" borderId="9" xfId="370" applyNumberFormat="1" applyFont="1" applyBorder="1" applyAlignment="1">
      <alignment horizontal="center" vertical="center"/>
    </xf>
    <xf numFmtId="195" fontId="73" fillId="0" borderId="9" xfId="370" applyNumberFormat="1" applyFont="1" applyBorder="1" applyAlignment="1">
      <alignment horizontal="center" vertical="center" wrapText="1"/>
    </xf>
    <xf numFmtId="0" fontId="73" fillId="57" borderId="6" xfId="370" applyFont="1" applyFill="1" applyBorder="1" applyAlignment="1">
      <alignment horizontal="center" vertical="center"/>
    </xf>
    <xf numFmtId="0" fontId="74" fillId="57" borderId="7" xfId="370" applyFont="1" applyFill="1" applyBorder="1" applyAlignment="1">
      <alignment vertical="center" wrapText="1"/>
    </xf>
    <xf numFmtId="0" fontId="73" fillId="57" borderId="6" xfId="370" applyFont="1" applyFill="1" applyBorder="1" applyAlignment="1">
      <alignment horizontal="center" vertical="center" wrapText="1"/>
    </xf>
    <xf numFmtId="0" fontId="79" fillId="57" borderId="6" xfId="370" applyFont="1" applyFill="1" applyBorder="1" applyAlignment="1">
      <alignment horizontal="center" vertical="center" wrapText="1"/>
    </xf>
    <xf numFmtId="2" fontId="81" fillId="57" borderId="6" xfId="370" applyNumberFormat="1" applyFont="1" applyFill="1" applyBorder="1" applyAlignment="1">
      <alignment horizontal="center" vertical="center" shrinkToFit="1"/>
    </xf>
    <xf numFmtId="166" fontId="81" fillId="57" borderId="6" xfId="370" applyNumberFormat="1" applyFont="1" applyFill="1" applyBorder="1" applyAlignment="1">
      <alignment horizontal="center" vertical="center" shrinkToFit="1"/>
    </xf>
    <xf numFmtId="166" fontId="81" fillId="57" borderId="7" xfId="370" applyNumberFormat="1" applyFont="1" applyFill="1" applyBorder="1" applyAlignment="1">
      <alignment horizontal="center" vertical="center" shrinkToFit="1"/>
    </xf>
    <xf numFmtId="4" fontId="73" fillId="57" borderId="6" xfId="370" applyNumberFormat="1" applyFont="1" applyFill="1" applyBorder="1" applyAlignment="1">
      <alignment horizontal="center" vertical="center" wrapText="1"/>
    </xf>
    <xf numFmtId="199" fontId="73" fillId="57" borderId="6" xfId="370" applyNumberFormat="1" applyFont="1" applyFill="1" applyBorder="1" applyAlignment="1">
      <alignment horizontal="center" vertical="center"/>
    </xf>
    <xf numFmtId="196" fontId="73" fillId="57" borderId="6" xfId="370" applyNumberFormat="1" applyFont="1" applyFill="1" applyBorder="1" applyAlignment="1">
      <alignment horizontal="center" vertical="center"/>
    </xf>
    <xf numFmtId="0" fontId="73" fillId="57" borderId="6" xfId="370" applyFont="1" applyFill="1" applyBorder="1" applyAlignment="1">
      <alignment horizontal="left" vertical="top"/>
    </xf>
    <xf numFmtId="0" fontId="58" fillId="57" borderId="0" xfId="370" applyFill="1"/>
    <xf numFmtId="0" fontId="79" fillId="0" borderId="6" xfId="370" applyFont="1" applyBorder="1" applyAlignment="1">
      <alignment horizontal="justify" vertical="top" wrapText="1"/>
    </xf>
    <xf numFmtId="0" fontId="73" fillId="0" borderId="6" xfId="370" applyFont="1" applyBorder="1" applyAlignment="1">
      <alignment horizontal="center" vertical="center" wrapText="1"/>
    </xf>
    <xf numFmtId="203" fontId="73" fillId="0" borderId="6" xfId="370" applyNumberFormat="1" applyFont="1" applyBorder="1" applyAlignment="1">
      <alignment horizontal="center" vertical="center"/>
    </xf>
    <xf numFmtId="4" fontId="73" fillId="0" borderId="6" xfId="370" applyNumberFormat="1" applyFont="1" applyBorder="1" applyAlignment="1">
      <alignment horizontal="center" vertical="center" wrapText="1"/>
    </xf>
    <xf numFmtId="195" fontId="73" fillId="0" borderId="6" xfId="370" applyNumberFormat="1" applyFont="1" applyBorder="1" applyAlignment="1">
      <alignment horizontal="center" vertical="center"/>
    </xf>
    <xf numFmtId="44" fontId="73" fillId="0" borderId="6" xfId="352" applyFont="1" applyBorder="1" applyAlignment="1">
      <alignment horizontal="right" vertical="center"/>
    </xf>
    <xf numFmtId="195" fontId="73" fillId="0" borderId="6" xfId="370" applyNumberFormat="1" applyFont="1" applyBorder="1" applyAlignment="1">
      <alignment horizontal="center" vertical="center" wrapText="1"/>
    </xf>
    <xf numFmtId="8" fontId="73" fillId="0" borderId="6" xfId="370" applyNumberFormat="1" applyFont="1" applyBorder="1" applyAlignment="1">
      <alignment horizontal="right" vertical="center" wrapText="1"/>
    </xf>
    <xf numFmtId="199" fontId="73" fillId="0" borderId="6" xfId="370" applyNumberFormat="1" applyFont="1" applyBorder="1" applyAlignment="1">
      <alignment horizontal="right" vertical="center"/>
    </xf>
    <xf numFmtId="0" fontId="58" fillId="0" borderId="0" xfId="370" applyAlignment="1">
      <alignment horizontal="left" vertical="top"/>
    </xf>
    <xf numFmtId="0" fontId="79" fillId="0" borderId="7" xfId="370" applyFont="1" applyBorder="1" applyAlignment="1">
      <alignment horizontal="justify" vertical="top" wrapText="1"/>
    </xf>
    <xf numFmtId="44" fontId="81" fillId="0" borderId="6" xfId="352" applyFont="1" applyFill="1" applyBorder="1" applyAlignment="1">
      <alignment horizontal="center" vertical="center" shrinkToFit="1"/>
    </xf>
    <xf numFmtId="2" fontId="85" fillId="0" borderId="6" xfId="370" applyNumberFormat="1" applyFont="1" applyBorder="1" applyAlignment="1">
      <alignment horizontal="center" vertical="center" shrinkToFit="1"/>
    </xf>
    <xf numFmtId="169" fontId="4" fillId="0" borderId="6" xfId="370" applyNumberFormat="1" applyFont="1" applyBorder="1" applyAlignment="1">
      <alignment horizontal="center" vertical="center" shrinkToFit="1"/>
    </xf>
    <xf numFmtId="0" fontId="86" fillId="0" borderId="0" xfId="370" applyFont="1"/>
    <xf numFmtId="44" fontId="81" fillId="0" borderId="6" xfId="352" applyFont="1" applyBorder="1" applyAlignment="1">
      <alignment horizontal="center" vertical="center" shrinkToFit="1"/>
    </xf>
    <xf numFmtId="44" fontId="73" fillId="0" borderId="6" xfId="352" applyFont="1" applyBorder="1" applyAlignment="1">
      <alignment horizontal="center" vertical="center"/>
    </xf>
    <xf numFmtId="0" fontId="73" fillId="0" borderId="8" xfId="370" applyFont="1" applyBorder="1" applyAlignment="1">
      <alignment horizontal="center" vertical="center"/>
    </xf>
    <xf numFmtId="0" fontId="73" fillId="0" borderId="8" xfId="370" applyFont="1" applyBorder="1" applyAlignment="1">
      <alignment horizontal="left" vertical="top"/>
    </xf>
    <xf numFmtId="204" fontId="85" fillId="0" borderId="6" xfId="352" applyNumberFormat="1" applyFont="1" applyFill="1" applyBorder="1" applyAlignment="1">
      <alignment horizontal="center" vertical="center" shrinkToFit="1"/>
    </xf>
    <xf numFmtId="199" fontId="73" fillId="0" borderId="7" xfId="370" applyNumberFormat="1" applyFont="1" applyBorder="1" applyAlignment="1">
      <alignment horizontal="center" vertical="center"/>
    </xf>
    <xf numFmtId="0" fontId="86" fillId="0" borderId="15" xfId="370" applyFont="1" applyBorder="1"/>
    <xf numFmtId="205" fontId="87" fillId="0" borderId="15" xfId="370" applyNumberFormat="1" applyFont="1" applyBorder="1" applyAlignment="1">
      <alignment horizontal="right" vertical="center" wrapText="1" readingOrder="1"/>
    </xf>
    <xf numFmtId="0" fontId="73" fillId="0" borderId="9" xfId="370" applyFont="1" applyBorder="1" applyAlignment="1">
      <alignment horizontal="left" vertical="top"/>
    </xf>
    <xf numFmtId="195" fontId="74" fillId="0" borderId="0" xfId="370" applyNumberFormat="1" applyFont="1" applyAlignment="1">
      <alignment horizontal="center" vertical="center"/>
    </xf>
    <xf numFmtId="2" fontId="74" fillId="0" borderId="0" xfId="370" applyNumberFormat="1" applyFont="1" applyAlignment="1">
      <alignment horizontal="center" vertical="center"/>
    </xf>
    <xf numFmtId="195" fontId="73" fillId="0" borderId="0" xfId="370" applyNumberFormat="1" applyFont="1" applyAlignment="1">
      <alignment horizontal="center" vertical="center" wrapText="1"/>
    </xf>
    <xf numFmtId="0" fontId="74" fillId="0" borderId="0" xfId="370" applyFont="1" applyAlignment="1">
      <alignment horizontal="right"/>
    </xf>
    <xf numFmtId="0" fontId="74" fillId="0" borderId="0" xfId="370" applyFont="1" applyAlignment="1">
      <alignment horizontal="left" wrapText="1"/>
    </xf>
    <xf numFmtId="206" fontId="74" fillId="0" borderId="0" xfId="370" applyNumberFormat="1" applyFont="1" applyAlignment="1">
      <alignment horizontal="left" wrapText="1"/>
    </xf>
    <xf numFmtId="4" fontId="74" fillId="0" borderId="0" xfId="370" applyNumberFormat="1" applyFont="1" applyAlignment="1">
      <alignment horizontal="left" wrapText="1"/>
    </xf>
    <xf numFmtId="0" fontId="74" fillId="0" borderId="55" xfId="370" applyFont="1" applyBorder="1" applyAlignment="1">
      <alignment horizontal="center" vertical="center" wrapText="1"/>
    </xf>
    <xf numFmtId="193" fontId="74" fillId="56" borderId="55" xfId="370" applyNumberFormat="1" applyFont="1" applyFill="1" applyBorder="1" applyAlignment="1">
      <alignment horizontal="center" vertical="center" wrapText="1"/>
    </xf>
    <xf numFmtId="3" fontId="74" fillId="0" borderId="0" xfId="370" applyNumberFormat="1" applyFont="1" applyAlignment="1">
      <alignment horizontal="center" vertical="center" wrapText="1"/>
    </xf>
    <xf numFmtId="193" fontId="74" fillId="0" borderId="0" xfId="370" applyNumberFormat="1" applyFont="1" applyAlignment="1">
      <alignment horizontal="center" vertical="center" wrapText="1"/>
    </xf>
    <xf numFmtId="3" fontId="74" fillId="0" borderId="0" xfId="370" applyNumberFormat="1" applyFont="1" applyAlignment="1">
      <alignment horizontal="left" wrapText="1"/>
    </xf>
    <xf numFmtId="3" fontId="74" fillId="0" borderId="0" xfId="370" applyNumberFormat="1" applyFont="1" applyAlignment="1">
      <alignment horizontal="left" vertical="center" wrapText="1"/>
    </xf>
    <xf numFmtId="3" fontId="74" fillId="0" borderId="0" xfId="370" applyNumberFormat="1" applyFont="1" applyAlignment="1">
      <alignment horizontal="center" wrapText="1"/>
    </xf>
    <xf numFmtId="0" fontId="74" fillId="0" borderId="55" xfId="370" applyFont="1" applyBorder="1" applyAlignment="1">
      <alignment horizontal="right"/>
    </xf>
    <xf numFmtId="10" fontId="74" fillId="0" borderId="15" xfId="370" applyNumberFormat="1" applyFont="1" applyBorder="1" applyAlignment="1">
      <alignment horizontal="center" wrapText="1"/>
    </xf>
    <xf numFmtId="3" fontId="74" fillId="0" borderId="56" xfId="370" applyNumberFormat="1" applyFont="1" applyBorder="1" applyAlignment="1">
      <alignment horizontal="center" wrapText="1"/>
    </xf>
    <xf numFmtId="3" fontId="74" fillId="0" borderId="57" xfId="370" applyNumberFormat="1" applyFont="1" applyBorder="1" applyAlignment="1">
      <alignment horizontal="center" wrapText="1"/>
    </xf>
    <xf numFmtId="3" fontId="74" fillId="0" borderId="58" xfId="370" applyNumberFormat="1" applyFont="1" applyBorder="1" applyAlignment="1">
      <alignment horizontal="center" wrapText="1"/>
    </xf>
    <xf numFmtId="3" fontId="74" fillId="0" borderId="59" xfId="370" applyNumberFormat="1" applyFont="1" applyBorder="1" applyAlignment="1">
      <alignment horizontal="center" wrapText="1"/>
    </xf>
    <xf numFmtId="0" fontId="75" fillId="0" borderId="55" xfId="370" applyFont="1" applyBorder="1" applyAlignment="1">
      <alignment horizontal="right"/>
    </xf>
    <xf numFmtId="10" fontId="74" fillId="0" borderId="0" xfId="370" applyNumberFormat="1" applyFont="1" applyAlignment="1">
      <alignment horizontal="center" wrapText="1"/>
    </xf>
    <xf numFmtId="3" fontId="74" fillId="56" borderId="60" xfId="370" applyNumberFormat="1" applyFont="1" applyFill="1" applyBorder="1" applyAlignment="1">
      <alignment horizontal="center" wrapText="1"/>
    </xf>
    <xf numFmtId="4" fontId="74" fillId="56" borderId="60" xfId="370" applyNumberFormat="1" applyFont="1" applyFill="1" applyBorder="1" applyAlignment="1">
      <alignment horizontal="center" wrapText="1"/>
    </xf>
    <xf numFmtId="0" fontId="75" fillId="0" borderId="0" xfId="370" applyFont="1" applyAlignment="1">
      <alignment horizontal="right"/>
    </xf>
    <xf numFmtId="0" fontId="73" fillId="58" borderId="0" xfId="370" applyFont="1" applyFill="1" applyAlignment="1">
      <alignment horizontal="center"/>
    </xf>
    <xf numFmtId="0" fontId="88" fillId="58" borderId="61" xfId="370" applyFont="1" applyFill="1" applyBorder="1" applyAlignment="1">
      <alignment horizontal="center"/>
    </xf>
    <xf numFmtId="0" fontId="74" fillId="58" borderId="0" xfId="370" applyFont="1" applyFill="1" applyAlignment="1">
      <alignment horizontal="left" wrapText="1"/>
    </xf>
    <xf numFmtId="10" fontId="74" fillId="58" borderId="0" xfId="370" applyNumberFormat="1" applyFont="1" applyFill="1" applyAlignment="1">
      <alignment horizontal="center" wrapText="1"/>
    </xf>
    <xf numFmtId="4" fontId="74" fillId="0" borderId="0" xfId="370" applyNumberFormat="1" applyFont="1" applyAlignment="1">
      <alignment horizontal="center" wrapText="1"/>
    </xf>
    <xf numFmtId="0" fontId="73" fillId="58" borderId="0" xfId="370" applyFont="1" applyFill="1"/>
    <xf numFmtId="0" fontId="58" fillId="58" borderId="0" xfId="370" applyFill="1"/>
    <xf numFmtId="0" fontId="58" fillId="4" borderId="6" xfId="370" applyFill="1" applyBorder="1" applyAlignment="1">
      <alignment horizontal="left" wrapText="1"/>
    </xf>
    <xf numFmtId="0" fontId="23" fillId="4" borderId="9" xfId="370" applyFont="1" applyFill="1" applyBorder="1" applyAlignment="1">
      <alignment horizontal="left" vertical="top" wrapText="1"/>
    </xf>
    <xf numFmtId="0" fontId="58" fillId="4" borderId="6" xfId="370" applyFill="1" applyBorder="1" applyAlignment="1">
      <alignment horizontal="center" vertical="center" wrapText="1"/>
    </xf>
    <xf numFmtId="0" fontId="58" fillId="5" borderId="6" xfId="370" applyFill="1" applyBorder="1" applyAlignment="1">
      <alignment horizontal="left" wrapText="1"/>
    </xf>
    <xf numFmtId="0" fontId="23" fillId="5" borderId="6" xfId="370" applyFont="1" applyFill="1" applyBorder="1" applyAlignment="1">
      <alignment horizontal="left" vertical="top" wrapText="1"/>
    </xf>
    <xf numFmtId="0" fontId="58" fillId="5" borderId="6" xfId="370" applyFill="1" applyBorder="1" applyAlignment="1">
      <alignment horizontal="center" vertical="center" wrapText="1"/>
    </xf>
    <xf numFmtId="0" fontId="89" fillId="0" borderId="6" xfId="370" applyFont="1" applyBorder="1" applyAlignment="1">
      <alignment horizontal="center" vertical="center" wrapText="1"/>
    </xf>
    <xf numFmtId="0" fontId="58" fillId="0" borderId="6" xfId="370" applyBorder="1" applyAlignment="1">
      <alignment horizontal="center" vertical="center" wrapText="1"/>
    </xf>
    <xf numFmtId="1" fontId="91" fillId="0" borderId="6" xfId="370" applyNumberFormat="1" applyFont="1" applyBorder="1" applyAlignment="1">
      <alignment horizontal="center" vertical="center" shrinkToFit="1"/>
    </xf>
    <xf numFmtId="166" fontId="91" fillId="0" borderId="6" xfId="370" applyNumberFormat="1" applyFont="1" applyBorder="1" applyAlignment="1">
      <alignment horizontal="center" vertical="center" shrinkToFit="1"/>
    </xf>
    <xf numFmtId="0" fontId="73" fillId="0" borderId="46" xfId="370" applyFont="1" applyBorder="1" applyAlignment="1">
      <alignment horizontal="center" vertical="center"/>
    </xf>
    <xf numFmtId="0" fontId="23" fillId="5" borderId="6" xfId="370" applyFont="1" applyFill="1" applyBorder="1" applyAlignment="1">
      <alignment horizontal="center" vertical="center" wrapText="1"/>
    </xf>
    <xf numFmtId="1" fontId="91" fillId="5" borderId="6" xfId="370" applyNumberFormat="1" applyFont="1" applyFill="1" applyBorder="1" applyAlignment="1">
      <alignment horizontal="center" vertical="center" shrinkToFit="1"/>
    </xf>
    <xf numFmtId="170" fontId="91" fillId="0" borderId="6" xfId="370" applyNumberFormat="1" applyFont="1" applyBorder="1" applyAlignment="1">
      <alignment horizontal="center" vertical="center" shrinkToFit="1"/>
    </xf>
    <xf numFmtId="1" fontId="92" fillId="5" borderId="6" xfId="370" applyNumberFormat="1" applyFont="1" applyFill="1" applyBorder="1" applyAlignment="1">
      <alignment horizontal="center" vertical="center" shrinkToFit="1"/>
    </xf>
    <xf numFmtId="166" fontId="92" fillId="0" borderId="6" xfId="370" applyNumberFormat="1" applyFont="1" applyBorder="1" applyAlignment="1">
      <alignment horizontal="center" vertical="center" shrinkToFit="1"/>
    </xf>
    <xf numFmtId="0" fontId="23" fillId="2" borderId="6" xfId="370" applyFont="1" applyFill="1" applyBorder="1" applyAlignment="1">
      <alignment horizontal="center" vertical="center" wrapText="1"/>
    </xf>
    <xf numFmtId="0" fontId="93" fillId="2" borderId="6" xfId="370" applyFont="1" applyFill="1" applyBorder="1" applyAlignment="1">
      <alignment horizontal="center" vertical="center" wrapText="1"/>
    </xf>
    <xf numFmtId="1" fontId="92" fillId="0" borderId="6" xfId="370" applyNumberFormat="1" applyFont="1" applyBorder="1" applyAlignment="1">
      <alignment horizontal="center" vertical="center" shrinkToFit="1"/>
    </xf>
    <xf numFmtId="1" fontId="94" fillId="0" borderId="6" xfId="370" applyNumberFormat="1" applyFont="1" applyBorder="1" applyAlignment="1">
      <alignment horizontal="center" vertical="center" shrinkToFit="1"/>
    </xf>
    <xf numFmtId="166" fontId="94" fillId="0" borderId="6" xfId="370" applyNumberFormat="1" applyFont="1" applyBorder="1" applyAlignment="1">
      <alignment horizontal="center" vertical="center" shrinkToFit="1"/>
    </xf>
    <xf numFmtId="0" fontId="58" fillId="2" borderId="6" xfId="370" applyFill="1" applyBorder="1" applyAlignment="1">
      <alignment horizontal="center" vertical="center" wrapText="1"/>
    </xf>
    <xf numFmtId="0" fontId="23" fillId="0" borderId="6" xfId="370" applyFont="1" applyBorder="1" applyAlignment="1">
      <alignment horizontal="center" vertical="center" wrapText="1"/>
    </xf>
    <xf numFmtId="167" fontId="92" fillId="0" borderId="6" xfId="370" applyNumberFormat="1" applyFont="1" applyBorder="1" applyAlignment="1">
      <alignment horizontal="center" vertical="center" shrinkToFit="1"/>
    </xf>
    <xf numFmtId="9" fontId="73" fillId="0" borderId="6" xfId="370" applyNumberFormat="1" applyFont="1" applyBorder="1" applyAlignment="1">
      <alignment horizontal="center" vertical="center"/>
    </xf>
    <xf numFmtId="8" fontId="95" fillId="0" borderId="6" xfId="370" applyNumberFormat="1" applyFont="1" applyBorder="1" applyAlignment="1">
      <alignment horizontal="center" vertical="center"/>
    </xf>
    <xf numFmtId="171" fontId="91" fillId="0" borderId="6" xfId="370" applyNumberFormat="1" applyFont="1" applyBorder="1" applyAlignment="1">
      <alignment horizontal="center" vertical="center" shrinkToFit="1"/>
    </xf>
    <xf numFmtId="8" fontId="96" fillId="0" borderId="6" xfId="370" applyNumberFormat="1" applyFont="1" applyBorder="1" applyAlignment="1">
      <alignment horizontal="center" vertical="center"/>
    </xf>
    <xf numFmtId="10" fontId="73" fillId="0" borderId="46" xfId="370" applyNumberFormat="1" applyFont="1" applyBorder="1" applyAlignment="1">
      <alignment horizontal="center" vertical="center"/>
    </xf>
    <xf numFmtId="0" fontId="58" fillId="0" borderId="12" xfId="370" applyBorder="1" applyAlignment="1">
      <alignment horizontal="center" vertical="center" wrapText="1"/>
    </xf>
    <xf numFmtId="0" fontId="23" fillId="4" borderId="6" xfId="370" applyFont="1" applyFill="1" applyBorder="1" applyAlignment="1">
      <alignment horizontal="center" vertical="center" wrapText="1"/>
    </xf>
    <xf numFmtId="2" fontId="91" fillId="0" borderId="6" xfId="370" applyNumberFormat="1" applyFont="1" applyBorder="1" applyAlignment="1">
      <alignment horizontal="center" vertical="center" shrinkToFit="1"/>
    </xf>
    <xf numFmtId="0" fontId="93" fillId="0" borderId="6" xfId="370" applyFont="1" applyBorder="1" applyAlignment="1">
      <alignment horizontal="center" vertical="center" wrapText="1"/>
    </xf>
    <xf numFmtId="0" fontId="23" fillId="0" borderId="10" xfId="370" applyFont="1" applyBorder="1" applyAlignment="1">
      <alignment horizontal="center" vertical="center" wrapText="1"/>
    </xf>
    <xf numFmtId="0" fontId="23" fillId="0" borderId="11" xfId="370" applyFont="1" applyBorder="1" applyAlignment="1">
      <alignment horizontal="center" vertical="center" wrapText="1"/>
    </xf>
    <xf numFmtId="0" fontId="58" fillId="0" borderId="8" xfId="370" applyBorder="1" applyAlignment="1">
      <alignment horizontal="center" vertical="center" wrapText="1"/>
    </xf>
    <xf numFmtId="166" fontId="92" fillId="0" borderId="8" xfId="370" applyNumberFormat="1" applyFont="1" applyBorder="1" applyAlignment="1">
      <alignment horizontal="center" vertical="center" shrinkToFit="1"/>
    </xf>
    <xf numFmtId="0" fontId="73" fillId="0" borderId="53" xfId="370" applyFont="1" applyBorder="1" applyAlignment="1">
      <alignment horizontal="center" vertical="center"/>
    </xf>
    <xf numFmtId="0" fontId="73" fillId="0" borderId="62" xfId="370" applyFont="1" applyBorder="1" applyAlignment="1">
      <alignment horizontal="center" vertical="center"/>
    </xf>
    <xf numFmtId="0" fontId="73" fillId="0" borderId="63" xfId="370" applyFont="1" applyBorder="1" applyAlignment="1">
      <alignment horizontal="center" vertical="center" wrapText="1"/>
    </xf>
    <xf numFmtId="0" fontId="73" fillId="0" borderId="62" xfId="370" applyFont="1" applyBorder="1" applyAlignment="1">
      <alignment horizontal="center" vertical="center" wrapText="1"/>
    </xf>
    <xf numFmtId="203" fontId="73" fillId="0" borderId="62" xfId="370" applyNumberFormat="1" applyFont="1" applyBorder="1" applyAlignment="1">
      <alignment horizontal="center" vertical="center"/>
    </xf>
    <xf numFmtId="4" fontId="73" fillId="0" borderId="62" xfId="370" applyNumberFormat="1" applyFont="1" applyBorder="1" applyAlignment="1">
      <alignment horizontal="center" vertical="center" wrapText="1"/>
    </xf>
    <xf numFmtId="166" fontId="92" fillId="0" borderId="62" xfId="370" applyNumberFormat="1" applyFont="1" applyBorder="1" applyAlignment="1">
      <alignment horizontal="center" vertical="center" shrinkToFit="1"/>
    </xf>
    <xf numFmtId="2" fontId="73" fillId="0" borderId="62" xfId="370" applyNumberFormat="1" applyFont="1" applyBorder="1" applyAlignment="1">
      <alignment horizontal="center" vertical="center"/>
    </xf>
    <xf numFmtId="43" fontId="92" fillId="0" borderId="62" xfId="371" applyFont="1" applyBorder="1" applyAlignment="1">
      <alignment horizontal="center" vertical="center" shrinkToFit="1"/>
    </xf>
    <xf numFmtId="0" fontId="73" fillId="0" borderId="64" xfId="370" applyFont="1" applyBorder="1" applyAlignment="1">
      <alignment horizontal="center" vertical="center"/>
    </xf>
    <xf numFmtId="2" fontId="73" fillId="0" borderId="0" xfId="370" applyNumberFormat="1" applyFont="1"/>
    <xf numFmtId="0" fontId="74" fillId="0" borderId="0" xfId="370" applyFont="1" applyAlignment="1">
      <alignment horizontal="left"/>
    </xf>
    <xf numFmtId="3" fontId="75" fillId="59" borderId="6" xfId="370" applyNumberFormat="1" applyFont="1" applyFill="1" applyBorder="1" applyAlignment="1">
      <alignment horizontal="center" vertical="center"/>
    </xf>
    <xf numFmtId="3" fontId="97" fillId="59" borderId="6" xfId="370" applyNumberFormat="1" applyFont="1" applyFill="1" applyBorder="1" applyAlignment="1">
      <alignment vertical="center"/>
    </xf>
    <xf numFmtId="3" fontId="97" fillId="0" borderId="0" xfId="370" applyNumberFormat="1" applyFont="1" applyAlignment="1">
      <alignment vertical="center"/>
    </xf>
    <xf numFmtId="44" fontId="74" fillId="0" borderId="0" xfId="352" applyFont="1"/>
    <xf numFmtId="3" fontId="73" fillId="0" borderId="0" xfId="370" applyNumberFormat="1" applyFont="1"/>
    <xf numFmtId="3" fontId="97" fillId="55" borderId="67" xfId="370" applyNumberFormat="1" applyFont="1" applyFill="1" applyBorder="1" applyAlignment="1">
      <alignment vertical="center"/>
    </xf>
    <xf numFmtId="44" fontId="74" fillId="0" borderId="0" xfId="370" applyNumberFormat="1" applyFont="1"/>
    <xf numFmtId="207" fontId="73" fillId="0" borderId="0" xfId="370" applyNumberFormat="1" applyFont="1"/>
    <xf numFmtId="0" fontId="3" fillId="0" borderId="6" xfId="370" applyFont="1" applyBorder="1" applyAlignment="1">
      <alignment horizontal="center" vertical="top" wrapText="1"/>
    </xf>
    <xf numFmtId="10" fontId="4" fillId="0" borderId="6" xfId="370" applyNumberFormat="1" applyFont="1" applyBorder="1" applyAlignment="1">
      <alignment horizontal="center" vertical="top" shrinkToFit="1"/>
    </xf>
    <xf numFmtId="172" fontId="4" fillId="0" borderId="6" xfId="370" applyNumberFormat="1" applyFont="1" applyBorder="1" applyAlignment="1">
      <alignment horizontal="center" vertical="top" shrinkToFit="1"/>
    </xf>
    <xf numFmtId="0" fontId="58" fillId="0" borderId="6" xfId="370" applyBorder="1" applyAlignment="1">
      <alignment horizontal="left" wrapText="1"/>
    </xf>
    <xf numFmtId="0" fontId="2" fillId="2" borderId="6" xfId="370" applyFont="1" applyFill="1" applyBorder="1" applyAlignment="1">
      <alignment horizontal="center" vertical="top" wrapText="1"/>
    </xf>
    <xf numFmtId="0" fontId="58" fillId="2" borderId="6" xfId="370" applyFill="1" applyBorder="1" applyAlignment="1">
      <alignment horizontal="left" wrapText="1"/>
    </xf>
    <xf numFmtId="166" fontId="5" fillId="0" borderId="6" xfId="370" applyNumberFormat="1" applyFont="1" applyBorder="1" applyAlignment="1">
      <alignment horizontal="center" vertical="top" shrinkToFit="1"/>
    </xf>
    <xf numFmtId="3" fontId="73" fillId="9" borderId="0" xfId="370" applyNumberFormat="1" applyFont="1" applyFill="1"/>
    <xf numFmtId="44" fontId="73" fillId="0" borderId="0" xfId="352" applyFont="1"/>
    <xf numFmtId="208" fontId="73" fillId="0" borderId="0" xfId="370" applyNumberFormat="1" applyFont="1"/>
    <xf numFmtId="0" fontId="74" fillId="0" borderId="0" xfId="370" applyFont="1"/>
    <xf numFmtId="166" fontId="73" fillId="0" borderId="0" xfId="370" applyNumberFormat="1" applyFont="1"/>
    <xf numFmtId="171" fontId="73" fillId="0" borderId="6" xfId="370" applyNumberFormat="1" applyFont="1" applyBorder="1" applyAlignment="1">
      <alignment horizontal="center" vertical="center"/>
    </xf>
    <xf numFmtId="44" fontId="73" fillId="0" borderId="6" xfId="370" applyNumberFormat="1" applyFont="1" applyBorder="1" applyAlignment="1">
      <alignment horizontal="left" vertical="top"/>
    </xf>
    <xf numFmtId="44" fontId="73" fillId="0" borderId="6" xfId="370" applyNumberFormat="1" applyFont="1" applyBorder="1" applyAlignment="1">
      <alignment horizontal="center" vertical="center"/>
    </xf>
    <xf numFmtId="44" fontId="73" fillId="0" borderId="48" xfId="370" applyNumberFormat="1" applyFont="1" applyBorder="1" applyAlignment="1">
      <alignment horizontal="center" vertical="center"/>
    </xf>
    <xf numFmtId="44" fontId="73" fillId="0" borderId="43" xfId="370" applyNumberFormat="1" applyFont="1" applyBorder="1" applyAlignment="1">
      <alignment horizontal="center" vertical="center"/>
    </xf>
    <xf numFmtId="44" fontId="83" fillId="0" borderId="43" xfId="370" applyNumberFormat="1" applyFont="1" applyBorder="1" applyAlignment="1">
      <alignment horizontal="center" vertical="center"/>
    </xf>
    <xf numFmtId="44" fontId="73" fillId="9" borderId="48" xfId="370" applyNumberFormat="1" applyFont="1" applyFill="1" applyBorder="1" applyAlignment="1">
      <alignment horizontal="center" vertical="center"/>
    </xf>
    <xf numFmtId="44" fontId="73" fillId="0" borderId="9" xfId="370" applyNumberFormat="1" applyFont="1" applyBorder="1" applyAlignment="1">
      <alignment horizontal="center" vertical="center"/>
    </xf>
    <xf numFmtId="44" fontId="73" fillId="57" borderId="6" xfId="370" applyNumberFormat="1" applyFont="1" applyFill="1" applyBorder="1" applyAlignment="1">
      <alignment horizontal="center" vertical="center"/>
    </xf>
    <xf numFmtId="44" fontId="73" fillId="0" borderId="6" xfId="370" applyNumberFormat="1" applyFont="1" applyBorder="1" applyAlignment="1">
      <alignment horizontal="center" vertical="center" wrapText="1"/>
    </xf>
    <xf numFmtId="44" fontId="73" fillId="0" borderId="8" xfId="370" applyNumberFormat="1" applyFont="1" applyBorder="1" applyAlignment="1">
      <alignment horizontal="center" vertical="center"/>
    </xf>
    <xf numFmtId="44" fontId="86" fillId="0" borderId="15" xfId="370" applyNumberFormat="1" applyFont="1" applyBorder="1"/>
    <xf numFmtId="0" fontId="73" fillId="0" borderId="69" xfId="370" applyFont="1" applyBorder="1" applyAlignment="1">
      <alignment horizontal="left" vertical="top"/>
    </xf>
    <xf numFmtId="44" fontId="73" fillId="0" borderId="46" xfId="370" applyNumberFormat="1" applyFont="1" applyBorder="1" applyAlignment="1">
      <alignment horizontal="left" vertical="top"/>
    </xf>
    <xf numFmtId="44" fontId="73" fillId="0" borderId="50" xfId="370" applyNumberFormat="1" applyFont="1" applyBorder="1" applyAlignment="1">
      <alignment horizontal="left" vertical="top"/>
    </xf>
    <xf numFmtId="44" fontId="73" fillId="0" borderId="52" xfId="370" applyNumberFormat="1" applyFont="1" applyBorder="1" applyAlignment="1">
      <alignment horizontal="left" vertical="top"/>
    </xf>
    <xf numFmtId="44" fontId="73" fillId="9" borderId="50" xfId="370" applyNumberFormat="1" applyFont="1" applyFill="1" applyBorder="1" applyAlignment="1">
      <alignment horizontal="center" vertical="center" wrapText="1"/>
    </xf>
    <xf numFmtId="44" fontId="73" fillId="0" borderId="9" xfId="370" applyNumberFormat="1" applyFont="1" applyBorder="1" applyAlignment="1">
      <alignment horizontal="center" vertical="center" wrapText="1"/>
    </xf>
    <xf numFmtId="44" fontId="73" fillId="57" borderId="6" xfId="370" applyNumberFormat="1" applyFont="1" applyFill="1" applyBorder="1" applyAlignment="1">
      <alignment horizontal="center" vertical="center" wrapText="1"/>
    </xf>
    <xf numFmtId="44" fontId="73" fillId="0" borderId="6" xfId="370" applyNumberFormat="1" applyFont="1" applyBorder="1" applyAlignment="1">
      <alignment horizontal="right" vertical="center" wrapText="1"/>
    </xf>
    <xf numFmtId="44" fontId="73" fillId="0" borderId="53" xfId="370" applyNumberFormat="1" applyFont="1" applyBorder="1" applyAlignment="1">
      <alignment horizontal="left" vertical="top"/>
    </xf>
    <xf numFmtId="44" fontId="73" fillId="0" borderId="68" xfId="370" applyNumberFormat="1" applyFont="1" applyBorder="1" applyAlignment="1">
      <alignment horizontal="left" vertical="top"/>
    </xf>
    <xf numFmtId="2" fontId="81" fillId="0" borderId="7" xfId="370" applyNumberFormat="1" applyFont="1" applyBorder="1" applyAlignment="1">
      <alignment horizontal="center" vertical="center" shrinkToFit="1"/>
    </xf>
    <xf numFmtId="209" fontId="73" fillId="0" borderId="6" xfId="370" applyNumberFormat="1" applyFont="1" applyBorder="1" applyAlignment="1">
      <alignment horizontal="center" vertical="center"/>
    </xf>
    <xf numFmtId="0" fontId="23" fillId="0" borderId="61" xfId="0" applyFont="1" applyBorder="1" applyAlignment="1">
      <alignment horizontal="center" vertical="center" wrapText="1"/>
    </xf>
    <xf numFmtId="0" fontId="23" fillId="0" borderId="0" xfId="0" applyFont="1" applyAlignment="1">
      <alignment horizontal="left" wrapText="1"/>
    </xf>
    <xf numFmtId="210" fontId="23" fillId="61" borderId="61" xfId="0" applyNumberFormat="1" applyFont="1" applyFill="1" applyBorder="1" applyAlignment="1">
      <alignment horizontal="center" vertical="center" wrapText="1"/>
    </xf>
    <xf numFmtId="3" fontId="23" fillId="0" borderId="0" xfId="0" applyNumberFormat="1" applyFont="1" applyAlignment="1">
      <alignment horizontal="center" vertical="center" wrapText="1"/>
    </xf>
    <xf numFmtId="203" fontId="23" fillId="0" borderId="0" xfId="0" applyNumberFormat="1" applyFont="1" applyAlignment="1">
      <alignment horizontal="center" vertical="center" wrapText="1"/>
    </xf>
    <xf numFmtId="193" fontId="23" fillId="0" borderId="0" xfId="0" applyNumberFormat="1" applyFont="1" applyAlignment="1">
      <alignment horizontal="center" vertical="center" wrapText="1"/>
    </xf>
    <xf numFmtId="0" fontId="23" fillId="0" borderId="0" xfId="0" applyFont="1" applyAlignment="1">
      <alignment horizontal="right"/>
    </xf>
    <xf numFmtId="210" fontId="23" fillId="0" borderId="0" xfId="0" applyNumberFormat="1" applyFont="1" applyAlignment="1">
      <alignment horizontal="left" wrapText="1"/>
    </xf>
    <xf numFmtId="3" fontId="23" fillId="0" borderId="0" xfId="0" applyNumberFormat="1" applyFont="1" applyAlignment="1">
      <alignment horizontal="left" wrapText="1"/>
    </xf>
    <xf numFmtId="203" fontId="23" fillId="0" borderId="0" xfId="0" applyNumberFormat="1" applyFont="1" applyAlignment="1">
      <alignment horizontal="left" wrapText="1"/>
    </xf>
    <xf numFmtId="3" fontId="23" fillId="0" borderId="0" xfId="0" applyNumberFormat="1" applyFont="1" applyAlignment="1">
      <alignment horizontal="center" wrapText="1"/>
    </xf>
    <xf numFmtId="0" fontId="23" fillId="0" borderId="61" xfId="0" applyFont="1" applyBorder="1" applyAlignment="1">
      <alignment horizontal="right"/>
    </xf>
    <xf numFmtId="10" fontId="23" fillId="0" borderId="0" xfId="0" applyNumberFormat="1" applyFont="1" applyAlignment="1">
      <alignment horizontal="center" wrapText="1"/>
    </xf>
    <xf numFmtId="178" fontId="23" fillId="0" borderId="70" xfId="0" applyNumberFormat="1" applyFont="1" applyBorder="1" applyAlignment="1">
      <alignment horizontal="center" wrapText="1"/>
    </xf>
    <xf numFmtId="0" fontId="26" fillId="0" borderId="61" xfId="0" applyFont="1" applyBorder="1" applyAlignment="1">
      <alignment horizontal="right"/>
    </xf>
    <xf numFmtId="178" fontId="23" fillId="61" borderId="71" xfId="0" applyNumberFormat="1" applyFont="1" applyFill="1" applyBorder="1" applyAlignment="1">
      <alignment horizontal="center" wrapText="1"/>
    </xf>
    <xf numFmtId="211" fontId="74" fillId="55" borderId="61" xfId="1" applyNumberFormat="1" applyFont="1" applyFill="1" applyBorder="1" applyAlignment="1">
      <alignment vertical="center"/>
    </xf>
    <xf numFmtId="178" fontId="23" fillId="0" borderId="72" xfId="0" applyNumberFormat="1" applyFont="1" applyBorder="1" applyAlignment="1">
      <alignment horizontal="center" wrapText="1"/>
    </xf>
    <xf numFmtId="3" fontId="98" fillId="62" borderId="61" xfId="0" applyNumberFormat="1" applyFont="1" applyFill="1" applyBorder="1"/>
    <xf numFmtId="178" fontId="73" fillId="0" borderId="0" xfId="370" applyNumberFormat="1" applyFont="1"/>
    <xf numFmtId="3" fontId="0" fillId="0" borderId="0" xfId="0" applyNumberFormat="1" applyAlignment="1">
      <alignment horizontal="left" vertical="top"/>
    </xf>
    <xf numFmtId="212" fontId="73" fillId="0" borderId="6" xfId="370" applyNumberFormat="1" applyFont="1" applyBorder="1" applyAlignment="1">
      <alignment horizontal="right" vertical="center"/>
    </xf>
    <xf numFmtId="2" fontId="73" fillId="0" borderId="48" xfId="370" applyNumberFormat="1" applyFont="1" applyBorder="1" applyAlignment="1">
      <alignment horizontal="center" vertical="center"/>
    </xf>
    <xf numFmtId="4" fontId="75" fillId="55" borderId="65" xfId="370" applyNumberFormat="1" applyFont="1" applyFill="1" applyBorder="1" applyAlignment="1">
      <alignment horizontal="right" vertical="center"/>
    </xf>
    <xf numFmtId="4" fontId="75" fillId="55" borderId="66" xfId="370" applyNumberFormat="1" applyFont="1" applyFill="1" applyBorder="1" applyAlignment="1">
      <alignment horizontal="right" vertical="center"/>
    </xf>
    <xf numFmtId="4" fontId="75" fillId="55" borderId="67" xfId="370" applyNumberFormat="1" applyFont="1" applyFill="1" applyBorder="1" applyAlignment="1">
      <alignment horizontal="right" vertical="center"/>
    </xf>
    <xf numFmtId="4" fontId="75" fillId="60" borderId="65" xfId="370" applyNumberFormat="1" applyFont="1" applyFill="1" applyBorder="1" applyAlignment="1">
      <alignment horizontal="right"/>
    </xf>
    <xf numFmtId="4" fontId="75" fillId="60" borderId="66" xfId="370" applyNumberFormat="1" applyFont="1" applyFill="1" applyBorder="1" applyAlignment="1">
      <alignment horizontal="right"/>
    </xf>
    <xf numFmtId="3" fontId="74" fillId="55" borderId="2" xfId="370" applyNumberFormat="1" applyFont="1" applyFill="1" applyBorder="1" applyAlignment="1">
      <alignment horizontal="center" vertical="center" wrapText="1"/>
    </xf>
    <xf numFmtId="3" fontId="74" fillId="55" borderId="3" xfId="370" applyNumberFormat="1" applyFont="1" applyFill="1" applyBorder="1" applyAlignment="1">
      <alignment horizontal="center" vertical="center" wrapText="1"/>
    </xf>
    <xf numFmtId="3" fontId="74" fillId="55" borderId="13" xfId="370" applyNumberFormat="1" applyFont="1" applyFill="1" applyBorder="1" applyAlignment="1">
      <alignment horizontal="center" vertical="center" wrapText="1"/>
    </xf>
    <xf numFmtId="0" fontId="74" fillId="0" borderId="54" xfId="370" applyFont="1" applyBorder="1" applyAlignment="1">
      <alignment horizontal="left"/>
    </xf>
    <xf numFmtId="0" fontId="21" fillId="0" borderId="44" xfId="370" applyFont="1" applyBorder="1"/>
    <xf numFmtId="0" fontId="23" fillId="0" borderId="7" xfId="370" applyFont="1" applyBorder="1" applyAlignment="1">
      <alignment horizontal="center" vertical="center" wrapText="1"/>
    </xf>
    <xf numFmtId="0" fontId="23" fillId="0" borderId="4" xfId="370" applyFont="1" applyBorder="1" applyAlignment="1">
      <alignment horizontal="center" vertical="center" wrapText="1"/>
    </xf>
    <xf numFmtId="0" fontId="23" fillId="2" borderId="7" xfId="370" applyFont="1" applyFill="1" applyBorder="1" applyAlignment="1">
      <alignment horizontal="center" vertical="center" wrapText="1"/>
    </xf>
    <xf numFmtId="0" fontId="23" fillId="2" borderId="4" xfId="370" applyFont="1" applyFill="1" applyBorder="1" applyAlignment="1">
      <alignment horizontal="center" vertical="center" wrapText="1"/>
    </xf>
    <xf numFmtId="0" fontId="23" fillId="0" borderId="5" xfId="370" applyFont="1" applyBorder="1" applyAlignment="1">
      <alignment horizontal="center" vertical="center" wrapText="1"/>
    </xf>
    <xf numFmtId="0" fontId="93" fillId="2" borderId="7" xfId="370" applyFont="1" applyFill="1" applyBorder="1" applyAlignment="1">
      <alignment horizontal="center" vertical="center" wrapText="1"/>
    </xf>
    <xf numFmtId="0" fontId="93" fillId="2" borderId="4" xfId="370" applyFont="1" applyFill="1" applyBorder="1" applyAlignment="1">
      <alignment horizontal="center" vertical="center" wrapText="1"/>
    </xf>
    <xf numFmtId="0" fontId="74" fillId="0" borderId="41" xfId="370" applyFont="1" applyBorder="1" applyAlignment="1">
      <alignment horizontal="center" vertical="center" wrapText="1"/>
    </xf>
    <xf numFmtId="0" fontId="21" fillId="0" borderId="41" xfId="370" applyFont="1" applyBorder="1"/>
    <xf numFmtId="0" fontId="74" fillId="0" borderId="1" xfId="370" quotePrefix="1" applyFont="1" applyBorder="1" applyAlignment="1">
      <alignment horizontal="center" vertical="center" wrapText="1"/>
    </xf>
    <xf numFmtId="0" fontId="21" fillId="0" borderId="1" xfId="370" applyFont="1" applyBorder="1"/>
    <xf numFmtId="0" fontId="74" fillId="55" borderId="1" xfId="370" applyFont="1" applyFill="1" applyBorder="1" applyAlignment="1">
      <alignment horizontal="center" vertical="center"/>
    </xf>
    <xf numFmtId="0" fontId="21" fillId="0" borderId="0" xfId="370" applyFont="1"/>
    <xf numFmtId="0" fontId="21" fillId="0" borderId="14" xfId="370" applyFont="1" applyBorder="1"/>
    <xf numFmtId="0" fontId="21" fillId="0" borderId="2" xfId="370" applyFont="1" applyBorder="1"/>
    <xf numFmtId="0" fontId="21" fillId="0" borderId="3" xfId="370" applyFont="1" applyBorder="1"/>
    <xf numFmtId="0" fontId="21" fillId="0" borderId="13" xfId="370" applyFont="1" applyBorder="1"/>
    <xf numFmtId="0" fontId="76" fillId="56" borderId="1" xfId="370" applyFont="1" applyFill="1" applyBorder="1" applyAlignment="1">
      <alignment horizontal="center" vertical="center" wrapText="1"/>
    </xf>
    <xf numFmtId="3" fontId="76" fillId="55" borderId="1" xfId="370" applyNumberFormat="1" applyFont="1" applyFill="1" applyBorder="1" applyAlignment="1">
      <alignment horizontal="center" vertical="center" wrapText="1"/>
    </xf>
    <xf numFmtId="3" fontId="74" fillId="56" borderId="1" xfId="370" applyNumberFormat="1" applyFont="1" applyFill="1" applyBorder="1" applyAlignment="1">
      <alignment horizontal="center" vertical="center" wrapText="1"/>
    </xf>
    <xf numFmtId="0" fontId="58" fillId="0" borderId="7" xfId="370" applyBorder="1" applyAlignment="1">
      <alignment horizontal="center" vertical="center" wrapText="1"/>
    </xf>
    <xf numFmtId="0" fontId="58" fillId="0" borderId="5" xfId="370" applyBorder="1" applyAlignment="1">
      <alignment horizontal="center" vertical="center" wrapText="1"/>
    </xf>
    <xf numFmtId="0" fontId="58" fillId="0" borderId="4" xfId="370" applyBorder="1" applyAlignment="1">
      <alignment horizontal="center" vertical="center" wrapText="1"/>
    </xf>
    <xf numFmtId="4" fontId="74" fillId="0" borderId="0" xfId="370" applyNumberFormat="1" applyFont="1" applyAlignment="1">
      <alignment horizontal="center" vertical="center" wrapText="1"/>
    </xf>
    <xf numFmtId="4" fontId="74" fillId="0" borderId="14" xfId="370" applyNumberFormat="1" applyFont="1" applyBorder="1" applyAlignment="1">
      <alignment horizontal="center" vertical="center" wrapText="1"/>
    </xf>
    <xf numFmtId="0" fontId="74" fillId="0" borderId="7" xfId="370" applyFont="1" applyBorder="1" applyAlignment="1">
      <alignment horizontal="left" vertical="center"/>
    </xf>
    <xf numFmtId="0" fontId="21" fillId="0" borderId="4" xfId="370" applyFont="1" applyBorder="1"/>
    <xf numFmtId="0" fontId="74" fillId="0" borderId="7" xfId="370" applyFont="1" applyBorder="1" applyAlignment="1">
      <alignment horizontal="center" vertical="center"/>
    </xf>
    <xf numFmtId="0" fontId="21" fillId="0" borderId="5" xfId="370" applyFont="1" applyBorder="1"/>
    <xf numFmtId="0" fontId="74" fillId="0" borderId="10" xfId="370" applyFont="1" applyBorder="1" applyAlignment="1">
      <alignment horizontal="left" vertical="center"/>
    </xf>
    <xf numFmtId="0" fontId="21" fillId="0" borderId="12" xfId="370" applyFont="1" applyBorder="1"/>
    <xf numFmtId="0" fontId="74" fillId="0" borderId="10" xfId="370" applyFont="1" applyBorder="1" applyAlignment="1">
      <alignment horizontal="center"/>
    </xf>
    <xf numFmtId="0" fontId="21" fillId="0" borderId="11" xfId="370" applyFont="1" applyBorder="1"/>
    <xf numFmtId="195" fontId="74" fillId="0" borderId="28" xfId="370" applyNumberFormat="1" applyFont="1" applyBorder="1" applyAlignment="1">
      <alignment horizontal="center" vertical="center"/>
    </xf>
    <xf numFmtId="0" fontId="21" fillId="0" borderId="39" xfId="370" applyFont="1" applyBorder="1" applyAlignment="1">
      <alignment horizontal="center"/>
    </xf>
    <xf numFmtId="196" fontId="75" fillId="0" borderId="28" xfId="370" applyNumberFormat="1" applyFont="1" applyBorder="1" applyAlignment="1">
      <alignment horizontal="left" vertical="center" wrapText="1"/>
    </xf>
    <xf numFmtId="0" fontId="21" fillId="0" borderId="40" xfId="370" applyFont="1" applyBorder="1"/>
    <xf numFmtId="0" fontId="21" fillId="0" borderId="39" xfId="370" applyFont="1" applyBorder="1"/>
    <xf numFmtId="3" fontId="76" fillId="0" borderId="28" xfId="370" applyNumberFormat="1" applyFont="1" applyBorder="1" applyAlignment="1">
      <alignment horizontal="center" vertical="center"/>
    </xf>
    <xf numFmtId="4" fontId="76" fillId="0" borderId="7" xfId="370" applyNumberFormat="1" applyFont="1" applyBorder="1" applyAlignment="1">
      <alignment horizontal="left" vertical="top" wrapText="1"/>
    </xf>
    <xf numFmtId="4" fontId="76" fillId="0" borderId="5" xfId="370" applyNumberFormat="1" applyFont="1" applyBorder="1" applyAlignment="1">
      <alignment horizontal="left" vertical="top" wrapText="1"/>
    </xf>
    <xf numFmtId="4" fontId="76" fillId="0" borderId="4" xfId="370" applyNumberFormat="1" applyFont="1" applyBorder="1" applyAlignment="1">
      <alignment horizontal="left" vertical="top" wrapText="1"/>
    </xf>
    <xf numFmtId="0" fontId="73" fillId="0" borderId="7" xfId="370" applyFont="1" applyBorder="1" applyAlignment="1">
      <alignment horizontal="center"/>
    </xf>
    <xf numFmtId="0" fontId="74" fillId="0" borderId="7" xfId="370" applyFont="1" applyBorder="1" applyAlignment="1">
      <alignment horizontal="center"/>
    </xf>
    <xf numFmtId="0" fontId="73" fillId="0" borderId="10" xfId="370" applyFont="1" applyBorder="1" applyAlignment="1">
      <alignment horizontal="center"/>
    </xf>
    <xf numFmtId="0" fontId="74" fillId="0" borderId="10" xfId="370" applyFont="1" applyBorder="1" applyAlignment="1">
      <alignment horizontal="center" vertical="center"/>
    </xf>
    <xf numFmtId="0" fontId="58" fillId="0" borderId="0" xfId="370"/>
    <xf numFmtId="2" fontId="73" fillId="0" borderId="7" xfId="370" applyNumberFormat="1" applyFont="1" applyBorder="1" applyAlignment="1">
      <alignment horizontal="center"/>
    </xf>
    <xf numFmtId="1" fontId="15" fillId="10" borderId="38" xfId="0" applyNumberFormat="1" applyFont="1" applyFill="1" applyBorder="1" applyAlignment="1">
      <alignment horizontal="center" vertical="center" shrinkToFit="1"/>
    </xf>
    <xf numFmtId="1" fontId="15" fillId="10" borderId="13" xfId="0" applyNumberFormat="1" applyFont="1" applyFill="1" applyBorder="1" applyAlignment="1">
      <alignment horizontal="center" vertical="center" shrinkToFit="1"/>
    </xf>
    <xf numFmtId="166" fontId="15" fillId="12" borderId="16" xfId="0" applyNumberFormat="1" applyFont="1" applyFill="1" applyBorder="1" applyAlignment="1">
      <alignment horizontal="center" vertical="center" shrinkToFit="1"/>
    </xf>
    <xf numFmtId="166" fontId="15" fillId="12" borderId="17" xfId="0" applyNumberFormat="1" applyFont="1" applyFill="1" applyBorder="1" applyAlignment="1">
      <alignment horizontal="center" vertical="center" shrinkToFit="1"/>
    </xf>
    <xf numFmtId="0" fontId="8" fillId="0" borderId="7" xfId="0" applyFont="1" applyBorder="1" applyAlignment="1">
      <alignment horizontal="center" vertical="top" wrapText="1"/>
    </xf>
    <xf numFmtId="0" fontId="0" fillId="0" borderId="4" xfId="0" applyBorder="1" applyAlignment="1">
      <alignment horizontal="center" vertical="top" wrapText="1"/>
    </xf>
    <xf numFmtId="1" fontId="63" fillId="11" borderId="7" xfId="0" applyNumberFormat="1" applyFont="1" applyFill="1" applyBorder="1" applyAlignment="1">
      <alignment horizontal="center" vertical="center" shrinkToFit="1"/>
    </xf>
    <xf numFmtId="1" fontId="63" fillId="11" borderId="4" xfId="0" applyNumberFormat="1" applyFont="1" applyFill="1" applyBorder="1" applyAlignment="1">
      <alignment horizontal="center" vertical="center" shrinkToFit="1"/>
    </xf>
    <xf numFmtId="166" fontId="4" fillId="0" borderId="0" xfId="0" applyNumberFormat="1" applyFont="1" applyAlignment="1">
      <alignment horizontal="center" vertical="center" shrinkToFit="1"/>
    </xf>
    <xf numFmtId="166" fontId="4" fillId="0" borderId="14" xfId="0" applyNumberFormat="1" applyFont="1" applyBorder="1" applyAlignment="1">
      <alignment horizontal="center" vertical="center" shrinkToFit="1"/>
    </xf>
    <xf numFmtId="1" fontId="15" fillId="10" borderId="11" xfId="0" applyNumberFormat="1" applyFont="1" applyFill="1" applyBorder="1" applyAlignment="1">
      <alignment horizontal="center" vertical="center" shrinkToFit="1"/>
    </xf>
    <xf numFmtId="1" fontId="15" fillId="10" borderId="12" xfId="0" applyNumberFormat="1" applyFont="1" applyFill="1" applyBorder="1" applyAlignment="1">
      <alignment horizontal="center" vertical="center" shrinkToFit="1"/>
    </xf>
    <xf numFmtId="1" fontId="15" fillId="13" borderId="5" xfId="0" applyNumberFormat="1" applyFont="1" applyFill="1" applyBorder="1" applyAlignment="1">
      <alignment horizontal="center" vertical="center" wrapText="1" shrinkToFit="1"/>
    </xf>
    <xf numFmtId="1" fontId="15" fillId="13" borderId="4" xfId="0" applyNumberFormat="1" applyFont="1" applyFill="1" applyBorder="1" applyAlignment="1">
      <alignment horizontal="center" vertical="center" wrapText="1"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0" fontId="2" fillId="0" borderId="2" xfId="0" applyFont="1" applyBorder="1" applyAlignment="1">
      <alignment horizontal="left" vertical="top" wrapText="1" indent="10"/>
    </xf>
    <xf numFmtId="0" fontId="2" fillId="0" borderId="3" xfId="0" applyFont="1" applyBorder="1" applyAlignment="1">
      <alignment horizontal="left" vertical="top" wrapText="1" indent="10"/>
    </xf>
    <xf numFmtId="0" fontId="2" fillId="0" borderId="5" xfId="0" applyFont="1" applyBorder="1" applyAlignment="1">
      <alignment horizontal="center" vertical="top" wrapText="1"/>
    </xf>
    <xf numFmtId="0" fontId="2" fillId="0" borderId="4" xfId="0" applyFont="1" applyBorder="1" applyAlignment="1">
      <alignment horizontal="center" vertical="top" wrapText="1"/>
    </xf>
    <xf numFmtId="0" fontId="0" fillId="0" borderId="7" xfId="0" applyBorder="1" applyAlignment="1">
      <alignment horizontal="center" vertical="top" wrapText="1"/>
    </xf>
    <xf numFmtId="166" fontId="15" fillId="0" borderId="0" xfId="0" applyNumberFormat="1" applyFont="1" applyAlignment="1">
      <alignment horizontal="center" vertical="center" wrapText="1" shrinkToFit="1"/>
    </xf>
    <xf numFmtId="166" fontId="63" fillId="0" borderId="7" xfId="0" applyNumberFormat="1" applyFont="1" applyBorder="1" applyAlignment="1">
      <alignment horizontal="center" vertical="center" shrinkToFit="1"/>
    </xf>
    <xf numFmtId="166" fontId="63" fillId="0" borderId="5" xfId="0" applyNumberFormat="1" applyFont="1" applyBorder="1" applyAlignment="1">
      <alignment horizontal="center" vertical="center" shrinkToFit="1"/>
    </xf>
    <xf numFmtId="166" fontId="63" fillId="0" borderId="13" xfId="0" applyNumberFormat="1" applyFont="1" applyBorder="1" applyAlignment="1">
      <alignment horizontal="center" vertical="center" shrinkToFit="1"/>
    </xf>
    <xf numFmtId="166" fontId="15" fillId="0" borderId="16" xfId="0" applyNumberFormat="1" applyFont="1" applyBorder="1" applyAlignment="1">
      <alignment horizontal="center" vertical="center" shrinkToFit="1"/>
    </xf>
    <xf numFmtId="166" fontId="15" fillId="0" borderId="17" xfId="0" applyNumberFormat="1" applyFont="1" applyBorder="1" applyAlignment="1">
      <alignment horizontal="center" vertical="center" shrinkToFit="1"/>
    </xf>
    <xf numFmtId="1" fontId="15" fillId="13" borderId="7" xfId="0" applyNumberFormat="1" applyFont="1" applyFill="1" applyBorder="1" applyAlignment="1">
      <alignment horizontal="center" vertical="center" wrapText="1" shrinkToFit="1"/>
    </xf>
    <xf numFmtId="166" fontId="15" fillId="0" borderId="7" xfId="0" applyNumberFormat="1" applyFont="1" applyBorder="1" applyAlignment="1">
      <alignment horizontal="center" vertical="center" shrinkToFit="1"/>
    </xf>
    <xf numFmtId="166" fontId="15" fillId="0" borderId="5" xfId="0" applyNumberFormat="1" applyFont="1" applyBorder="1" applyAlignment="1">
      <alignment horizontal="center" vertical="center" shrinkToFit="1"/>
    </xf>
    <xf numFmtId="166" fontId="15" fillId="0" borderId="13" xfId="0" applyNumberFormat="1" applyFont="1" applyBorder="1" applyAlignment="1">
      <alignment horizontal="center" vertical="center" shrinkToFit="1"/>
    </xf>
    <xf numFmtId="1" fontId="15" fillId="11" borderId="7" xfId="0" applyNumberFormat="1" applyFont="1" applyFill="1" applyBorder="1" applyAlignment="1">
      <alignment horizontal="center" vertical="center" shrinkToFit="1"/>
    </xf>
    <xf numFmtId="1" fontId="15" fillId="11" borderId="4" xfId="0" applyNumberFormat="1" applyFont="1" applyFill="1" applyBorder="1" applyAlignment="1">
      <alignment horizontal="center" vertical="center" shrinkToFit="1"/>
    </xf>
    <xf numFmtId="166" fontId="15" fillId="0" borderId="2" xfId="0" applyNumberFormat="1" applyFont="1" applyBorder="1" applyAlignment="1">
      <alignment horizontal="center" vertical="center" wrapText="1" shrinkToFit="1"/>
    </xf>
    <xf numFmtId="166" fontId="15" fillId="0" borderId="5" xfId="0" applyNumberFormat="1" applyFont="1" applyBorder="1" applyAlignment="1">
      <alignment horizontal="center" vertical="center" wrapText="1" shrinkToFit="1"/>
    </xf>
    <xf numFmtId="166" fontId="15" fillId="0" borderId="13" xfId="0" applyNumberFormat="1" applyFont="1" applyBorder="1" applyAlignment="1">
      <alignment horizontal="center" vertical="center" wrapText="1" shrinkToFit="1"/>
    </xf>
    <xf numFmtId="1" fontId="15" fillId="10" borderId="7" xfId="0" applyNumberFormat="1" applyFont="1" applyFill="1" applyBorder="1" applyAlignment="1">
      <alignment horizontal="center" vertical="center" shrinkToFit="1"/>
    </xf>
    <xf numFmtId="1" fontId="15" fillId="10" borderId="4" xfId="0" applyNumberFormat="1" applyFont="1" applyFill="1" applyBorder="1" applyAlignment="1">
      <alignment horizontal="center" vertical="center" shrinkToFit="1"/>
    </xf>
    <xf numFmtId="0" fontId="0" fillId="0" borderId="7" xfId="0" applyBorder="1" applyAlignment="1">
      <alignment horizontal="left" wrapText="1"/>
    </xf>
    <xf numFmtId="0" fontId="0" fillId="0" borderId="5" xfId="0" applyBorder="1" applyAlignment="1">
      <alignment horizontal="left" wrapText="1"/>
    </xf>
    <xf numFmtId="0" fontId="0" fillId="0" borderId="4" xfId="0" applyBorder="1" applyAlignment="1">
      <alignment horizontal="left" wrapText="1"/>
    </xf>
    <xf numFmtId="0" fontId="2" fillId="4" borderId="7" xfId="0" applyFont="1" applyFill="1" applyBorder="1" applyAlignment="1">
      <alignment horizontal="right" vertical="top" wrapText="1"/>
    </xf>
    <xf numFmtId="0" fontId="2" fillId="4" borderId="5" xfId="0" applyFont="1" applyFill="1" applyBorder="1" applyAlignment="1">
      <alignment horizontal="right" vertical="top" wrapText="1"/>
    </xf>
    <xf numFmtId="0" fontId="2" fillId="4" borderId="4" xfId="0" applyFont="1" applyFill="1" applyBorder="1" applyAlignment="1">
      <alignment horizontal="right" vertical="top" wrapText="1"/>
    </xf>
    <xf numFmtId="0" fontId="2" fillId="6" borderId="11" xfId="0" applyFont="1" applyFill="1" applyBorder="1" applyAlignment="1">
      <alignment horizontal="left" vertical="top" wrapText="1" indent="21"/>
    </xf>
    <xf numFmtId="0" fontId="2" fillId="6" borderId="3" xfId="0" applyFont="1" applyFill="1" applyBorder="1" applyAlignment="1">
      <alignment horizontal="left" vertical="top" wrapText="1" indent="22"/>
    </xf>
    <xf numFmtId="0" fontId="2" fillId="5" borderId="7" xfId="0" applyFont="1" applyFill="1" applyBorder="1" applyAlignment="1">
      <alignment horizontal="left" vertical="top" wrapText="1"/>
    </xf>
    <xf numFmtId="0" fontId="2" fillId="5" borderId="4" xfId="0" applyFont="1" applyFill="1" applyBorder="1" applyAlignment="1">
      <alignment horizontal="left" vertical="top" wrapText="1"/>
    </xf>
    <xf numFmtId="0" fontId="6" fillId="6" borderId="7" xfId="0" applyFont="1" applyFill="1" applyBorder="1" applyAlignment="1">
      <alignment horizontal="left" vertical="top" wrapText="1" indent="29"/>
    </xf>
    <xf numFmtId="0" fontId="6" fillId="6" borderId="5" xfId="0" applyFont="1" applyFill="1" applyBorder="1" applyAlignment="1">
      <alignment horizontal="left" vertical="top" wrapText="1" indent="29"/>
    </xf>
    <xf numFmtId="0" fontId="6" fillId="6" borderId="4" xfId="0" applyFont="1" applyFill="1" applyBorder="1" applyAlignment="1">
      <alignment horizontal="left" vertical="top" wrapText="1" indent="29"/>
    </xf>
    <xf numFmtId="0" fontId="2" fillId="2" borderId="7" xfId="0" applyFont="1" applyFill="1" applyBorder="1" applyAlignment="1">
      <alignment horizontal="center" vertical="top" wrapText="1"/>
    </xf>
    <xf numFmtId="0" fontId="2" fillId="2" borderId="4" xfId="0" applyFont="1" applyFill="1" applyBorder="1" applyAlignment="1">
      <alignment horizontal="center" vertical="top" wrapText="1"/>
    </xf>
    <xf numFmtId="0" fontId="2" fillId="7" borderId="7" xfId="0" applyFont="1" applyFill="1" applyBorder="1" applyAlignment="1">
      <alignment horizontal="center" vertical="top" wrapText="1"/>
    </xf>
    <xf numFmtId="0" fontId="2" fillId="7" borderId="5" xfId="0" applyFont="1" applyFill="1" applyBorder="1" applyAlignment="1">
      <alignment horizontal="center" vertical="top" wrapText="1"/>
    </xf>
    <xf numFmtId="0" fontId="2" fillId="7" borderId="4" xfId="0" applyFont="1" applyFill="1" applyBorder="1" applyAlignment="1">
      <alignment horizontal="center" vertical="top" wrapText="1"/>
    </xf>
    <xf numFmtId="0" fontId="0" fillId="0" borderId="11" xfId="0" applyBorder="1" applyAlignment="1">
      <alignment horizontal="left" wrapText="1"/>
    </xf>
    <xf numFmtId="0" fontId="0" fillId="0" borderId="12" xfId="0" applyBorder="1" applyAlignment="1">
      <alignment horizontal="left" wrapText="1"/>
    </xf>
    <xf numFmtId="0" fontId="6" fillId="6" borderId="2" xfId="0" applyFont="1" applyFill="1" applyBorder="1" applyAlignment="1">
      <alignment horizontal="left" vertical="top" wrapText="1" indent="32"/>
    </xf>
    <xf numFmtId="0" fontId="6" fillId="6" borderId="3" xfId="0" applyFont="1" applyFill="1" applyBorder="1" applyAlignment="1">
      <alignment horizontal="left" vertical="top" wrapText="1" indent="32"/>
    </xf>
    <xf numFmtId="0" fontId="6" fillId="6" borderId="13" xfId="0" applyFont="1" applyFill="1" applyBorder="1" applyAlignment="1">
      <alignment horizontal="left" vertical="top" wrapText="1" indent="32"/>
    </xf>
    <xf numFmtId="0" fontId="6" fillId="2" borderId="7" xfId="0" applyFont="1" applyFill="1" applyBorder="1" applyAlignment="1">
      <alignment horizontal="center" vertical="top" wrapText="1"/>
    </xf>
    <xf numFmtId="0" fontId="6" fillId="2" borderId="4" xfId="0" applyFont="1" applyFill="1" applyBorder="1" applyAlignment="1">
      <alignment horizontal="center" vertical="top" wrapText="1"/>
    </xf>
    <xf numFmtId="0" fontId="0" fillId="7" borderId="7" xfId="0" applyFill="1" applyBorder="1" applyAlignment="1">
      <alignment horizontal="left" wrapText="1"/>
    </xf>
    <xf numFmtId="0" fontId="0" fillId="7" borderId="5" xfId="0" applyFill="1" applyBorder="1" applyAlignment="1">
      <alignment horizontal="left" wrapText="1"/>
    </xf>
    <xf numFmtId="0" fontId="0" fillId="7" borderId="4" xfId="0" applyFill="1" applyBorder="1" applyAlignment="1">
      <alignment horizontal="left" wrapText="1"/>
    </xf>
    <xf numFmtId="0" fontId="0" fillId="0" borderId="0" xfId="0" applyAlignment="1">
      <alignment horizontal="left" wrapText="1"/>
    </xf>
    <xf numFmtId="0" fontId="0" fillId="0" borderId="14" xfId="0" applyBorder="1" applyAlignment="1">
      <alignment horizontal="left" wrapText="1"/>
    </xf>
    <xf numFmtId="0" fontId="2" fillId="6" borderId="7" xfId="0" applyFont="1" applyFill="1" applyBorder="1" applyAlignment="1">
      <alignment horizontal="center" vertical="top" wrapText="1"/>
    </xf>
    <xf numFmtId="0" fontId="2" fillId="6" borderId="5" xfId="0" applyFont="1" applyFill="1" applyBorder="1" applyAlignment="1">
      <alignment horizontal="center" vertical="top" wrapText="1"/>
    </xf>
    <xf numFmtId="0" fontId="2" fillId="6" borderId="4" xfId="0" applyFont="1" applyFill="1" applyBorder="1" applyAlignment="1">
      <alignment horizontal="center" vertical="top" wrapText="1"/>
    </xf>
    <xf numFmtId="0" fontId="0" fillId="6" borderId="7" xfId="0" applyFill="1" applyBorder="1" applyAlignment="1">
      <alignment horizontal="left" wrapText="1"/>
    </xf>
    <xf numFmtId="0" fontId="0" fillId="6" borderId="4" xfId="0" applyFill="1" applyBorder="1" applyAlignment="1">
      <alignment horizontal="left" wrapText="1"/>
    </xf>
    <xf numFmtId="0" fontId="3" fillId="0" borderId="0" xfId="0" applyFont="1" applyAlignment="1">
      <alignment horizontal="right" vertical="top" wrapText="1" indent="2"/>
    </xf>
    <xf numFmtId="200" fontId="81" fillId="0" borderId="45" xfId="370" applyNumberFormat="1" applyFont="1" applyFill="1" applyBorder="1" applyAlignment="1">
      <alignment horizontal="center" vertical="top" shrinkToFit="1"/>
    </xf>
    <xf numFmtId="0" fontId="79" fillId="0" borderId="6" xfId="370" applyFont="1" applyFill="1" applyBorder="1" applyAlignment="1">
      <alignment horizontal="left" vertical="top" wrapText="1"/>
    </xf>
    <xf numFmtId="0" fontId="79" fillId="0" borderId="6" xfId="370" applyFont="1" applyFill="1" applyBorder="1" applyAlignment="1">
      <alignment horizontal="center" vertical="center" wrapText="1"/>
    </xf>
    <xf numFmtId="2" fontId="81" fillId="0" borderId="6" xfId="370" applyNumberFormat="1" applyFont="1" applyFill="1" applyBorder="1" applyAlignment="1">
      <alignment horizontal="center" vertical="center" shrinkToFit="1"/>
    </xf>
    <xf numFmtId="166" fontId="81" fillId="0" borderId="6" xfId="370" applyNumberFormat="1" applyFont="1" applyFill="1" applyBorder="1" applyAlignment="1">
      <alignment horizontal="center" vertical="center" shrinkToFit="1"/>
    </xf>
    <xf numFmtId="166" fontId="81" fillId="0" borderId="7" xfId="370" applyNumberFormat="1" applyFont="1" applyFill="1" applyBorder="1" applyAlignment="1">
      <alignment horizontal="center" vertical="center" shrinkToFit="1"/>
    </xf>
    <xf numFmtId="171" fontId="73" fillId="0" borderId="6" xfId="370" applyNumberFormat="1" applyFont="1" applyFill="1" applyBorder="1" applyAlignment="1">
      <alignment horizontal="center" vertical="center"/>
    </xf>
    <xf numFmtId="199" fontId="73" fillId="0" borderId="6" xfId="370" applyNumberFormat="1" applyFont="1" applyFill="1" applyBorder="1" applyAlignment="1">
      <alignment horizontal="center" vertical="center"/>
    </xf>
    <xf numFmtId="201" fontId="81" fillId="0" borderId="45" xfId="370" applyNumberFormat="1" applyFont="1" applyFill="1" applyBorder="1" applyAlignment="1">
      <alignment horizontal="center" vertical="center" shrinkToFit="1"/>
    </xf>
    <xf numFmtId="201" fontId="81" fillId="0" borderId="45" xfId="370" applyNumberFormat="1" applyFont="1" applyFill="1" applyBorder="1" applyAlignment="1">
      <alignment horizontal="center" vertical="top" shrinkToFit="1"/>
    </xf>
    <xf numFmtId="202" fontId="81" fillId="0" borderId="45" xfId="370" applyNumberFormat="1" applyFont="1" applyFill="1" applyBorder="1" applyAlignment="1">
      <alignment horizontal="center" vertical="center" shrinkToFit="1"/>
    </xf>
    <xf numFmtId="166" fontId="74" fillId="0" borderId="0" xfId="370" applyNumberFormat="1" applyFont="1" applyAlignment="1">
      <alignment horizontal="center" wrapText="1"/>
    </xf>
    <xf numFmtId="211" fontId="74" fillId="55" borderId="61" xfId="1" applyNumberFormat="1" applyFont="1" applyFill="1" applyBorder="1" applyAlignment="1">
      <alignment horizontal="center" vertical="center" wrapText="1"/>
    </xf>
    <xf numFmtId="2" fontId="73" fillId="0" borderId="0" xfId="370" applyNumberFormat="1" applyFont="1" applyAlignment="1">
      <alignment horizontal="center" wrapText="1"/>
    </xf>
    <xf numFmtId="2" fontId="74" fillId="0" borderId="0" xfId="370" applyNumberFormat="1" applyFont="1" applyAlignment="1">
      <alignment horizontal="center" wrapText="1"/>
    </xf>
    <xf numFmtId="0" fontId="74" fillId="0" borderId="0" xfId="370" applyFont="1" applyAlignment="1">
      <alignment horizontal="center" wrapText="1"/>
    </xf>
  </cellXfs>
  <cellStyles count="372">
    <cellStyle name="%" xfId="88" xr:uid="{021CD977-691E-4BD3-8683-7EFC3A59FBE4}"/>
    <cellStyle name="%_ANEXO #7.ITEMS INSTALS. ELECTRICAS GECOLSA 2a.ETAPA." xfId="89" xr:uid="{E7ADEE16-D9C9-4159-BC71-BAD169AF4A91}"/>
    <cellStyle name="%_Plaza Mayor N 006 2077 DOC95_ANEXO 456" xfId="90" xr:uid="{0BA39C5F-977A-42C4-91A9-5D2BCF0A5AE2}"/>
    <cellStyle name="_Book2" xfId="91" xr:uid="{E8804AC0-4D58-42A9-8EB1-AB9172D72276}"/>
    <cellStyle name="20% - Accent1" xfId="4" xr:uid="{DAA6D439-64C4-4D5C-920F-E5AF8131694E}"/>
    <cellStyle name="20% - Accent2" xfId="5" xr:uid="{592EE627-13EC-4178-854A-EB900D6834F5}"/>
    <cellStyle name="20% - Accent3" xfId="6" xr:uid="{EEF2F689-7183-4A99-8BE1-B19D24C75891}"/>
    <cellStyle name="20% - Accent4" xfId="7" xr:uid="{D333B45F-85A6-40FC-9356-C2A272F6100C}"/>
    <cellStyle name="20% - Accent5" xfId="8" xr:uid="{A7AEC304-0E29-4AF9-8F98-9AF62959F09B}"/>
    <cellStyle name="20% - Accent6" xfId="9" xr:uid="{1BB53929-A1AB-4CB3-8605-16ED3252A436}"/>
    <cellStyle name="20% - Énfasis1 2" xfId="92" xr:uid="{A3F00E91-2A75-4736-9472-91216633C8B1}"/>
    <cellStyle name="20% - Énfasis1 3" xfId="93" xr:uid="{100AF0B8-F5D6-40C7-B4CB-6E7A6E215A0B}"/>
    <cellStyle name="20% - Énfasis1 4" xfId="94" xr:uid="{FFD947C0-96A6-4266-8E74-F0578BB063CE}"/>
    <cellStyle name="20% - Énfasis2 2" xfId="95" xr:uid="{890C1D28-E913-49AA-859D-E6CB77C435BC}"/>
    <cellStyle name="20% - Énfasis2 3" xfId="96" xr:uid="{7E2FB011-902F-401D-BFA1-5708B66C99A4}"/>
    <cellStyle name="20% - Énfasis2 4" xfId="97" xr:uid="{A7A9B15F-E5BA-4AF3-A55F-58AD1FB4CFDC}"/>
    <cellStyle name="20% - Énfasis3 2" xfId="98" xr:uid="{520AD68C-32B4-4D88-A920-8F7D0EAEE54A}"/>
    <cellStyle name="20% - Énfasis3 3" xfId="99" xr:uid="{DD6A01D0-DDEE-47BE-A7A1-5E2933743626}"/>
    <cellStyle name="20% - Énfasis3 4" xfId="100" xr:uid="{2BA83614-DE74-45F5-A7B4-AB1E9930F72E}"/>
    <cellStyle name="20% - Énfasis4 2" xfId="101" xr:uid="{1FE180C1-BAFD-43F6-9786-D60E09CBD83E}"/>
    <cellStyle name="20% - Énfasis4 3" xfId="102" xr:uid="{0D740B9D-A844-4668-A465-CD0BEF5111F2}"/>
    <cellStyle name="20% - Énfasis4 4" xfId="103" xr:uid="{9A3AB94E-AC9F-4EA9-8214-FB0B2D6C9628}"/>
    <cellStyle name="20% - Énfasis5 2" xfId="104" xr:uid="{5734404A-6AE7-41E2-8D6A-7C562D8E3CD3}"/>
    <cellStyle name="20% - Énfasis5 3" xfId="105" xr:uid="{B587FE27-3951-4936-A733-C64A5667BD86}"/>
    <cellStyle name="20% - Énfasis6 2" xfId="106" xr:uid="{F4C5E60D-87F4-4DDE-8F05-81105DE3EEDB}"/>
    <cellStyle name="20% - Énfasis6 3" xfId="107" xr:uid="{CD19AE88-14F2-4EC6-8C9D-419CF1543D89}"/>
    <cellStyle name="20% - Énfasis6 4" xfId="108" xr:uid="{A588B01B-0C2C-4021-A963-88CB72004907}"/>
    <cellStyle name="40% - Accent1" xfId="10" xr:uid="{5CFD76CD-BF4F-4BAF-8BA3-39DA7E9DB7D6}"/>
    <cellStyle name="40% - Accent2" xfId="11" xr:uid="{E13DE366-879D-4616-861D-8DE2F3F96967}"/>
    <cellStyle name="40% - Accent3" xfId="12" xr:uid="{4E10E018-2BB8-4B38-BCAE-C08F8CA9E2B5}"/>
    <cellStyle name="40% - Accent4" xfId="13" xr:uid="{37A36936-9B44-4C65-AE5B-9C8A226C483B}"/>
    <cellStyle name="40% - Accent5" xfId="14" xr:uid="{360AC5E3-EE58-4FE9-838F-19785B4EE8DC}"/>
    <cellStyle name="40% - Accent6" xfId="15" xr:uid="{75FD74A5-21C2-459B-A374-3CB20DAAD5DB}"/>
    <cellStyle name="40% - Énfasis1 2" xfId="109" xr:uid="{C67B0517-EBCB-435C-8ED5-A20718517BD9}"/>
    <cellStyle name="40% - Énfasis1 3" xfId="110" xr:uid="{910B3087-4348-4A56-9290-2D40BDEB9AC9}"/>
    <cellStyle name="40% - Énfasis1 4" xfId="111" xr:uid="{0730BED9-29F6-4A59-9344-B9DECE0D6927}"/>
    <cellStyle name="40% - Énfasis2 2" xfId="112" xr:uid="{E4D900FA-7209-4FF3-9C4D-0115EB288BC4}"/>
    <cellStyle name="40% - Énfasis2 3" xfId="113" xr:uid="{6643E197-3FFD-4E9C-89F1-4E30830401FA}"/>
    <cellStyle name="40% - Énfasis3 2" xfId="114" xr:uid="{94C9CADE-7930-4E20-97F4-7BA388457E0D}"/>
    <cellStyle name="40% - Énfasis3 3" xfId="115" xr:uid="{329E5140-95A8-4998-B35D-BD25EA679E09}"/>
    <cellStyle name="40% - Énfasis3 4" xfId="116" xr:uid="{91125EA8-21B5-410B-984A-3EAB34FFE43D}"/>
    <cellStyle name="40% - Énfasis4 2" xfId="117" xr:uid="{D6D05DCC-4680-4E17-A66A-3E926EC381D6}"/>
    <cellStyle name="40% - Énfasis4 3" xfId="118" xr:uid="{9A7B28F8-DC16-46EF-B96E-EF3BF7C99D40}"/>
    <cellStyle name="40% - Énfasis4 4" xfId="119" xr:uid="{C0F29947-A9FE-44FE-BFC3-61A20C874790}"/>
    <cellStyle name="40% - Énfasis5 2" xfId="120" xr:uid="{9BE2C173-02B4-4820-8FC0-147DFCC6C3B9}"/>
    <cellStyle name="40% - Énfasis5 3" xfId="121" xr:uid="{A564248D-36E5-4639-81C4-4FB83DE76257}"/>
    <cellStyle name="40% - Énfasis5 4" xfId="122" xr:uid="{C83ADB68-3E39-4B78-AEBD-1FE85A7BDB37}"/>
    <cellStyle name="40% - Énfasis6 2" xfId="123" xr:uid="{4395BCB0-9A6B-4D7F-882E-6D8F07B9E5D7}"/>
    <cellStyle name="40% - Énfasis6 3" xfId="124" xr:uid="{E69DA7CC-DE8E-4C3E-A934-EEEDC5BE0D84}"/>
    <cellStyle name="40% - Énfasis6 4" xfId="125" xr:uid="{C3D45C26-814C-405D-9834-93F9120A740B}"/>
    <cellStyle name="60% - Accent1" xfId="16" xr:uid="{9DF54739-7D3D-4234-B925-F230AD05FFF1}"/>
    <cellStyle name="60% - Accent2" xfId="17" xr:uid="{50C0DBF8-F421-405B-95A2-2B98BB8E9A88}"/>
    <cellStyle name="60% - Accent3" xfId="18" xr:uid="{92E7567A-D589-4ABD-916C-27307C771D11}"/>
    <cellStyle name="60% - Accent4" xfId="19" xr:uid="{8B57ADDF-DE12-4FF1-8A17-2AF954295A40}"/>
    <cellStyle name="60% - Accent5" xfId="20" xr:uid="{65D72AF4-270D-42C1-B92E-717E7D5D94A2}"/>
    <cellStyle name="60% - Accent6" xfId="21" xr:uid="{029E2301-F80B-42ED-971F-8BFB96A6BCBE}"/>
    <cellStyle name="60% - Énfasis1 2" xfId="126" xr:uid="{66E0493C-E2C2-4308-B275-46C4027F298E}"/>
    <cellStyle name="60% - Énfasis1 3" xfId="127" xr:uid="{AC6F0CD3-5E8D-4542-AD8E-841BD80FD3F2}"/>
    <cellStyle name="60% - Énfasis1 4" xfId="128" xr:uid="{12317825-A2FE-4650-89D6-E629015B7F38}"/>
    <cellStyle name="60% - Énfasis2 2" xfId="129" xr:uid="{771FD7AA-5346-4B41-8049-525802097069}"/>
    <cellStyle name="60% - Énfasis2 3" xfId="130" xr:uid="{68441AEA-C6AC-4FD4-9CD7-0770164241FE}"/>
    <cellStyle name="60% - Énfasis2 4" xfId="131" xr:uid="{A85A939C-07D3-4406-BF90-185A347CCF80}"/>
    <cellStyle name="60% - Énfasis3 2" xfId="132" xr:uid="{F4EC195B-A760-4765-8535-9CE4E6EC2509}"/>
    <cellStyle name="60% - Énfasis3 3" xfId="133" xr:uid="{C6B4EE60-3481-4FD7-97EE-B7605DBD063F}"/>
    <cellStyle name="60% - Énfasis3 4" xfId="134" xr:uid="{2FC94505-A3EF-486C-A1F9-AC8FC411F284}"/>
    <cellStyle name="60% - Énfasis4 2" xfId="135" xr:uid="{24EEEB21-7985-43B9-828C-90AE5C46EDAC}"/>
    <cellStyle name="60% - Énfasis4 3" xfId="136" xr:uid="{A35D3E6A-2C8A-4010-9102-DA47F7A41F81}"/>
    <cellStyle name="60% - Énfasis4 4" xfId="137" xr:uid="{6989FA27-F4FC-40F9-B541-36BB57948D80}"/>
    <cellStyle name="60% - Énfasis5 2" xfId="138" xr:uid="{CC1B9801-E2E5-4154-932E-341E8E10F739}"/>
    <cellStyle name="60% - Énfasis5 3" xfId="139" xr:uid="{1892B1DC-4FEC-4E75-B3FB-4CFFDF5F61CC}"/>
    <cellStyle name="60% - Énfasis5 4" xfId="140" xr:uid="{9FBDC061-292B-4A78-978E-22A68C7BCF6D}"/>
    <cellStyle name="60% - Énfasis6 2" xfId="141" xr:uid="{7B97AB21-31B3-43D0-BA62-D86F3C2196E8}"/>
    <cellStyle name="60% - Énfasis6 3" xfId="142" xr:uid="{96898595-7530-47BA-B72D-C9E6E173DC42}"/>
    <cellStyle name="60% - Énfasis6 4" xfId="143" xr:uid="{8037B9C9-49EA-47C9-9D8C-D49F52AFC25C}"/>
    <cellStyle name="Accent1" xfId="22" xr:uid="{00EE448C-9D09-4D62-A583-D53FC75B90EA}"/>
    <cellStyle name="Accent2" xfId="23" xr:uid="{C5A690AC-D2C0-4CC6-B964-3684ABFF83F6}"/>
    <cellStyle name="Accent3" xfId="24" xr:uid="{64344F87-3B9B-4B2A-A2B2-B54FA15C5E8A}"/>
    <cellStyle name="Accent4" xfId="25" xr:uid="{7547A1DB-62F8-4375-9570-E41B80823D88}"/>
    <cellStyle name="Accent5" xfId="26" xr:uid="{77B78651-8D06-4B54-87EB-7DE1812C9A61}"/>
    <cellStyle name="Accent6" xfId="27" xr:uid="{1EAAB426-9158-40D1-8B43-B46C73D22747}"/>
    <cellStyle name="ACTAS" xfId="144" xr:uid="{2AF11F24-8F69-4CAD-A7E4-D75E3F8B1277}"/>
    <cellStyle name="Bad" xfId="28" xr:uid="{044A9955-95CF-4E0C-8A13-31367A0BDD46}"/>
    <cellStyle name="Buena 2" xfId="145" xr:uid="{88B7EED2-7519-485C-B790-B7B893FA17AC}"/>
    <cellStyle name="Buena 3" xfId="146" xr:uid="{70B1407D-CCCE-4EBC-BB00-499D45B95326}"/>
    <cellStyle name="Buena 4" xfId="147" xr:uid="{022C2587-9D58-441D-8377-B5389CC7F086}"/>
    <cellStyle name="Calculation" xfId="29" xr:uid="{82AFC2E7-79D2-4BA2-A489-A8D23E381484}"/>
    <cellStyle name="Cálculo 2" xfId="148" xr:uid="{2E49EC64-081B-4DD6-87D1-02BBA2873581}"/>
    <cellStyle name="Cálculo 3" xfId="149" xr:uid="{CD9EC027-83DA-4216-8B73-C2B22E71DE15}"/>
    <cellStyle name="Cálculo 4" xfId="150" xr:uid="{D8164239-7688-492B-9F9E-CAFC008F1FF7}"/>
    <cellStyle name="Celda de comprobación 2" xfId="151" xr:uid="{70A538B3-15D5-4758-8338-8C78B0504E1B}"/>
    <cellStyle name="Celda de comprobación 2 2" xfId="309" xr:uid="{9D8F5B7A-AEB7-4476-AB67-E51118233282}"/>
    <cellStyle name="Celda de comprobación 3" xfId="152" xr:uid="{6702A93C-920D-4ECC-969F-1D5A6BF8FD71}"/>
    <cellStyle name="Celda de comprobación 3 2" xfId="310" xr:uid="{1A5DD4EA-1BDD-4D22-ABE0-B571191BC133}"/>
    <cellStyle name="Celda vinculada 2" xfId="153" xr:uid="{49BCE6CB-CE40-4B7F-BF54-6B119AC316F5}"/>
    <cellStyle name="Celda vinculada 3" xfId="154" xr:uid="{4F1210D4-A712-4206-81BF-9AEA08580672}"/>
    <cellStyle name="Celda vinculada 4" xfId="155" xr:uid="{1285CECF-3B3C-48F3-ADA4-AAF6630B2622}"/>
    <cellStyle name="Check Cell" xfId="30" xr:uid="{786A1CD9-4CDE-44CC-A436-D6C01253C18C}"/>
    <cellStyle name="Check Cell 2" xfId="301" xr:uid="{1292FFB1-BCCB-4DCF-B08E-64FC23D55B24}"/>
    <cellStyle name="Ecuación" xfId="156" xr:uid="{54DCD6C0-640B-4DB4-82F0-DD7452046549}"/>
    <cellStyle name="Encabezado 4 2" xfId="157" xr:uid="{592D922B-DA2E-4CA1-8373-BFE393AFADA5}"/>
    <cellStyle name="Encabezado 4 3" xfId="158" xr:uid="{CB825490-B70A-4DEE-9495-61B8A2CBD895}"/>
    <cellStyle name="Encabezado 4 4" xfId="159" xr:uid="{29D206DD-400C-44BC-852A-A7610BE525D4}"/>
    <cellStyle name="Énfasis 1" xfId="31" xr:uid="{6EA21448-50FC-4B30-9FE2-6CC2488A4BA2}"/>
    <cellStyle name="Énfasis 2" xfId="32" xr:uid="{AFD194AD-8C57-46BC-A8D1-3C0E0609E6F9}"/>
    <cellStyle name="Énfasis 3" xfId="33" xr:uid="{1BB1DB6D-8CCA-4792-A5F3-E0E4768BD3CE}"/>
    <cellStyle name="Énfasis1 - 20%" xfId="34" xr:uid="{1A77689F-15AC-4F29-AE33-DBE852A3AD20}"/>
    <cellStyle name="Énfasis1 - 40%" xfId="35" xr:uid="{AA92AFDB-4279-49AF-B778-39A948CC94C4}"/>
    <cellStyle name="Énfasis1 - 60%" xfId="36" xr:uid="{AAB31CDF-1F3F-419D-B029-940B3F22F8FD}"/>
    <cellStyle name="Énfasis1 2" xfId="160" xr:uid="{EE3E4F18-7D3C-40C8-BC6A-1FF62B1E4CB5}"/>
    <cellStyle name="Énfasis1 3" xfId="161" xr:uid="{A8E9953F-4DA4-4E4A-99A2-E1FD359483B4}"/>
    <cellStyle name="Énfasis1 4" xfId="162" xr:uid="{3B2861DD-7BFF-4180-B4BD-D9E1946B6660}"/>
    <cellStyle name="Énfasis2 - 20%" xfId="37" xr:uid="{D064FC03-2181-4B4E-89E9-FEBF8A75B86C}"/>
    <cellStyle name="Énfasis2 - 40%" xfId="38" xr:uid="{FBF5A1C7-C2BC-4343-A33B-F74A75DFEFCC}"/>
    <cellStyle name="Énfasis2 - 60%" xfId="39" xr:uid="{5103B864-1855-4DE0-AFCA-890296BA49D2}"/>
    <cellStyle name="Énfasis2 2" xfId="163" xr:uid="{0B4C8DFA-764A-4D2E-A367-98F2E050962E}"/>
    <cellStyle name="Énfasis2 3" xfId="164" xr:uid="{C84AE36B-D269-4D02-B5B9-37A72EFA5F05}"/>
    <cellStyle name="Énfasis2 4" xfId="165" xr:uid="{9A4E1FF3-6413-446A-A817-7CF2A48C271B}"/>
    <cellStyle name="Énfasis3 - 20%" xfId="40" xr:uid="{252F19B8-CAC8-4CA0-B21F-1518B0896EC4}"/>
    <cellStyle name="Énfasis3 - 40%" xfId="41" xr:uid="{FF41B720-0418-4E89-B581-3A17BCC6AB6B}"/>
    <cellStyle name="Énfasis3 - 60%" xfId="42" xr:uid="{041D7D71-6E6A-4356-913C-26E8A9DF94A5}"/>
    <cellStyle name="Énfasis3 2" xfId="166" xr:uid="{BDC2294F-2066-42D6-8BDD-0D01BA045C6A}"/>
    <cellStyle name="Énfasis3 3" xfId="167" xr:uid="{B1C1E15F-53E7-499C-81AA-62AD840FAEB1}"/>
    <cellStyle name="Énfasis3 4" xfId="168" xr:uid="{F0CF7533-FD57-42C7-B644-5EF9199819A8}"/>
    <cellStyle name="Énfasis4 - 20%" xfId="43" xr:uid="{7A3FC434-46AB-41FE-942B-24ADAF8A888C}"/>
    <cellStyle name="Énfasis4 - 40%" xfId="44" xr:uid="{9C29F028-B1C3-4A9A-B84A-0EF10950C831}"/>
    <cellStyle name="Énfasis4 - 60%" xfId="45" xr:uid="{1784253B-3CC4-4651-A9DF-C24634A0D0B3}"/>
    <cellStyle name="Énfasis4 2" xfId="169" xr:uid="{27448430-F873-435A-8222-D104E14F801B}"/>
    <cellStyle name="Énfasis4 3" xfId="170" xr:uid="{89F0E772-1D43-4552-9F9E-26A9BAD45D25}"/>
    <cellStyle name="Énfasis4 4" xfId="171" xr:uid="{C84861FB-67E6-449E-B168-B4341BF5C21F}"/>
    <cellStyle name="Énfasis5 - 20%" xfId="46" xr:uid="{D047E013-A84C-4AEC-84E4-D93DF492D7B1}"/>
    <cellStyle name="Énfasis5 - 40%" xfId="47" xr:uid="{117F35F9-3381-4B46-9A88-3C8C92FAE38C}"/>
    <cellStyle name="Énfasis5 - 60%" xfId="48" xr:uid="{B54A8753-7F8E-41B6-8EF0-1E7F5BFB09A9}"/>
    <cellStyle name="Énfasis5 2" xfId="172" xr:uid="{3A06BDE7-BE83-44E0-B212-FD5A9D5D15C6}"/>
    <cellStyle name="Énfasis5 3" xfId="173" xr:uid="{6C55C0DE-187A-4B2B-8A9C-73542B422284}"/>
    <cellStyle name="Énfasis6 - 20%" xfId="49" xr:uid="{34BA7EB7-F395-4CA5-9301-459E06F32CBE}"/>
    <cellStyle name="Énfasis6 - 40%" xfId="50" xr:uid="{B9A8BEF0-2F64-4A1B-9CA5-90073CF4B3EA}"/>
    <cellStyle name="Énfasis6 - 60%" xfId="51" xr:uid="{A54093C2-7E74-40E5-9AF5-14DB647B89EF}"/>
    <cellStyle name="Énfasis6 2" xfId="174" xr:uid="{A691371B-C46F-414D-B1A7-E0F2AED183C6}"/>
    <cellStyle name="Énfasis6 3" xfId="175" xr:uid="{21B8463B-7461-4F0F-99CA-3C751EABB250}"/>
    <cellStyle name="Énfasis6 4" xfId="176" xr:uid="{2055485A-6665-4732-9DC7-E9044D2BFF8E}"/>
    <cellStyle name="Entrada 2" xfId="177" xr:uid="{AAEBCBC1-817D-4889-B6D4-7E3FD9205E22}"/>
    <cellStyle name="Entrada 3" xfId="178" xr:uid="{647CF77E-977F-4AA1-B3A2-CEAF4BADA777}"/>
    <cellStyle name="Entrada 4" xfId="179" xr:uid="{78E6ED69-843D-4199-83FD-BF6B77FE337B}"/>
    <cellStyle name="Estilo 1" xfId="180" xr:uid="{F16E1A89-7F46-4570-A180-1B4E00D6C6A8}"/>
    <cellStyle name="Euro" xfId="52" xr:uid="{56A17523-1EDF-4BC9-BF1C-3416298AA97B}"/>
    <cellStyle name="Explanatory Text" xfId="53" xr:uid="{94C20962-C532-4E06-B3FF-ED22A0368875}"/>
    <cellStyle name="FIGURA" xfId="181" xr:uid="{B8448D37-4499-488E-9BCA-1F4224945CB2}"/>
    <cellStyle name="Good" xfId="54" xr:uid="{572130CC-56B1-448A-9D57-1AB95FBE99F0}"/>
    <cellStyle name="Heading 1" xfId="55" xr:uid="{F257E45B-E8F3-4B04-A4C5-14E922C3578B}"/>
    <cellStyle name="Heading 2" xfId="56" xr:uid="{8F3A06A8-B289-4093-AF8D-2E4C95708CFA}"/>
    <cellStyle name="Heading 3" xfId="57" xr:uid="{B77A5884-CFC7-451B-9A8F-7B4B76A91411}"/>
    <cellStyle name="Heading 4" xfId="58" xr:uid="{2014E111-B045-4231-AF0C-C2A25682E70F}"/>
    <cellStyle name="Hipervínculo 2" xfId="86" xr:uid="{349AF618-9D90-4B6D-B408-996653617899}"/>
    <cellStyle name="Incorrecto 2" xfId="182" xr:uid="{2877B4D4-A693-40DA-8B6B-F6D6914DB3B5}"/>
    <cellStyle name="Incorrecto 3" xfId="183" xr:uid="{070C3E1B-2787-46BD-AC8D-4FC54482A9CD}"/>
    <cellStyle name="Incorrecto 4" xfId="184" xr:uid="{93857C3F-5D39-478C-BC03-ABDB23D2763F}"/>
    <cellStyle name="Input" xfId="59" xr:uid="{D531304B-3433-4BED-AAD2-51CD5508BF4F}"/>
    <cellStyle name="Linked Cell" xfId="60" xr:uid="{B840D9AE-67B7-4678-B5E0-930C539E44AD}"/>
    <cellStyle name="Millares [0] 2" xfId="332" xr:uid="{A262D105-4A96-4642-A4EB-953D95ED14E8}"/>
    <cellStyle name="Millares [0] 3" xfId="342" xr:uid="{7A494C48-F6B0-4F4E-B412-F4833BCDBE78}"/>
    <cellStyle name="Millares 10" xfId="281" xr:uid="{855FB25E-46ED-49FC-BD22-BBF8E9F0A171}"/>
    <cellStyle name="Millares 11" xfId="335" xr:uid="{3ACB855C-96D3-4096-A541-F0004C04B6DE}"/>
    <cellStyle name="Millares 12" xfId="61" xr:uid="{B6A617F3-0464-44E3-B910-05400B325804}"/>
    <cellStyle name="Millares 13" xfId="282" xr:uid="{ACDC887C-5E9B-4BDE-AB55-43DB6A367FBD}"/>
    <cellStyle name="Millares 14" xfId="363" xr:uid="{F7C5948B-3DF7-477D-970C-153A986261D2}"/>
    <cellStyle name="Millares 15" xfId="369" xr:uid="{E8103EDD-B7F8-44E7-9B14-FA135275B34C}"/>
    <cellStyle name="Millares 16" xfId="83" xr:uid="{1704187D-646F-4BAE-BAB6-B2D1913ECA94}"/>
    <cellStyle name="Millares 17" xfId="371" xr:uid="{7EF98394-EBD6-4D33-85CB-DBAF047E9BB7}"/>
    <cellStyle name="Millares 2" xfId="62" xr:uid="{B79A9D61-4EAF-4CE2-8C91-076F10406166}"/>
    <cellStyle name="Millares 2 2" xfId="185" xr:uid="{08FE81FD-BAB1-4A76-926D-F1D07B647F5D}"/>
    <cellStyle name="Millares 2 2 2" xfId="186" xr:uid="{52F8DEE3-5E58-409F-A347-3AFC30EEC7A6}"/>
    <cellStyle name="Millares 2 2 2 2" xfId="364" xr:uid="{B5AAF35A-F9FA-49FB-A14A-A2C284C007A6}"/>
    <cellStyle name="Millares 2 2 3" xfId="187" xr:uid="{3FBC7282-1379-462C-B714-39CEC3EF25BD}"/>
    <cellStyle name="Millares 2 2 4" xfId="188" xr:uid="{3C21B7CD-9A04-4594-8092-1444E1AFA9FB}"/>
    <cellStyle name="Millares 2 2 5" xfId="189" xr:uid="{D9C7120C-6DAD-477E-851A-FB13749BF264}"/>
    <cellStyle name="Millares 2 3" xfId="190" xr:uid="{FDD3C928-6EE5-45DD-8D50-CE0628754E54}"/>
    <cellStyle name="Millares 2 3 2" xfId="283" xr:uid="{148808B5-AC29-427F-B2DA-14D5B394B86E}"/>
    <cellStyle name="Millares 2 4" xfId="191" xr:uid="{C6CE0BCD-B73B-439D-8189-C55A675B5B85}"/>
    <cellStyle name="Millares 2 5" xfId="284" xr:uid="{3CE97CF1-BB99-4829-A21A-48210977CBAF}"/>
    <cellStyle name="Millares 2 6" xfId="285" xr:uid="{5E195815-111E-4579-9263-0892E5466E94}"/>
    <cellStyle name="Millares 2 7" xfId="302" xr:uid="{CF176B4A-B593-4938-BD9E-37356FE972CB}"/>
    <cellStyle name="Millares 2 7 2" xfId="192" xr:uid="{58C32B4C-2776-4CC4-94C1-5F367548E89D}"/>
    <cellStyle name="Millares 2 7 3" xfId="324" xr:uid="{4E7E1799-A602-4B48-BC2B-B355D25A1A6E}"/>
    <cellStyle name="Millares 2 8" xfId="329" xr:uid="{9077AF00-BD78-49BD-B50F-9F1017A980B5}"/>
    <cellStyle name="Millares 3" xfId="87" xr:uid="{4C3398DA-0D82-4334-AEBC-E67255C77E50}"/>
    <cellStyle name="Millares 3 2" xfId="286" xr:uid="{59D26D4E-D233-4304-AE3A-D5E01A9F27D5}"/>
    <cellStyle name="Millares 3 2 2" xfId="287" xr:uid="{1A07DF00-4F82-4D88-9660-52D3D5EA1489}"/>
    <cellStyle name="Millares 3 2 3" xfId="288" xr:uid="{9F25BCEF-47A3-409B-9D10-FD5852A1E843}"/>
    <cellStyle name="Millares 3 3" xfId="289" xr:uid="{63C0A219-0F44-4396-81C5-4BC0ACE6D244}"/>
    <cellStyle name="Millares 3 3 3" xfId="193" xr:uid="{E3330E57-0246-4B53-B7D8-BFBC6F38AF32}"/>
    <cellStyle name="Millares 3 3 3 2" xfId="341" xr:uid="{132190EC-FF76-4D84-9394-81D51FEB61F0}"/>
    <cellStyle name="Millares 3 4" xfId="290" xr:uid="{6447991E-480A-4D91-A90F-9397DEF679DB}"/>
    <cellStyle name="Millares 3 5" xfId="308" xr:uid="{973BBE39-504C-4409-8EE1-4D015F5C3A2C}"/>
    <cellStyle name="Millares 4" xfId="63" xr:uid="{476115AB-E8BC-44B8-B7A1-74DC84B0DAD7}"/>
    <cellStyle name="Millares 5" xfId="194" xr:uid="{DAB62ADD-DE92-4286-BA3D-355E08A5080F}"/>
    <cellStyle name="Millares 6" xfId="195" xr:uid="{36749A5B-CF54-4071-8BE8-A497CC43D2AE}"/>
    <cellStyle name="Millares 7" xfId="196" xr:uid="{AF66F2D5-3AEC-47B2-AF0E-1F4E34B0AA3E}"/>
    <cellStyle name="Millares 8" xfId="197" xr:uid="{DE71CD30-14F7-458D-AC7A-FFF25B2190DB}"/>
    <cellStyle name="Millares 9" xfId="277" xr:uid="{840F7A22-5AC2-4E09-B54A-3970E45DA3EE}"/>
    <cellStyle name="Millares 9 2" xfId="314" xr:uid="{5B5E7BB9-3170-4622-82E1-417EF487F702}"/>
    <cellStyle name="Moneda" xfId="1" builtinId="4"/>
    <cellStyle name="Moneda [0] 10" xfId="198" xr:uid="{0A05502B-0FD8-4128-9638-68699C6B9EAD}"/>
    <cellStyle name="Moneda [0] 11" xfId="199" xr:uid="{2C6EBF0D-94EA-469D-98F0-462E8DBE4863}"/>
    <cellStyle name="Moneda [0] 14" xfId="200" xr:uid="{EAF5AAFE-7381-41E4-B360-AFB1B8D2B96F}"/>
    <cellStyle name="Moneda [0] 2" xfId="201" xr:uid="{6F4C258D-FD9D-4051-BBBE-79E6F78EA5D4}"/>
    <cellStyle name="Moneda [0] 2 2" xfId="349" xr:uid="{1BD82003-0F92-4A11-A8A5-7B9386E0BAB5}"/>
    <cellStyle name="Moneda [0] 3" xfId="202" xr:uid="{890E1FA4-9805-4F7B-82AC-890594F5D4B4}"/>
    <cellStyle name="Moneda 10" xfId="337" xr:uid="{D8D848D5-C82C-41A2-A23F-61582861E99A}"/>
    <cellStyle name="Moneda 11" xfId="352" xr:uid="{28A6C5E4-8BB7-41F9-B1B8-77F9D9C6ED3C}"/>
    <cellStyle name="Moneda 12" xfId="64" xr:uid="{31161EA0-14C4-4552-ACC2-C78091FFE853}"/>
    <cellStyle name="Moneda 13" xfId="359" xr:uid="{371F68F8-58AC-42F5-B59B-281FF0FE3D64}"/>
    <cellStyle name="Moneda 14" xfId="365" xr:uid="{BC1F7D6A-6A82-4E3D-B397-821857DB9F23}"/>
    <cellStyle name="Moneda 2" xfId="65" xr:uid="{61E078CD-EE06-4966-A3F0-80DF1EF96F4F}"/>
    <cellStyle name="Moneda 2 2" xfId="203" xr:uid="{A6AC4B24-134F-4B3D-9C30-A6127CCC9DB1}"/>
    <cellStyle name="Moneda 2 2 2" xfId="204" xr:uid="{57830685-A288-447B-86A0-8D399C5C819A}"/>
    <cellStyle name="Moneda 2 2 3" xfId="328" xr:uid="{58F2DF0D-C875-4DCF-87AE-E4308F426B01}"/>
    <cellStyle name="Moneda 2 3" xfId="205" xr:uid="{8D63F4A6-03E1-4F21-95E2-10FA89090BEC}"/>
    <cellStyle name="Moneda 2 4" xfId="206" xr:uid="{1BDB5DF0-EBE4-4A06-AAE6-1097652D5E34}"/>
    <cellStyle name="Moneda 2 5" xfId="326" xr:uid="{04754826-55A2-4A9F-86C3-7C7C6C3AF645}"/>
    <cellStyle name="Moneda 2_Tableros" xfId="207" xr:uid="{FE6C15B9-2064-4264-9AFC-BF4BE17DA282}"/>
    <cellStyle name="Moneda 29 4" xfId="334" xr:uid="{66974FB9-E21A-4570-9EB5-50F02913CDE8}"/>
    <cellStyle name="Moneda 3" xfId="85" xr:uid="{1B2FF4F5-04A8-4E5D-8C6F-63CD1DA0393C}"/>
    <cellStyle name="Moneda 3 2" xfId="208" xr:uid="{315EE7BB-FE5B-4FFC-8B8C-B6645D99FA85}"/>
    <cellStyle name="Moneda 3 3" xfId="307" xr:uid="{040268BF-CB04-42F7-8EE1-7AE7B585D4D3}"/>
    <cellStyle name="Moneda 3 4" xfId="331" xr:uid="{DE484A8F-798A-4395-B7CA-67152F8CF155}"/>
    <cellStyle name="Moneda 4" xfId="209" xr:uid="{8E4AE196-E87F-4DD3-9C8F-57CAA24A7B16}"/>
    <cellStyle name="Moneda 4 2" xfId="210" xr:uid="{F13B48DB-BA89-45C9-BCEF-54C5A9FBADF2}"/>
    <cellStyle name="Moneda 5" xfId="211" xr:uid="{D800EBE0-E677-42D5-AECE-2E584F22C2E6}"/>
    <cellStyle name="Moneda 6" xfId="212" xr:uid="{741A0AF6-0D3A-4071-9E1C-515F31A6D32A}"/>
    <cellStyle name="Moneda 6 2" xfId="291" xr:uid="{24265E66-68D6-40D9-897F-469E692ACFC0}"/>
    <cellStyle name="Moneda 6 2 2" xfId="213" xr:uid="{3A1E1C31-213F-4676-9BFB-0EBF489109FA}"/>
    <cellStyle name="Moneda 7" xfId="214" xr:uid="{46706ECE-EA0C-47D5-9EE8-98A5F442E314}"/>
    <cellStyle name="Moneda 7 2" xfId="292" xr:uid="{CDDFBC3C-B8BD-4A21-B43C-92D4F859C237}"/>
    <cellStyle name="Moneda 8" xfId="274" xr:uid="{0E0EE8B9-3372-4BE1-8B7A-61EA13197794}"/>
    <cellStyle name="Moneda 8 2" xfId="311" xr:uid="{562893B9-1239-4662-B988-F3F510F6EFB3}"/>
    <cellStyle name="Moneda 9" xfId="278" xr:uid="{7FB65634-083B-4089-BA50-1282B210BF8D}"/>
    <cellStyle name="Moneda 9 2" xfId="315" xr:uid="{3265109C-1043-457B-823B-0EEC04AC0160}"/>
    <cellStyle name="Moneda0" xfId="215" xr:uid="{42429998-1241-458D-B91E-2CC0D7308A7C}"/>
    <cellStyle name="Neutral 2" xfId="216" xr:uid="{673A27B1-AF12-40B3-AD55-43D9086E765C}"/>
    <cellStyle name="Neutral 3" xfId="217" xr:uid="{F7B6F22C-EC05-4C07-A200-837C5D2AC19D}"/>
    <cellStyle name="Neutral 4" xfId="218" xr:uid="{398015E8-B29B-49D9-A5D1-D485E3922D8B}"/>
    <cellStyle name="Normal" xfId="0" builtinId="0"/>
    <cellStyle name="Normal 10" xfId="219" xr:uid="{8B93E383-2AEA-470E-9118-9596E8A1E0B0}"/>
    <cellStyle name="Normal 10 2" xfId="343" xr:uid="{177ECA0D-1567-48FF-AD27-221E3DCACE52}"/>
    <cellStyle name="Normal 11" xfId="220" xr:uid="{31E59E59-8F01-4C43-8256-429F7E399613}"/>
    <cellStyle name="Normal 12" xfId="82" xr:uid="{19921804-6F8A-4C94-AA39-EAFBF6A849FF}"/>
    <cellStyle name="Normal 12 2" xfId="306" xr:uid="{A7A87749-816B-475C-8EEB-384DD772C7DE}"/>
    <cellStyle name="Normal 13" xfId="275" xr:uid="{496DC25F-843C-4CE6-9F6D-DD0F29310FCF}"/>
    <cellStyle name="Normal 13 2" xfId="312" xr:uid="{55741886-E8C9-4677-A82E-4B850ED9D35F}"/>
    <cellStyle name="Normal 14" xfId="276" xr:uid="{52F7860A-F10F-42E5-84B4-2015650B8BE5}"/>
    <cellStyle name="Normal 14 2" xfId="313" xr:uid="{EE5ECB33-D8A7-4F99-BEC2-70A425E27AD2}"/>
    <cellStyle name="Normal 15" xfId="300" xr:uid="{154C11D5-B821-4FF5-8EB3-7DBAF87E074A}"/>
    <cellStyle name="Normal 15 2" xfId="317" xr:uid="{E1EE70E4-F558-4260-A046-0786004230F3}"/>
    <cellStyle name="Normal 15 3" xfId="320" xr:uid="{039C8E81-6CE8-4672-916B-3C18C61F7972}"/>
    <cellStyle name="Normal 16" xfId="318" xr:uid="{7031D981-0843-4E74-A6FB-496C0646E58E}"/>
    <cellStyle name="Normal 16 2" xfId="321" xr:uid="{4B6DC334-66C7-4021-9315-B0F7662EC8AE}"/>
    <cellStyle name="Normal 17" xfId="319" xr:uid="{7831DCBA-4E73-40BA-8FF0-F5BB9020AA43}"/>
    <cellStyle name="Normal 18" xfId="333" xr:uid="{76F59411-8649-4616-8FF1-29C35AF3468B}"/>
    <cellStyle name="Normal 19" xfId="353" xr:uid="{39CD9AFF-8B02-45CC-B65E-67DB0F66A838}"/>
    <cellStyle name="Normal 2" xfId="66" xr:uid="{0249D9D2-BE6B-4F8F-8DA1-BC4A15E3C256}"/>
    <cellStyle name="Normal 2 10" xfId="347" xr:uid="{F214A28D-1E3A-4380-B575-881D1CB7278C}"/>
    <cellStyle name="Normal 2 17" xfId="323" xr:uid="{1F99E275-6D17-4EC8-B8A3-059AFAD15F71}"/>
    <cellStyle name="Normal 2 2" xfId="67" xr:uid="{CCCDF234-7718-443F-89EA-BA5B944623D7}"/>
    <cellStyle name="Normal 2 2 2" xfId="221" xr:uid="{9FA6EC24-39DE-4F1B-8B52-2459D2CFA453}"/>
    <cellStyle name="Normal 2 2 2 2" xfId="293" xr:uid="{DFA06A4D-0494-4B07-ADA2-D1EE769E9C54}"/>
    <cellStyle name="Normal 2 2 2 2 2" xfId="80" xr:uid="{85B80326-78B6-499A-8263-F7A2EA30F170}"/>
    <cellStyle name="Normal 2 2 2 2 2 2" xfId="222" xr:uid="{4F2C3D4B-7EFB-43AA-AEBF-DBB232390700}"/>
    <cellStyle name="Normal 2 2 2 2 2 2 2" xfId="336" xr:uid="{1E499BAA-BF82-49D7-92A0-390174DE7D9A}"/>
    <cellStyle name="Normal 2 2 3" xfId="294" xr:uid="{6E4838EA-164F-497C-88A1-F48984D8B61B}"/>
    <cellStyle name="Normal 2 2 4" xfId="295" xr:uid="{C33ACD0C-9974-4D59-B670-292A3E0E6A4A}"/>
    <cellStyle name="Normal 2 2 5" xfId="303" xr:uid="{30000774-C2B8-4529-B346-0D071533B37B}"/>
    <cellStyle name="Normal 2 2 6" xfId="345" xr:uid="{37700C4F-5FDF-4782-AB1B-F2998BAC20A4}"/>
    <cellStyle name="Normal 2 2_ecossitema finca la mesa 11 de agosto" xfId="296" xr:uid="{C77F9AD2-1B1F-477C-A3B4-27A9E8A1AE39}"/>
    <cellStyle name="Normal 2 3" xfId="68" xr:uid="{5D4970E6-8FFF-4F04-BD3E-EF46CAB43404}"/>
    <cellStyle name="Normal 2 3 2" xfId="223" xr:uid="{D08DE4BA-1A2A-440C-8962-D8D661D1E368}"/>
    <cellStyle name="Normal 2 3 2 2" xfId="224" xr:uid="{8EA5AFFD-5AB8-46B2-A64F-E20EF5D4E7C6}"/>
    <cellStyle name="Normal 2 3 2 2 2" xfId="297" xr:uid="{89BB4B60-3944-4E54-B74A-825C49F9AC4A}"/>
    <cellStyle name="Normal 2 3 3" xfId="304" xr:uid="{8407EBA6-AE85-4D48-B72D-E8C012011810}"/>
    <cellStyle name="Normal 2 3 3 2" xfId="322" xr:uid="{C26F290A-23CF-41CD-A221-5B081335BAF0}"/>
    <cellStyle name="Normal 2 4" xfId="225" xr:uid="{7A397EA2-E0E0-46EC-8F38-9E83D64D13BC}"/>
    <cellStyle name="Normal 2 4 2" xfId="366" xr:uid="{765D7FB0-90EA-4E98-BBCA-19C898F74434}"/>
    <cellStyle name="Normal 2 5" xfId="280" xr:uid="{F052DD78-6DBC-41BF-AAFF-9E3EEAEABC24}"/>
    <cellStyle name="Normal 2 5 2" xfId="325" xr:uid="{035ABB3B-CD2F-4D62-A85D-E4D6482A3A7F}"/>
    <cellStyle name="Normal 2 5 3" xfId="367" xr:uid="{8D75DB76-395F-4BAA-B9B4-6BB9F8E7F830}"/>
    <cellStyle name="Normal 2 6" xfId="368" xr:uid="{68EAB4CB-2DC4-46BE-8033-F21329F6D202}"/>
    <cellStyle name="Normal 2 7" xfId="356" xr:uid="{4E0D936F-CE35-443E-B285-9AB239CFE5E1}"/>
    <cellStyle name="Normal 2_PTO-02060-PARQUE BIBLIOTECA SAN CRISTOBAL" xfId="226" xr:uid="{11C93F6C-02D2-41A1-A606-D75F6C0279CF}"/>
    <cellStyle name="Normal 20" xfId="354" xr:uid="{C1F2E644-5D4D-4AD0-8848-62D49E1C0061}"/>
    <cellStyle name="Normal 20 2" xfId="357" xr:uid="{CC3DD9F9-B5E6-4766-A594-3AAF404E3DD4}"/>
    <cellStyle name="Normal 21" xfId="355" xr:uid="{4F81B92D-605B-45FC-8BB9-244EC4938751}"/>
    <cellStyle name="Normal 22" xfId="3" xr:uid="{0D78434C-4AD7-48B2-82C8-81C3A4AD04CE}"/>
    <cellStyle name="Normal 23" xfId="370" xr:uid="{C39F6DF2-85C1-4EFE-A001-980E039A2C72}"/>
    <cellStyle name="Normal 3" xfId="69" xr:uid="{199BA2C4-B041-4765-8A99-A68F58B2AE9D}"/>
    <cellStyle name="Normal 3 2" xfId="298" xr:uid="{DF6FEE54-DD7D-49D3-8114-38768E54D677}"/>
    <cellStyle name="Normal 3 2 2" xfId="227" xr:uid="{891213FB-9060-42EC-8E0A-685FF5D4F896}"/>
    <cellStyle name="Normal 3 2 2 2" xfId="339" xr:uid="{F220256E-0040-4483-A626-A7CE1C6904DA}"/>
    <cellStyle name="Normal 3 2 3" xfId="351" xr:uid="{1FA72C3F-876B-4D75-B0AD-82771E87C9DC}"/>
    <cellStyle name="Normal 3 2 3 2" xfId="358" xr:uid="{9904D148-EC97-4B4A-8790-E9589D0318A9}"/>
    <cellStyle name="Normal 3 3" xfId="299" xr:uid="{7334B4CC-565D-4D84-B7F3-2682B60B1728}"/>
    <cellStyle name="Normal 3 3 2" xfId="340" xr:uid="{04608645-D8A0-4674-A5B3-F8561CE5FDAE}"/>
    <cellStyle name="Normal 3 4" xfId="346" xr:uid="{29B71A95-663E-4082-BAE9-1F9E38D7234A}"/>
    <cellStyle name="Normal 3 5" xfId="350" xr:uid="{FF34DC0D-8354-4F46-AC60-199FB73BA5E4}"/>
    <cellStyle name="Normal 4" xfId="70" xr:uid="{735D3D73-C293-4DEA-AFB5-91CB9142885E}"/>
    <cellStyle name="Normal 4 2" xfId="228" xr:uid="{B9828908-278D-4E73-8B65-0CA83FBCA3B7}"/>
    <cellStyle name="Normal 5" xfId="71" xr:uid="{25C50B2D-4C8D-45F7-BABF-2EEE992B5FE1}"/>
    <cellStyle name="Normal 5 2" xfId="229" xr:uid="{B62A926F-25DA-4750-AA2F-1B8131C16884}"/>
    <cellStyle name="Normal 5 3" xfId="230" xr:uid="{92B0A4E9-50D4-4D50-B643-5E703724DE41}"/>
    <cellStyle name="Normal 5 4" xfId="231" xr:uid="{9D2F90BE-FD68-4984-B8C3-780E4F67DF26}"/>
    <cellStyle name="Normal 5 5" xfId="344" xr:uid="{42113371-AE9C-44C4-88A7-EBFC789A8E2F}"/>
    <cellStyle name="Normal 6" xfId="81" xr:uid="{DC91F62F-795A-4DAE-9BCB-17555211FAD0}"/>
    <cellStyle name="Normal 6 2" xfId="84" xr:uid="{42409253-46D2-4D0B-97AD-D8B521EDEC89}"/>
    <cellStyle name="Normal 6 3" xfId="305" xr:uid="{72655DD0-CCF6-4828-AF1E-35B6DEDAF662}"/>
    <cellStyle name="Normal 7" xfId="232" xr:uid="{ECB235AD-F45F-4ECA-B97F-B0A9F13D2CA8}"/>
    <cellStyle name="Normal 7 2" xfId="348" xr:uid="{F4F449BC-7C86-487C-A8D4-D33876AC4C28}"/>
    <cellStyle name="Normal 8" xfId="233" xr:uid="{E3CEE099-C69D-41A5-B1F3-FDC4AD9FCDCD}"/>
    <cellStyle name="Normal 9" xfId="234" xr:uid="{646799E3-EC59-4518-9A8D-7A3E19E0B484}"/>
    <cellStyle name="Notas 2" xfId="235" xr:uid="{541ACFED-BB25-4051-B1ED-1B9EB561F697}"/>
    <cellStyle name="Notas 3" xfId="236" xr:uid="{B9067D52-BB6A-4E04-85BC-B33D66EC1D95}"/>
    <cellStyle name="Notas 4" xfId="237" xr:uid="{0CFF0E80-B1B8-49E6-8355-37A666771E44}"/>
    <cellStyle name="Note" xfId="72" xr:uid="{8477CFD4-AE2C-4C78-A453-AF276D1CECA9}"/>
    <cellStyle name="Output" xfId="73" xr:uid="{245F2DFD-208F-4B36-81BE-447A8D32F6F5}"/>
    <cellStyle name="Porcentaje" xfId="2" builtinId="5"/>
    <cellStyle name="Porcentaje 2" xfId="330" xr:uid="{2F5DA0E5-07AC-4060-A518-9138809471AD}"/>
    <cellStyle name="Porcentaje 3" xfId="327" xr:uid="{C9DA5239-F876-4343-B7EA-B0EB183A62E8}"/>
    <cellStyle name="Porcentaje 4" xfId="74" xr:uid="{30E585CF-FAA2-4523-8D7F-F4A16737FAEB}"/>
    <cellStyle name="Porcentual 2" xfId="75" xr:uid="{31F9E486-3B85-4407-9A9B-5E650F52727E}"/>
    <cellStyle name="Porcentual 2 2" xfId="238" xr:uid="{0B37653D-A084-44FC-8F70-639CB08A44B8}"/>
    <cellStyle name="Porcentual 2 2 2 2" xfId="239" xr:uid="{2FE2EA5D-ECB8-4AEE-983B-19090952538A}"/>
    <cellStyle name="Porcentual 2 2 2 3" xfId="338" xr:uid="{C39112D7-772E-43FF-BF9E-2A4EBC59D1B9}"/>
    <cellStyle name="Porcentual 2 3" xfId="240" xr:uid="{B5786571-3B1B-4996-B7E9-8445126FF157}"/>
    <cellStyle name="Porcentual 2 4" xfId="241" xr:uid="{EE614D11-7463-4B5F-B746-7FBDEE9A762B}"/>
    <cellStyle name="Porcentual 2 5" xfId="242" xr:uid="{3A22D01A-6EB6-4C75-84B6-A0028184796A}"/>
    <cellStyle name="Porcentual 3" xfId="76" xr:uid="{E6133180-680E-4635-BA33-9DB00D234466}"/>
    <cellStyle name="Porcentual 4" xfId="243" xr:uid="{0BBB4C23-8322-41C5-BF80-D57A37A9D8C6}"/>
    <cellStyle name="Porcentual 5" xfId="244" xr:uid="{4910BBB6-75CE-461D-A512-78BB540F3E3F}"/>
    <cellStyle name="Porcentual 6" xfId="245" xr:uid="{0D8641AC-50C9-4E3D-95CD-6AB60E916117}"/>
    <cellStyle name="Porcentual 7" xfId="279" xr:uid="{47FC2428-B071-40AC-8562-8F431C17A2B2}"/>
    <cellStyle name="Porcentual 7 2" xfId="316" xr:uid="{093030B8-F0A3-4F3E-947C-207FEAEB1CF5}"/>
    <cellStyle name="Punto0" xfId="246" xr:uid="{BDBB7F26-6D4F-4B14-B00D-38B930F761C9}"/>
    <cellStyle name="Salida 2" xfId="247" xr:uid="{C8AD2902-80B6-49F0-BF7E-FCABD756F868}"/>
    <cellStyle name="Salida 3" xfId="248" xr:uid="{D5AB1F68-C6B6-4EA5-B72D-0D57CC9B805F}"/>
    <cellStyle name="Salida 4" xfId="249" xr:uid="{1E575EB2-F2D6-41B1-B2D9-F4D56AA6C053}"/>
    <cellStyle name="Texto de advertencia 2" xfId="250" xr:uid="{6C85A7F3-62B6-4F44-A948-CB9F7007F1F8}"/>
    <cellStyle name="Texto de advertencia 3" xfId="251" xr:uid="{C979479B-00EA-4437-A3EB-A46FFE4B60C4}"/>
    <cellStyle name="Texto explicativo 2" xfId="252" xr:uid="{4FF766FC-FC77-4679-97A2-C3738A65C882}"/>
    <cellStyle name="Texto explicativo 3" xfId="253" xr:uid="{3F891974-5C42-43E7-A57B-B269B46865C8}"/>
    <cellStyle name="Tit. tabla" xfId="254" xr:uid="{86C6C315-3623-43EF-87FE-656F5BB7E4DF}"/>
    <cellStyle name="Title" xfId="77" xr:uid="{BB8A3511-8486-4FD6-BC81-6BF726BFD152}"/>
    <cellStyle name="Titulo" xfId="360" xr:uid="{130555F8-3B27-495C-9FF7-3C5C3B79BD9E}"/>
    <cellStyle name="TITULO 1" xfId="255" xr:uid="{99ECB4DC-022A-4CA2-B830-A012A4BBAA28}"/>
    <cellStyle name="Título 1 2" xfId="256" xr:uid="{47BAAF16-320E-40B8-A20C-32B15F254024}"/>
    <cellStyle name="Título 1 3" xfId="257" xr:uid="{E62D6CF6-4A7D-4CF2-925C-0CB7D7153DD1}"/>
    <cellStyle name="Título 1 4" xfId="258" xr:uid="{16AB3202-4E87-41CD-8A20-4CF944FA9567}"/>
    <cellStyle name="TITULO 2" xfId="259" xr:uid="{7282BC87-2A8C-4463-80D3-4AB31BCD2A1C}"/>
    <cellStyle name="Título 2 2" xfId="260" xr:uid="{638308F4-9393-422F-BFCC-7A3BCA66774F}"/>
    <cellStyle name="Título 2 3" xfId="261" xr:uid="{7BB03352-5FCD-4D4A-BB8F-550157802B66}"/>
    <cellStyle name="Título 2 4" xfId="262" xr:uid="{32D201D5-BC40-4DF9-89C0-3E1B7F9E20C7}"/>
    <cellStyle name="TITULO 3" xfId="263" xr:uid="{8144D836-F2D8-4A91-BA9E-9F10DA7A1176}"/>
    <cellStyle name="Título 3 2" xfId="264" xr:uid="{773D1959-F8E6-476F-9CFB-9B0C6EB765CD}"/>
    <cellStyle name="Título 3 3" xfId="265" xr:uid="{9112CD53-2CC9-4C14-AA30-51C0FD3B1402}"/>
    <cellStyle name="Título 3 4" xfId="266" xr:uid="{BBBD6C38-DB82-419E-A1C2-5EB509702C24}"/>
    <cellStyle name="Título 4" xfId="267" xr:uid="{3D116026-D56D-4EC6-B26F-48A8D17A0C1C}"/>
    <cellStyle name="Título 5" xfId="268" xr:uid="{024F7065-E9E9-4503-BD58-5547D7D4C775}"/>
    <cellStyle name="Título 6" xfId="269" xr:uid="{C1F3BB71-80C0-49C1-8E60-F1660EE97E3A}"/>
    <cellStyle name="Título de hoja" xfId="78" xr:uid="{83F50BC9-D8F2-43A7-9118-560E6687002E}"/>
    <cellStyle name="Título grande" xfId="361" xr:uid="{586DC89B-ED5D-4ADA-B7EC-A5E4B693150B}"/>
    <cellStyle name="Título grande 2" xfId="362" xr:uid="{5FBAA727-2F59-4FDC-93BD-339E2D65133D}"/>
    <cellStyle name="Total 2" xfId="270" xr:uid="{23E5677F-A6B1-4B96-8170-3A1C41BCCF6C}"/>
    <cellStyle name="Total 3" xfId="271" xr:uid="{517FD2FD-78F8-4E5D-94EA-861B408976F0}"/>
    <cellStyle name="Total 4" xfId="272" xr:uid="{3CD4C6D2-51AE-4643-BF0D-A21419269BFE}"/>
    <cellStyle name="Viñeta" xfId="273" xr:uid="{FA8E48A3-2D49-4009-B278-5095B88C0A70}"/>
    <cellStyle name="Warning Text" xfId="79" xr:uid="{88A8C566-E406-451C-95CB-F4C80CF45BE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355498</xdr:colOff>
      <xdr:row>0</xdr:row>
      <xdr:rowOff>0</xdr:rowOff>
    </xdr:from>
    <xdr:ext cx="9259570" cy="549910"/>
    <xdr:grpSp>
      <xdr:nvGrpSpPr>
        <xdr:cNvPr id="2" name="Group 2">
          <a:extLst>
            <a:ext uri="{FF2B5EF4-FFF2-40B4-BE49-F238E27FC236}">
              <a16:creationId xmlns:a16="http://schemas.microsoft.com/office/drawing/2014/main" id="{00000000-0008-0000-0000-000002000000}"/>
            </a:ext>
          </a:extLst>
        </xdr:cNvPr>
        <xdr:cNvGrpSpPr/>
      </xdr:nvGrpSpPr>
      <xdr:grpSpPr>
        <a:xfrm>
          <a:off x="355498" y="0"/>
          <a:ext cx="9259570" cy="549910"/>
          <a:chOff x="0" y="0"/>
          <a:chExt cx="9259570" cy="54991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4952" y="4952"/>
            <a:ext cx="9249410" cy="539750"/>
          </a:xfrm>
          <a:custGeom>
            <a:avLst/>
            <a:gdLst/>
            <a:ahLst/>
            <a:cxnLst/>
            <a:rect l="0" t="0" r="0" b="0"/>
            <a:pathLst>
              <a:path w="9249410" h="539750">
                <a:moveTo>
                  <a:pt x="0" y="89915"/>
                </a:moveTo>
                <a:lnTo>
                  <a:pt x="7066" y="54917"/>
                </a:lnTo>
                <a:lnTo>
                  <a:pt x="26336" y="26336"/>
                </a:lnTo>
                <a:lnTo>
                  <a:pt x="54917" y="7066"/>
                </a:lnTo>
                <a:lnTo>
                  <a:pt x="89916" y="0"/>
                </a:lnTo>
                <a:lnTo>
                  <a:pt x="9159468" y="0"/>
                </a:lnTo>
                <a:lnTo>
                  <a:pt x="9194467" y="7066"/>
                </a:lnTo>
                <a:lnTo>
                  <a:pt x="9223047" y="26336"/>
                </a:lnTo>
                <a:lnTo>
                  <a:pt x="9242318" y="54917"/>
                </a:lnTo>
                <a:lnTo>
                  <a:pt x="9249384" y="89915"/>
                </a:lnTo>
                <a:lnTo>
                  <a:pt x="9249384" y="449579"/>
                </a:lnTo>
                <a:lnTo>
                  <a:pt x="9242318" y="484578"/>
                </a:lnTo>
                <a:lnTo>
                  <a:pt x="9223047" y="513159"/>
                </a:lnTo>
                <a:lnTo>
                  <a:pt x="9194467" y="532429"/>
                </a:lnTo>
                <a:lnTo>
                  <a:pt x="9159468" y="539495"/>
                </a:lnTo>
                <a:lnTo>
                  <a:pt x="89916" y="539495"/>
                </a:lnTo>
                <a:lnTo>
                  <a:pt x="54917" y="532429"/>
                </a:lnTo>
                <a:lnTo>
                  <a:pt x="26336" y="513159"/>
                </a:lnTo>
                <a:lnTo>
                  <a:pt x="7066" y="484578"/>
                </a:lnTo>
                <a:lnTo>
                  <a:pt x="0" y="449579"/>
                </a:lnTo>
                <a:lnTo>
                  <a:pt x="0" y="89915"/>
                </a:lnTo>
                <a:close/>
              </a:path>
            </a:pathLst>
          </a:custGeom>
          <a:ln w="9906">
            <a:solidFill>
              <a:srgbClr val="000000"/>
            </a:solidFill>
          </a:ln>
        </xdr:spPr>
      </xdr:sp>
      <xdr:pic>
        <xdr:nvPicPr>
          <xdr:cNvPr id="4" name="image1.jpe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03479" y="9144"/>
            <a:ext cx="519379" cy="494537"/>
          </a:xfrm>
          <a:prstGeom prst="rect">
            <a:avLst/>
          </a:prstGeom>
        </xdr:spPr>
      </xdr:pic>
    </xdr:grp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355498</xdr:colOff>
      <xdr:row>0</xdr:row>
      <xdr:rowOff>0</xdr:rowOff>
    </xdr:from>
    <xdr:ext cx="9259570" cy="549910"/>
    <xdr:grpSp>
      <xdr:nvGrpSpPr>
        <xdr:cNvPr id="2" name="Group 2">
          <a:extLst>
            <a:ext uri="{FF2B5EF4-FFF2-40B4-BE49-F238E27FC236}">
              <a16:creationId xmlns:a16="http://schemas.microsoft.com/office/drawing/2014/main" id="{61FCA8BF-FDE1-4C07-AE0D-21A0E1754389}"/>
            </a:ext>
          </a:extLst>
        </xdr:cNvPr>
        <xdr:cNvGrpSpPr/>
      </xdr:nvGrpSpPr>
      <xdr:grpSpPr>
        <a:xfrm>
          <a:off x="355498" y="0"/>
          <a:ext cx="9259570" cy="549910"/>
          <a:chOff x="0" y="0"/>
          <a:chExt cx="9259570" cy="549910"/>
        </a:xfrm>
      </xdr:grpSpPr>
      <xdr:sp macro="" textlink="">
        <xdr:nvSpPr>
          <xdr:cNvPr id="3" name="Shape 3">
            <a:extLst>
              <a:ext uri="{FF2B5EF4-FFF2-40B4-BE49-F238E27FC236}">
                <a16:creationId xmlns:a16="http://schemas.microsoft.com/office/drawing/2014/main" id="{F88ED03D-7D8B-44C9-3187-693C1377BE83}"/>
              </a:ext>
            </a:extLst>
          </xdr:cNvPr>
          <xdr:cNvSpPr/>
        </xdr:nvSpPr>
        <xdr:spPr>
          <a:xfrm>
            <a:off x="4952" y="4952"/>
            <a:ext cx="9249410" cy="539750"/>
          </a:xfrm>
          <a:custGeom>
            <a:avLst/>
            <a:gdLst/>
            <a:ahLst/>
            <a:cxnLst/>
            <a:rect l="0" t="0" r="0" b="0"/>
            <a:pathLst>
              <a:path w="9249410" h="539750">
                <a:moveTo>
                  <a:pt x="0" y="89915"/>
                </a:moveTo>
                <a:lnTo>
                  <a:pt x="7066" y="54917"/>
                </a:lnTo>
                <a:lnTo>
                  <a:pt x="26336" y="26336"/>
                </a:lnTo>
                <a:lnTo>
                  <a:pt x="54917" y="7066"/>
                </a:lnTo>
                <a:lnTo>
                  <a:pt x="89916" y="0"/>
                </a:lnTo>
                <a:lnTo>
                  <a:pt x="9159468" y="0"/>
                </a:lnTo>
                <a:lnTo>
                  <a:pt x="9194467" y="7066"/>
                </a:lnTo>
                <a:lnTo>
                  <a:pt x="9223047" y="26336"/>
                </a:lnTo>
                <a:lnTo>
                  <a:pt x="9242318" y="54917"/>
                </a:lnTo>
                <a:lnTo>
                  <a:pt x="9249384" y="89915"/>
                </a:lnTo>
                <a:lnTo>
                  <a:pt x="9249384" y="449579"/>
                </a:lnTo>
                <a:lnTo>
                  <a:pt x="9242318" y="484578"/>
                </a:lnTo>
                <a:lnTo>
                  <a:pt x="9223047" y="513159"/>
                </a:lnTo>
                <a:lnTo>
                  <a:pt x="9194467" y="532429"/>
                </a:lnTo>
                <a:lnTo>
                  <a:pt x="9159468" y="539495"/>
                </a:lnTo>
                <a:lnTo>
                  <a:pt x="89916" y="539495"/>
                </a:lnTo>
                <a:lnTo>
                  <a:pt x="54917" y="532429"/>
                </a:lnTo>
                <a:lnTo>
                  <a:pt x="26336" y="513159"/>
                </a:lnTo>
                <a:lnTo>
                  <a:pt x="7066" y="484578"/>
                </a:lnTo>
                <a:lnTo>
                  <a:pt x="0" y="449579"/>
                </a:lnTo>
                <a:lnTo>
                  <a:pt x="0" y="89915"/>
                </a:lnTo>
                <a:close/>
              </a:path>
            </a:pathLst>
          </a:custGeom>
          <a:ln w="9906">
            <a:solidFill>
              <a:srgbClr val="000000"/>
            </a:solidFill>
          </a:ln>
        </xdr:spPr>
      </xdr:sp>
      <xdr:pic>
        <xdr:nvPicPr>
          <xdr:cNvPr id="4" name="image1.jpeg">
            <a:extLst>
              <a:ext uri="{FF2B5EF4-FFF2-40B4-BE49-F238E27FC236}">
                <a16:creationId xmlns:a16="http://schemas.microsoft.com/office/drawing/2014/main" id="{2FC63966-C1EF-1F21-996E-343B27901D07}"/>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03479" y="9144"/>
            <a:ext cx="519379" cy="494537"/>
          </a:xfrm>
          <a:prstGeom prst="rect">
            <a:avLst/>
          </a:prstGeom>
        </xdr:spPr>
      </xdr:pic>
    </xdr:grp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571500</xdr:colOff>
      <xdr:row>1176</xdr:row>
      <xdr:rowOff>38100</xdr:rowOff>
    </xdr:from>
    <xdr:ext cx="2838450" cy="38100"/>
    <xdr:grpSp>
      <xdr:nvGrpSpPr>
        <xdr:cNvPr id="2" name="Shape 2">
          <a:extLst>
            <a:ext uri="{FF2B5EF4-FFF2-40B4-BE49-F238E27FC236}">
              <a16:creationId xmlns:a16="http://schemas.microsoft.com/office/drawing/2014/main" id="{A7B3CC79-018A-4E59-AE07-9790C6069E21}"/>
            </a:ext>
          </a:extLst>
        </xdr:cNvPr>
        <xdr:cNvGrpSpPr/>
      </xdr:nvGrpSpPr>
      <xdr:grpSpPr>
        <a:xfrm>
          <a:off x="7977188" y="146556413"/>
          <a:ext cx="2838450" cy="38100"/>
          <a:chOff x="3926775" y="3780000"/>
          <a:chExt cx="2838450" cy="0"/>
        </a:xfrm>
      </xdr:grpSpPr>
      <xdr:cxnSp macro="">
        <xdr:nvCxnSpPr>
          <xdr:cNvPr id="3" name="Shape 3">
            <a:extLst>
              <a:ext uri="{FF2B5EF4-FFF2-40B4-BE49-F238E27FC236}">
                <a16:creationId xmlns:a16="http://schemas.microsoft.com/office/drawing/2014/main" id="{0DC576AD-1F4F-12A9-9358-480AD88F70A7}"/>
              </a:ext>
            </a:extLst>
          </xdr:cNvPr>
          <xdr:cNvCxnSpPr/>
        </xdr:nvCxnSpPr>
        <xdr:spPr>
          <a:xfrm>
            <a:off x="3926775" y="3780000"/>
            <a:ext cx="283845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1524000</xdr:colOff>
      <xdr:row>259</xdr:row>
      <xdr:rowOff>0</xdr:rowOff>
    </xdr:from>
    <xdr:ext cx="38100" cy="0"/>
    <xdr:grpSp>
      <xdr:nvGrpSpPr>
        <xdr:cNvPr id="4" name="Shape 2">
          <a:extLst>
            <a:ext uri="{FF2B5EF4-FFF2-40B4-BE49-F238E27FC236}">
              <a16:creationId xmlns:a16="http://schemas.microsoft.com/office/drawing/2014/main" id="{9B7DCF49-6CCC-4214-B8CC-D9DA8D721DB1}"/>
            </a:ext>
          </a:extLst>
        </xdr:cNvPr>
        <xdr:cNvGrpSpPr/>
      </xdr:nvGrpSpPr>
      <xdr:grpSpPr>
        <a:xfrm>
          <a:off x="15751969" y="5000625"/>
          <a:ext cx="38100" cy="0"/>
          <a:chOff x="15817850" y="51022250"/>
          <a:chExt cx="38100" cy="0"/>
        </a:xfrm>
      </xdr:grpSpPr>
      <xdr:cxnSp macro="">
        <xdr:nvCxnSpPr>
          <xdr:cNvPr id="5" name="Shape 6">
            <a:extLst>
              <a:ext uri="{FF2B5EF4-FFF2-40B4-BE49-F238E27FC236}">
                <a16:creationId xmlns:a16="http://schemas.microsoft.com/office/drawing/2014/main" id="{02F6AB3C-AFDC-84D0-1245-1B7A8B043BC0}"/>
              </a:ext>
            </a:extLst>
          </xdr:cNvPr>
          <xdr:cNvCxnSpPr/>
        </xdr:nvCxnSpPr>
        <xdr:spPr>
          <a:xfrm>
            <a:off x="5346000" y="3780000"/>
            <a:ext cx="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1524000</xdr:colOff>
      <xdr:row>259</xdr:row>
      <xdr:rowOff>0</xdr:rowOff>
    </xdr:from>
    <xdr:ext cx="38100" cy="0"/>
    <xdr:grpSp>
      <xdr:nvGrpSpPr>
        <xdr:cNvPr id="6" name="Shape 2">
          <a:extLst>
            <a:ext uri="{FF2B5EF4-FFF2-40B4-BE49-F238E27FC236}">
              <a16:creationId xmlns:a16="http://schemas.microsoft.com/office/drawing/2014/main" id="{3C4C5B05-365B-4E1B-99D5-1366A209FD02}"/>
            </a:ext>
          </a:extLst>
        </xdr:cNvPr>
        <xdr:cNvGrpSpPr/>
      </xdr:nvGrpSpPr>
      <xdr:grpSpPr>
        <a:xfrm>
          <a:off x="15751969" y="5000625"/>
          <a:ext cx="38100" cy="0"/>
          <a:chOff x="15817850" y="51022250"/>
          <a:chExt cx="38100" cy="0"/>
        </a:xfrm>
      </xdr:grpSpPr>
      <xdr:cxnSp macro="">
        <xdr:nvCxnSpPr>
          <xdr:cNvPr id="7" name="Shape 6">
            <a:extLst>
              <a:ext uri="{FF2B5EF4-FFF2-40B4-BE49-F238E27FC236}">
                <a16:creationId xmlns:a16="http://schemas.microsoft.com/office/drawing/2014/main" id="{B3BDDC66-8295-DCF2-FB3B-76DD33CB7500}"/>
              </a:ext>
            </a:extLst>
          </xdr:cNvPr>
          <xdr:cNvCxnSpPr/>
        </xdr:nvCxnSpPr>
        <xdr:spPr>
          <a:xfrm>
            <a:off x="5346000" y="3780000"/>
            <a:ext cx="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1524000</xdr:colOff>
      <xdr:row>259</xdr:row>
      <xdr:rowOff>0</xdr:rowOff>
    </xdr:from>
    <xdr:ext cx="38100" cy="0"/>
    <xdr:grpSp>
      <xdr:nvGrpSpPr>
        <xdr:cNvPr id="8" name="Shape 2">
          <a:extLst>
            <a:ext uri="{FF2B5EF4-FFF2-40B4-BE49-F238E27FC236}">
              <a16:creationId xmlns:a16="http://schemas.microsoft.com/office/drawing/2014/main" id="{E4B024D2-60BC-4483-A784-C199E161A1AF}"/>
            </a:ext>
          </a:extLst>
        </xdr:cNvPr>
        <xdr:cNvGrpSpPr/>
      </xdr:nvGrpSpPr>
      <xdr:grpSpPr>
        <a:xfrm>
          <a:off x="15751969" y="5000625"/>
          <a:ext cx="38100" cy="0"/>
          <a:chOff x="15817850" y="51022250"/>
          <a:chExt cx="38100" cy="0"/>
        </a:xfrm>
      </xdr:grpSpPr>
      <xdr:cxnSp macro="">
        <xdr:nvCxnSpPr>
          <xdr:cNvPr id="9" name="Shape 6">
            <a:extLst>
              <a:ext uri="{FF2B5EF4-FFF2-40B4-BE49-F238E27FC236}">
                <a16:creationId xmlns:a16="http://schemas.microsoft.com/office/drawing/2014/main" id="{ABE0C3EC-C65E-1C2F-6202-89107C7F27A3}"/>
              </a:ext>
            </a:extLst>
          </xdr:cNvPr>
          <xdr:cNvCxnSpPr/>
        </xdr:nvCxnSpPr>
        <xdr:spPr>
          <a:xfrm>
            <a:off x="5346000" y="3780000"/>
            <a:ext cx="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xdr:col>
      <xdr:colOff>438150</xdr:colOff>
      <xdr:row>258</xdr:row>
      <xdr:rowOff>180975</xdr:rowOff>
    </xdr:from>
    <xdr:ext cx="3000375" cy="38100"/>
    <xdr:sp macro="" textlink="">
      <xdr:nvSpPr>
        <xdr:cNvPr id="10" name="Shape 9">
          <a:extLst>
            <a:ext uri="{FF2B5EF4-FFF2-40B4-BE49-F238E27FC236}">
              <a16:creationId xmlns:a16="http://schemas.microsoft.com/office/drawing/2014/main" id="{1B5104E2-4E25-4E30-986E-8D3BFE7B6F5E}"/>
            </a:ext>
          </a:extLst>
        </xdr:cNvPr>
        <xdr:cNvSpPr txBox="1"/>
      </xdr:nvSpPr>
      <xdr:spPr>
        <a:xfrm>
          <a:off x="1190625" y="106508550"/>
          <a:ext cx="3000375" cy="38100"/>
        </a:xfrm>
        <a:prstGeom prst="rect">
          <a:avLst/>
        </a:prstGeom>
        <a:noFill/>
        <a:ln>
          <a:noFill/>
        </a:ln>
      </xdr:spPr>
      <xdr:txBody>
        <a:bodyPr spcFirstLastPara="1" wrap="square" lIns="27425" tIns="22850" rIns="27425" bIns="0" anchor="t" anchorCtr="0">
          <a:noAutofit/>
        </a:bodyPr>
        <a:lstStyle/>
        <a:p>
          <a:pPr marL="0" lvl="0" indent="0" algn="ctr" rtl="0">
            <a:spcBef>
              <a:spcPts val="0"/>
            </a:spcBef>
            <a:spcAft>
              <a:spcPts val="0"/>
            </a:spcAft>
            <a:buNone/>
          </a:pPr>
          <a:endParaRPr sz="1000" b="1" i="0" strike="noStrike">
            <a:solidFill>
              <a:srgbClr val="000000"/>
            </a:solidFill>
            <a:latin typeface="Arial"/>
            <a:ea typeface="Arial"/>
            <a:cs typeface="Arial"/>
            <a:sym typeface="Arial"/>
          </a:endParaRPr>
        </a:p>
        <a:p>
          <a:pPr marL="0" lvl="0" indent="0" algn="ctr" rtl="0">
            <a:spcBef>
              <a:spcPts val="0"/>
            </a:spcBef>
            <a:spcAft>
              <a:spcPts val="0"/>
            </a:spcAft>
            <a:buNone/>
          </a:pPr>
          <a:endParaRPr sz="1000" b="1" i="0" strike="noStrike">
            <a:solidFill>
              <a:srgbClr val="000000"/>
            </a:solidFill>
            <a:latin typeface="Arial"/>
            <a:ea typeface="Arial"/>
            <a:cs typeface="Arial"/>
            <a:sym typeface="Arial"/>
          </a:endParaRPr>
        </a:p>
      </xdr:txBody>
    </xdr:sp>
    <xdr:clientData fLocksWithSheet="0"/>
  </xdr:oneCellAnchor>
  <xdr:oneCellAnchor>
    <xdr:from>
      <xdr:col>0</xdr:col>
      <xdr:colOff>390525</xdr:colOff>
      <xdr:row>91</xdr:row>
      <xdr:rowOff>0</xdr:rowOff>
    </xdr:from>
    <xdr:ext cx="2162175" cy="0"/>
    <xdr:pic>
      <xdr:nvPicPr>
        <xdr:cNvPr id="11" name="image1.png">
          <a:extLst>
            <a:ext uri="{FF2B5EF4-FFF2-40B4-BE49-F238E27FC236}">
              <a16:creationId xmlns:a16="http://schemas.microsoft.com/office/drawing/2014/main" id="{B43462CE-0C2A-4B22-9348-B30A257BE0F7}"/>
            </a:ext>
          </a:extLst>
        </xdr:cNvPr>
        <xdr:cNvPicPr preferRelativeResize="0"/>
      </xdr:nvPicPr>
      <xdr:blipFill>
        <a:blip xmlns:r="http://schemas.openxmlformats.org/officeDocument/2006/relationships" r:embed="rId1" cstate="print"/>
        <a:stretch>
          <a:fillRect/>
        </a:stretch>
      </xdr:blipFill>
      <xdr:spPr>
        <a:xfrm>
          <a:off x="390525" y="43681650"/>
          <a:ext cx="2162175" cy="0"/>
        </a:xfrm>
        <a:prstGeom prst="rect">
          <a:avLst/>
        </a:prstGeom>
        <a:noFill/>
      </xdr:spPr>
    </xdr:pic>
    <xdr:clientData fLocksWithSheet="0"/>
  </xdr:oneCellAnchor>
  <xdr:twoCellAnchor editAs="oneCell">
    <xdr:from>
      <xdr:col>2</xdr:col>
      <xdr:colOff>0</xdr:colOff>
      <xdr:row>130</xdr:row>
      <xdr:rowOff>0</xdr:rowOff>
    </xdr:from>
    <xdr:to>
      <xdr:col>2</xdr:col>
      <xdr:colOff>76200</xdr:colOff>
      <xdr:row>134</xdr:row>
      <xdr:rowOff>214312</xdr:rowOff>
    </xdr:to>
    <xdr:sp macro="" textlink="">
      <xdr:nvSpPr>
        <xdr:cNvPr id="12" name="Text Box 17">
          <a:extLst>
            <a:ext uri="{FF2B5EF4-FFF2-40B4-BE49-F238E27FC236}">
              <a16:creationId xmlns:a16="http://schemas.microsoft.com/office/drawing/2014/main" id="{5B2DB2B8-6E3E-4DDA-9CC5-E68B7A64D3E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3" name="Text Box 18">
          <a:extLst>
            <a:ext uri="{FF2B5EF4-FFF2-40B4-BE49-F238E27FC236}">
              <a16:creationId xmlns:a16="http://schemas.microsoft.com/office/drawing/2014/main" id="{E9338F5E-B47E-4158-B3EE-6CAB88BFEF6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4" name="Text Box 19">
          <a:extLst>
            <a:ext uri="{FF2B5EF4-FFF2-40B4-BE49-F238E27FC236}">
              <a16:creationId xmlns:a16="http://schemas.microsoft.com/office/drawing/2014/main" id="{35103387-04F3-41EB-B2C9-BD01DE0490F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5" name="Text Box 20">
          <a:extLst>
            <a:ext uri="{FF2B5EF4-FFF2-40B4-BE49-F238E27FC236}">
              <a16:creationId xmlns:a16="http://schemas.microsoft.com/office/drawing/2014/main" id="{53DCA47C-6F9D-49E6-BF96-85334A94334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6" name="Text Box 21">
          <a:extLst>
            <a:ext uri="{FF2B5EF4-FFF2-40B4-BE49-F238E27FC236}">
              <a16:creationId xmlns:a16="http://schemas.microsoft.com/office/drawing/2014/main" id="{EAAAC62A-9052-49CE-BF74-2FEAF523402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7" name="Text Box 22">
          <a:extLst>
            <a:ext uri="{FF2B5EF4-FFF2-40B4-BE49-F238E27FC236}">
              <a16:creationId xmlns:a16="http://schemas.microsoft.com/office/drawing/2014/main" id="{5C16D47F-0EB1-4C23-9020-B7E196893B0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8" name="Text Box 23">
          <a:extLst>
            <a:ext uri="{FF2B5EF4-FFF2-40B4-BE49-F238E27FC236}">
              <a16:creationId xmlns:a16="http://schemas.microsoft.com/office/drawing/2014/main" id="{C11396A0-6A2D-4FBF-9D11-300FA27CB22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9" name="Text Box 24">
          <a:extLst>
            <a:ext uri="{FF2B5EF4-FFF2-40B4-BE49-F238E27FC236}">
              <a16:creationId xmlns:a16="http://schemas.microsoft.com/office/drawing/2014/main" id="{FEDFB78E-4E81-4E2A-A9DC-FFD659723B9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0" name="Text Box 25">
          <a:extLst>
            <a:ext uri="{FF2B5EF4-FFF2-40B4-BE49-F238E27FC236}">
              <a16:creationId xmlns:a16="http://schemas.microsoft.com/office/drawing/2014/main" id="{FC239BFF-A432-4404-9571-D955256590B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1" name="Text Box 26">
          <a:extLst>
            <a:ext uri="{FF2B5EF4-FFF2-40B4-BE49-F238E27FC236}">
              <a16:creationId xmlns:a16="http://schemas.microsoft.com/office/drawing/2014/main" id="{2354917D-47C0-4EEA-A91D-EBB55BCD1208}"/>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2" name="Text Box 27">
          <a:extLst>
            <a:ext uri="{FF2B5EF4-FFF2-40B4-BE49-F238E27FC236}">
              <a16:creationId xmlns:a16="http://schemas.microsoft.com/office/drawing/2014/main" id="{86B3BC0D-53DA-4F8F-B48A-F8430F66E67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3" name="Text Box 28">
          <a:extLst>
            <a:ext uri="{FF2B5EF4-FFF2-40B4-BE49-F238E27FC236}">
              <a16:creationId xmlns:a16="http://schemas.microsoft.com/office/drawing/2014/main" id="{6FEA0D08-F084-4C63-9CFC-5D28CAADE91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4" name="Text Box 29">
          <a:extLst>
            <a:ext uri="{FF2B5EF4-FFF2-40B4-BE49-F238E27FC236}">
              <a16:creationId xmlns:a16="http://schemas.microsoft.com/office/drawing/2014/main" id="{DF6EA257-295D-4817-B910-4CDFAE73570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5" name="Text Box 30">
          <a:extLst>
            <a:ext uri="{FF2B5EF4-FFF2-40B4-BE49-F238E27FC236}">
              <a16:creationId xmlns:a16="http://schemas.microsoft.com/office/drawing/2014/main" id="{1E45435B-59D2-4D40-B1C2-CD920F0EE31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6" name="Text Box 31">
          <a:extLst>
            <a:ext uri="{FF2B5EF4-FFF2-40B4-BE49-F238E27FC236}">
              <a16:creationId xmlns:a16="http://schemas.microsoft.com/office/drawing/2014/main" id="{4270291F-BA86-4DDE-8253-9174C155EA6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7" name="Text Box 32">
          <a:extLst>
            <a:ext uri="{FF2B5EF4-FFF2-40B4-BE49-F238E27FC236}">
              <a16:creationId xmlns:a16="http://schemas.microsoft.com/office/drawing/2014/main" id="{0EB827EE-89F8-4024-B1AE-1892B9D6A27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8" name="Text Box 33">
          <a:extLst>
            <a:ext uri="{FF2B5EF4-FFF2-40B4-BE49-F238E27FC236}">
              <a16:creationId xmlns:a16="http://schemas.microsoft.com/office/drawing/2014/main" id="{257D424F-034D-484F-8F9A-3313AB3E597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29" name="Text Box 34">
          <a:extLst>
            <a:ext uri="{FF2B5EF4-FFF2-40B4-BE49-F238E27FC236}">
              <a16:creationId xmlns:a16="http://schemas.microsoft.com/office/drawing/2014/main" id="{05949995-D736-4110-B441-43EA35B0415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0" name="Text Box 35">
          <a:extLst>
            <a:ext uri="{FF2B5EF4-FFF2-40B4-BE49-F238E27FC236}">
              <a16:creationId xmlns:a16="http://schemas.microsoft.com/office/drawing/2014/main" id="{A9BD5DD2-0174-4A79-B0C6-6F500EB8041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1" name="Text Box 36">
          <a:extLst>
            <a:ext uri="{FF2B5EF4-FFF2-40B4-BE49-F238E27FC236}">
              <a16:creationId xmlns:a16="http://schemas.microsoft.com/office/drawing/2014/main" id="{7D26DA4F-C12A-4E88-A6B2-8C927B475DC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2" name="Text Box 37">
          <a:extLst>
            <a:ext uri="{FF2B5EF4-FFF2-40B4-BE49-F238E27FC236}">
              <a16:creationId xmlns:a16="http://schemas.microsoft.com/office/drawing/2014/main" id="{5803FF7B-D1AC-466F-8539-82BCB6F8DD38}"/>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3" name="Text Box 38">
          <a:extLst>
            <a:ext uri="{FF2B5EF4-FFF2-40B4-BE49-F238E27FC236}">
              <a16:creationId xmlns:a16="http://schemas.microsoft.com/office/drawing/2014/main" id="{8351749C-0D85-4323-8810-9E5D9A04BFB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4" name="Text Box 39">
          <a:extLst>
            <a:ext uri="{FF2B5EF4-FFF2-40B4-BE49-F238E27FC236}">
              <a16:creationId xmlns:a16="http://schemas.microsoft.com/office/drawing/2014/main" id="{6958C2CB-B101-4CE8-A648-8323A58473B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5" name="Text Box 40">
          <a:extLst>
            <a:ext uri="{FF2B5EF4-FFF2-40B4-BE49-F238E27FC236}">
              <a16:creationId xmlns:a16="http://schemas.microsoft.com/office/drawing/2014/main" id="{49669273-C93E-43C2-802C-E96EBADF790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6" name="Text Box 41">
          <a:extLst>
            <a:ext uri="{FF2B5EF4-FFF2-40B4-BE49-F238E27FC236}">
              <a16:creationId xmlns:a16="http://schemas.microsoft.com/office/drawing/2014/main" id="{BD918C1C-AB1E-4A70-8EA9-D636AE3EBAD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7" name="Text Box 42">
          <a:extLst>
            <a:ext uri="{FF2B5EF4-FFF2-40B4-BE49-F238E27FC236}">
              <a16:creationId xmlns:a16="http://schemas.microsoft.com/office/drawing/2014/main" id="{3C2C36B6-ECDD-4C6B-AABE-6FBCC4D7C7C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8" name="Text Box 43">
          <a:extLst>
            <a:ext uri="{FF2B5EF4-FFF2-40B4-BE49-F238E27FC236}">
              <a16:creationId xmlns:a16="http://schemas.microsoft.com/office/drawing/2014/main" id="{8B1A5937-9A94-447C-943D-DF0C224F0D7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39" name="Text Box 44">
          <a:extLst>
            <a:ext uri="{FF2B5EF4-FFF2-40B4-BE49-F238E27FC236}">
              <a16:creationId xmlns:a16="http://schemas.microsoft.com/office/drawing/2014/main" id="{95886008-6114-44F0-AA51-63AC5968817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0" name="Text Box 45">
          <a:extLst>
            <a:ext uri="{FF2B5EF4-FFF2-40B4-BE49-F238E27FC236}">
              <a16:creationId xmlns:a16="http://schemas.microsoft.com/office/drawing/2014/main" id="{C7020564-96EC-4470-ABDF-E5D3B101696B}"/>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1" name="Text Box 46">
          <a:extLst>
            <a:ext uri="{FF2B5EF4-FFF2-40B4-BE49-F238E27FC236}">
              <a16:creationId xmlns:a16="http://schemas.microsoft.com/office/drawing/2014/main" id="{0F6C7E6B-EE51-41D6-AAE5-FA578426E60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2" name="Text Box 47">
          <a:extLst>
            <a:ext uri="{FF2B5EF4-FFF2-40B4-BE49-F238E27FC236}">
              <a16:creationId xmlns:a16="http://schemas.microsoft.com/office/drawing/2014/main" id="{EEE636CA-6ECA-4B5F-9BC0-C0F57C734DC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3" name="Text Box 48">
          <a:extLst>
            <a:ext uri="{FF2B5EF4-FFF2-40B4-BE49-F238E27FC236}">
              <a16:creationId xmlns:a16="http://schemas.microsoft.com/office/drawing/2014/main" id="{29DEB647-428C-461E-9496-F079CA60E1D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4" name="Text Box 49">
          <a:extLst>
            <a:ext uri="{FF2B5EF4-FFF2-40B4-BE49-F238E27FC236}">
              <a16:creationId xmlns:a16="http://schemas.microsoft.com/office/drawing/2014/main" id="{4E050D3C-16E9-45AE-AA34-28B7A08EC68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5" name="Text Box 50">
          <a:extLst>
            <a:ext uri="{FF2B5EF4-FFF2-40B4-BE49-F238E27FC236}">
              <a16:creationId xmlns:a16="http://schemas.microsoft.com/office/drawing/2014/main" id="{21359F09-9735-4B5B-A754-F6589142014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6" name="Text Box 51">
          <a:extLst>
            <a:ext uri="{FF2B5EF4-FFF2-40B4-BE49-F238E27FC236}">
              <a16:creationId xmlns:a16="http://schemas.microsoft.com/office/drawing/2014/main" id="{2839F8B8-F69A-45AF-B534-5E142EFB934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7" name="Text Box 52">
          <a:extLst>
            <a:ext uri="{FF2B5EF4-FFF2-40B4-BE49-F238E27FC236}">
              <a16:creationId xmlns:a16="http://schemas.microsoft.com/office/drawing/2014/main" id="{EB830B9C-68D7-473C-9A8F-6AD7B5343B1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8" name="Text Box 53">
          <a:extLst>
            <a:ext uri="{FF2B5EF4-FFF2-40B4-BE49-F238E27FC236}">
              <a16:creationId xmlns:a16="http://schemas.microsoft.com/office/drawing/2014/main" id="{6DB52DBE-6785-43C9-A975-7EACA4D9BED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49" name="Text Box 54">
          <a:extLst>
            <a:ext uri="{FF2B5EF4-FFF2-40B4-BE49-F238E27FC236}">
              <a16:creationId xmlns:a16="http://schemas.microsoft.com/office/drawing/2014/main" id="{F18BF80A-75A4-42F5-9CA7-7FE2FE77890B}"/>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0" name="Text Box 55">
          <a:extLst>
            <a:ext uri="{FF2B5EF4-FFF2-40B4-BE49-F238E27FC236}">
              <a16:creationId xmlns:a16="http://schemas.microsoft.com/office/drawing/2014/main" id="{CBCEBF32-A051-478F-B43C-09CDBA71BFA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1" name="Text Box 56">
          <a:extLst>
            <a:ext uri="{FF2B5EF4-FFF2-40B4-BE49-F238E27FC236}">
              <a16:creationId xmlns:a16="http://schemas.microsoft.com/office/drawing/2014/main" id="{144C1A83-FC4C-4634-A2FB-6BE85BDAE46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2" name="Text Box 57">
          <a:extLst>
            <a:ext uri="{FF2B5EF4-FFF2-40B4-BE49-F238E27FC236}">
              <a16:creationId xmlns:a16="http://schemas.microsoft.com/office/drawing/2014/main" id="{9C4E4432-D40C-417B-9FFE-2B7C74ED81A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3" name="Text Box 58">
          <a:extLst>
            <a:ext uri="{FF2B5EF4-FFF2-40B4-BE49-F238E27FC236}">
              <a16:creationId xmlns:a16="http://schemas.microsoft.com/office/drawing/2014/main" id="{16573126-5CBE-4C6F-8F67-DDBF0DD7AF81}"/>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4" name="Text Box 59">
          <a:extLst>
            <a:ext uri="{FF2B5EF4-FFF2-40B4-BE49-F238E27FC236}">
              <a16:creationId xmlns:a16="http://schemas.microsoft.com/office/drawing/2014/main" id="{B5009250-B20E-448F-9BDC-CCA3D51FC55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5" name="Text Box 60">
          <a:extLst>
            <a:ext uri="{FF2B5EF4-FFF2-40B4-BE49-F238E27FC236}">
              <a16:creationId xmlns:a16="http://schemas.microsoft.com/office/drawing/2014/main" id="{F64684B3-7821-491B-A515-FCD5F4A26C38}"/>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6" name="Text Box 61">
          <a:extLst>
            <a:ext uri="{FF2B5EF4-FFF2-40B4-BE49-F238E27FC236}">
              <a16:creationId xmlns:a16="http://schemas.microsoft.com/office/drawing/2014/main" id="{28FFAF88-6571-4181-BDE0-51E4E5FF724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7" name="Text Box 62">
          <a:extLst>
            <a:ext uri="{FF2B5EF4-FFF2-40B4-BE49-F238E27FC236}">
              <a16:creationId xmlns:a16="http://schemas.microsoft.com/office/drawing/2014/main" id="{76A717CE-8866-4CE8-BAC4-D83B4CCAFBB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8" name="Text Box 63">
          <a:extLst>
            <a:ext uri="{FF2B5EF4-FFF2-40B4-BE49-F238E27FC236}">
              <a16:creationId xmlns:a16="http://schemas.microsoft.com/office/drawing/2014/main" id="{55D33892-8544-4F30-B4C4-BF39CB0A656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59" name="Text Box 64">
          <a:extLst>
            <a:ext uri="{FF2B5EF4-FFF2-40B4-BE49-F238E27FC236}">
              <a16:creationId xmlns:a16="http://schemas.microsoft.com/office/drawing/2014/main" id="{9C8F0548-565F-4008-B207-BF83B0D9DCA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0" name="Text Box 65">
          <a:extLst>
            <a:ext uri="{FF2B5EF4-FFF2-40B4-BE49-F238E27FC236}">
              <a16:creationId xmlns:a16="http://schemas.microsoft.com/office/drawing/2014/main" id="{ED69573F-8608-43BF-9538-17115BF0A0F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1" name="Text Box 66">
          <a:extLst>
            <a:ext uri="{FF2B5EF4-FFF2-40B4-BE49-F238E27FC236}">
              <a16:creationId xmlns:a16="http://schemas.microsoft.com/office/drawing/2014/main" id="{796813CD-39CD-4481-86DD-ADC7C571C04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2" name="Text Box 67">
          <a:extLst>
            <a:ext uri="{FF2B5EF4-FFF2-40B4-BE49-F238E27FC236}">
              <a16:creationId xmlns:a16="http://schemas.microsoft.com/office/drawing/2014/main" id="{6486C497-D1E4-456A-9BE2-55321B9EF10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3" name="Text Box 17">
          <a:extLst>
            <a:ext uri="{FF2B5EF4-FFF2-40B4-BE49-F238E27FC236}">
              <a16:creationId xmlns:a16="http://schemas.microsoft.com/office/drawing/2014/main" id="{BFE321E1-3FE4-4B07-95F6-D9B8A05D44E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4" name="Text Box 18">
          <a:extLst>
            <a:ext uri="{FF2B5EF4-FFF2-40B4-BE49-F238E27FC236}">
              <a16:creationId xmlns:a16="http://schemas.microsoft.com/office/drawing/2014/main" id="{BF956837-C1E7-4577-AF26-41F696123DD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5" name="Text Box 19">
          <a:extLst>
            <a:ext uri="{FF2B5EF4-FFF2-40B4-BE49-F238E27FC236}">
              <a16:creationId xmlns:a16="http://schemas.microsoft.com/office/drawing/2014/main" id="{81D8A1CF-3F16-4274-925B-FCB2474816E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6" name="Text Box 20">
          <a:extLst>
            <a:ext uri="{FF2B5EF4-FFF2-40B4-BE49-F238E27FC236}">
              <a16:creationId xmlns:a16="http://schemas.microsoft.com/office/drawing/2014/main" id="{A5EC7625-66CC-490E-9B1C-F657839DAA5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7" name="Text Box 21">
          <a:extLst>
            <a:ext uri="{FF2B5EF4-FFF2-40B4-BE49-F238E27FC236}">
              <a16:creationId xmlns:a16="http://schemas.microsoft.com/office/drawing/2014/main" id="{9BB21B4E-E0B9-48F4-9725-F69BF2578E0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 name="Text Box 22">
          <a:extLst>
            <a:ext uri="{FF2B5EF4-FFF2-40B4-BE49-F238E27FC236}">
              <a16:creationId xmlns:a16="http://schemas.microsoft.com/office/drawing/2014/main" id="{ED804AF1-DB77-46FE-BF62-0CA7BA8B183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 name="Text Box 23">
          <a:extLst>
            <a:ext uri="{FF2B5EF4-FFF2-40B4-BE49-F238E27FC236}">
              <a16:creationId xmlns:a16="http://schemas.microsoft.com/office/drawing/2014/main" id="{61FB875D-7284-44B5-96D1-E7072C10435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 name="Text Box 24">
          <a:extLst>
            <a:ext uri="{FF2B5EF4-FFF2-40B4-BE49-F238E27FC236}">
              <a16:creationId xmlns:a16="http://schemas.microsoft.com/office/drawing/2014/main" id="{0E0CFE98-AD6E-4E11-A8B7-A3E69C5BDC5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 name="Text Box 25">
          <a:extLst>
            <a:ext uri="{FF2B5EF4-FFF2-40B4-BE49-F238E27FC236}">
              <a16:creationId xmlns:a16="http://schemas.microsoft.com/office/drawing/2014/main" id="{97918DBB-C08F-40F8-AAA9-F23F8042E1D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 name="Text Box 26">
          <a:extLst>
            <a:ext uri="{FF2B5EF4-FFF2-40B4-BE49-F238E27FC236}">
              <a16:creationId xmlns:a16="http://schemas.microsoft.com/office/drawing/2014/main" id="{0E8C6DF4-66CA-46AF-8235-87DDC47D3B0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3" name="Text Box 27">
          <a:extLst>
            <a:ext uri="{FF2B5EF4-FFF2-40B4-BE49-F238E27FC236}">
              <a16:creationId xmlns:a16="http://schemas.microsoft.com/office/drawing/2014/main" id="{D7662438-DFAE-425B-916E-59D4A706C01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4" name="Text Box 28">
          <a:extLst>
            <a:ext uri="{FF2B5EF4-FFF2-40B4-BE49-F238E27FC236}">
              <a16:creationId xmlns:a16="http://schemas.microsoft.com/office/drawing/2014/main" id="{9991E904-3C51-4EDC-B9F0-8327656794E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5" name="Text Box 29">
          <a:extLst>
            <a:ext uri="{FF2B5EF4-FFF2-40B4-BE49-F238E27FC236}">
              <a16:creationId xmlns:a16="http://schemas.microsoft.com/office/drawing/2014/main" id="{3D78B3BF-4EEB-4EB0-8FF9-C3A4A06A2CD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6" name="Text Box 30">
          <a:extLst>
            <a:ext uri="{FF2B5EF4-FFF2-40B4-BE49-F238E27FC236}">
              <a16:creationId xmlns:a16="http://schemas.microsoft.com/office/drawing/2014/main" id="{F06B4AFA-D544-4CE1-A08D-3DC33A341EC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7" name="Text Box 31">
          <a:extLst>
            <a:ext uri="{FF2B5EF4-FFF2-40B4-BE49-F238E27FC236}">
              <a16:creationId xmlns:a16="http://schemas.microsoft.com/office/drawing/2014/main" id="{1E4A1C19-68BE-4947-9F55-44E383AEEFD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8" name="Text Box 32">
          <a:extLst>
            <a:ext uri="{FF2B5EF4-FFF2-40B4-BE49-F238E27FC236}">
              <a16:creationId xmlns:a16="http://schemas.microsoft.com/office/drawing/2014/main" id="{B28275DA-64DF-4EE0-A386-107A9B4C38E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9" name="Text Box 33">
          <a:extLst>
            <a:ext uri="{FF2B5EF4-FFF2-40B4-BE49-F238E27FC236}">
              <a16:creationId xmlns:a16="http://schemas.microsoft.com/office/drawing/2014/main" id="{918599EC-84DE-4999-A7BB-113F65B9A94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0" name="Text Box 34">
          <a:extLst>
            <a:ext uri="{FF2B5EF4-FFF2-40B4-BE49-F238E27FC236}">
              <a16:creationId xmlns:a16="http://schemas.microsoft.com/office/drawing/2014/main" id="{4E7CA5A8-D5E3-4F66-9B5B-13877718E6B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1" name="Text Box 35">
          <a:extLst>
            <a:ext uri="{FF2B5EF4-FFF2-40B4-BE49-F238E27FC236}">
              <a16:creationId xmlns:a16="http://schemas.microsoft.com/office/drawing/2014/main" id="{317BFE0D-120C-45CB-89C4-A74652C7D8C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2" name="Text Box 36">
          <a:extLst>
            <a:ext uri="{FF2B5EF4-FFF2-40B4-BE49-F238E27FC236}">
              <a16:creationId xmlns:a16="http://schemas.microsoft.com/office/drawing/2014/main" id="{CE6348FE-B243-4B97-970C-6C1C585E793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3" name="Text Box 37">
          <a:extLst>
            <a:ext uri="{FF2B5EF4-FFF2-40B4-BE49-F238E27FC236}">
              <a16:creationId xmlns:a16="http://schemas.microsoft.com/office/drawing/2014/main" id="{BD69D254-3C2A-400E-BBC0-7E1CF621D8B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4" name="Text Box 38">
          <a:extLst>
            <a:ext uri="{FF2B5EF4-FFF2-40B4-BE49-F238E27FC236}">
              <a16:creationId xmlns:a16="http://schemas.microsoft.com/office/drawing/2014/main" id="{63C77D90-1322-472C-AB5E-9A84CAA6DB5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5" name="Text Box 39">
          <a:extLst>
            <a:ext uri="{FF2B5EF4-FFF2-40B4-BE49-F238E27FC236}">
              <a16:creationId xmlns:a16="http://schemas.microsoft.com/office/drawing/2014/main" id="{EF5F0FF6-B6D4-4DC1-9688-4B365BD5958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6" name="Text Box 40">
          <a:extLst>
            <a:ext uri="{FF2B5EF4-FFF2-40B4-BE49-F238E27FC236}">
              <a16:creationId xmlns:a16="http://schemas.microsoft.com/office/drawing/2014/main" id="{FCF1EFA6-73EE-4DE5-8AD3-EB1FC9F8389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7" name="Text Box 41">
          <a:extLst>
            <a:ext uri="{FF2B5EF4-FFF2-40B4-BE49-F238E27FC236}">
              <a16:creationId xmlns:a16="http://schemas.microsoft.com/office/drawing/2014/main" id="{377A1E6E-61AF-4B77-8B39-DAE33C9BC81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8" name="Text Box 42">
          <a:extLst>
            <a:ext uri="{FF2B5EF4-FFF2-40B4-BE49-F238E27FC236}">
              <a16:creationId xmlns:a16="http://schemas.microsoft.com/office/drawing/2014/main" id="{DA0EC995-A696-448B-B7A2-E771874D391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89" name="Text Box 43">
          <a:extLst>
            <a:ext uri="{FF2B5EF4-FFF2-40B4-BE49-F238E27FC236}">
              <a16:creationId xmlns:a16="http://schemas.microsoft.com/office/drawing/2014/main" id="{5E5D5176-B437-4AF4-A360-F39A76AA3DA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0" name="Text Box 44">
          <a:extLst>
            <a:ext uri="{FF2B5EF4-FFF2-40B4-BE49-F238E27FC236}">
              <a16:creationId xmlns:a16="http://schemas.microsoft.com/office/drawing/2014/main" id="{532E392A-1237-4F34-92DC-4BA32EA740D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1" name="Text Box 45">
          <a:extLst>
            <a:ext uri="{FF2B5EF4-FFF2-40B4-BE49-F238E27FC236}">
              <a16:creationId xmlns:a16="http://schemas.microsoft.com/office/drawing/2014/main" id="{059A2BAC-8E0C-4B95-8A40-042E4EBD758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2" name="Text Box 46">
          <a:extLst>
            <a:ext uri="{FF2B5EF4-FFF2-40B4-BE49-F238E27FC236}">
              <a16:creationId xmlns:a16="http://schemas.microsoft.com/office/drawing/2014/main" id="{17658759-EB6C-457C-B052-73C07728E35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3" name="Text Box 47">
          <a:extLst>
            <a:ext uri="{FF2B5EF4-FFF2-40B4-BE49-F238E27FC236}">
              <a16:creationId xmlns:a16="http://schemas.microsoft.com/office/drawing/2014/main" id="{CDB416C9-BC1A-4E81-A66B-BE945BFAC79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4" name="Text Box 48">
          <a:extLst>
            <a:ext uri="{FF2B5EF4-FFF2-40B4-BE49-F238E27FC236}">
              <a16:creationId xmlns:a16="http://schemas.microsoft.com/office/drawing/2014/main" id="{3E8FEE43-3301-495B-951E-22FA484CB61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5" name="Text Box 49">
          <a:extLst>
            <a:ext uri="{FF2B5EF4-FFF2-40B4-BE49-F238E27FC236}">
              <a16:creationId xmlns:a16="http://schemas.microsoft.com/office/drawing/2014/main" id="{5C4DD482-94F8-4EFB-9C27-AB39AE85F408}"/>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6" name="Text Box 50">
          <a:extLst>
            <a:ext uri="{FF2B5EF4-FFF2-40B4-BE49-F238E27FC236}">
              <a16:creationId xmlns:a16="http://schemas.microsoft.com/office/drawing/2014/main" id="{A0CF359A-1272-409D-9E3F-8A7F632AC40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7" name="Text Box 51">
          <a:extLst>
            <a:ext uri="{FF2B5EF4-FFF2-40B4-BE49-F238E27FC236}">
              <a16:creationId xmlns:a16="http://schemas.microsoft.com/office/drawing/2014/main" id="{AE193238-D706-4069-8572-2A2A9111B87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8" name="Text Box 52">
          <a:extLst>
            <a:ext uri="{FF2B5EF4-FFF2-40B4-BE49-F238E27FC236}">
              <a16:creationId xmlns:a16="http://schemas.microsoft.com/office/drawing/2014/main" id="{E8B41A30-5838-4054-888A-A619FD4E0721}"/>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99" name="Text Box 53">
          <a:extLst>
            <a:ext uri="{FF2B5EF4-FFF2-40B4-BE49-F238E27FC236}">
              <a16:creationId xmlns:a16="http://schemas.microsoft.com/office/drawing/2014/main" id="{88E303E6-4395-4BD4-ABCD-A33999C08B7B}"/>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0" name="Text Box 54">
          <a:extLst>
            <a:ext uri="{FF2B5EF4-FFF2-40B4-BE49-F238E27FC236}">
              <a16:creationId xmlns:a16="http://schemas.microsoft.com/office/drawing/2014/main" id="{A56B93FF-49D3-47C6-A810-0F8A092C97A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1" name="Text Box 55">
          <a:extLst>
            <a:ext uri="{FF2B5EF4-FFF2-40B4-BE49-F238E27FC236}">
              <a16:creationId xmlns:a16="http://schemas.microsoft.com/office/drawing/2014/main" id="{116E9641-FA9B-475A-A3C4-5EEF9B60D30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2" name="Text Box 56">
          <a:extLst>
            <a:ext uri="{FF2B5EF4-FFF2-40B4-BE49-F238E27FC236}">
              <a16:creationId xmlns:a16="http://schemas.microsoft.com/office/drawing/2014/main" id="{84573854-EF44-42F5-855C-BF1B7DCAE35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3" name="Text Box 57">
          <a:extLst>
            <a:ext uri="{FF2B5EF4-FFF2-40B4-BE49-F238E27FC236}">
              <a16:creationId xmlns:a16="http://schemas.microsoft.com/office/drawing/2014/main" id="{B196435B-B1B8-4F25-854D-36EB585FEE0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4" name="Text Box 58">
          <a:extLst>
            <a:ext uri="{FF2B5EF4-FFF2-40B4-BE49-F238E27FC236}">
              <a16:creationId xmlns:a16="http://schemas.microsoft.com/office/drawing/2014/main" id="{D30E9D67-0D8C-466D-91A5-AFC44E4136E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5" name="Text Box 59">
          <a:extLst>
            <a:ext uri="{FF2B5EF4-FFF2-40B4-BE49-F238E27FC236}">
              <a16:creationId xmlns:a16="http://schemas.microsoft.com/office/drawing/2014/main" id="{61A38F9D-7B00-4D0B-B413-5832F1F4A861}"/>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6" name="Text Box 60">
          <a:extLst>
            <a:ext uri="{FF2B5EF4-FFF2-40B4-BE49-F238E27FC236}">
              <a16:creationId xmlns:a16="http://schemas.microsoft.com/office/drawing/2014/main" id="{AFB4810D-8385-400F-9296-00FF329CDF6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7" name="Text Box 61">
          <a:extLst>
            <a:ext uri="{FF2B5EF4-FFF2-40B4-BE49-F238E27FC236}">
              <a16:creationId xmlns:a16="http://schemas.microsoft.com/office/drawing/2014/main" id="{9F96D2EC-0591-4440-82AA-07FC6A381FC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8" name="Text Box 62">
          <a:extLst>
            <a:ext uri="{FF2B5EF4-FFF2-40B4-BE49-F238E27FC236}">
              <a16:creationId xmlns:a16="http://schemas.microsoft.com/office/drawing/2014/main" id="{30DBBBA9-004E-42C1-9188-02AD9747645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09" name="Text Box 63">
          <a:extLst>
            <a:ext uri="{FF2B5EF4-FFF2-40B4-BE49-F238E27FC236}">
              <a16:creationId xmlns:a16="http://schemas.microsoft.com/office/drawing/2014/main" id="{4D73885F-C195-4C3B-9FA4-2994D122419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10" name="Text Box 64">
          <a:extLst>
            <a:ext uri="{FF2B5EF4-FFF2-40B4-BE49-F238E27FC236}">
              <a16:creationId xmlns:a16="http://schemas.microsoft.com/office/drawing/2014/main" id="{D326564F-B6F1-403C-8A08-46F986F0D2D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11" name="Text Box 65">
          <a:extLst>
            <a:ext uri="{FF2B5EF4-FFF2-40B4-BE49-F238E27FC236}">
              <a16:creationId xmlns:a16="http://schemas.microsoft.com/office/drawing/2014/main" id="{EB914E44-B772-4E48-8F65-94798F2B500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12" name="Text Box 66">
          <a:extLst>
            <a:ext uri="{FF2B5EF4-FFF2-40B4-BE49-F238E27FC236}">
              <a16:creationId xmlns:a16="http://schemas.microsoft.com/office/drawing/2014/main" id="{10577B9C-5668-46DB-883C-226701FB230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113" name="Text Box 67">
          <a:extLst>
            <a:ext uri="{FF2B5EF4-FFF2-40B4-BE49-F238E27FC236}">
              <a16:creationId xmlns:a16="http://schemas.microsoft.com/office/drawing/2014/main" id="{07740C8C-C2B7-45F9-88CD-0EF5602DB46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4" name="Text Box 17">
          <a:extLst>
            <a:ext uri="{FF2B5EF4-FFF2-40B4-BE49-F238E27FC236}">
              <a16:creationId xmlns:a16="http://schemas.microsoft.com/office/drawing/2014/main" id="{1EF551B9-345E-4CAE-917C-B86465FC01F7}"/>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5" name="Text Box 18">
          <a:extLst>
            <a:ext uri="{FF2B5EF4-FFF2-40B4-BE49-F238E27FC236}">
              <a16:creationId xmlns:a16="http://schemas.microsoft.com/office/drawing/2014/main" id="{EE78A7A3-1BA2-44DC-9D9B-0BF2CC92CC6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6" name="Text Box 19">
          <a:extLst>
            <a:ext uri="{FF2B5EF4-FFF2-40B4-BE49-F238E27FC236}">
              <a16:creationId xmlns:a16="http://schemas.microsoft.com/office/drawing/2014/main" id="{6E05E224-B536-403C-BDEE-13DEE769B75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7" name="Text Box 20">
          <a:extLst>
            <a:ext uri="{FF2B5EF4-FFF2-40B4-BE49-F238E27FC236}">
              <a16:creationId xmlns:a16="http://schemas.microsoft.com/office/drawing/2014/main" id="{D2E2C89B-09F4-4CF7-9DCA-64BD1D18D80B}"/>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8" name="Text Box 21">
          <a:extLst>
            <a:ext uri="{FF2B5EF4-FFF2-40B4-BE49-F238E27FC236}">
              <a16:creationId xmlns:a16="http://schemas.microsoft.com/office/drawing/2014/main" id="{537689A8-629F-4DC4-B557-D2A672000831}"/>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 name="Text Box 22">
          <a:extLst>
            <a:ext uri="{FF2B5EF4-FFF2-40B4-BE49-F238E27FC236}">
              <a16:creationId xmlns:a16="http://schemas.microsoft.com/office/drawing/2014/main" id="{95BB6FE0-2C39-4489-8462-384770A1E8B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 name="Text Box 23">
          <a:extLst>
            <a:ext uri="{FF2B5EF4-FFF2-40B4-BE49-F238E27FC236}">
              <a16:creationId xmlns:a16="http://schemas.microsoft.com/office/drawing/2014/main" id="{F642E20C-A26C-4E6B-8B18-76D13AA5EDD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 name="Text Box 24">
          <a:extLst>
            <a:ext uri="{FF2B5EF4-FFF2-40B4-BE49-F238E27FC236}">
              <a16:creationId xmlns:a16="http://schemas.microsoft.com/office/drawing/2014/main" id="{99CE012F-F0FF-4F89-9F6A-A8DD5217D37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 name="Text Box 25">
          <a:extLst>
            <a:ext uri="{FF2B5EF4-FFF2-40B4-BE49-F238E27FC236}">
              <a16:creationId xmlns:a16="http://schemas.microsoft.com/office/drawing/2014/main" id="{A83691A7-1BDA-4E6A-8AEE-1B7A731A6F44}"/>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 name="Text Box 26">
          <a:extLst>
            <a:ext uri="{FF2B5EF4-FFF2-40B4-BE49-F238E27FC236}">
              <a16:creationId xmlns:a16="http://schemas.microsoft.com/office/drawing/2014/main" id="{BF61582D-5F94-4748-9D4B-3DD04AC5917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4" name="Text Box 27">
          <a:extLst>
            <a:ext uri="{FF2B5EF4-FFF2-40B4-BE49-F238E27FC236}">
              <a16:creationId xmlns:a16="http://schemas.microsoft.com/office/drawing/2014/main" id="{967CDDDD-8337-40D6-98C8-35D22DD83C43}"/>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5" name="Text Box 28">
          <a:extLst>
            <a:ext uri="{FF2B5EF4-FFF2-40B4-BE49-F238E27FC236}">
              <a16:creationId xmlns:a16="http://schemas.microsoft.com/office/drawing/2014/main" id="{D42B83F7-EDC9-480C-B1B2-07DA485FA56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6" name="Text Box 29">
          <a:extLst>
            <a:ext uri="{FF2B5EF4-FFF2-40B4-BE49-F238E27FC236}">
              <a16:creationId xmlns:a16="http://schemas.microsoft.com/office/drawing/2014/main" id="{F5F27EC0-0477-40C1-95E4-B10E5110A227}"/>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7" name="Text Box 30">
          <a:extLst>
            <a:ext uri="{FF2B5EF4-FFF2-40B4-BE49-F238E27FC236}">
              <a16:creationId xmlns:a16="http://schemas.microsoft.com/office/drawing/2014/main" id="{A2562483-11C1-480C-9366-948B638DEF7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8" name="Text Box 31">
          <a:extLst>
            <a:ext uri="{FF2B5EF4-FFF2-40B4-BE49-F238E27FC236}">
              <a16:creationId xmlns:a16="http://schemas.microsoft.com/office/drawing/2014/main" id="{31608608-B19F-48D7-ADC4-AD2F42753A3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9" name="Text Box 32">
          <a:extLst>
            <a:ext uri="{FF2B5EF4-FFF2-40B4-BE49-F238E27FC236}">
              <a16:creationId xmlns:a16="http://schemas.microsoft.com/office/drawing/2014/main" id="{D64F34B8-1412-450E-A872-E3C2F3184496}"/>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0" name="Text Box 33">
          <a:extLst>
            <a:ext uri="{FF2B5EF4-FFF2-40B4-BE49-F238E27FC236}">
              <a16:creationId xmlns:a16="http://schemas.microsoft.com/office/drawing/2014/main" id="{052007B3-1A8D-4E05-B97E-95B7895FB81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1" name="Text Box 34">
          <a:extLst>
            <a:ext uri="{FF2B5EF4-FFF2-40B4-BE49-F238E27FC236}">
              <a16:creationId xmlns:a16="http://schemas.microsoft.com/office/drawing/2014/main" id="{4BD01A1C-5867-4C51-949D-0B08F5237E0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2" name="Text Box 35">
          <a:extLst>
            <a:ext uri="{FF2B5EF4-FFF2-40B4-BE49-F238E27FC236}">
              <a16:creationId xmlns:a16="http://schemas.microsoft.com/office/drawing/2014/main" id="{840FB34B-4007-4197-B08D-B2E325DC7DB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3" name="Text Box 36">
          <a:extLst>
            <a:ext uri="{FF2B5EF4-FFF2-40B4-BE49-F238E27FC236}">
              <a16:creationId xmlns:a16="http://schemas.microsoft.com/office/drawing/2014/main" id="{8B885363-3494-4F95-970C-2E65CA26CF16}"/>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4" name="Text Box 37">
          <a:extLst>
            <a:ext uri="{FF2B5EF4-FFF2-40B4-BE49-F238E27FC236}">
              <a16:creationId xmlns:a16="http://schemas.microsoft.com/office/drawing/2014/main" id="{7B30521C-4164-4739-8108-9B9DEA66D3D5}"/>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5" name="Text Box 38">
          <a:extLst>
            <a:ext uri="{FF2B5EF4-FFF2-40B4-BE49-F238E27FC236}">
              <a16:creationId xmlns:a16="http://schemas.microsoft.com/office/drawing/2014/main" id="{D7D17851-8E08-43A2-827E-B25ED104E389}"/>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6" name="Text Box 39">
          <a:extLst>
            <a:ext uri="{FF2B5EF4-FFF2-40B4-BE49-F238E27FC236}">
              <a16:creationId xmlns:a16="http://schemas.microsoft.com/office/drawing/2014/main" id="{3931D7E1-A197-4DA5-A103-3654DD50C8A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7" name="Text Box 40">
          <a:extLst>
            <a:ext uri="{FF2B5EF4-FFF2-40B4-BE49-F238E27FC236}">
              <a16:creationId xmlns:a16="http://schemas.microsoft.com/office/drawing/2014/main" id="{FDA578DC-E8B2-49DE-8A2D-642594D5DF4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8" name="Text Box 41">
          <a:extLst>
            <a:ext uri="{FF2B5EF4-FFF2-40B4-BE49-F238E27FC236}">
              <a16:creationId xmlns:a16="http://schemas.microsoft.com/office/drawing/2014/main" id="{0AB27CA8-F25A-4A92-8C82-6553D74A875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39" name="Text Box 42">
          <a:extLst>
            <a:ext uri="{FF2B5EF4-FFF2-40B4-BE49-F238E27FC236}">
              <a16:creationId xmlns:a16="http://schemas.microsoft.com/office/drawing/2014/main" id="{3356D87E-EB58-46D3-8541-2AE3464DBD1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0" name="Text Box 43">
          <a:extLst>
            <a:ext uri="{FF2B5EF4-FFF2-40B4-BE49-F238E27FC236}">
              <a16:creationId xmlns:a16="http://schemas.microsoft.com/office/drawing/2014/main" id="{894C55E8-2449-4F7A-B34C-DDA3B983F8E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1" name="Text Box 44">
          <a:extLst>
            <a:ext uri="{FF2B5EF4-FFF2-40B4-BE49-F238E27FC236}">
              <a16:creationId xmlns:a16="http://schemas.microsoft.com/office/drawing/2014/main" id="{0373FF74-4243-4313-9E80-E0E7176454C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2" name="Text Box 45">
          <a:extLst>
            <a:ext uri="{FF2B5EF4-FFF2-40B4-BE49-F238E27FC236}">
              <a16:creationId xmlns:a16="http://schemas.microsoft.com/office/drawing/2014/main" id="{2523EDAA-6F9B-47FF-A672-B35DF94F310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3" name="Text Box 46">
          <a:extLst>
            <a:ext uri="{FF2B5EF4-FFF2-40B4-BE49-F238E27FC236}">
              <a16:creationId xmlns:a16="http://schemas.microsoft.com/office/drawing/2014/main" id="{51C5CB67-2054-4E26-86B0-8E2698F75C71}"/>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4" name="Text Box 47">
          <a:extLst>
            <a:ext uri="{FF2B5EF4-FFF2-40B4-BE49-F238E27FC236}">
              <a16:creationId xmlns:a16="http://schemas.microsoft.com/office/drawing/2014/main" id="{03A3D644-5B68-4160-B4DC-708E476815C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5" name="Text Box 48">
          <a:extLst>
            <a:ext uri="{FF2B5EF4-FFF2-40B4-BE49-F238E27FC236}">
              <a16:creationId xmlns:a16="http://schemas.microsoft.com/office/drawing/2014/main" id="{A0B86BDE-4DD9-4C7F-A213-2F265DD7F6C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6" name="Text Box 49">
          <a:extLst>
            <a:ext uri="{FF2B5EF4-FFF2-40B4-BE49-F238E27FC236}">
              <a16:creationId xmlns:a16="http://schemas.microsoft.com/office/drawing/2014/main" id="{8707110C-5C9E-4658-A6D8-266B41F7C77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7" name="Text Box 50">
          <a:extLst>
            <a:ext uri="{FF2B5EF4-FFF2-40B4-BE49-F238E27FC236}">
              <a16:creationId xmlns:a16="http://schemas.microsoft.com/office/drawing/2014/main" id="{EDA52B9F-1109-4E5B-9742-6270F9715FF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8" name="Text Box 51">
          <a:extLst>
            <a:ext uri="{FF2B5EF4-FFF2-40B4-BE49-F238E27FC236}">
              <a16:creationId xmlns:a16="http://schemas.microsoft.com/office/drawing/2014/main" id="{6399D39A-8900-41A2-A519-B43427CE2B6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49" name="Text Box 52">
          <a:extLst>
            <a:ext uri="{FF2B5EF4-FFF2-40B4-BE49-F238E27FC236}">
              <a16:creationId xmlns:a16="http://schemas.microsoft.com/office/drawing/2014/main" id="{61425DAA-F882-4570-AF37-099B5BBF617B}"/>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0" name="Text Box 53">
          <a:extLst>
            <a:ext uri="{FF2B5EF4-FFF2-40B4-BE49-F238E27FC236}">
              <a16:creationId xmlns:a16="http://schemas.microsoft.com/office/drawing/2014/main" id="{BDBE9561-C62A-43FE-88EC-8B3891985923}"/>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1" name="Text Box 54">
          <a:extLst>
            <a:ext uri="{FF2B5EF4-FFF2-40B4-BE49-F238E27FC236}">
              <a16:creationId xmlns:a16="http://schemas.microsoft.com/office/drawing/2014/main" id="{6A50AB4F-1D50-4AD1-ADD7-DB85ABD19EB3}"/>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2" name="Text Box 55">
          <a:extLst>
            <a:ext uri="{FF2B5EF4-FFF2-40B4-BE49-F238E27FC236}">
              <a16:creationId xmlns:a16="http://schemas.microsoft.com/office/drawing/2014/main" id="{6C1BD38C-D2FA-4ADA-B985-081695C0A0D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3" name="Text Box 56">
          <a:extLst>
            <a:ext uri="{FF2B5EF4-FFF2-40B4-BE49-F238E27FC236}">
              <a16:creationId xmlns:a16="http://schemas.microsoft.com/office/drawing/2014/main" id="{ECEA076F-29A0-4745-817E-B91BEFB88DFB}"/>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4" name="Text Box 57">
          <a:extLst>
            <a:ext uri="{FF2B5EF4-FFF2-40B4-BE49-F238E27FC236}">
              <a16:creationId xmlns:a16="http://schemas.microsoft.com/office/drawing/2014/main" id="{FD9D8852-6058-41FC-B6FB-2D9184BD62B9}"/>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5" name="Text Box 58">
          <a:extLst>
            <a:ext uri="{FF2B5EF4-FFF2-40B4-BE49-F238E27FC236}">
              <a16:creationId xmlns:a16="http://schemas.microsoft.com/office/drawing/2014/main" id="{A1BDC318-6EF9-4DAF-9247-7DAACD8752FE}"/>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6" name="Text Box 59">
          <a:extLst>
            <a:ext uri="{FF2B5EF4-FFF2-40B4-BE49-F238E27FC236}">
              <a16:creationId xmlns:a16="http://schemas.microsoft.com/office/drawing/2014/main" id="{3B74AF27-BEB8-4FBA-B568-C57B4A39F4B1}"/>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7" name="Text Box 60">
          <a:extLst>
            <a:ext uri="{FF2B5EF4-FFF2-40B4-BE49-F238E27FC236}">
              <a16:creationId xmlns:a16="http://schemas.microsoft.com/office/drawing/2014/main" id="{C3FA3B0A-CA96-4F84-A562-5F3B77BA2CC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8" name="Text Box 61">
          <a:extLst>
            <a:ext uri="{FF2B5EF4-FFF2-40B4-BE49-F238E27FC236}">
              <a16:creationId xmlns:a16="http://schemas.microsoft.com/office/drawing/2014/main" id="{C7A9AAAD-3221-403E-B489-7B02AE03AD1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59" name="Text Box 62">
          <a:extLst>
            <a:ext uri="{FF2B5EF4-FFF2-40B4-BE49-F238E27FC236}">
              <a16:creationId xmlns:a16="http://schemas.microsoft.com/office/drawing/2014/main" id="{BB6F4280-7F87-4B53-B5CA-7F6BB611933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60" name="Text Box 63">
          <a:extLst>
            <a:ext uri="{FF2B5EF4-FFF2-40B4-BE49-F238E27FC236}">
              <a16:creationId xmlns:a16="http://schemas.microsoft.com/office/drawing/2014/main" id="{506581A3-306A-4C8D-A2A4-66526CD35EF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61" name="Text Box 64">
          <a:extLst>
            <a:ext uri="{FF2B5EF4-FFF2-40B4-BE49-F238E27FC236}">
              <a16:creationId xmlns:a16="http://schemas.microsoft.com/office/drawing/2014/main" id="{189DB44A-BB56-4E24-A081-98B8819BC5B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62" name="Text Box 65">
          <a:extLst>
            <a:ext uri="{FF2B5EF4-FFF2-40B4-BE49-F238E27FC236}">
              <a16:creationId xmlns:a16="http://schemas.microsoft.com/office/drawing/2014/main" id="{9E75C946-A5FD-4F25-83AB-FE95F17910E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63" name="Text Box 66">
          <a:extLst>
            <a:ext uri="{FF2B5EF4-FFF2-40B4-BE49-F238E27FC236}">
              <a16:creationId xmlns:a16="http://schemas.microsoft.com/office/drawing/2014/main" id="{2F9DD72E-686F-4BA2-BDC5-DEB6E9FD4B07}"/>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64" name="Text Box 67">
          <a:extLst>
            <a:ext uri="{FF2B5EF4-FFF2-40B4-BE49-F238E27FC236}">
              <a16:creationId xmlns:a16="http://schemas.microsoft.com/office/drawing/2014/main" id="{D2414C7E-E088-4B7A-91CB-6E6D1B8CAB8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65" name="Text Box 17">
          <a:extLst>
            <a:ext uri="{FF2B5EF4-FFF2-40B4-BE49-F238E27FC236}">
              <a16:creationId xmlns:a16="http://schemas.microsoft.com/office/drawing/2014/main" id="{B81C3E15-498D-4F29-A584-91FC15FDF12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66" name="Text Box 18">
          <a:extLst>
            <a:ext uri="{FF2B5EF4-FFF2-40B4-BE49-F238E27FC236}">
              <a16:creationId xmlns:a16="http://schemas.microsoft.com/office/drawing/2014/main" id="{E47F5ECE-9772-4B72-903B-F1A27391EE0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67" name="Text Box 19">
          <a:extLst>
            <a:ext uri="{FF2B5EF4-FFF2-40B4-BE49-F238E27FC236}">
              <a16:creationId xmlns:a16="http://schemas.microsoft.com/office/drawing/2014/main" id="{2F15C259-400B-499E-8B93-BF34D019B82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68" name="Text Box 20">
          <a:extLst>
            <a:ext uri="{FF2B5EF4-FFF2-40B4-BE49-F238E27FC236}">
              <a16:creationId xmlns:a16="http://schemas.microsoft.com/office/drawing/2014/main" id="{3A41C410-FC69-4FC8-A8F8-5862948E80F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69" name="Text Box 21">
          <a:extLst>
            <a:ext uri="{FF2B5EF4-FFF2-40B4-BE49-F238E27FC236}">
              <a16:creationId xmlns:a16="http://schemas.microsoft.com/office/drawing/2014/main" id="{84D04B6A-F84F-44F0-A84C-38E2295C3AC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0" name="Text Box 22">
          <a:extLst>
            <a:ext uri="{FF2B5EF4-FFF2-40B4-BE49-F238E27FC236}">
              <a16:creationId xmlns:a16="http://schemas.microsoft.com/office/drawing/2014/main" id="{A4E4CF71-F2E4-46F0-B443-29D14DC0FF3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1" name="Text Box 23">
          <a:extLst>
            <a:ext uri="{FF2B5EF4-FFF2-40B4-BE49-F238E27FC236}">
              <a16:creationId xmlns:a16="http://schemas.microsoft.com/office/drawing/2014/main" id="{32D1D1B3-F91B-494D-83EB-0E9F09DAD84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2" name="Text Box 24">
          <a:extLst>
            <a:ext uri="{FF2B5EF4-FFF2-40B4-BE49-F238E27FC236}">
              <a16:creationId xmlns:a16="http://schemas.microsoft.com/office/drawing/2014/main" id="{B1E1DC45-9C89-4B9F-945E-D714BCD82F5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3" name="Text Box 25">
          <a:extLst>
            <a:ext uri="{FF2B5EF4-FFF2-40B4-BE49-F238E27FC236}">
              <a16:creationId xmlns:a16="http://schemas.microsoft.com/office/drawing/2014/main" id="{E67A6E99-76E0-494C-A29F-8E8A378145B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4" name="Text Box 26">
          <a:extLst>
            <a:ext uri="{FF2B5EF4-FFF2-40B4-BE49-F238E27FC236}">
              <a16:creationId xmlns:a16="http://schemas.microsoft.com/office/drawing/2014/main" id="{12E6C8D4-767A-449D-829C-C9636EE3F3E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 name="Text Box 27">
          <a:extLst>
            <a:ext uri="{FF2B5EF4-FFF2-40B4-BE49-F238E27FC236}">
              <a16:creationId xmlns:a16="http://schemas.microsoft.com/office/drawing/2014/main" id="{B9559E8F-ABEB-4B78-8982-C86ED081E32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 name="Text Box 28">
          <a:extLst>
            <a:ext uri="{FF2B5EF4-FFF2-40B4-BE49-F238E27FC236}">
              <a16:creationId xmlns:a16="http://schemas.microsoft.com/office/drawing/2014/main" id="{7158EC70-B63D-4F7B-8DC5-8FB1834A87A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 name="Text Box 29">
          <a:extLst>
            <a:ext uri="{FF2B5EF4-FFF2-40B4-BE49-F238E27FC236}">
              <a16:creationId xmlns:a16="http://schemas.microsoft.com/office/drawing/2014/main" id="{1F61B83D-D7C6-4D3A-80EE-50791F3D668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 name="Text Box 30">
          <a:extLst>
            <a:ext uri="{FF2B5EF4-FFF2-40B4-BE49-F238E27FC236}">
              <a16:creationId xmlns:a16="http://schemas.microsoft.com/office/drawing/2014/main" id="{E32B34C2-B022-447A-BC92-965244F97F4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 name="Text Box 31">
          <a:extLst>
            <a:ext uri="{FF2B5EF4-FFF2-40B4-BE49-F238E27FC236}">
              <a16:creationId xmlns:a16="http://schemas.microsoft.com/office/drawing/2014/main" id="{1756BD6A-5611-448B-9548-11237565E49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0" name="Text Box 32">
          <a:extLst>
            <a:ext uri="{FF2B5EF4-FFF2-40B4-BE49-F238E27FC236}">
              <a16:creationId xmlns:a16="http://schemas.microsoft.com/office/drawing/2014/main" id="{E552BFB5-E73C-4635-8EC1-D053348A803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1" name="Text Box 33">
          <a:extLst>
            <a:ext uri="{FF2B5EF4-FFF2-40B4-BE49-F238E27FC236}">
              <a16:creationId xmlns:a16="http://schemas.microsoft.com/office/drawing/2014/main" id="{3B853581-FA9C-43BA-8022-9AC1B1F87A3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2" name="Text Box 34">
          <a:extLst>
            <a:ext uri="{FF2B5EF4-FFF2-40B4-BE49-F238E27FC236}">
              <a16:creationId xmlns:a16="http://schemas.microsoft.com/office/drawing/2014/main" id="{6E227064-29B8-4E89-8D17-3B61651BC2F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3" name="Text Box 35">
          <a:extLst>
            <a:ext uri="{FF2B5EF4-FFF2-40B4-BE49-F238E27FC236}">
              <a16:creationId xmlns:a16="http://schemas.microsoft.com/office/drawing/2014/main" id="{3147527B-7019-4930-B801-2051C2BC4B4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4" name="Text Box 36">
          <a:extLst>
            <a:ext uri="{FF2B5EF4-FFF2-40B4-BE49-F238E27FC236}">
              <a16:creationId xmlns:a16="http://schemas.microsoft.com/office/drawing/2014/main" id="{BFE860DB-C4D9-4EDA-B814-0EA19B35768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5" name="Text Box 37">
          <a:extLst>
            <a:ext uri="{FF2B5EF4-FFF2-40B4-BE49-F238E27FC236}">
              <a16:creationId xmlns:a16="http://schemas.microsoft.com/office/drawing/2014/main" id="{6FD532D3-B9FE-4E21-93FF-CF628332B02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6" name="Text Box 38">
          <a:extLst>
            <a:ext uri="{FF2B5EF4-FFF2-40B4-BE49-F238E27FC236}">
              <a16:creationId xmlns:a16="http://schemas.microsoft.com/office/drawing/2014/main" id="{D951ABE5-2FFF-410E-A2F2-1D7F62859EB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7" name="Text Box 39">
          <a:extLst>
            <a:ext uri="{FF2B5EF4-FFF2-40B4-BE49-F238E27FC236}">
              <a16:creationId xmlns:a16="http://schemas.microsoft.com/office/drawing/2014/main" id="{BB0AAC7E-3DA3-41F4-A5B5-C6A9930CA8B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8" name="Text Box 40">
          <a:extLst>
            <a:ext uri="{FF2B5EF4-FFF2-40B4-BE49-F238E27FC236}">
              <a16:creationId xmlns:a16="http://schemas.microsoft.com/office/drawing/2014/main" id="{E0FF4658-18DE-41CB-B63D-F153429F013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89" name="Text Box 41">
          <a:extLst>
            <a:ext uri="{FF2B5EF4-FFF2-40B4-BE49-F238E27FC236}">
              <a16:creationId xmlns:a16="http://schemas.microsoft.com/office/drawing/2014/main" id="{5031B804-E7AF-4C87-B18C-A914A116175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0" name="Text Box 42">
          <a:extLst>
            <a:ext uri="{FF2B5EF4-FFF2-40B4-BE49-F238E27FC236}">
              <a16:creationId xmlns:a16="http://schemas.microsoft.com/office/drawing/2014/main" id="{DABB3D99-F670-401A-BBEF-0BE6F74991E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1" name="Text Box 43">
          <a:extLst>
            <a:ext uri="{FF2B5EF4-FFF2-40B4-BE49-F238E27FC236}">
              <a16:creationId xmlns:a16="http://schemas.microsoft.com/office/drawing/2014/main" id="{380BC89F-7BC1-420F-A9C0-CB248F0B510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2" name="Text Box 44">
          <a:extLst>
            <a:ext uri="{FF2B5EF4-FFF2-40B4-BE49-F238E27FC236}">
              <a16:creationId xmlns:a16="http://schemas.microsoft.com/office/drawing/2014/main" id="{44DD2CFF-9290-4882-A03B-C692B20CD83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3" name="Text Box 45">
          <a:extLst>
            <a:ext uri="{FF2B5EF4-FFF2-40B4-BE49-F238E27FC236}">
              <a16:creationId xmlns:a16="http://schemas.microsoft.com/office/drawing/2014/main" id="{83D7DB3B-C65B-409E-93C9-2045D36527B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4" name="Text Box 46">
          <a:extLst>
            <a:ext uri="{FF2B5EF4-FFF2-40B4-BE49-F238E27FC236}">
              <a16:creationId xmlns:a16="http://schemas.microsoft.com/office/drawing/2014/main" id="{DE4F2063-F3A3-4ACF-97FE-ACF3FE61EA3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5" name="Text Box 47">
          <a:extLst>
            <a:ext uri="{FF2B5EF4-FFF2-40B4-BE49-F238E27FC236}">
              <a16:creationId xmlns:a16="http://schemas.microsoft.com/office/drawing/2014/main" id="{519A0DBF-2B01-47D5-939A-97F2431B9F5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6" name="Text Box 48">
          <a:extLst>
            <a:ext uri="{FF2B5EF4-FFF2-40B4-BE49-F238E27FC236}">
              <a16:creationId xmlns:a16="http://schemas.microsoft.com/office/drawing/2014/main" id="{587FB939-D2CE-4AED-8224-A80B0891221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7" name="Text Box 49">
          <a:extLst>
            <a:ext uri="{FF2B5EF4-FFF2-40B4-BE49-F238E27FC236}">
              <a16:creationId xmlns:a16="http://schemas.microsoft.com/office/drawing/2014/main" id="{01838349-A3B1-473F-ADDE-D8BBDBDA1C4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8" name="Text Box 50">
          <a:extLst>
            <a:ext uri="{FF2B5EF4-FFF2-40B4-BE49-F238E27FC236}">
              <a16:creationId xmlns:a16="http://schemas.microsoft.com/office/drawing/2014/main" id="{810CE2DE-17BD-44E6-81CB-A26B723648D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99" name="Text Box 51">
          <a:extLst>
            <a:ext uri="{FF2B5EF4-FFF2-40B4-BE49-F238E27FC236}">
              <a16:creationId xmlns:a16="http://schemas.microsoft.com/office/drawing/2014/main" id="{B2FB1D47-DBC5-40F0-B725-FCD1158E57F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0" name="Text Box 52">
          <a:extLst>
            <a:ext uri="{FF2B5EF4-FFF2-40B4-BE49-F238E27FC236}">
              <a16:creationId xmlns:a16="http://schemas.microsoft.com/office/drawing/2014/main" id="{5C717B39-C4C0-49CB-B4AD-0BE9C567E4F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1" name="Text Box 53">
          <a:extLst>
            <a:ext uri="{FF2B5EF4-FFF2-40B4-BE49-F238E27FC236}">
              <a16:creationId xmlns:a16="http://schemas.microsoft.com/office/drawing/2014/main" id="{DD39D0F1-7BC3-478A-81D9-B1100C6289E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2" name="Text Box 54">
          <a:extLst>
            <a:ext uri="{FF2B5EF4-FFF2-40B4-BE49-F238E27FC236}">
              <a16:creationId xmlns:a16="http://schemas.microsoft.com/office/drawing/2014/main" id="{13A2A441-B756-40CE-844E-EA9283B338E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3" name="Text Box 55">
          <a:extLst>
            <a:ext uri="{FF2B5EF4-FFF2-40B4-BE49-F238E27FC236}">
              <a16:creationId xmlns:a16="http://schemas.microsoft.com/office/drawing/2014/main" id="{AB458B8C-D40E-4B39-B570-2D6A45A13D1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4" name="Text Box 56">
          <a:extLst>
            <a:ext uri="{FF2B5EF4-FFF2-40B4-BE49-F238E27FC236}">
              <a16:creationId xmlns:a16="http://schemas.microsoft.com/office/drawing/2014/main" id="{D82B613C-52C7-45F7-BC78-A68000F8F2B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5" name="Text Box 57">
          <a:extLst>
            <a:ext uri="{FF2B5EF4-FFF2-40B4-BE49-F238E27FC236}">
              <a16:creationId xmlns:a16="http://schemas.microsoft.com/office/drawing/2014/main" id="{81CC0C79-9217-48F3-8382-5F3D73BB087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6" name="Text Box 58">
          <a:extLst>
            <a:ext uri="{FF2B5EF4-FFF2-40B4-BE49-F238E27FC236}">
              <a16:creationId xmlns:a16="http://schemas.microsoft.com/office/drawing/2014/main" id="{B5B4433F-2CC6-4EDA-91A2-43C25C25C22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7" name="Text Box 59">
          <a:extLst>
            <a:ext uri="{FF2B5EF4-FFF2-40B4-BE49-F238E27FC236}">
              <a16:creationId xmlns:a16="http://schemas.microsoft.com/office/drawing/2014/main" id="{DA9E61CC-4514-4692-938E-B50197E4989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8" name="Text Box 60">
          <a:extLst>
            <a:ext uri="{FF2B5EF4-FFF2-40B4-BE49-F238E27FC236}">
              <a16:creationId xmlns:a16="http://schemas.microsoft.com/office/drawing/2014/main" id="{C55009A6-D96F-4758-90DA-A8961713DCA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09" name="Text Box 61">
          <a:extLst>
            <a:ext uri="{FF2B5EF4-FFF2-40B4-BE49-F238E27FC236}">
              <a16:creationId xmlns:a16="http://schemas.microsoft.com/office/drawing/2014/main" id="{5458FDCD-9C4B-4AFA-B961-8D501A69B98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10" name="Text Box 62">
          <a:extLst>
            <a:ext uri="{FF2B5EF4-FFF2-40B4-BE49-F238E27FC236}">
              <a16:creationId xmlns:a16="http://schemas.microsoft.com/office/drawing/2014/main" id="{0B59F68A-BC65-4D58-B1EF-AEF70CA7175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11" name="Text Box 63">
          <a:extLst>
            <a:ext uri="{FF2B5EF4-FFF2-40B4-BE49-F238E27FC236}">
              <a16:creationId xmlns:a16="http://schemas.microsoft.com/office/drawing/2014/main" id="{9774732B-3AC4-46D3-8669-E3866FE64D7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12" name="Text Box 64">
          <a:extLst>
            <a:ext uri="{FF2B5EF4-FFF2-40B4-BE49-F238E27FC236}">
              <a16:creationId xmlns:a16="http://schemas.microsoft.com/office/drawing/2014/main" id="{7EC93012-6A94-47B0-B450-F8292A9BDFF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13" name="Text Box 65">
          <a:extLst>
            <a:ext uri="{FF2B5EF4-FFF2-40B4-BE49-F238E27FC236}">
              <a16:creationId xmlns:a16="http://schemas.microsoft.com/office/drawing/2014/main" id="{DCB19295-D63B-47AB-8147-34F47A1E63D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14" name="Text Box 66">
          <a:extLst>
            <a:ext uri="{FF2B5EF4-FFF2-40B4-BE49-F238E27FC236}">
              <a16:creationId xmlns:a16="http://schemas.microsoft.com/office/drawing/2014/main" id="{57A25D32-47FE-491B-BCEA-8A27E7D0827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215" name="Text Box 67">
          <a:extLst>
            <a:ext uri="{FF2B5EF4-FFF2-40B4-BE49-F238E27FC236}">
              <a16:creationId xmlns:a16="http://schemas.microsoft.com/office/drawing/2014/main" id="{44E0033D-50FB-4B0C-A6ED-CC6492939F0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16" name="Text Box 17">
          <a:extLst>
            <a:ext uri="{FF2B5EF4-FFF2-40B4-BE49-F238E27FC236}">
              <a16:creationId xmlns:a16="http://schemas.microsoft.com/office/drawing/2014/main" id="{87F91DF1-09A2-4BC1-99BC-E67FE855ACF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17" name="Text Box 18">
          <a:extLst>
            <a:ext uri="{FF2B5EF4-FFF2-40B4-BE49-F238E27FC236}">
              <a16:creationId xmlns:a16="http://schemas.microsoft.com/office/drawing/2014/main" id="{4DEAAE8D-4509-4AB4-844B-783AFC7C5C0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18" name="Text Box 19">
          <a:extLst>
            <a:ext uri="{FF2B5EF4-FFF2-40B4-BE49-F238E27FC236}">
              <a16:creationId xmlns:a16="http://schemas.microsoft.com/office/drawing/2014/main" id="{92EE4FB6-B1C7-46F6-A392-5379BA1B4C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19" name="Text Box 20">
          <a:extLst>
            <a:ext uri="{FF2B5EF4-FFF2-40B4-BE49-F238E27FC236}">
              <a16:creationId xmlns:a16="http://schemas.microsoft.com/office/drawing/2014/main" id="{5046E005-9178-4D18-9C44-6F48D927A8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0" name="Text Box 21">
          <a:extLst>
            <a:ext uri="{FF2B5EF4-FFF2-40B4-BE49-F238E27FC236}">
              <a16:creationId xmlns:a16="http://schemas.microsoft.com/office/drawing/2014/main" id="{81D3CB4B-D694-42B1-AFEB-55CB7121594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1" name="Text Box 22">
          <a:extLst>
            <a:ext uri="{FF2B5EF4-FFF2-40B4-BE49-F238E27FC236}">
              <a16:creationId xmlns:a16="http://schemas.microsoft.com/office/drawing/2014/main" id="{197C830D-C9AC-4B43-9F48-7CD5375B317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2" name="Text Box 23">
          <a:extLst>
            <a:ext uri="{FF2B5EF4-FFF2-40B4-BE49-F238E27FC236}">
              <a16:creationId xmlns:a16="http://schemas.microsoft.com/office/drawing/2014/main" id="{5F62AE47-F1CA-4775-8D9B-4AF49C319E3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3" name="Text Box 24">
          <a:extLst>
            <a:ext uri="{FF2B5EF4-FFF2-40B4-BE49-F238E27FC236}">
              <a16:creationId xmlns:a16="http://schemas.microsoft.com/office/drawing/2014/main" id="{286F8971-A71D-4E70-833F-EC1F023E38D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4" name="Text Box 25">
          <a:extLst>
            <a:ext uri="{FF2B5EF4-FFF2-40B4-BE49-F238E27FC236}">
              <a16:creationId xmlns:a16="http://schemas.microsoft.com/office/drawing/2014/main" id="{AD2C9BAD-4C9B-4D74-A5FE-22390A03335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5" name="Text Box 26">
          <a:extLst>
            <a:ext uri="{FF2B5EF4-FFF2-40B4-BE49-F238E27FC236}">
              <a16:creationId xmlns:a16="http://schemas.microsoft.com/office/drawing/2014/main" id="{9CBD7304-42D2-4A3A-929A-6829BA5272A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6" name="Text Box 27">
          <a:extLst>
            <a:ext uri="{FF2B5EF4-FFF2-40B4-BE49-F238E27FC236}">
              <a16:creationId xmlns:a16="http://schemas.microsoft.com/office/drawing/2014/main" id="{E508063B-4B6D-4569-8EE9-593D7D44FF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7" name="Text Box 28">
          <a:extLst>
            <a:ext uri="{FF2B5EF4-FFF2-40B4-BE49-F238E27FC236}">
              <a16:creationId xmlns:a16="http://schemas.microsoft.com/office/drawing/2014/main" id="{DFAAB316-5D47-45A7-8064-7A66FF11EF5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8" name="Text Box 29">
          <a:extLst>
            <a:ext uri="{FF2B5EF4-FFF2-40B4-BE49-F238E27FC236}">
              <a16:creationId xmlns:a16="http://schemas.microsoft.com/office/drawing/2014/main" id="{5DB89F5D-82BE-4EF4-969B-F40C0D12BF9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29" name="Text Box 30">
          <a:extLst>
            <a:ext uri="{FF2B5EF4-FFF2-40B4-BE49-F238E27FC236}">
              <a16:creationId xmlns:a16="http://schemas.microsoft.com/office/drawing/2014/main" id="{E48DA19C-60BE-4FB4-B406-E9F8A74153C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0" name="Text Box 31">
          <a:extLst>
            <a:ext uri="{FF2B5EF4-FFF2-40B4-BE49-F238E27FC236}">
              <a16:creationId xmlns:a16="http://schemas.microsoft.com/office/drawing/2014/main" id="{AAC24702-3F49-4433-A72B-34370FF6177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1" name="Text Box 32">
          <a:extLst>
            <a:ext uri="{FF2B5EF4-FFF2-40B4-BE49-F238E27FC236}">
              <a16:creationId xmlns:a16="http://schemas.microsoft.com/office/drawing/2014/main" id="{6C091DE5-8907-4612-B261-5213035383B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2" name="Text Box 33">
          <a:extLst>
            <a:ext uri="{FF2B5EF4-FFF2-40B4-BE49-F238E27FC236}">
              <a16:creationId xmlns:a16="http://schemas.microsoft.com/office/drawing/2014/main" id="{CED8BCBD-A4C7-404A-8182-792E3C7105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3" name="Text Box 34">
          <a:extLst>
            <a:ext uri="{FF2B5EF4-FFF2-40B4-BE49-F238E27FC236}">
              <a16:creationId xmlns:a16="http://schemas.microsoft.com/office/drawing/2014/main" id="{6AF128CC-8545-49B1-81B0-B01F946595A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4" name="Text Box 35">
          <a:extLst>
            <a:ext uri="{FF2B5EF4-FFF2-40B4-BE49-F238E27FC236}">
              <a16:creationId xmlns:a16="http://schemas.microsoft.com/office/drawing/2014/main" id="{5D7BEF9A-36A2-4CD5-9408-1A87ABCFCF3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5" name="Text Box 36">
          <a:extLst>
            <a:ext uri="{FF2B5EF4-FFF2-40B4-BE49-F238E27FC236}">
              <a16:creationId xmlns:a16="http://schemas.microsoft.com/office/drawing/2014/main" id="{6D734BEE-2448-4094-9BE5-85DBEEE0740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6" name="Text Box 37">
          <a:extLst>
            <a:ext uri="{FF2B5EF4-FFF2-40B4-BE49-F238E27FC236}">
              <a16:creationId xmlns:a16="http://schemas.microsoft.com/office/drawing/2014/main" id="{F63DAC89-8EC5-4BE3-BB71-5C10EBE6EB6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7" name="Text Box 38">
          <a:extLst>
            <a:ext uri="{FF2B5EF4-FFF2-40B4-BE49-F238E27FC236}">
              <a16:creationId xmlns:a16="http://schemas.microsoft.com/office/drawing/2014/main" id="{03429918-DE06-4DD7-A81C-E76A4278D29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8" name="Text Box 39">
          <a:extLst>
            <a:ext uri="{FF2B5EF4-FFF2-40B4-BE49-F238E27FC236}">
              <a16:creationId xmlns:a16="http://schemas.microsoft.com/office/drawing/2014/main" id="{B778AC9F-33B7-4771-A474-C458589B959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39" name="Text Box 40">
          <a:extLst>
            <a:ext uri="{FF2B5EF4-FFF2-40B4-BE49-F238E27FC236}">
              <a16:creationId xmlns:a16="http://schemas.microsoft.com/office/drawing/2014/main" id="{2BADB1D5-C7CB-44D3-A9AE-0FEEF5AB4BD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0" name="Text Box 41">
          <a:extLst>
            <a:ext uri="{FF2B5EF4-FFF2-40B4-BE49-F238E27FC236}">
              <a16:creationId xmlns:a16="http://schemas.microsoft.com/office/drawing/2014/main" id="{28CB2B60-17EE-4AA0-A83B-CBD27E3479D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1" name="Text Box 42">
          <a:extLst>
            <a:ext uri="{FF2B5EF4-FFF2-40B4-BE49-F238E27FC236}">
              <a16:creationId xmlns:a16="http://schemas.microsoft.com/office/drawing/2014/main" id="{AA802FE0-1B7A-4D04-8E75-33D0C7CB2A3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2" name="Text Box 43">
          <a:extLst>
            <a:ext uri="{FF2B5EF4-FFF2-40B4-BE49-F238E27FC236}">
              <a16:creationId xmlns:a16="http://schemas.microsoft.com/office/drawing/2014/main" id="{93CB956B-6059-42BB-8C6C-4F8E6E3983E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3" name="Text Box 44">
          <a:extLst>
            <a:ext uri="{FF2B5EF4-FFF2-40B4-BE49-F238E27FC236}">
              <a16:creationId xmlns:a16="http://schemas.microsoft.com/office/drawing/2014/main" id="{A98B5B2B-CDA2-4AB1-95DE-773C113EB6E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4" name="Text Box 45">
          <a:extLst>
            <a:ext uri="{FF2B5EF4-FFF2-40B4-BE49-F238E27FC236}">
              <a16:creationId xmlns:a16="http://schemas.microsoft.com/office/drawing/2014/main" id="{7FA39980-D073-4B76-86AC-453F915EB7B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5" name="Text Box 46">
          <a:extLst>
            <a:ext uri="{FF2B5EF4-FFF2-40B4-BE49-F238E27FC236}">
              <a16:creationId xmlns:a16="http://schemas.microsoft.com/office/drawing/2014/main" id="{C78F3BFF-10D7-4F77-A2ED-254CBF704EF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6" name="Text Box 47">
          <a:extLst>
            <a:ext uri="{FF2B5EF4-FFF2-40B4-BE49-F238E27FC236}">
              <a16:creationId xmlns:a16="http://schemas.microsoft.com/office/drawing/2014/main" id="{AF9226B3-6493-4791-BCD8-14E12D68F36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7" name="Text Box 48">
          <a:extLst>
            <a:ext uri="{FF2B5EF4-FFF2-40B4-BE49-F238E27FC236}">
              <a16:creationId xmlns:a16="http://schemas.microsoft.com/office/drawing/2014/main" id="{D6D46334-9A25-4DB1-B16B-00C6DA91A5D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8" name="Text Box 49">
          <a:extLst>
            <a:ext uri="{FF2B5EF4-FFF2-40B4-BE49-F238E27FC236}">
              <a16:creationId xmlns:a16="http://schemas.microsoft.com/office/drawing/2014/main" id="{4D0B5EDB-2807-4454-AE0F-EE3E115F2B3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49" name="Text Box 50">
          <a:extLst>
            <a:ext uri="{FF2B5EF4-FFF2-40B4-BE49-F238E27FC236}">
              <a16:creationId xmlns:a16="http://schemas.microsoft.com/office/drawing/2014/main" id="{97A8092F-E264-4671-81FE-ACDBCAC2E10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0" name="Text Box 51">
          <a:extLst>
            <a:ext uri="{FF2B5EF4-FFF2-40B4-BE49-F238E27FC236}">
              <a16:creationId xmlns:a16="http://schemas.microsoft.com/office/drawing/2014/main" id="{CA88FB30-EB24-4C8D-B835-1FDB7BAEBE0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1" name="Text Box 52">
          <a:extLst>
            <a:ext uri="{FF2B5EF4-FFF2-40B4-BE49-F238E27FC236}">
              <a16:creationId xmlns:a16="http://schemas.microsoft.com/office/drawing/2014/main" id="{7E70767A-62AC-4F3A-B554-45172839952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2" name="Text Box 53">
          <a:extLst>
            <a:ext uri="{FF2B5EF4-FFF2-40B4-BE49-F238E27FC236}">
              <a16:creationId xmlns:a16="http://schemas.microsoft.com/office/drawing/2014/main" id="{67AF20C9-F971-48F1-9DED-3379C171CF0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3" name="Text Box 54">
          <a:extLst>
            <a:ext uri="{FF2B5EF4-FFF2-40B4-BE49-F238E27FC236}">
              <a16:creationId xmlns:a16="http://schemas.microsoft.com/office/drawing/2014/main" id="{9FC0D7E6-EDF7-4962-AC54-125B957F068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4" name="Text Box 55">
          <a:extLst>
            <a:ext uri="{FF2B5EF4-FFF2-40B4-BE49-F238E27FC236}">
              <a16:creationId xmlns:a16="http://schemas.microsoft.com/office/drawing/2014/main" id="{D2587940-A5FB-4AE8-B58A-6E7825BFE59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5" name="Text Box 56">
          <a:extLst>
            <a:ext uri="{FF2B5EF4-FFF2-40B4-BE49-F238E27FC236}">
              <a16:creationId xmlns:a16="http://schemas.microsoft.com/office/drawing/2014/main" id="{671F33EE-F389-4A65-B502-4EFA6A489EB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6" name="Text Box 57">
          <a:extLst>
            <a:ext uri="{FF2B5EF4-FFF2-40B4-BE49-F238E27FC236}">
              <a16:creationId xmlns:a16="http://schemas.microsoft.com/office/drawing/2014/main" id="{3253CE2D-B74D-4C63-A769-CD1E46C4DB5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7" name="Text Box 58">
          <a:extLst>
            <a:ext uri="{FF2B5EF4-FFF2-40B4-BE49-F238E27FC236}">
              <a16:creationId xmlns:a16="http://schemas.microsoft.com/office/drawing/2014/main" id="{148CA292-8EF6-4D3F-9180-6B910AD9C7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8" name="Text Box 59">
          <a:extLst>
            <a:ext uri="{FF2B5EF4-FFF2-40B4-BE49-F238E27FC236}">
              <a16:creationId xmlns:a16="http://schemas.microsoft.com/office/drawing/2014/main" id="{EF89E983-93FF-44C4-8D33-5FFCBE0D4C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59" name="Text Box 60">
          <a:extLst>
            <a:ext uri="{FF2B5EF4-FFF2-40B4-BE49-F238E27FC236}">
              <a16:creationId xmlns:a16="http://schemas.microsoft.com/office/drawing/2014/main" id="{412095D4-7D3C-4680-8DC7-BE64EF2A017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0" name="Text Box 61">
          <a:extLst>
            <a:ext uri="{FF2B5EF4-FFF2-40B4-BE49-F238E27FC236}">
              <a16:creationId xmlns:a16="http://schemas.microsoft.com/office/drawing/2014/main" id="{B9137503-71F8-46B5-9B6F-6216ED8E58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1" name="Text Box 62">
          <a:extLst>
            <a:ext uri="{FF2B5EF4-FFF2-40B4-BE49-F238E27FC236}">
              <a16:creationId xmlns:a16="http://schemas.microsoft.com/office/drawing/2014/main" id="{FC8126F8-8F09-4B4C-8C39-E23F6DD1668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2" name="Text Box 63">
          <a:extLst>
            <a:ext uri="{FF2B5EF4-FFF2-40B4-BE49-F238E27FC236}">
              <a16:creationId xmlns:a16="http://schemas.microsoft.com/office/drawing/2014/main" id="{0626F609-6C85-4FE2-9126-AB77EDD984B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3" name="Text Box 64">
          <a:extLst>
            <a:ext uri="{FF2B5EF4-FFF2-40B4-BE49-F238E27FC236}">
              <a16:creationId xmlns:a16="http://schemas.microsoft.com/office/drawing/2014/main" id="{0ED58293-C1C3-49F3-9634-45EAB8EEEA7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4" name="Text Box 65">
          <a:extLst>
            <a:ext uri="{FF2B5EF4-FFF2-40B4-BE49-F238E27FC236}">
              <a16:creationId xmlns:a16="http://schemas.microsoft.com/office/drawing/2014/main" id="{53CF4AB7-5E08-4A6A-B009-EDDCF537505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5" name="Text Box 66">
          <a:extLst>
            <a:ext uri="{FF2B5EF4-FFF2-40B4-BE49-F238E27FC236}">
              <a16:creationId xmlns:a16="http://schemas.microsoft.com/office/drawing/2014/main" id="{E87AC92F-8D6D-45BF-8A3A-B89154E2C82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6" name="Text Box 67">
          <a:extLst>
            <a:ext uri="{FF2B5EF4-FFF2-40B4-BE49-F238E27FC236}">
              <a16:creationId xmlns:a16="http://schemas.microsoft.com/office/drawing/2014/main" id="{5C67047C-7D32-4A12-90D6-3AD5318F1F1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7" name="Text Box 17">
          <a:extLst>
            <a:ext uri="{FF2B5EF4-FFF2-40B4-BE49-F238E27FC236}">
              <a16:creationId xmlns:a16="http://schemas.microsoft.com/office/drawing/2014/main" id="{ADB013A0-4E05-4CFB-A941-CA38C2D07D4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8" name="Text Box 18">
          <a:extLst>
            <a:ext uri="{FF2B5EF4-FFF2-40B4-BE49-F238E27FC236}">
              <a16:creationId xmlns:a16="http://schemas.microsoft.com/office/drawing/2014/main" id="{354F009E-F992-491C-9701-D9EB8EECFFE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69" name="Text Box 19">
          <a:extLst>
            <a:ext uri="{FF2B5EF4-FFF2-40B4-BE49-F238E27FC236}">
              <a16:creationId xmlns:a16="http://schemas.microsoft.com/office/drawing/2014/main" id="{CD7E5DE5-2BE9-464F-9B6A-70D7C4506C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0" name="Text Box 20">
          <a:extLst>
            <a:ext uri="{FF2B5EF4-FFF2-40B4-BE49-F238E27FC236}">
              <a16:creationId xmlns:a16="http://schemas.microsoft.com/office/drawing/2014/main" id="{C9CC09AB-E53D-4A33-8387-DDA0680E1FC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1" name="Text Box 21">
          <a:extLst>
            <a:ext uri="{FF2B5EF4-FFF2-40B4-BE49-F238E27FC236}">
              <a16:creationId xmlns:a16="http://schemas.microsoft.com/office/drawing/2014/main" id="{E0017EE4-B968-4B7F-A933-04BD4430F39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2" name="Text Box 22">
          <a:extLst>
            <a:ext uri="{FF2B5EF4-FFF2-40B4-BE49-F238E27FC236}">
              <a16:creationId xmlns:a16="http://schemas.microsoft.com/office/drawing/2014/main" id="{AF78EDBC-8692-49FB-9FE6-5E9BF549B5C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3" name="Text Box 23">
          <a:extLst>
            <a:ext uri="{FF2B5EF4-FFF2-40B4-BE49-F238E27FC236}">
              <a16:creationId xmlns:a16="http://schemas.microsoft.com/office/drawing/2014/main" id="{275350D6-E77D-402F-A774-182F820A56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4" name="Text Box 24">
          <a:extLst>
            <a:ext uri="{FF2B5EF4-FFF2-40B4-BE49-F238E27FC236}">
              <a16:creationId xmlns:a16="http://schemas.microsoft.com/office/drawing/2014/main" id="{563391AC-0509-4592-86CA-C12E839EAD0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5" name="Text Box 25">
          <a:extLst>
            <a:ext uri="{FF2B5EF4-FFF2-40B4-BE49-F238E27FC236}">
              <a16:creationId xmlns:a16="http://schemas.microsoft.com/office/drawing/2014/main" id="{5BBCE6B3-495D-4E20-AB56-FD6A17C7AB3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6" name="Text Box 26">
          <a:extLst>
            <a:ext uri="{FF2B5EF4-FFF2-40B4-BE49-F238E27FC236}">
              <a16:creationId xmlns:a16="http://schemas.microsoft.com/office/drawing/2014/main" id="{22049207-39EB-44F1-B961-26F5549C537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7" name="Text Box 27">
          <a:extLst>
            <a:ext uri="{FF2B5EF4-FFF2-40B4-BE49-F238E27FC236}">
              <a16:creationId xmlns:a16="http://schemas.microsoft.com/office/drawing/2014/main" id="{90FC6B1B-B57A-4999-BAFC-61F10BF00FF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8" name="Text Box 28">
          <a:extLst>
            <a:ext uri="{FF2B5EF4-FFF2-40B4-BE49-F238E27FC236}">
              <a16:creationId xmlns:a16="http://schemas.microsoft.com/office/drawing/2014/main" id="{274C0AF6-9EBC-46A9-B28D-92D0336D27F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79" name="Text Box 29">
          <a:extLst>
            <a:ext uri="{FF2B5EF4-FFF2-40B4-BE49-F238E27FC236}">
              <a16:creationId xmlns:a16="http://schemas.microsoft.com/office/drawing/2014/main" id="{2260158F-BE26-4540-8942-787D8390E2F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0" name="Text Box 30">
          <a:extLst>
            <a:ext uri="{FF2B5EF4-FFF2-40B4-BE49-F238E27FC236}">
              <a16:creationId xmlns:a16="http://schemas.microsoft.com/office/drawing/2014/main" id="{429050DC-7130-4320-BFD4-6AB33E16F7E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1" name="Text Box 31">
          <a:extLst>
            <a:ext uri="{FF2B5EF4-FFF2-40B4-BE49-F238E27FC236}">
              <a16:creationId xmlns:a16="http://schemas.microsoft.com/office/drawing/2014/main" id="{1E1F6487-392F-4DDD-9E30-F6BDED2B567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2" name="Text Box 32">
          <a:extLst>
            <a:ext uri="{FF2B5EF4-FFF2-40B4-BE49-F238E27FC236}">
              <a16:creationId xmlns:a16="http://schemas.microsoft.com/office/drawing/2014/main" id="{6C500C86-96E6-4FE0-8FD9-17D97C81DA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3" name="Text Box 33">
          <a:extLst>
            <a:ext uri="{FF2B5EF4-FFF2-40B4-BE49-F238E27FC236}">
              <a16:creationId xmlns:a16="http://schemas.microsoft.com/office/drawing/2014/main" id="{35969E5C-3363-4216-A0F7-4C52F20CDC0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4" name="Text Box 34">
          <a:extLst>
            <a:ext uri="{FF2B5EF4-FFF2-40B4-BE49-F238E27FC236}">
              <a16:creationId xmlns:a16="http://schemas.microsoft.com/office/drawing/2014/main" id="{B67D4298-7AD2-4DA4-AA9B-65859987DA6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5" name="Text Box 35">
          <a:extLst>
            <a:ext uri="{FF2B5EF4-FFF2-40B4-BE49-F238E27FC236}">
              <a16:creationId xmlns:a16="http://schemas.microsoft.com/office/drawing/2014/main" id="{B5BD7867-AFD3-498C-8263-BDCF42A9B5A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6" name="Text Box 36">
          <a:extLst>
            <a:ext uri="{FF2B5EF4-FFF2-40B4-BE49-F238E27FC236}">
              <a16:creationId xmlns:a16="http://schemas.microsoft.com/office/drawing/2014/main" id="{6858C299-7708-46CA-A31D-473575BF78C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7" name="Text Box 37">
          <a:extLst>
            <a:ext uri="{FF2B5EF4-FFF2-40B4-BE49-F238E27FC236}">
              <a16:creationId xmlns:a16="http://schemas.microsoft.com/office/drawing/2014/main" id="{CB1F3F79-B475-4FD5-A443-C482A05A937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8" name="Text Box 38">
          <a:extLst>
            <a:ext uri="{FF2B5EF4-FFF2-40B4-BE49-F238E27FC236}">
              <a16:creationId xmlns:a16="http://schemas.microsoft.com/office/drawing/2014/main" id="{9033D6EF-99F7-4F46-B516-DC3E7C9EF8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89" name="Text Box 39">
          <a:extLst>
            <a:ext uri="{FF2B5EF4-FFF2-40B4-BE49-F238E27FC236}">
              <a16:creationId xmlns:a16="http://schemas.microsoft.com/office/drawing/2014/main" id="{4CB9167A-A0C2-48DF-A689-6D2A9241428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0" name="Text Box 40">
          <a:extLst>
            <a:ext uri="{FF2B5EF4-FFF2-40B4-BE49-F238E27FC236}">
              <a16:creationId xmlns:a16="http://schemas.microsoft.com/office/drawing/2014/main" id="{86DEE3AA-1E3C-4AFE-83AD-E7CF13192FC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1" name="Text Box 41">
          <a:extLst>
            <a:ext uri="{FF2B5EF4-FFF2-40B4-BE49-F238E27FC236}">
              <a16:creationId xmlns:a16="http://schemas.microsoft.com/office/drawing/2014/main" id="{9DEE9EA9-AAA4-4A84-B66C-41FF2EA176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2" name="Text Box 42">
          <a:extLst>
            <a:ext uri="{FF2B5EF4-FFF2-40B4-BE49-F238E27FC236}">
              <a16:creationId xmlns:a16="http://schemas.microsoft.com/office/drawing/2014/main" id="{5B8858E9-757C-4A80-A252-796EEB81476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3" name="Text Box 43">
          <a:extLst>
            <a:ext uri="{FF2B5EF4-FFF2-40B4-BE49-F238E27FC236}">
              <a16:creationId xmlns:a16="http://schemas.microsoft.com/office/drawing/2014/main" id="{B8FCD45C-1B61-45F5-8679-2963F694C08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4" name="Text Box 44">
          <a:extLst>
            <a:ext uri="{FF2B5EF4-FFF2-40B4-BE49-F238E27FC236}">
              <a16:creationId xmlns:a16="http://schemas.microsoft.com/office/drawing/2014/main" id="{EB17A86E-D8C5-4CDD-99C0-1BFB8B3817B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5" name="Text Box 45">
          <a:extLst>
            <a:ext uri="{FF2B5EF4-FFF2-40B4-BE49-F238E27FC236}">
              <a16:creationId xmlns:a16="http://schemas.microsoft.com/office/drawing/2014/main" id="{25EA53FE-330B-44A2-B123-F8B6D0AE42C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6" name="Text Box 46">
          <a:extLst>
            <a:ext uri="{FF2B5EF4-FFF2-40B4-BE49-F238E27FC236}">
              <a16:creationId xmlns:a16="http://schemas.microsoft.com/office/drawing/2014/main" id="{5A89AA61-33E5-4F9A-85B3-8B32D5BE988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7" name="Text Box 47">
          <a:extLst>
            <a:ext uri="{FF2B5EF4-FFF2-40B4-BE49-F238E27FC236}">
              <a16:creationId xmlns:a16="http://schemas.microsoft.com/office/drawing/2014/main" id="{F5581AB0-526B-45E5-9619-184B9492687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8" name="Text Box 48">
          <a:extLst>
            <a:ext uri="{FF2B5EF4-FFF2-40B4-BE49-F238E27FC236}">
              <a16:creationId xmlns:a16="http://schemas.microsoft.com/office/drawing/2014/main" id="{D0C7FC36-C552-439D-BF40-B5AD5C1A10A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299" name="Text Box 49">
          <a:extLst>
            <a:ext uri="{FF2B5EF4-FFF2-40B4-BE49-F238E27FC236}">
              <a16:creationId xmlns:a16="http://schemas.microsoft.com/office/drawing/2014/main" id="{2FDF626E-1315-4619-ADC2-7678E8CCCD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0" name="Text Box 50">
          <a:extLst>
            <a:ext uri="{FF2B5EF4-FFF2-40B4-BE49-F238E27FC236}">
              <a16:creationId xmlns:a16="http://schemas.microsoft.com/office/drawing/2014/main" id="{9D0B5899-6083-4827-958B-9F9053770D4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1" name="Text Box 51">
          <a:extLst>
            <a:ext uri="{FF2B5EF4-FFF2-40B4-BE49-F238E27FC236}">
              <a16:creationId xmlns:a16="http://schemas.microsoft.com/office/drawing/2014/main" id="{0CFFE7FA-83D2-46D0-976E-CCA3A7F12EB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2" name="Text Box 52">
          <a:extLst>
            <a:ext uri="{FF2B5EF4-FFF2-40B4-BE49-F238E27FC236}">
              <a16:creationId xmlns:a16="http://schemas.microsoft.com/office/drawing/2014/main" id="{0B68C198-91DC-4756-84A7-84261D81C72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3" name="Text Box 53">
          <a:extLst>
            <a:ext uri="{FF2B5EF4-FFF2-40B4-BE49-F238E27FC236}">
              <a16:creationId xmlns:a16="http://schemas.microsoft.com/office/drawing/2014/main" id="{4D9610E0-56A6-490E-BDF7-326EF3B1BAB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4" name="Text Box 54">
          <a:extLst>
            <a:ext uri="{FF2B5EF4-FFF2-40B4-BE49-F238E27FC236}">
              <a16:creationId xmlns:a16="http://schemas.microsoft.com/office/drawing/2014/main" id="{6F6A50F5-2612-4702-9957-40A3048B8CE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5" name="Text Box 55">
          <a:extLst>
            <a:ext uri="{FF2B5EF4-FFF2-40B4-BE49-F238E27FC236}">
              <a16:creationId xmlns:a16="http://schemas.microsoft.com/office/drawing/2014/main" id="{C5BB1382-AAE4-48CE-A28D-1EE62954EC5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6" name="Text Box 56">
          <a:extLst>
            <a:ext uri="{FF2B5EF4-FFF2-40B4-BE49-F238E27FC236}">
              <a16:creationId xmlns:a16="http://schemas.microsoft.com/office/drawing/2014/main" id="{558B7B54-C0CE-45E0-9FE0-5731118A028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7" name="Text Box 57">
          <a:extLst>
            <a:ext uri="{FF2B5EF4-FFF2-40B4-BE49-F238E27FC236}">
              <a16:creationId xmlns:a16="http://schemas.microsoft.com/office/drawing/2014/main" id="{3FD127AA-8A61-413B-992E-2B21B2EF7E3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8" name="Text Box 58">
          <a:extLst>
            <a:ext uri="{FF2B5EF4-FFF2-40B4-BE49-F238E27FC236}">
              <a16:creationId xmlns:a16="http://schemas.microsoft.com/office/drawing/2014/main" id="{08612CD3-D6ED-46AC-A51B-B56DB8DCE1A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09" name="Text Box 59">
          <a:extLst>
            <a:ext uri="{FF2B5EF4-FFF2-40B4-BE49-F238E27FC236}">
              <a16:creationId xmlns:a16="http://schemas.microsoft.com/office/drawing/2014/main" id="{DD643E28-506D-49AA-A264-8A66085733A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0" name="Text Box 60">
          <a:extLst>
            <a:ext uri="{FF2B5EF4-FFF2-40B4-BE49-F238E27FC236}">
              <a16:creationId xmlns:a16="http://schemas.microsoft.com/office/drawing/2014/main" id="{53810D0F-A483-41DE-B7D8-70B7FE2CFEE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1" name="Text Box 61">
          <a:extLst>
            <a:ext uri="{FF2B5EF4-FFF2-40B4-BE49-F238E27FC236}">
              <a16:creationId xmlns:a16="http://schemas.microsoft.com/office/drawing/2014/main" id="{AFF5B184-B66F-447A-9524-C46FF7F5EA7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2" name="Text Box 62">
          <a:extLst>
            <a:ext uri="{FF2B5EF4-FFF2-40B4-BE49-F238E27FC236}">
              <a16:creationId xmlns:a16="http://schemas.microsoft.com/office/drawing/2014/main" id="{28C83DB1-D037-40F0-B1D1-7A6F6C4CAB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3" name="Text Box 63">
          <a:extLst>
            <a:ext uri="{FF2B5EF4-FFF2-40B4-BE49-F238E27FC236}">
              <a16:creationId xmlns:a16="http://schemas.microsoft.com/office/drawing/2014/main" id="{9260E51C-190D-4EDD-BD8F-FF9E55737CD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4" name="Text Box 64">
          <a:extLst>
            <a:ext uri="{FF2B5EF4-FFF2-40B4-BE49-F238E27FC236}">
              <a16:creationId xmlns:a16="http://schemas.microsoft.com/office/drawing/2014/main" id="{83DA91C4-C371-423F-9161-2BAE00A3A17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5" name="Text Box 65">
          <a:extLst>
            <a:ext uri="{FF2B5EF4-FFF2-40B4-BE49-F238E27FC236}">
              <a16:creationId xmlns:a16="http://schemas.microsoft.com/office/drawing/2014/main" id="{0F4FCCCF-E162-4586-A92F-9F499D96E01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6" name="Text Box 66">
          <a:extLst>
            <a:ext uri="{FF2B5EF4-FFF2-40B4-BE49-F238E27FC236}">
              <a16:creationId xmlns:a16="http://schemas.microsoft.com/office/drawing/2014/main" id="{589C4E27-9676-422D-8E20-CE3474C0656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7" name="Text Box 67">
          <a:extLst>
            <a:ext uri="{FF2B5EF4-FFF2-40B4-BE49-F238E27FC236}">
              <a16:creationId xmlns:a16="http://schemas.microsoft.com/office/drawing/2014/main" id="{39858B2E-CAFC-4591-A4E0-41982FE5A32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8" name="Text Box 17">
          <a:extLst>
            <a:ext uri="{FF2B5EF4-FFF2-40B4-BE49-F238E27FC236}">
              <a16:creationId xmlns:a16="http://schemas.microsoft.com/office/drawing/2014/main" id="{38889ABA-C287-4309-9569-5D114A1EC34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19" name="Text Box 18">
          <a:extLst>
            <a:ext uri="{FF2B5EF4-FFF2-40B4-BE49-F238E27FC236}">
              <a16:creationId xmlns:a16="http://schemas.microsoft.com/office/drawing/2014/main" id="{6509A825-4C7B-4252-B203-1AD068C4DF7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0" name="Text Box 19">
          <a:extLst>
            <a:ext uri="{FF2B5EF4-FFF2-40B4-BE49-F238E27FC236}">
              <a16:creationId xmlns:a16="http://schemas.microsoft.com/office/drawing/2014/main" id="{F24008C0-5B9A-4E5D-8A14-4D4750B9929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1" name="Text Box 20">
          <a:extLst>
            <a:ext uri="{FF2B5EF4-FFF2-40B4-BE49-F238E27FC236}">
              <a16:creationId xmlns:a16="http://schemas.microsoft.com/office/drawing/2014/main" id="{B13D70CB-1BB7-4560-9B95-9FC71394314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2" name="Text Box 21">
          <a:extLst>
            <a:ext uri="{FF2B5EF4-FFF2-40B4-BE49-F238E27FC236}">
              <a16:creationId xmlns:a16="http://schemas.microsoft.com/office/drawing/2014/main" id="{0C68CE5F-2876-4330-8B93-2A68B4C0EE0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3" name="Text Box 22">
          <a:extLst>
            <a:ext uri="{FF2B5EF4-FFF2-40B4-BE49-F238E27FC236}">
              <a16:creationId xmlns:a16="http://schemas.microsoft.com/office/drawing/2014/main" id="{EA375659-62EA-454A-949D-6FF7E5F95C9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4" name="Text Box 23">
          <a:extLst>
            <a:ext uri="{FF2B5EF4-FFF2-40B4-BE49-F238E27FC236}">
              <a16:creationId xmlns:a16="http://schemas.microsoft.com/office/drawing/2014/main" id="{D1A9C2F5-90C2-425A-B92F-F83015A1B6B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5" name="Text Box 24">
          <a:extLst>
            <a:ext uri="{FF2B5EF4-FFF2-40B4-BE49-F238E27FC236}">
              <a16:creationId xmlns:a16="http://schemas.microsoft.com/office/drawing/2014/main" id="{82C1073F-8961-4362-ADD9-96AE512A8A5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6" name="Text Box 25">
          <a:extLst>
            <a:ext uri="{FF2B5EF4-FFF2-40B4-BE49-F238E27FC236}">
              <a16:creationId xmlns:a16="http://schemas.microsoft.com/office/drawing/2014/main" id="{744A97D6-68DE-415E-AB53-215D74327F5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7" name="Text Box 26">
          <a:extLst>
            <a:ext uri="{FF2B5EF4-FFF2-40B4-BE49-F238E27FC236}">
              <a16:creationId xmlns:a16="http://schemas.microsoft.com/office/drawing/2014/main" id="{BED0BF99-126B-45DA-907D-1ACEF3DAB2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8" name="Text Box 27">
          <a:extLst>
            <a:ext uri="{FF2B5EF4-FFF2-40B4-BE49-F238E27FC236}">
              <a16:creationId xmlns:a16="http://schemas.microsoft.com/office/drawing/2014/main" id="{3D12AAC2-9A96-46BD-B9D7-AB8A679A971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29" name="Text Box 28">
          <a:extLst>
            <a:ext uri="{FF2B5EF4-FFF2-40B4-BE49-F238E27FC236}">
              <a16:creationId xmlns:a16="http://schemas.microsoft.com/office/drawing/2014/main" id="{6590C16D-E3BA-4BD2-B7BB-AA4A5A0936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0" name="Text Box 29">
          <a:extLst>
            <a:ext uri="{FF2B5EF4-FFF2-40B4-BE49-F238E27FC236}">
              <a16:creationId xmlns:a16="http://schemas.microsoft.com/office/drawing/2014/main" id="{ECB4F2C7-C2AF-4E46-B2B9-6E136FB783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1" name="Text Box 30">
          <a:extLst>
            <a:ext uri="{FF2B5EF4-FFF2-40B4-BE49-F238E27FC236}">
              <a16:creationId xmlns:a16="http://schemas.microsoft.com/office/drawing/2014/main" id="{56D05DAF-7E4B-4EF1-82DE-D6A4A00D490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2" name="Text Box 31">
          <a:extLst>
            <a:ext uri="{FF2B5EF4-FFF2-40B4-BE49-F238E27FC236}">
              <a16:creationId xmlns:a16="http://schemas.microsoft.com/office/drawing/2014/main" id="{AACA4B75-BF35-4EA0-A671-29043602D50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3" name="Text Box 32">
          <a:extLst>
            <a:ext uri="{FF2B5EF4-FFF2-40B4-BE49-F238E27FC236}">
              <a16:creationId xmlns:a16="http://schemas.microsoft.com/office/drawing/2014/main" id="{5F4CC867-8BCE-4A12-B7F6-85AF4FACBF5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4" name="Text Box 33">
          <a:extLst>
            <a:ext uri="{FF2B5EF4-FFF2-40B4-BE49-F238E27FC236}">
              <a16:creationId xmlns:a16="http://schemas.microsoft.com/office/drawing/2014/main" id="{DD1BFE48-0099-4E5D-AE93-F151654AF9D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5" name="Text Box 34">
          <a:extLst>
            <a:ext uri="{FF2B5EF4-FFF2-40B4-BE49-F238E27FC236}">
              <a16:creationId xmlns:a16="http://schemas.microsoft.com/office/drawing/2014/main" id="{962DA39B-75CD-4403-ADB6-6939CBA7D62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6" name="Text Box 35">
          <a:extLst>
            <a:ext uri="{FF2B5EF4-FFF2-40B4-BE49-F238E27FC236}">
              <a16:creationId xmlns:a16="http://schemas.microsoft.com/office/drawing/2014/main" id="{D4A27C35-774D-4574-A890-D65D0DDB843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7" name="Text Box 36">
          <a:extLst>
            <a:ext uri="{FF2B5EF4-FFF2-40B4-BE49-F238E27FC236}">
              <a16:creationId xmlns:a16="http://schemas.microsoft.com/office/drawing/2014/main" id="{1B7FD589-259C-4D35-862D-B502E92DA8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8" name="Text Box 37">
          <a:extLst>
            <a:ext uri="{FF2B5EF4-FFF2-40B4-BE49-F238E27FC236}">
              <a16:creationId xmlns:a16="http://schemas.microsoft.com/office/drawing/2014/main" id="{2009B054-4998-4B23-BD85-6D51C09C1C5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39" name="Text Box 38">
          <a:extLst>
            <a:ext uri="{FF2B5EF4-FFF2-40B4-BE49-F238E27FC236}">
              <a16:creationId xmlns:a16="http://schemas.microsoft.com/office/drawing/2014/main" id="{F68DCE1D-A1BD-466A-919A-D83D4F0EF6E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0" name="Text Box 39">
          <a:extLst>
            <a:ext uri="{FF2B5EF4-FFF2-40B4-BE49-F238E27FC236}">
              <a16:creationId xmlns:a16="http://schemas.microsoft.com/office/drawing/2014/main" id="{4A80C73C-D5A4-4F7A-8F5F-9B42AA45F6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1" name="Text Box 40">
          <a:extLst>
            <a:ext uri="{FF2B5EF4-FFF2-40B4-BE49-F238E27FC236}">
              <a16:creationId xmlns:a16="http://schemas.microsoft.com/office/drawing/2014/main" id="{0E40C9DF-8F32-47AC-91EB-F0188E0CF95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2" name="Text Box 41">
          <a:extLst>
            <a:ext uri="{FF2B5EF4-FFF2-40B4-BE49-F238E27FC236}">
              <a16:creationId xmlns:a16="http://schemas.microsoft.com/office/drawing/2014/main" id="{D8B2D0D7-6FB8-4E9E-A56C-484FB7E5CC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3" name="Text Box 42">
          <a:extLst>
            <a:ext uri="{FF2B5EF4-FFF2-40B4-BE49-F238E27FC236}">
              <a16:creationId xmlns:a16="http://schemas.microsoft.com/office/drawing/2014/main" id="{5A8F1ACD-205F-4C7E-8E60-7408608FD7F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4" name="Text Box 43">
          <a:extLst>
            <a:ext uri="{FF2B5EF4-FFF2-40B4-BE49-F238E27FC236}">
              <a16:creationId xmlns:a16="http://schemas.microsoft.com/office/drawing/2014/main" id="{947BCB5C-9BA2-45A6-BA7B-7B5FBD74B7A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5" name="Text Box 44">
          <a:extLst>
            <a:ext uri="{FF2B5EF4-FFF2-40B4-BE49-F238E27FC236}">
              <a16:creationId xmlns:a16="http://schemas.microsoft.com/office/drawing/2014/main" id="{22B811B4-27DA-44EE-A65B-1529A2C91E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6" name="Text Box 45">
          <a:extLst>
            <a:ext uri="{FF2B5EF4-FFF2-40B4-BE49-F238E27FC236}">
              <a16:creationId xmlns:a16="http://schemas.microsoft.com/office/drawing/2014/main" id="{96BC622A-96BA-49C3-95CA-9EFC3A5CE51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7" name="Text Box 46">
          <a:extLst>
            <a:ext uri="{FF2B5EF4-FFF2-40B4-BE49-F238E27FC236}">
              <a16:creationId xmlns:a16="http://schemas.microsoft.com/office/drawing/2014/main" id="{AF4F4622-26D6-429B-AA09-8D132C89177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8" name="Text Box 47">
          <a:extLst>
            <a:ext uri="{FF2B5EF4-FFF2-40B4-BE49-F238E27FC236}">
              <a16:creationId xmlns:a16="http://schemas.microsoft.com/office/drawing/2014/main" id="{291D9E50-0464-4F02-9264-B73CA8FC61F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49" name="Text Box 48">
          <a:extLst>
            <a:ext uri="{FF2B5EF4-FFF2-40B4-BE49-F238E27FC236}">
              <a16:creationId xmlns:a16="http://schemas.microsoft.com/office/drawing/2014/main" id="{6A15A3C7-D692-49FA-B394-46345FD3254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0" name="Text Box 49">
          <a:extLst>
            <a:ext uri="{FF2B5EF4-FFF2-40B4-BE49-F238E27FC236}">
              <a16:creationId xmlns:a16="http://schemas.microsoft.com/office/drawing/2014/main" id="{74694A35-42A2-4BF6-8952-9BC5458DF74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1" name="Text Box 50">
          <a:extLst>
            <a:ext uri="{FF2B5EF4-FFF2-40B4-BE49-F238E27FC236}">
              <a16:creationId xmlns:a16="http://schemas.microsoft.com/office/drawing/2014/main" id="{53CB3FD4-34E4-4513-93FD-F7628AB68E2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2" name="Text Box 51">
          <a:extLst>
            <a:ext uri="{FF2B5EF4-FFF2-40B4-BE49-F238E27FC236}">
              <a16:creationId xmlns:a16="http://schemas.microsoft.com/office/drawing/2014/main" id="{5848C0B6-7A57-42C6-A508-7A1710E91AA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3" name="Text Box 52">
          <a:extLst>
            <a:ext uri="{FF2B5EF4-FFF2-40B4-BE49-F238E27FC236}">
              <a16:creationId xmlns:a16="http://schemas.microsoft.com/office/drawing/2014/main" id="{4022DCBF-9FFF-4F49-8C7F-EF98EA28267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4" name="Text Box 53">
          <a:extLst>
            <a:ext uri="{FF2B5EF4-FFF2-40B4-BE49-F238E27FC236}">
              <a16:creationId xmlns:a16="http://schemas.microsoft.com/office/drawing/2014/main" id="{64C9D404-A9A7-41B5-B10C-05887B41579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5" name="Text Box 54">
          <a:extLst>
            <a:ext uri="{FF2B5EF4-FFF2-40B4-BE49-F238E27FC236}">
              <a16:creationId xmlns:a16="http://schemas.microsoft.com/office/drawing/2014/main" id="{05A3FB1C-8540-471D-97E8-F1E872B9F87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6" name="Text Box 55">
          <a:extLst>
            <a:ext uri="{FF2B5EF4-FFF2-40B4-BE49-F238E27FC236}">
              <a16:creationId xmlns:a16="http://schemas.microsoft.com/office/drawing/2014/main" id="{6A68ED7E-2B13-437F-A719-11F8D84D915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7" name="Text Box 56">
          <a:extLst>
            <a:ext uri="{FF2B5EF4-FFF2-40B4-BE49-F238E27FC236}">
              <a16:creationId xmlns:a16="http://schemas.microsoft.com/office/drawing/2014/main" id="{D25C3212-F883-42D0-802C-2CCD67D3D0A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8" name="Text Box 57">
          <a:extLst>
            <a:ext uri="{FF2B5EF4-FFF2-40B4-BE49-F238E27FC236}">
              <a16:creationId xmlns:a16="http://schemas.microsoft.com/office/drawing/2014/main" id="{32EC71A3-5AF0-4FAB-9518-8CDFAF8E05E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59" name="Text Box 58">
          <a:extLst>
            <a:ext uri="{FF2B5EF4-FFF2-40B4-BE49-F238E27FC236}">
              <a16:creationId xmlns:a16="http://schemas.microsoft.com/office/drawing/2014/main" id="{144DB65C-3C60-478C-A22D-AB819F717C6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0" name="Text Box 59">
          <a:extLst>
            <a:ext uri="{FF2B5EF4-FFF2-40B4-BE49-F238E27FC236}">
              <a16:creationId xmlns:a16="http://schemas.microsoft.com/office/drawing/2014/main" id="{28834113-E1A1-40C2-AE40-96870FBD2FB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1" name="Text Box 60">
          <a:extLst>
            <a:ext uri="{FF2B5EF4-FFF2-40B4-BE49-F238E27FC236}">
              <a16:creationId xmlns:a16="http://schemas.microsoft.com/office/drawing/2014/main" id="{C94A6993-1F46-457C-BE24-AE8412EE9C2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2" name="Text Box 61">
          <a:extLst>
            <a:ext uri="{FF2B5EF4-FFF2-40B4-BE49-F238E27FC236}">
              <a16:creationId xmlns:a16="http://schemas.microsoft.com/office/drawing/2014/main" id="{B6D6EC51-2EA5-4A0D-9E34-09363BAF4DC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3" name="Text Box 62">
          <a:extLst>
            <a:ext uri="{FF2B5EF4-FFF2-40B4-BE49-F238E27FC236}">
              <a16:creationId xmlns:a16="http://schemas.microsoft.com/office/drawing/2014/main" id="{377A58C6-106D-4977-8494-33464AA6FD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4" name="Text Box 63">
          <a:extLst>
            <a:ext uri="{FF2B5EF4-FFF2-40B4-BE49-F238E27FC236}">
              <a16:creationId xmlns:a16="http://schemas.microsoft.com/office/drawing/2014/main" id="{E9D21072-02EE-434F-8F27-BB587C42AFC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5" name="Text Box 64">
          <a:extLst>
            <a:ext uri="{FF2B5EF4-FFF2-40B4-BE49-F238E27FC236}">
              <a16:creationId xmlns:a16="http://schemas.microsoft.com/office/drawing/2014/main" id="{2E0BA4E1-E5E6-4365-8E8B-625AA9B28DB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6" name="Text Box 65">
          <a:extLst>
            <a:ext uri="{FF2B5EF4-FFF2-40B4-BE49-F238E27FC236}">
              <a16:creationId xmlns:a16="http://schemas.microsoft.com/office/drawing/2014/main" id="{144FB042-958D-4108-97A1-04B5176553A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7" name="Text Box 66">
          <a:extLst>
            <a:ext uri="{FF2B5EF4-FFF2-40B4-BE49-F238E27FC236}">
              <a16:creationId xmlns:a16="http://schemas.microsoft.com/office/drawing/2014/main" id="{27CED9E2-419F-491E-8398-31F630C4913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8" name="Text Box 67">
          <a:extLst>
            <a:ext uri="{FF2B5EF4-FFF2-40B4-BE49-F238E27FC236}">
              <a16:creationId xmlns:a16="http://schemas.microsoft.com/office/drawing/2014/main" id="{76068435-FC8D-4650-9DF5-216A7997CE1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69" name="Text Box 17">
          <a:extLst>
            <a:ext uri="{FF2B5EF4-FFF2-40B4-BE49-F238E27FC236}">
              <a16:creationId xmlns:a16="http://schemas.microsoft.com/office/drawing/2014/main" id="{9D782836-ECC8-4D4D-B8EE-D5C8836710F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0" name="Text Box 18">
          <a:extLst>
            <a:ext uri="{FF2B5EF4-FFF2-40B4-BE49-F238E27FC236}">
              <a16:creationId xmlns:a16="http://schemas.microsoft.com/office/drawing/2014/main" id="{24F1A8D3-716A-4571-AE29-108507DCFF1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1" name="Text Box 19">
          <a:extLst>
            <a:ext uri="{FF2B5EF4-FFF2-40B4-BE49-F238E27FC236}">
              <a16:creationId xmlns:a16="http://schemas.microsoft.com/office/drawing/2014/main" id="{0CF73BD2-4B8F-4B1C-BB07-6813CC22180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2" name="Text Box 20">
          <a:extLst>
            <a:ext uri="{FF2B5EF4-FFF2-40B4-BE49-F238E27FC236}">
              <a16:creationId xmlns:a16="http://schemas.microsoft.com/office/drawing/2014/main" id="{217A9B2E-B43B-45A5-8340-5966FFCA3E6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3" name="Text Box 21">
          <a:extLst>
            <a:ext uri="{FF2B5EF4-FFF2-40B4-BE49-F238E27FC236}">
              <a16:creationId xmlns:a16="http://schemas.microsoft.com/office/drawing/2014/main" id="{5E24EA73-7103-4D7E-97CA-9281F3892F0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4" name="Text Box 22">
          <a:extLst>
            <a:ext uri="{FF2B5EF4-FFF2-40B4-BE49-F238E27FC236}">
              <a16:creationId xmlns:a16="http://schemas.microsoft.com/office/drawing/2014/main" id="{2D44EB30-AF9B-418C-B3B1-6C49AE8A696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5" name="Text Box 23">
          <a:extLst>
            <a:ext uri="{FF2B5EF4-FFF2-40B4-BE49-F238E27FC236}">
              <a16:creationId xmlns:a16="http://schemas.microsoft.com/office/drawing/2014/main" id="{D983EA6B-2FFA-41C7-8183-88122453F3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6" name="Text Box 24">
          <a:extLst>
            <a:ext uri="{FF2B5EF4-FFF2-40B4-BE49-F238E27FC236}">
              <a16:creationId xmlns:a16="http://schemas.microsoft.com/office/drawing/2014/main" id="{873CDF83-8072-4715-877A-FB563FA0452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7" name="Text Box 25">
          <a:extLst>
            <a:ext uri="{FF2B5EF4-FFF2-40B4-BE49-F238E27FC236}">
              <a16:creationId xmlns:a16="http://schemas.microsoft.com/office/drawing/2014/main" id="{1FA728A4-3D47-4317-9A20-B47F72F1278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8" name="Text Box 26">
          <a:extLst>
            <a:ext uri="{FF2B5EF4-FFF2-40B4-BE49-F238E27FC236}">
              <a16:creationId xmlns:a16="http://schemas.microsoft.com/office/drawing/2014/main" id="{6A073A1F-F2BB-41B4-82F8-2C316343B8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79" name="Text Box 27">
          <a:extLst>
            <a:ext uri="{FF2B5EF4-FFF2-40B4-BE49-F238E27FC236}">
              <a16:creationId xmlns:a16="http://schemas.microsoft.com/office/drawing/2014/main" id="{6527BB51-9B9C-4387-9D61-B2BB1CDE828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0" name="Text Box 28">
          <a:extLst>
            <a:ext uri="{FF2B5EF4-FFF2-40B4-BE49-F238E27FC236}">
              <a16:creationId xmlns:a16="http://schemas.microsoft.com/office/drawing/2014/main" id="{418C6888-080B-4849-9F0D-97742F8B127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1" name="Text Box 29">
          <a:extLst>
            <a:ext uri="{FF2B5EF4-FFF2-40B4-BE49-F238E27FC236}">
              <a16:creationId xmlns:a16="http://schemas.microsoft.com/office/drawing/2014/main" id="{CFD57ECD-9D97-4D46-A116-2E50857AB98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2" name="Text Box 30">
          <a:extLst>
            <a:ext uri="{FF2B5EF4-FFF2-40B4-BE49-F238E27FC236}">
              <a16:creationId xmlns:a16="http://schemas.microsoft.com/office/drawing/2014/main" id="{85A79276-F770-48EE-ADC6-249011DFD5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3" name="Text Box 31">
          <a:extLst>
            <a:ext uri="{FF2B5EF4-FFF2-40B4-BE49-F238E27FC236}">
              <a16:creationId xmlns:a16="http://schemas.microsoft.com/office/drawing/2014/main" id="{D29A2B7B-FFAE-46C1-83F6-C24C4DA2A4C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4" name="Text Box 32">
          <a:extLst>
            <a:ext uri="{FF2B5EF4-FFF2-40B4-BE49-F238E27FC236}">
              <a16:creationId xmlns:a16="http://schemas.microsoft.com/office/drawing/2014/main" id="{D751F9C2-857E-412A-AE82-53C6E2485A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5" name="Text Box 33">
          <a:extLst>
            <a:ext uri="{FF2B5EF4-FFF2-40B4-BE49-F238E27FC236}">
              <a16:creationId xmlns:a16="http://schemas.microsoft.com/office/drawing/2014/main" id="{BD739AF7-8EB9-4095-8FCF-566FCF793F4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6" name="Text Box 34">
          <a:extLst>
            <a:ext uri="{FF2B5EF4-FFF2-40B4-BE49-F238E27FC236}">
              <a16:creationId xmlns:a16="http://schemas.microsoft.com/office/drawing/2014/main" id="{431631F8-6EF9-4121-9B3E-6F80B462AAD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7" name="Text Box 35">
          <a:extLst>
            <a:ext uri="{FF2B5EF4-FFF2-40B4-BE49-F238E27FC236}">
              <a16:creationId xmlns:a16="http://schemas.microsoft.com/office/drawing/2014/main" id="{A14CD550-536A-4B53-B348-3FC5EBD575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8" name="Text Box 36">
          <a:extLst>
            <a:ext uri="{FF2B5EF4-FFF2-40B4-BE49-F238E27FC236}">
              <a16:creationId xmlns:a16="http://schemas.microsoft.com/office/drawing/2014/main" id="{FE471FC3-D45A-4FD8-A239-C446E7C4699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89" name="Text Box 37">
          <a:extLst>
            <a:ext uri="{FF2B5EF4-FFF2-40B4-BE49-F238E27FC236}">
              <a16:creationId xmlns:a16="http://schemas.microsoft.com/office/drawing/2014/main" id="{A5DC9510-6471-4FC2-B840-AE51AA465B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0" name="Text Box 38">
          <a:extLst>
            <a:ext uri="{FF2B5EF4-FFF2-40B4-BE49-F238E27FC236}">
              <a16:creationId xmlns:a16="http://schemas.microsoft.com/office/drawing/2014/main" id="{88E284D2-86F5-4893-A94E-3B9F34524A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1" name="Text Box 39">
          <a:extLst>
            <a:ext uri="{FF2B5EF4-FFF2-40B4-BE49-F238E27FC236}">
              <a16:creationId xmlns:a16="http://schemas.microsoft.com/office/drawing/2014/main" id="{D8EE9DDE-BBED-4726-BDDF-EFAEAC9B51D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2" name="Text Box 40">
          <a:extLst>
            <a:ext uri="{FF2B5EF4-FFF2-40B4-BE49-F238E27FC236}">
              <a16:creationId xmlns:a16="http://schemas.microsoft.com/office/drawing/2014/main" id="{47222F1C-4F6A-4143-8BF1-19C9CFA364C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3" name="Text Box 41">
          <a:extLst>
            <a:ext uri="{FF2B5EF4-FFF2-40B4-BE49-F238E27FC236}">
              <a16:creationId xmlns:a16="http://schemas.microsoft.com/office/drawing/2014/main" id="{6E633D17-AD53-4BEE-BD28-D46C7A51AEB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4" name="Text Box 42">
          <a:extLst>
            <a:ext uri="{FF2B5EF4-FFF2-40B4-BE49-F238E27FC236}">
              <a16:creationId xmlns:a16="http://schemas.microsoft.com/office/drawing/2014/main" id="{59E4E364-F4BB-4C76-8FE1-EDD665B71E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5" name="Text Box 43">
          <a:extLst>
            <a:ext uri="{FF2B5EF4-FFF2-40B4-BE49-F238E27FC236}">
              <a16:creationId xmlns:a16="http://schemas.microsoft.com/office/drawing/2014/main" id="{DC33A74A-DCC4-45C8-BCD7-2486C226B48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6" name="Text Box 44">
          <a:extLst>
            <a:ext uri="{FF2B5EF4-FFF2-40B4-BE49-F238E27FC236}">
              <a16:creationId xmlns:a16="http://schemas.microsoft.com/office/drawing/2014/main" id="{77A157A7-EE63-4D09-B355-33A40F1B7E0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7" name="Text Box 45">
          <a:extLst>
            <a:ext uri="{FF2B5EF4-FFF2-40B4-BE49-F238E27FC236}">
              <a16:creationId xmlns:a16="http://schemas.microsoft.com/office/drawing/2014/main" id="{160273BA-B5C3-4063-9C76-B50485D326C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8" name="Text Box 46">
          <a:extLst>
            <a:ext uri="{FF2B5EF4-FFF2-40B4-BE49-F238E27FC236}">
              <a16:creationId xmlns:a16="http://schemas.microsoft.com/office/drawing/2014/main" id="{3F380B71-8F11-48B3-AFB9-45066B60F3C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399" name="Text Box 47">
          <a:extLst>
            <a:ext uri="{FF2B5EF4-FFF2-40B4-BE49-F238E27FC236}">
              <a16:creationId xmlns:a16="http://schemas.microsoft.com/office/drawing/2014/main" id="{271FAFFB-C664-455D-8EA0-77BBE3D90A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0" name="Text Box 48">
          <a:extLst>
            <a:ext uri="{FF2B5EF4-FFF2-40B4-BE49-F238E27FC236}">
              <a16:creationId xmlns:a16="http://schemas.microsoft.com/office/drawing/2014/main" id="{667F1C0F-0EFE-4B0B-94D0-68F24200CE4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1" name="Text Box 49">
          <a:extLst>
            <a:ext uri="{FF2B5EF4-FFF2-40B4-BE49-F238E27FC236}">
              <a16:creationId xmlns:a16="http://schemas.microsoft.com/office/drawing/2014/main" id="{C5AEC443-3616-418A-8491-DE1BAA82EFE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2" name="Text Box 50">
          <a:extLst>
            <a:ext uri="{FF2B5EF4-FFF2-40B4-BE49-F238E27FC236}">
              <a16:creationId xmlns:a16="http://schemas.microsoft.com/office/drawing/2014/main" id="{4C842B66-F639-451D-BF2A-EEF9828A4A9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3" name="Text Box 51">
          <a:extLst>
            <a:ext uri="{FF2B5EF4-FFF2-40B4-BE49-F238E27FC236}">
              <a16:creationId xmlns:a16="http://schemas.microsoft.com/office/drawing/2014/main" id="{74064D8B-7A33-4B0E-BDE4-9FD773183C0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4" name="Text Box 52">
          <a:extLst>
            <a:ext uri="{FF2B5EF4-FFF2-40B4-BE49-F238E27FC236}">
              <a16:creationId xmlns:a16="http://schemas.microsoft.com/office/drawing/2014/main" id="{CD229962-2CA7-4182-8F20-8F03DC7FB5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5" name="Text Box 53">
          <a:extLst>
            <a:ext uri="{FF2B5EF4-FFF2-40B4-BE49-F238E27FC236}">
              <a16:creationId xmlns:a16="http://schemas.microsoft.com/office/drawing/2014/main" id="{5181EE0F-87EE-4E2B-86E1-8433B3E6D85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6" name="Text Box 54">
          <a:extLst>
            <a:ext uri="{FF2B5EF4-FFF2-40B4-BE49-F238E27FC236}">
              <a16:creationId xmlns:a16="http://schemas.microsoft.com/office/drawing/2014/main" id="{AE125E6F-AC4A-4A28-B9C4-D0E6368D7BF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7" name="Text Box 55">
          <a:extLst>
            <a:ext uri="{FF2B5EF4-FFF2-40B4-BE49-F238E27FC236}">
              <a16:creationId xmlns:a16="http://schemas.microsoft.com/office/drawing/2014/main" id="{10B4B545-ECC2-4E39-A399-3636540324D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8" name="Text Box 56">
          <a:extLst>
            <a:ext uri="{FF2B5EF4-FFF2-40B4-BE49-F238E27FC236}">
              <a16:creationId xmlns:a16="http://schemas.microsoft.com/office/drawing/2014/main" id="{4E70DD7F-4A08-4BBE-BAB4-96B0B6DA9C8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09" name="Text Box 57">
          <a:extLst>
            <a:ext uri="{FF2B5EF4-FFF2-40B4-BE49-F238E27FC236}">
              <a16:creationId xmlns:a16="http://schemas.microsoft.com/office/drawing/2014/main" id="{2BFD6748-6409-48DC-B1DA-CADE7C591BE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0" name="Text Box 58">
          <a:extLst>
            <a:ext uri="{FF2B5EF4-FFF2-40B4-BE49-F238E27FC236}">
              <a16:creationId xmlns:a16="http://schemas.microsoft.com/office/drawing/2014/main" id="{B3F0E21F-71CD-4363-AE63-258C2DCDF8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1" name="Text Box 59">
          <a:extLst>
            <a:ext uri="{FF2B5EF4-FFF2-40B4-BE49-F238E27FC236}">
              <a16:creationId xmlns:a16="http://schemas.microsoft.com/office/drawing/2014/main" id="{62692CE8-525A-4B82-BCD7-D956EF4AED5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2" name="Text Box 60">
          <a:extLst>
            <a:ext uri="{FF2B5EF4-FFF2-40B4-BE49-F238E27FC236}">
              <a16:creationId xmlns:a16="http://schemas.microsoft.com/office/drawing/2014/main" id="{2F6FBB7A-D74A-4780-BF99-430A4CE1BAD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3" name="Text Box 61">
          <a:extLst>
            <a:ext uri="{FF2B5EF4-FFF2-40B4-BE49-F238E27FC236}">
              <a16:creationId xmlns:a16="http://schemas.microsoft.com/office/drawing/2014/main" id="{CBE490A3-7EDF-4C38-BC39-5CBC6BC41F8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4" name="Text Box 62">
          <a:extLst>
            <a:ext uri="{FF2B5EF4-FFF2-40B4-BE49-F238E27FC236}">
              <a16:creationId xmlns:a16="http://schemas.microsoft.com/office/drawing/2014/main" id="{8460335F-FC62-4B4F-8FF0-3B2AA33A8F8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5" name="Text Box 63">
          <a:extLst>
            <a:ext uri="{FF2B5EF4-FFF2-40B4-BE49-F238E27FC236}">
              <a16:creationId xmlns:a16="http://schemas.microsoft.com/office/drawing/2014/main" id="{69E4C2D9-74BE-4AFD-A3E8-5033386CDEF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6" name="Text Box 64">
          <a:extLst>
            <a:ext uri="{FF2B5EF4-FFF2-40B4-BE49-F238E27FC236}">
              <a16:creationId xmlns:a16="http://schemas.microsoft.com/office/drawing/2014/main" id="{C588B7E9-7086-469A-B077-B69FF3B14B8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7" name="Text Box 65">
          <a:extLst>
            <a:ext uri="{FF2B5EF4-FFF2-40B4-BE49-F238E27FC236}">
              <a16:creationId xmlns:a16="http://schemas.microsoft.com/office/drawing/2014/main" id="{E50F3874-EE95-4039-A46C-2BE334FA3A1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8" name="Text Box 66">
          <a:extLst>
            <a:ext uri="{FF2B5EF4-FFF2-40B4-BE49-F238E27FC236}">
              <a16:creationId xmlns:a16="http://schemas.microsoft.com/office/drawing/2014/main" id="{757CA141-E123-400E-B5A4-012C515F33A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19" name="Text Box 67">
          <a:extLst>
            <a:ext uri="{FF2B5EF4-FFF2-40B4-BE49-F238E27FC236}">
              <a16:creationId xmlns:a16="http://schemas.microsoft.com/office/drawing/2014/main" id="{3B125B68-D428-49F4-9A77-BEAEB6797E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0" name="Text Box 17">
          <a:extLst>
            <a:ext uri="{FF2B5EF4-FFF2-40B4-BE49-F238E27FC236}">
              <a16:creationId xmlns:a16="http://schemas.microsoft.com/office/drawing/2014/main" id="{E712B518-389B-4BD1-BCA1-1CCC52D0566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1" name="Text Box 18">
          <a:extLst>
            <a:ext uri="{FF2B5EF4-FFF2-40B4-BE49-F238E27FC236}">
              <a16:creationId xmlns:a16="http://schemas.microsoft.com/office/drawing/2014/main" id="{BA6ED09F-754B-43C0-9E98-08C8502A101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2" name="Text Box 19">
          <a:extLst>
            <a:ext uri="{FF2B5EF4-FFF2-40B4-BE49-F238E27FC236}">
              <a16:creationId xmlns:a16="http://schemas.microsoft.com/office/drawing/2014/main" id="{42B988D9-1E18-428E-B137-89491DE19A5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3" name="Text Box 20">
          <a:extLst>
            <a:ext uri="{FF2B5EF4-FFF2-40B4-BE49-F238E27FC236}">
              <a16:creationId xmlns:a16="http://schemas.microsoft.com/office/drawing/2014/main" id="{08D7465D-E443-4B5C-AA78-4053AC6451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4" name="Text Box 21">
          <a:extLst>
            <a:ext uri="{FF2B5EF4-FFF2-40B4-BE49-F238E27FC236}">
              <a16:creationId xmlns:a16="http://schemas.microsoft.com/office/drawing/2014/main" id="{B5437B66-0F4C-4D77-A448-17E0B930C56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5" name="Text Box 22">
          <a:extLst>
            <a:ext uri="{FF2B5EF4-FFF2-40B4-BE49-F238E27FC236}">
              <a16:creationId xmlns:a16="http://schemas.microsoft.com/office/drawing/2014/main" id="{6300822B-F9DB-4283-9B4D-6F4CBC81D2A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6" name="Text Box 23">
          <a:extLst>
            <a:ext uri="{FF2B5EF4-FFF2-40B4-BE49-F238E27FC236}">
              <a16:creationId xmlns:a16="http://schemas.microsoft.com/office/drawing/2014/main" id="{A1858AB6-7B55-48CB-A078-AA9701293F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7" name="Text Box 24">
          <a:extLst>
            <a:ext uri="{FF2B5EF4-FFF2-40B4-BE49-F238E27FC236}">
              <a16:creationId xmlns:a16="http://schemas.microsoft.com/office/drawing/2014/main" id="{DA6E4516-0DA7-43CE-8BD8-EC5E9805B83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8" name="Text Box 25">
          <a:extLst>
            <a:ext uri="{FF2B5EF4-FFF2-40B4-BE49-F238E27FC236}">
              <a16:creationId xmlns:a16="http://schemas.microsoft.com/office/drawing/2014/main" id="{B3CB2FAC-D0A8-4D9C-914A-8E3150C6C5F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29" name="Text Box 26">
          <a:extLst>
            <a:ext uri="{FF2B5EF4-FFF2-40B4-BE49-F238E27FC236}">
              <a16:creationId xmlns:a16="http://schemas.microsoft.com/office/drawing/2014/main" id="{78A5A5D3-03BB-4B47-B9AE-2931AF6D97E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0" name="Text Box 27">
          <a:extLst>
            <a:ext uri="{FF2B5EF4-FFF2-40B4-BE49-F238E27FC236}">
              <a16:creationId xmlns:a16="http://schemas.microsoft.com/office/drawing/2014/main" id="{EC71388A-E894-4EDA-8FEE-07479C5BCC8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1" name="Text Box 28">
          <a:extLst>
            <a:ext uri="{FF2B5EF4-FFF2-40B4-BE49-F238E27FC236}">
              <a16:creationId xmlns:a16="http://schemas.microsoft.com/office/drawing/2014/main" id="{BCFC5409-7D0D-408F-8CD0-62CDE15ACD7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2" name="Text Box 29">
          <a:extLst>
            <a:ext uri="{FF2B5EF4-FFF2-40B4-BE49-F238E27FC236}">
              <a16:creationId xmlns:a16="http://schemas.microsoft.com/office/drawing/2014/main" id="{4E60CB97-D69A-4F75-A1E1-ED9CDC8922F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3" name="Text Box 30">
          <a:extLst>
            <a:ext uri="{FF2B5EF4-FFF2-40B4-BE49-F238E27FC236}">
              <a16:creationId xmlns:a16="http://schemas.microsoft.com/office/drawing/2014/main" id="{817CF14E-0BCA-4196-B235-C5850DB6B77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4" name="Text Box 31">
          <a:extLst>
            <a:ext uri="{FF2B5EF4-FFF2-40B4-BE49-F238E27FC236}">
              <a16:creationId xmlns:a16="http://schemas.microsoft.com/office/drawing/2014/main" id="{6E1C1E12-B4F0-4157-BA1B-F215365F95C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5" name="Text Box 32">
          <a:extLst>
            <a:ext uri="{FF2B5EF4-FFF2-40B4-BE49-F238E27FC236}">
              <a16:creationId xmlns:a16="http://schemas.microsoft.com/office/drawing/2014/main" id="{6A37CB3F-3960-4557-9330-E77C2A08522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6" name="Text Box 33">
          <a:extLst>
            <a:ext uri="{FF2B5EF4-FFF2-40B4-BE49-F238E27FC236}">
              <a16:creationId xmlns:a16="http://schemas.microsoft.com/office/drawing/2014/main" id="{E478ADC2-1E6B-481E-8E7B-70EFF69913C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7" name="Text Box 34">
          <a:extLst>
            <a:ext uri="{FF2B5EF4-FFF2-40B4-BE49-F238E27FC236}">
              <a16:creationId xmlns:a16="http://schemas.microsoft.com/office/drawing/2014/main" id="{A1F27974-5C13-410A-B38F-276D9E53CFC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8" name="Text Box 35">
          <a:extLst>
            <a:ext uri="{FF2B5EF4-FFF2-40B4-BE49-F238E27FC236}">
              <a16:creationId xmlns:a16="http://schemas.microsoft.com/office/drawing/2014/main" id="{B52B17EE-E756-408F-A16A-AE8CD37C51C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39" name="Text Box 36">
          <a:extLst>
            <a:ext uri="{FF2B5EF4-FFF2-40B4-BE49-F238E27FC236}">
              <a16:creationId xmlns:a16="http://schemas.microsoft.com/office/drawing/2014/main" id="{6D91E7EE-BFD3-489C-8B42-4328900BA74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0" name="Text Box 37">
          <a:extLst>
            <a:ext uri="{FF2B5EF4-FFF2-40B4-BE49-F238E27FC236}">
              <a16:creationId xmlns:a16="http://schemas.microsoft.com/office/drawing/2014/main" id="{323AE120-5CF5-4671-BFB8-3D5B0EFCBAD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1" name="Text Box 38">
          <a:extLst>
            <a:ext uri="{FF2B5EF4-FFF2-40B4-BE49-F238E27FC236}">
              <a16:creationId xmlns:a16="http://schemas.microsoft.com/office/drawing/2014/main" id="{DB494474-2195-4424-968A-77C1BE83CD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2" name="Text Box 39">
          <a:extLst>
            <a:ext uri="{FF2B5EF4-FFF2-40B4-BE49-F238E27FC236}">
              <a16:creationId xmlns:a16="http://schemas.microsoft.com/office/drawing/2014/main" id="{C45AC47F-B3FF-4DDD-958F-713E26DC13A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3" name="Text Box 40">
          <a:extLst>
            <a:ext uri="{FF2B5EF4-FFF2-40B4-BE49-F238E27FC236}">
              <a16:creationId xmlns:a16="http://schemas.microsoft.com/office/drawing/2014/main" id="{6061E517-A7CE-4E28-AB99-F39565ED2D5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4" name="Text Box 41">
          <a:extLst>
            <a:ext uri="{FF2B5EF4-FFF2-40B4-BE49-F238E27FC236}">
              <a16:creationId xmlns:a16="http://schemas.microsoft.com/office/drawing/2014/main" id="{160CBEA5-A5F3-42D3-829C-1B4FBC28A20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5" name="Text Box 42">
          <a:extLst>
            <a:ext uri="{FF2B5EF4-FFF2-40B4-BE49-F238E27FC236}">
              <a16:creationId xmlns:a16="http://schemas.microsoft.com/office/drawing/2014/main" id="{D5B52CD5-FCB3-4991-B9CE-8D09EBD8EF3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6" name="Text Box 43">
          <a:extLst>
            <a:ext uri="{FF2B5EF4-FFF2-40B4-BE49-F238E27FC236}">
              <a16:creationId xmlns:a16="http://schemas.microsoft.com/office/drawing/2014/main" id="{B7312EAA-407D-4505-BD7F-35BA8A6EA20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7" name="Text Box 44">
          <a:extLst>
            <a:ext uri="{FF2B5EF4-FFF2-40B4-BE49-F238E27FC236}">
              <a16:creationId xmlns:a16="http://schemas.microsoft.com/office/drawing/2014/main" id="{91D79544-EDA0-4C4C-87D9-CB6EF80239C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8" name="Text Box 45">
          <a:extLst>
            <a:ext uri="{FF2B5EF4-FFF2-40B4-BE49-F238E27FC236}">
              <a16:creationId xmlns:a16="http://schemas.microsoft.com/office/drawing/2014/main" id="{2A1564CC-E562-4390-8110-02BB9374125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49" name="Text Box 46">
          <a:extLst>
            <a:ext uri="{FF2B5EF4-FFF2-40B4-BE49-F238E27FC236}">
              <a16:creationId xmlns:a16="http://schemas.microsoft.com/office/drawing/2014/main" id="{6A717440-60DC-47AC-A601-113DD115AD4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0" name="Text Box 47">
          <a:extLst>
            <a:ext uri="{FF2B5EF4-FFF2-40B4-BE49-F238E27FC236}">
              <a16:creationId xmlns:a16="http://schemas.microsoft.com/office/drawing/2014/main" id="{7FF7EC75-B07A-4281-858B-08D095F7707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1" name="Text Box 48">
          <a:extLst>
            <a:ext uri="{FF2B5EF4-FFF2-40B4-BE49-F238E27FC236}">
              <a16:creationId xmlns:a16="http://schemas.microsoft.com/office/drawing/2014/main" id="{AD5A3F17-C873-4663-86C4-7F31CDDCFE4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2" name="Text Box 49">
          <a:extLst>
            <a:ext uri="{FF2B5EF4-FFF2-40B4-BE49-F238E27FC236}">
              <a16:creationId xmlns:a16="http://schemas.microsoft.com/office/drawing/2014/main" id="{8099EC27-81D6-4F41-9565-263B46DEE0A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3" name="Text Box 50">
          <a:extLst>
            <a:ext uri="{FF2B5EF4-FFF2-40B4-BE49-F238E27FC236}">
              <a16:creationId xmlns:a16="http://schemas.microsoft.com/office/drawing/2014/main" id="{B7DD6F01-A25E-4FA0-B679-D6D717DA990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4" name="Text Box 51">
          <a:extLst>
            <a:ext uri="{FF2B5EF4-FFF2-40B4-BE49-F238E27FC236}">
              <a16:creationId xmlns:a16="http://schemas.microsoft.com/office/drawing/2014/main" id="{3A60F24E-2E71-45F8-8FB4-70D0628F71D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5" name="Text Box 52">
          <a:extLst>
            <a:ext uri="{FF2B5EF4-FFF2-40B4-BE49-F238E27FC236}">
              <a16:creationId xmlns:a16="http://schemas.microsoft.com/office/drawing/2014/main" id="{53EB253F-ADE6-4BC2-889C-46179B68B6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6" name="Text Box 53">
          <a:extLst>
            <a:ext uri="{FF2B5EF4-FFF2-40B4-BE49-F238E27FC236}">
              <a16:creationId xmlns:a16="http://schemas.microsoft.com/office/drawing/2014/main" id="{F3CDE64A-9FC3-4959-BF25-B8765072C25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7" name="Text Box 54">
          <a:extLst>
            <a:ext uri="{FF2B5EF4-FFF2-40B4-BE49-F238E27FC236}">
              <a16:creationId xmlns:a16="http://schemas.microsoft.com/office/drawing/2014/main" id="{B19F2613-D8AC-4325-8236-E4ACC3E396E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8" name="Text Box 55">
          <a:extLst>
            <a:ext uri="{FF2B5EF4-FFF2-40B4-BE49-F238E27FC236}">
              <a16:creationId xmlns:a16="http://schemas.microsoft.com/office/drawing/2014/main" id="{8194CE3A-88E6-402E-B615-212527074E5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59" name="Text Box 56">
          <a:extLst>
            <a:ext uri="{FF2B5EF4-FFF2-40B4-BE49-F238E27FC236}">
              <a16:creationId xmlns:a16="http://schemas.microsoft.com/office/drawing/2014/main" id="{EB5DEB6E-E957-49BD-9D90-B5395804894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0" name="Text Box 57">
          <a:extLst>
            <a:ext uri="{FF2B5EF4-FFF2-40B4-BE49-F238E27FC236}">
              <a16:creationId xmlns:a16="http://schemas.microsoft.com/office/drawing/2014/main" id="{0CD329C3-299E-4717-9DD3-7D43F9FB97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1" name="Text Box 58">
          <a:extLst>
            <a:ext uri="{FF2B5EF4-FFF2-40B4-BE49-F238E27FC236}">
              <a16:creationId xmlns:a16="http://schemas.microsoft.com/office/drawing/2014/main" id="{66FA3D99-EBB0-411F-BD2C-6D964C8CB18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2" name="Text Box 59">
          <a:extLst>
            <a:ext uri="{FF2B5EF4-FFF2-40B4-BE49-F238E27FC236}">
              <a16:creationId xmlns:a16="http://schemas.microsoft.com/office/drawing/2014/main" id="{22389E0E-626F-4088-8CA9-CA71DD25E40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3" name="Text Box 60">
          <a:extLst>
            <a:ext uri="{FF2B5EF4-FFF2-40B4-BE49-F238E27FC236}">
              <a16:creationId xmlns:a16="http://schemas.microsoft.com/office/drawing/2014/main" id="{3A9650FC-B7C0-4561-BBE9-4831E4E054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4" name="Text Box 61">
          <a:extLst>
            <a:ext uri="{FF2B5EF4-FFF2-40B4-BE49-F238E27FC236}">
              <a16:creationId xmlns:a16="http://schemas.microsoft.com/office/drawing/2014/main" id="{4961F5DA-D0FB-4773-856D-3BA405017C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5" name="Text Box 62">
          <a:extLst>
            <a:ext uri="{FF2B5EF4-FFF2-40B4-BE49-F238E27FC236}">
              <a16:creationId xmlns:a16="http://schemas.microsoft.com/office/drawing/2014/main" id="{D083FE17-D87F-416B-B0A1-E1ECADD6AA5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6" name="Text Box 63">
          <a:extLst>
            <a:ext uri="{FF2B5EF4-FFF2-40B4-BE49-F238E27FC236}">
              <a16:creationId xmlns:a16="http://schemas.microsoft.com/office/drawing/2014/main" id="{0FCDF6BF-7D7E-4DE6-B3F0-F4520FF434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7" name="Text Box 64">
          <a:extLst>
            <a:ext uri="{FF2B5EF4-FFF2-40B4-BE49-F238E27FC236}">
              <a16:creationId xmlns:a16="http://schemas.microsoft.com/office/drawing/2014/main" id="{BDDAAC35-EA25-4101-9D51-1EA27D3F5C8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8" name="Text Box 65">
          <a:extLst>
            <a:ext uri="{FF2B5EF4-FFF2-40B4-BE49-F238E27FC236}">
              <a16:creationId xmlns:a16="http://schemas.microsoft.com/office/drawing/2014/main" id="{F4018F69-BCEF-4E17-9E77-39A1E42BCE1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69" name="Text Box 66">
          <a:extLst>
            <a:ext uri="{FF2B5EF4-FFF2-40B4-BE49-F238E27FC236}">
              <a16:creationId xmlns:a16="http://schemas.microsoft.com/office/drawing/2014/main" id="{85D504FF-5929-4461-AAA6-0C5E430952B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470" name="Text Box 67">
          <a:extLst>
            <a:ext uri="{FF2B5EF4-FFF2-40B4-BE49-F238E27FC236}">
              <a16:creationId xmlns:a16="http://schemas.microsoft.com/office/drawing/2014/main" id="{B073EB70-F86D-48D5-8EE3-68653EF29B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1" name="Text Box 17">
          <a:extLst>
            <a:ext uri="{FF2B5EF4-FFF2-40B4-BE49-F238E27FC236}">
              <a16:creationId xmlns:a16="http://schemas.microsoft.com/office/drawing/2014/main" id="{B1CB5A56-B656-45F6-A273-B9175218748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2" name="Text Box 18">
          <a:extLst>
            <a:ext uri="{FF2B5EF4-FFF2-40B4-BE49-F238E27FC236}">
              <a16:creationId xmlns:a16="http://schemas.microsoft.com/office/drawing/2014/main" id="{0B29C847-E9D6-46BB-AE0B-DB2A4FD5C5D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3" name="Text Box 19">
          <a:extLst>
            <a:ext uri="{FF2B5EF4-FFF2-40B4-BE49-F238E27FC236}">
              <a16:creationId xmlns:a16="http://schemas.microsoft.com/office/drawing/2014/main" id="{6F2FBA7D-17F3-4B2C-B29D-E197ED4C2B7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4" name="Text Box 20">
          <a:extLst>
            <a:ext uri="{FF2B5EF4-FFF2-40B4-BE49-F238E27FC236}">
              <a16:creationId xmlns:a16="http://schemas.microsoft.com/office/drawing/2014/main" id="{059E92B8-1A4C-4444-AC9C-40BF7A848A8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5" name="Text Box 21">
          <a:extLst>
            <a:ext uri="{FF2B5EF4-FFF2-40B4-BE49-F238E27FC236}">
              <a16:creationId xmlns:a16="http://schemas.microsoft.com/office/drawing/2014/main" id="{4FC745C8-2080-43EB-8CB1-B0EB40906EC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6" name="Text Box 22">
          <a:extLst>
            <a:ext uri="{FF2B5EF4-FFF2-40B4-BE49-F238E27FC236}">
              <a16:creationId xmlns:a16="http://schemas.microsoft.com/office/drawing/2014/main" id="{682A05B5-DA70-490C-959D-125739C8EC0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7" name="Text Box 23">
          <a:extLst>
            <a:ext uri="{FF2B5EF4-FFF2-40B4-BE49-F238E27FC236}">
              <a16:creationId xmlns:a16="http://schemas.microsoft.com/office/drawing/2014/main" id="{3CA8A887-356E-47F8-A1B7-8AD1FB1B250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8" name="Text Box 24">
          <a:extLst>
            <a:ext uri="{FF2B5EF4-FFF2-40B4-BE49-F238E27FC236}">
              <a16:creationId xmlns:a16="http://schemas.microsoft.com/office/drawing/2014/main" id="{2E3D37E5-FB31-4766-A34C-2B8FC548E3A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79" name="Text Box 25">
          <a:extLst>
            <a:ext uri="{FF2B5EF4-FFF2-40B4-BE49-F238E27FC236}">
              <a16:creationId xmlns:a16="http://schemas.microsoft.com/office/drawing/2014/main" id="{7BC306EE-E64E-4AA4-BA22-3B4EF2BB60A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0" name="Text Box 26">
          <a:extLst>
            <a:ext uri="{FF2B5EF4-FFF2-40B4-BE49-F238E27FC236}">
              <a16:creationId xmlns:a16="http://schemas.microsoft.com/office/drawing/2014/main" id="{B16D868E-B392-4EF9-B53B-440BF2310CD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1" name="Text Box 27">
          <a:extLst>
            <a:ext uri="{FF2B5EF4-FFF2-40B4-BE49-F238E27FC236}">
              <a16:creationId xmlns:a16="http://schemas.microsoft.com/office/drawing/2014/main" id="{BCCD7F50-FFD4-4E79-84F5-31AEC940A5E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2" name="Text Box 28">
          <a:extLst>
            <a:ext uri="{FF2B5EF4-FFF2-40B4-BE49-F238E27FC236}">
              <a16:creationId xmlns:a16="http://schemas.microsoft.com/office/drawing/2014/main" id="{110C35CC-94F5-48B0-8F2A-70FF1B7404C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3" name="Text Box 29">
          <a:extLst>
            <a:ext uri="{FF2B5EF4-FFF2-40B4-BE49-F238E27FC236}">
              <a16:creationId xmlns:a16="http://schemas.microsoft.com/office/drawing/2014/main" id="{F0A6AF70-6C86-4F70-934A-CA39927A2C0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4" name="Text Box 30">
          <a:extLst>
            <a:ext uri="{FF2B5EF4-FFF2-40B4-BE49-F238E27FC236}">
              <a16:creationId xmlns:a16="http://schemas.microsoft.com/office/drawing/2014/main" id="{2EC8918F-606C-4993-AE51-894905BF0F2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5" name="Text Box 31">
          <a:extLst>
            <a:ext uri="{FF2B5EF4-FFF2-40B4-BE49-F238E27FC236}">
              <a16:creationId xmlns:a16="http://schemas.microsoft.com/office/drawing/2014/main" id="{0C6D83DD-9CEA-4609-B2F7-3178EE7678E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6" name="Text Box 32">
          <a:extLst>
            <a:ext uri="{FF2B5EF4-FFF2-40B4-BE49-F238E27FC236}">
              <a16:creationId xmlns:a16="http://schemas.microsoft.com/office/drawing/2014/main" id="{D9D8BA7E-64B0-4D03-890B-1B974312656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7" name="Text Box 33">
          <a:extLst>
            <a:ext uri="{FF2B5EF4-FFF2-40B4-BE49-F238E27FC236}">
              <a16:creationId xmlns:a16="http://schemas.microsoft.com/office/drawing/2014/main" id="{597C9F14-DCD3-43C6-A218-EA9C8093E5A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8" name="Text Box 34">
          <a:extLst>
            <a:ext uri="{FF2B5EF4-FFF2-40B4-BE49-F238E27FC236}">
              <a16:creationId xmlns:a16="http://schemas.microsoft.com/office/drawing/2014/main" id="{C7AC51ED-2294-4ED2-B76F-0C09EBAB53B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89" name="Text Box 35">
          <a:extLst>
            <a:ext uri="{FF2B5EF4-FFF2-40B4-BE49-F238E27FC236}">
              <a16:creationId xmlns:a16="http://schemas.microsoft.com/office/drawing/2014/main" id="{086E2A8A-16CC-47C9-886F-79875C14988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0" name="Text Box 36">
          <a:extLst>
            <a:ext uri="{FF2B5EF4-FFF2-40B4-BE49-F238E27FC236}">
              <a16:creationId xmlns:a16="http://schemas.microsoft.com/office/drawing/2014/main" id="{EE1C45A1-FF39-426C-A48D-E8BA07D8CBD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1" name="Text Box 37">
          <a:extLst>
            <a:ext uri="{FF2B5EF4-FFF2-40B4-BE49-F238E27FC236}">
              <a16:creationId xmlns:a16="http://schemas.microsoft.com/office/drawing/2014/main" id="{7A81601E-785D-4BF0-8E96-79E75DBAF14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2" name="Text Box 38">
          <a:extLst>
            <a:ext uri="{FF2B5EF4-FFF2-40B4-BE49-F238E27FC236}">
              <a16:creationId xmlns:a16="http://schemas.microsoft.com/office/drawing/2014/main" id="{2B10FC04-59AE-451A-8A18-7D7C7B78519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3" name="Text Box 39">
          <a:extLst>
            <a:ext uri="{FF2B5EF4-FFF2-40B4-BE49-F238E27FC236}">
              <a16:creationId xmlns:a16="http://schemas.microsoft.com/office/drawing/2014/main" id="{A2A88012-299C-40D9-A9D5-E03E1629F6B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4" name="Text Box 40">
          <a:extLst>
            <a:ext uri="{FF2B5EF4-FFF2-40B4-BE49-F238E27FC236}">
              <a16:creationId xmlns:a16="http://schemas.microsoft.com/office/drawing/2014/main" id="{59E377B1-8D4D-4333-9B0A-041EF359127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5" name="Text Box 41">
          <a:extLst>
            <a:ext uri="{FF2B5EF4-FFF2-40B4-BE49-F238E27FC236}">
              <a16:creationId xmlns:a16="http://schemas.microsoft.com/office/drawing/2014/main" id="{FBBD6419-53BF-4A1E-B197-FFF7BE5A235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6" name="Text Box 42">
          <a:extLst>
            <a:ext uri="{FF2B5EF4-FFF2-40B4-BE49-F238E27FC236}">
              <a16:creationId xmlns:a16="http://schemas.microsoft.com/office/drawing/2014/main" id="{80993BE2-6706-45CF-A4C3-71957571366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7" name="Text Box 43">
          <a:extLst>
            <a:ext uri="{FF2B5EF4-FFF2-40B4-BE49-F238E27FC236}">
              <a16:creationId xmlns:a16="http://schemas.microsoft.com/office/drawing/2014/main" id="{ED95E1B1-D420-4C1D-8517-1716A48CDAB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8" name="Text Box 44">
          <a:extLst>
            <a:ext uri="{FF2B5EF4-FFF2-40B4-BE49-F238E27FC236}">
              <a16:creationId xmlns:a16="http://schemas.microsoft.com/office/drawing/2014/main" id="{0CE58800-F52B-4729-9A16-DAD99739937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499" name="Text Box 45">
          <a:extLst>
            <a:ext uri="{FF2B5EF4-FFF2-40B4-BE49-F238E27FC236}">
              <a16:creationId xmlns:a16="http://schemas.microsoft.com/office/drawing/2014/main" id="{40302439-C208-4004-BF64-61F20785C2F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0" name="Text Box 46">
          <a:extLst>
            <a:ext uri="{FF2B5EF4-FFF2-40B4-BE49-F238E27FC236}">
              <a16:creationId xmlns:a16="http://schemas.microsoft.com/office/drawing/2014/main" id="{2F3FB026-F69E-4D90-886D-4FD894604FA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1" name="Text Box 47">
          <a:extLst>
            <a:ext uri="{FF2B5EF4-FFF2-40B4-BE49-F238E27FC236}">
              <a16:creationId xmlns:a16="http://schemas.microsoft.com/office/drawing/2014/main" id="{08BAFD71-4D4D-4746-8C45-0AB66A3A370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2" name="Text Box 48">
          <a:extLst>
            <a:ext uri="{FF2B5EF4-FFF2-40B4-BE49-F238E27FC236}">
              <a16:creationId xmlns:a16="http://schemas.microsoft.com/office/drawing/2014/main" id="{CFECCB37-9D50-4A61-BE72-FC4183165F0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3" name="Text Box 49">
          <a:extLst>
            <a:ext uri="{FF2B5EF4-FFF2-40B4-BE49-F238E27FC236}">
              <a16:creationId xmlns:a16="http://schemas.microsoft.com/office/drawing/2014/main" id="{2DC65B09-E2B6-4672-BBDE-B6BD83390B5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4" name="Text Box 50">
          <a:extLst>
            <a:ext uri="{FF2B5EF4-FFF2-40B4-BE49-F238E27FC236}">
              <a16:creationId xmlns:a16="http://schemas.microsoft.com/office/drawing/2014/main" id="{58265846-51B7-4396-89AE-271AC5D39A2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5" name="Text Box 51">
          <a:extLst>
            <a:ext uri="{FF2B5EF4-FFF2-40B4-BE49-F238E27FC236}">
              <a16:creationId xmlns:a16="http://schemas.microsoft.com/office/drawing/2014/main" id="{AF22E612-4D03-40A9-A3D0-19575B3DE91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6" name="Text Box 52">
          <a:extLst>
            <a:ext uri="{FF2B5EF4-FFF2-40B4-BE49-F238E27FC236}">
              <a16:creationId xmlns:a16="http://schemas.microsoft.com/office/drawing/2014/main" id="{744462C0-8303-4178-8323-8B3C28655E1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7" name="Text Box 53">
          <a:extLst>
            <a:ext uri="{FF2B5EF4-FFF2-40B4-BE49-F238E27FC236}">
              <a16:creationId xmlns:a16="http://schemas.microsoft.com/office/drawing/2014/main" id="{5102E94A-19A4-4E4F-A343-04E872C921C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8" name="Text Box 54">
          <a:extLst>
            <a:ext uri="{FF2B5EF4-FFF2-40B4-BE49-F238E27FC236}">
              <a16:creationId xmlns:a16="http://schemas.microsoft.com/office/drawing/2014/main" id="{1405D705-2320-416A-9875-0A2EAAF028B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09" name="Text Box 55">
          <a:extLst>
            <a:ext uri="{FF2B5EF4-FFF2-40B4-BE49-F238E27FC236}">
              <a16:creationId xmlns:a16="http://schemas.microsoft.com/office/drawing/2014/main" id="{1F411904-DA73-4F59-ADA4-8F22D5A23D2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0" name="Text Box 56">
          <a:extLst>
            <a:ext uri="{FF2B5EF4-FFF2-40B4-BE49-F238E27FC236}">
              <a16:creationId xmlns:a16="http://schemas.microsoft.com/office/drawing/2014/main" id="{A8E56482-F053-45B9-9D31-92E0D05D9BA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1" name="Text Box 57">
          <a:extLst>
            <a:ext uri="{FF2B5EF4-FFF2-40B4-BE49-F238E27FC236}">
              <a16:creationId xmlns:a16="http://schemas.microsoft.com/office/drawing/2014/main" id="{3F56DC51-E3A2-4282-9242-AA12D96C165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2" name="Text Box 58">
          <a:extLst>
            <a:ext uri="{FF2B5EF4-FFF2-40B4-BE49-F238E27FC236}">
              <a16:creationId xmlns:a16="http://schemas.microsoft.com/office/drawing/2014/main" id="{1F789C02-67FE-4763-95B6-66BB3278699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3" name="Text Box 59">
          <a:extLst>
            <a:ext uri="{FF2B5EF4-FFF2-40B4-BE49-F238E27FC236}">
              <a16:creationId xmlns:a16="http://schemas.microsoft.com/office/drawing/2014/main" id="{64E8BDC3-911A-45FE-B876-56A83AF1BBF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4" name="Text Box 60">
          <a:extLst>
            <a:ext uri="{FF2B5EF4-FFF2-40B4-BE49-F238E27FC236}">
              <a16:creationId xmlns:a16="http://schemas.microsoft.com/office/drawing/2014/main" id="{4F4A20CB-1D77-4F76-A3F9-FC81411706F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5" name="Text Box 61">
          <a:extLst>
            <a:ext uri="{FF2B5EF4-FFF2-40B4-BE49-F238E27FC236}">
              <a16:creationId xmlns:a16="http://schemas.microsoft.com/office/drawing/2014/main" id="{FDD1D34C-5CBA-4182-9C37-57E18076F62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6" name="Text Box 62">
          <a:extLst>
            <a:ext uri="{FF2B5EF4-FFF2-40B4-BE49-F238E27FC236}">
              <a16:creationId xmlns:a16="http://schemas.microsoft.com/office/drawing/2014/main" id="{19056C66-DABD-4E89-B9B8-E88681F9A31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7" name="Text Box 63">
          <a:extLst>
            <a:ext uri="{FF2B5EF4-FFF2-40B4-BE49-F238E27FC236}">
              <a16:creationId xmlns:a16="http://schemas.microsoft.com/office/drawing/2014/main" id="{DF4B389B-B1CE-4A0F-ACC0-14FA76AABD4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8" name="Text Box 64">
          <a:extLst>
            <a:ext uri="{FF2B5EF4-FFF2-40B4-BE49-F238E27FC236}">
              <a16:creationId xmlns:a16="http://schemas.microsoft.com/office/drawing/2014/main" id="{F4A546EA-561D-4F18-9239-0CAD9083957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19" name="Text Box 65">
          <a:extLst>
            <a:ext uri="{FF2B5EF4-FFF2-40B4-BE49-F238E27FC236}">
              <a16:creationId xmlns:a16="http://schemas.microsoft.com/office/drawing/2014/main" id="{BA35AEF8-BA3D-488C-938B-26236134486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20" name="Text Box 66">
          <a:extLst>
            <a:ext uri="{FF2B5EF4-FFF2-40B4-BE49-F238E27FC236}">
              <a16:creationId xmlns:a16="http://schemas.microsoft.com/office/drawing/2014/main" id="{641B34C6-010F-4D84-9655-FA1CA5DB01A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521" name="Text Box 67">
          <a:extLst>
            <a:ext uri="{FF2B5EF4-FFF2-40B4-BE49-F238E27FC236}">
              <a16:creationId xmlns:a16="http://schemas.microsoft.com/office/drawing/2014/main" id="{3B5DAA13-E953-4A54-9D6F-A23DA51A56F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2" name="Text Box 17">
          <a:extLst>
            <a:ext uri="{FF2B5EF4-FFF2-40B4-BE49-F238E27FC236}">
              <a16:creationId xmlns:a16="http://schemas.microsoft.com/office/drawing/2014/main" id="{5331E123-AD7B-4BFF-AD7C-3125F02C641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3" name="Text Box 18">
          <a:extLst>
            <a:ext uri="{FF2B5EF4-FFF2-40B4-BE49-F238E27FC236}">
              <a16:creationId xmlns:a16="http://schemas.microsoft.com/office/drawing/2014/main" id="{9280C5DA-B9D5-4513-92D6-EE9B0DDB73E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4" name="Text Box 19">
          <a:extLst>
            <a:ext uri="{FF2B5EF4-FFF2-40B4-BE49-F238E27FC236}">
              <a16:creationId xmlns:a16="http://schemas.microsoft.com/office/drawing/2014/main" id="{8B800326-835B-4980-9CEC-BDC4D0C4593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5" name="Text Box 20">
          <a:extLst>
            <a:ext uri="{FF2B5EF4-FFF2-40B4-BE49-F238E27FC236}">
              <a16:creationId xmlns:a16="http://schemas.microsoft.com/office/drawing/2014/main" id="{7A6F5CF8-CC86-41C6-BF13-F3146ED4F31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6" name="Text Box 21">
          <a:extLst>
            <a:ext uri="{FF2B5EF4-FFF2-40B4-BE49-F238E27FC236}">
              <a16:creationId xmlns:a16="http://schemas.microsoft.com/office/drawing/2014/main" id="{78287201-7AF8-4B0E-ADEF-5F0CBE1EFAB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7" name="Text Box 22">
          <a:extLst>
            <a:ext uri="{FF2B5EF4-FFF2-40B4-BE49-F238E27FC236}">
              <a16:creationId xmlns:a16="http://schemas.microsoft.com/office/drawing/2014/main" id="{1DA78997-D75D-4BC8-8F86-28A668052C7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8" name="Text Box 23">
          <a:extLst>
            <a:ext uri="{FF2B5EF4-FFF2-40B4-BE49-F238E27FC236}">
              <a16:creationId xmlns:a16="http://schemas.microsoft.com/office/drawing/2014/main" id="{E22BBF3E-3F62-4843-A72D-CCF3FF498A5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29" name="Text Box 24">
          <a:extLst>
            <a:ext uri="{FF2B5EF4-FFF2-40B4-BE49-F238E27FC236}">
              <a16:creationId xmlns:a16="http://schemas.microsoft.com/office/drawing/2014/main" id="{55F31987-BA39-4381-B940-B0B6A8F9E0D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0" name="Text Box 25">
          <a:extLst>
            <a:ext uri="{FF2B5EF4-FFF2-40B4-BE49-F238E27FC236}">
              <a16:creationId xmlns:a16="http://schemas.microsoft.com/office/drawing/2014/main" id="{C82A82DB-B4F6-42A9-9C89-E0DE2D0DF0F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1" name="Text Box 26">
          <a:extLst>
            <a:ext uri="{FF2B5EF4-FFF2-40B4-BE49-F238E27FC236}">
              <a16:creationId xmlns:a16="http://schemas.microsoft.com/office/drawing/2014/main" id="{FA452338-0BEC-4E68-B9A2-A239FB79399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2" name="Text Box 27">
          <a:extLst>
            <a:ext uri="{FF2B5EF4-FFF2-40B4-BE49-F238E27FC236}">
              <a16:creationId xmlns:a16="http://schemas.microsoft.com/office/drawing/2014/main" id="{AE785359-B3AC-4D8E-AB90-E11F9A7DF14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3" name="Text Box 28">
          <a:extLst>
            <a:ext uri="{FF2B5EF4-FFF2-40B4-BE49-F238E27FC236}">
              <a16:creationId xmlns:a16="http://schemas.microsoft.com/office/drawing/2014/main" id="{63832690-ABC3-4B9F-B5ED-5F55BE1E11A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4" name="Text Box 29">
          <a:extLst>
            <a:ext uri="{FF2B5EF4-FFF2-40B4-BE49-F238E27FC236}">
              <a16:creationId xmlns:a16="http://schemas.microsoft.com/office/drawing/2014/main" id="{8A63D4A1-117F-416F-BA63-20A2CCAD4FD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5" name="Text Box 30">
          <a:extLst>
            <a:ext uri="{FF2B5EF4-FFF2-40B4-BE49-F238E27FC236}">
              <a16:creationId xmlns:a16="http://schemas.microsoft.com/office/drawing/2014/main" id="{96BBC2AF-76ED-43D8-B71F-C16A824A13F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6" name="Text Box 31">
          <a:extLst>
            <a:ext uri="{FF2B5EF4-FFF2-40B4-BE49-F238E27FC236}">
              <a16:creationId xmlns:a16="http://schemas.microsoft.com/office/drawing/2014/main" id="{C4945D0E-9BF8-4901-89F2-0F0A5987011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7" name="Text Box 32">
          <a:extLst>
            <a:ext uri="{FF2B5EF4-FFF2-40B4-BE49-F238E27FC236}">
              <a16:creationId xmlns:a16="http://schemas.microsoft.com/office/drawing/2014/main" id="{1A2FD667-7BA4-47F5-AF64-FE6C2EF314A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8" name="Text Box 33">
          <a:extLst>
            <a:ext uri="{FF2B5EF4-FFF2-40B4-BE49-F238E27FC236}">
              <a16:creationId xmlns:a16="http://schemas.microsoft.com/office/drawing/2014/main" id="{3A0E663E-3605-4C3F-B53D-2F3B39CADDC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39" name="Text Box 34">
          <a:extLst>
            <a:ext uri="{FF2B5EF4-FFF2-40B4-BE49-F238E27FC236}">
              <a16:creationId xmlns:a16="http://schemas.microsoft.com/office/drawing/2014/main" id="{66B80767-03D6-4CFA-A635-C5080289020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0" name="Text Box 35">
          <a:extLst>
            <a:ext uri="{FF2B5EF4-FFF2-40B4-BE49-F238E27FC236}">
              <a16:creationId xmlns:a16="http://schemas.microsoft.com/office/drawing/2014/main" id="{31920795-7459-4D42-AAA1-0E56AF572CE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1" name="Text Box 36">
          <a:extLst>
            <a:ext uri="{FF2B5EF4-FFF2-40B4-BE49-F238E27FC236}">
              <a16:creationId xmlns:a16="http://schemas.microsoft.com/office/drawing/2014/main" id="{70AD750A-66D8-41F9-BDD3-6DF40D9DA1B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2" name="Text Box 37">
          <a:extLst>
            <a:ext uri="{FF2B5EF4-FFF2-40B4-BE49-F238E27FC236}">
              <a16:creationId xmlns:a16="http://schemas.microsoft.com/office/drawing/2014/main" id="{DC8A4F67-9F03-4215-900C-4F33B2143B9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3" name="Text Box 38">
          <a:extLst>
            <a:ext uri="{FF2B5EF4-FFF2-40B4-BE49-F238E27FC236}">
              <a16:creationId xmlns:a16="http://schemas.microsoft.com/office/drawing/2014/main" id="{1234C4C1-2BCA-480D-9D9E-D3A9D8448809}"/>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4" name="Text Box 39">
          <a:extLst>
            <a:ext uri="{FF2B5EF4-FFF2-40B4-BE49-F238E27FC236}">
              <a16:creationId xmlns:a16="http://schemas.microsoft.com/office/drawing/2014/main" id="{D38A4DB0-3741-48FB-A6F3-074622343F8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5" name="Text Box 40">
          <a:extLst>
            <a:ext uri="{FF2B5EF4-FFF2-40B4-BE49-F238E27FC236}">
              <a16:creationId xmlns:a16="http://schemas.microsoft.com/office/drawing/2014/main" id="{F7ACFC32-4749-4588-A715-DB49D3D4951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6" name="Text Box 41">
          <a:extLst>
            <a:ext uri="{FF2B5EF4-FFF2-40B4-BE49-F238E27FC236}">
              <a16:creationId xmlns:a16="http://schemas.microsoft.com/office/drawing/2014/main" id="{A7653A65-E2DF-47DF-9651-C331F47E211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7" name="Text Box 42">
          <a:extLst>
            <a:ext uri="{FF2B5EF4-FFF2-40B4-BE49-F238E27FC236}">
              <a16:creationId xmlns:a16="http://schemas.microsoft.com/office/drawing/2014/main" id="{51B35422-F6D4-455B-99E7-2FB0D1AD7E1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8" name="Text Box 43">
          <a:extLst>
            <a:ext uri="{FF2B5EF4-FFF2-40B4-BE49-F238E27FC236}">
              <a16:creationId xmlns:a16="http://schemas.microsoft.com/office/drawing/2014/main" id="{3253EDA3-89CD-4680-A191-1D478D49D20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49" name="Text Box 44">
          <a:extLst>
            <a:ext uri="{FF2B5EF4-FFF2-40B4-BE49-F238E27FC236}">
              <a16:creationId xmlns:a16="http://schemas.microsoft.com/office/drawing/2014/main" id="{6C954883-DB3F-444A-B35B-10D8B45E4B7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0" name="Text Box 45">
          <a:extLst>
            <a:ext uri="{FF2B5EF4-FFF2-40B4-BE49-F238E27FC236}">
              <a16:creationId xmlns:a16="http://schemas.microsoft.com/office/drawing/2014/main" id="{D879CB18-5BF9-4C75-B9C8-BC51118B54A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1" name="Text Box 46">
          <a:extLst>
            <a:ext uri="{FF2B5EF4-FFF2-40B4-BE49-F238E27FC236}">
              <a16:creationId xmlns:a16="http://schemas.microsoft.com/office/drawing/2014/main" id="{6BA0D165-0302-4969-9594-EEA34385AAE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2" name="Text Box 47">
          <a:extLst>
            <a:ext uri="{FF2B5EF4-FFF2-40B4-BE49-F238E27FC236}">
              <a16:creationId xmlns:a16="http://schemas.microsoft.com/office/drawing/2014/main" id="{862F06DE-1C0D-4CA9-8CB9-323C7872C4B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3" name="Text Box 48">
          <a:extLst>
            <a:ext uri="{FF2B5EF4-FFF2-40B4-BE49-F238E27FC236}">
              <a16:creationId xmlns:a16="http://schemas.microsoft.com/office/drawing/2014/main" id="{A075E2B0-FE6B-4AF0-8F3B-7B9C473B7FA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4" name="Text Box 49">
          <a:extLst>
            <a:ext uri="{FF2B5EF4-FFF2-40B4-BE49-F238E27FC236}">
              <a16:creationId xmlns:a16="http://schemas.microsoft.com/office/drawing/2014/main" id="{E37CB39E-BC8F-4645-928B-F5A81158D60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5" name="Text Box 50">
          <a:extLst>
            <a:ext uri="{FF2B5EF4-FFF2-40B4-BE49-F238E27FC236}">
              <a16:creationId xmlns:a16="http://schemas.microsoft.com/office/drawing/2014/main" id="{2111CC34-D17C-4EAA-B5AE-F7531F3EBEF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6" name="Text Box 51">
          <a:extLst>
            <a:ext uri="{FF2B5EF4-FFF2-40B4-BE49-F238E27FC236}">
              <a16:creationId xmlns:a16="http://schemas.microsoft.com/office/drawing/2014/main" id="{B3765DAD-931E-44BB-8244-D113EE21D15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7" name="Text Box 52">
          <a:extLst>
            <a:ext uri="{FF2B5EF4-FFF2-40B4-BE49-F238E27FC236}">
              <a16:creationId xmlns:a16="http://schemas.microsoft.com/office/drawing/2014/main" id="{76FAA4BA-CD4C-44F5-8850-55F1B805399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8" name="Text Box 53">
          <a:extLst>
            <a:ext uri="{FF2B5EF4-FFF2-40B4-BE49-F238E27FC236}">
              <a16:creationId xmlns:a16="http://schemas.microsoft.com/office/drawing/2014/main" id="{07403B07-018A-4859-BE9E-F012455DA03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59" name="Text Box 54">
          <a:extLst>
            <a:ext uri="{FF2B5EF4-FFF2-40B4-BE49-F238E27FC236}">
              <a16:creationId xmlns:a16="http://schemas.microsoft.com/office/drawing/2014/main" id="{143FCF31-55FD-45B2-B228-96F40268F2C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0" name="Text Box 55">
          <a:extLst>
            <a:ext uri="{FF2B5EF4-FFF2-40B4-BE49-F238E27FC236}">
              <a16:creationId xmlns:a16="http://schemas.microsoft.com/office/drawing/2014/main" id="{6C60A498-A903-4EEB-850C-886CC7B5CC5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1" name="Text Box 56">
          <a:extLst>
            <a:ext uri="{FF2B5EF4-FFF2-40B4-BE49-F238E27FC236}">
              <a16:creationId xmlns:a16="http://schemas.microsoft.com/office/drawing/2014/main" id="{EAEB0C3F-987E-4712-90B8-C5FC8251B57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2" name="Text Box 57">
          <a:extLst>
            <a:ext uri="{FF2B5EF4-FFF2-40B4-BE49-F238E27FC236}">
              <a16:creationId xmlns:a16="http://schemas.microsoft.com/office/drawing/2014/main" id="{9924B969-2DD4-48CD-A23B-221D21C4959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3" name="Text Box 58">
          <a:extLst>
            <a:ext uri="{FF2B5EF4-FFF2-40B4-BE49-F238E27FC236}">
              <a16:creationId xmlns:a16="http://schemas.microsoft.com/office/drawing/2014/main" id="{0A33F8C0-23DE-41FA-B2F9-A52882C1AF1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4" name="Text Box 59">
          <a:extLst>
            <a:ext uri="{FF2B5EF4-FFF2-40B4-BE49-F238E27FC236}">
              <a16:creationId xmlns:a16="http://schemas.microsoft.com/office/drawing/2014/main" id="{C9A1CCE4-C8DC-4E65-B2FF-A2CD806B98B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5" name="Text Box 60">
          <a:extLst>
            <a:ext uri="{FF2B5EF4-FFF2-40B4-BE49-F238E27FC236}">
              <a16:creationId xmlns:a16="http://schemas.microsoft.com/office/drawing/2014/main" id="{BBD95D25-3625-4299-BE93-226C6EBC633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6" name="Text Box 61">
          <a:extLst>
            <a:ext uri="{FF2B5EF4-FFF2-40B4-BE49-F238E27FC236}">
              <a16:creationId xmlns:a16="http://schemas.microsoft.com/office/drawing/2014/main" id="{8F533E3E-10AB-4BB4-8F71-FABCC644A2C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7" name="Text Box 62">
          <a:extLst>
            <a:ext uri="{FF2B5EF4-FFF2-40B4-BE49-F238E27FC236}">
              <a16:creationId xmlns:a16="http://schemas.microsoft.com/office/drawing/2014/main" id="{91AA5AA7-F77E-4D9F-B2C9-EA3099D8B93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8" name="Text Box 63">
          <a:extLst>
            <a:ext uri="{FF2B5EF4-FFF2-40B4-BE49-F238E27FC236}">
              <a16:creationId xmlns:a16="http://schemas.microsoft.com/office/drawing/2014/main" id="{5DE4F220-4CA8-4014-A9CA-7D2A11B2364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69" name="Text Box 64">
          <a:extLst>
            <a:ext uri="{FF2B5EF4-FFF2-40B4-BE49-F238E27FC236}">
              <a16:creationId xmlns:a16="http://schemas.microsoft.com/office/drawing/2014/main" id="{5C75C722-4DFC-4886-B681-2BA4D4684A1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70" name="Text Box 65">
          <a:extLst>
            <a:ext uri="{FF2B5EF4-FFF2-40B4-BE49-F238E27FC236}">
              <a16:creationId xmlns:a16="http://schemas.microsoft.com/office/drawing/2014/main" id="{79D8B5A9-2684-42B1-BAEA-8E90CBC1568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71" name="Text Box 66">
          <a:extLst>
            <a:ext uri="{FF2B5EF4-FFF2-40B4-BE49-F238E27FC236}">
              <a16:creationId xmlns:a16="http://schemas.microsoft.com/office/drawing/2014/main" id="{92DB78E8-EB9F-4F84-A519-B45EF04B6C7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572" name="Text Box 67">
          <a:extLst>
            <a:ext uri="{FF2B5EF4-FFF2-40B4-BE49-F238E27FC236}">
              <a16:creationId xmlns:a16="http://schemas.microsoft.com/office/drawing/2014/main" id="{E74DB34E-77F6-49CA-A38D-C388BC7FB0B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3" name="Text Box 17">
          <a:extLst>
            <a:ext uri="{FF2B5EF4-FFF2-40B4-BE49-F238E27FC236}">
              <a16:creationId xmlns:a16="http://schemas.microsoft.com/office/drawing/2014/main" id="{974D71E2-D25A-426B-98B7-750AA3DA759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4" name="Text Box 18">
          <a:extLst>
            <a:ext uri="{FF2B5EF4-FFF2-40B4-BE49-F238E27FC236}">
              <a16:creationId xmlns:a16="http://schemas.microsoft.com/office/drawing/2014/main" id="{A0120E3A-3DF8-4BFD-BA71-66E714B827C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5" name="Text Box 19">
          <a:extLst>
            <a:ext uri="{FF2B5EF4-FFF2-40B4-BE49-F238E27FC236}">
              <a16:creationId xmlns:a16="http://schemas.microsoft.com/office/drawing/2014/main" id="{EC2A95ED-E4CE-41BA-A52E-8E6553CC3DD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6" name="Text Box 20">
          <a:extLst>
            <a:ext uri="{FF2B5EF4-FFF2-40B4-BE49-F238E27FC236}">
              <a16:creationId xmlns:a16="http://schemas.microsoft.com/office/drawing/2014/main" id="{2E47BF8F-15CD-454D-BF65-2B0C00318BAA}"/>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7" name="Text Box 21">
          <a:extLst>
            <a:ext uri="{FF2B5EF4-FFF2-40B4-BE49-F238E27FC236}">
              <a16:creationId xmlns:a16="http://schemas.microsoft.com/office/drawing/2014/main" id="{25CC31D0-93F2-4C93-AB77-F951BFE61BF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8" name="Text Box 22">
          <a:extLst>
            <a:ext uri="{FF2B5EF4-FFF2-40B4-BE49-F238E27FC236}">
              <a16:creationId xmlns:a16="http://schemas.microsoft.com/office/drawing/2014/main" id="{FEC30A79-FF30-4155-84E2-BA4EEE522A03}"/>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79" name="Text Box 23">
          <a:extLst>
            <a:ext uri="{FF2B5EF4-FFF2-40B4-BE49-F238E27FC236}">
              <a16:creationId xmlns:a16="http://schemas.microsoft.com/office/drawing/2014/main" id="{2523C858-F5C1-4162-B3A3-0385EF1434FF}"/>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0" name="Text Box 24">
          <a:extLst>
            <a:ext uri="{FF2B5EF4-FFF2-40B4-BE49-F238E27FC236}">
              <a16:creationId xmlns:a16="http://schemas.microsoft.com/office/drawing/2014/main" id="{42C8B240-6A71-429A-B81F-7D2C725CCB3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1" name="Text Box 25">
          <a:extLst>
            <a:ext uri="{FF2B5EF4-FFF2-40B4-BE49-F238E27FC236}">
              <a16:creationId xmlns:a16="http://schemas.microsoft.com/office/drawing/2014/main" id="{400584A1-4DC1-4AB2-A4A3-A7DCDF74C11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2" name="Text Box 26">
          <a:extLst>
            <a:ext uri="{FF2B5EF4-FFF2-40B4-BE49-F238E27FC236}">
              <a16:creationId xmlns:a16="http://schemas.microsoft.com/office/drawing/2014/main" id="{F0DDCD29-EDFC-4805-BD7A-2488DD2844E6}"/>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3" name="Text Box 27">
          <a:extLst>
            <a:ext uri="{FF2B5EF4-FFF2-40B4-BE49-F238E27FC236}">
              <a16:creationId xmlns:a16="http://schemas.microsoft.com/office/drawing/2014/main" id="{FAC15E86-42FA-4E3B-95A1-FEB6284F3C6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4" name="Text Box 28">
          <a:extLst>
            <a:ext uri="{FF2B5EF4-FFF2-40B4-BE49-F238E27FC236}">
              <a16:creationId xmlns:a16="http://schemas.microsoft.com/office/drawing/2014/main" id="{B932B6B9-595A-4D38-91BE-B7D95CEF785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5" name="Text Box 29">
          <a:extLst>
            <a:ext uri="{FF2B5EF4-FFF2-40B4-BE49-F238E27FC236}">
              <a16:creationId xmlns:a16="http://schemas.microsoft.com/office/drawing/2014/main" id="{BF284936-7A50-4423-BADD-E107642CDBCA}"/>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6" name="Text Box 30">
          <a:extLst>
            <a:ext uri="{FF2B5EF4-FFF2-40B4-BE49-F238E27FC236}">
              <a16:creationId xmlns:a16="http://schemas.microsoft.com/office/drawing/2014/main" id="{5913EF3C-68A3-479C-8DE1-46FB36D01FF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7" name="Text Box 31">
          <a:extLst>
            <a:ext uri="{FF2B5EF4-FFF2-40B4-BE49-F238E27FC236}">
              <a16:creationId xmlns:a16="http://schemas.microsoft.com/office/drawing/2014/main" id="{B5285C56-E7B2-4AA3-92C6-71467E83D94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8" name="Text Box 32">
          <a:extLst>
            <a:ext uri="{FF2B5EF4-FFF2-40B4-BE49-F238E27FC236}">
              <a16:creationId xmlns:a16="http://schemas.microsoft.com/office/drawing/2014/main" id="{670811C5-10C3-4AF5-A308-F2610F6958A0}"/>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89" name="Text Box 33">
          <a:extLst>
            <a:ext uri="{FF2B5EF4-FFF2-40B4-BE49-F238E27FC236}">
              <a16:creationId xmlns:a16="http://schemas.microsoft.com/office/drawing/2014/main" id="{5A108D50-8194-4567-9A5C-2426C230BB7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0" name="Text Box 34">
          <a:extLst>
            <a:ext uri="{FF2B5EF4-FFF2-40B4-BE49-F238E27FC236}">
              <a16:creationId xmlns:a16="http://schemas.microsoft.com/office/drawing/2014/main" id="{C86419F3-B20F-4448-8F80-34E369C8C45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1" name="Text Box 35">
          <a:extLst>
            <a:ext uri="{FF2B5EF4-FFF2-40B4-BE49-F238E27FC236}">
              <a16:creationId xmlns:a16="http://schemas.microsoft.com/office/drawing/2014/main" id="{6C79EB3C-320B-48AD-A8CB-4539F2DDC6CE}"/>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2" name="Text Box 36">
          <a:extLst>
            <a:ext uri="{FF2B5EF4-FFF2-40B4-BE49-F238E27FC236}">
              <a16:creationId xmlns:a16="http://schemas.microsoft.com/office/drawing/2014/main" id="{234AC2E9-EB17-4C64-928E-B14FDF7242BF}"/>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3" name="Text Box 37">
          <a:extLst>
            <a:ext uri="{FF2B5EF4-FFF2-40B4-BE49-F238E27FC236}">
              <a16:creationId xmlns:a16="http://schemas.microsoft.com/office/drawing/2014/main" id="{4CBBEC9B-3886-4434-98F4-7E9CBB0445C8}"/>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4" name="Text Box 38">
          <a:extLst>
            <a:ext uri="{FF2B5EF4-FFF2-40B4-BE49-F238E27FC236}">
              <a16:creationId xmlns:a16="http://schemas.microsoft.com/office/drawing/2014/main" id="{A880144A-A999-494A-A382-33EDF72759DC}"/>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5" name="Text Box 39">
          <a:extLst>
            <a:ext uri="{FF2B5EF4-FFF2-40B4-BE49-F238E27FC236}">
              <a16:creationId xmlns:a16="http://schemas.microsoft.com/office/drawing/2014/main" id="{BDC71630-1741-44AE-B09C-73FEAEB3633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6" name="Text Box 40">
          <a:extLst>
            <a:ext uri="{FF2B5EF4-FFF2-40B4-BE49-F238E27FC236}">
              <a16:creationId xmlns:a16="http://schemas.microsoft.com/office/drawing/2014/main" id="{9E3E3ED4-B48C-4BF9-8D93-BA0061ACCD10}"/>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7" name="Text Box 41">
          <a:extLst>
            <a:ext uri="{FF2B5EF4-FFF2-40B4-BE49-F238E27FC236}">
              <a16:creationId xmlns:a16="http://schemas.microsoft.com/office/drawing/2014/main" id="{440EEFBD-B4F2-4A5A-BC45-D47227F3AF1B}"/>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8" name="Text Box 42">
          <a:extLst>
            <a:ext uri="{FF2B5EF4-FFF2-40B4-BE49-F238E27FC236}">
              <a16:creationId xmlns:a16="http://schemas.microsoft.com/office/drawing/2014/main" id="{36E41C84-C39A-4C4E-AC2C-40F8FF7A21D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599" name="Text Box 43">
          <a:extLst>
            <a:ext uri="{FF2B5EF4-FFF2-40B4-BE49-F238E27FC236}">
              <a16:creationId xmlns:a16="http://schemas.microsoft.com/office/drawing/2014/main" id="{8331DD7B-ED31-4B85-8B6B-251D32EB329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0" name="Text Box 44">
          <a:extLst>
            <a:ext uri="{FF2B5EF4-FFF2-40B4-BE49-F238E27FC236}">
              <a16:creationId xmlns:a16="http://schemas.microsoft.com/office/drawing/2014/main" id="{FD40A071-01DB-4B96-8DF6-8F96F69BBAE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1" name="Text Box 45">
          <a:extLst>
            <a:ext uri="{FF2B5EF4-FFF2-40B4-BE49-F238E27FC236}">
              <a16:creationId xmlns:a16="http://schemas.microsoft.com/office/drawing/2014/main" id="{89B324AF-9737-47E0-AC43-88A4E2BC57F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2" name="Text Box 46">
          <a:extLst>
            <a:ext uri="{FF2B5EF4-FFF2-40B4-BE49-F238E27FC236}">
              <a16:creationId xmlns:a16="http://schemas.microsoft.com/office/drawing/2014/main" id="{ED3BF67E-8516-4C77-96E5-25AD25D3265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3" name="Text Box 47">
          <a:extLst>
            <a:ext uri="{FF2B5EF4-FFF2-40B4-BE49-F238E27FC236}">
              <a16:creationId xmlns:a16="http://schemas.microsoft.com/office/drawing/2014/main" id="{F6C981B0-94F7-48E4-8207-810E8DA4BFB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4" name="Text Box 48">
          <a:extLst>
            <a:ext uri="{FF2B5EF4-FFF2-40B4-BE49-F238E27FC236}">
              <a16:creationId xmlns:a16="http://schemas.microsoft.com/office/drawing/2014/main" id="{B0876524-E0AA-4396-9A53-19C2FD4C436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5" name="Text Box 49">
          <a:extLst>
            <a:ext uri="{FF2B5EF4-FFF2-40B4-BE49-F238E27FC236}">
              <a16:creationId xmlns:a16="http://schemas.microsoft.com/office/drawing/2014/main" id="{9DD884D3-BC4E-48A5-83D1-7F2EA4201250}"/>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6" name="Text Box 50">
          <a:extLst>
            <a:ext uri="{FF2B5EF4-FFF2-40B4-BE49-F238E27FC236}">
              <a16:creationId xmlns:a16="http://schemas.microsoft.com/office/drawing/2014/main" id="{EA9E6697-C8B1-40AE-97AD-AA6CB9FBBB76}"/>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7" name="Text Box 51">
          <a:extLst>
            <a:ext uri="{FF2B5EF4-FFF2-40B4-BE49-F238E27FC236}">
              <a16:creationId xmlns:a16="http://schemas.microsoft.com/office/drawing/2014/main" id="{1320552A-79EF-45BF-A5F4-8B166C39B28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8" name="Text Box 52">
          <a:extLst>
            <a:ext uri="{FF2B5EF4-FFF2-40B4-BE49-F238E27FC236}">
              <a16:creationId xmlns:a16="http://schemas.microsoft.com/office/drawing/2014/main" id="{D2B494B2-35C0-4A53-B67E-ED181A26CBD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09" name="Text Box 53">
          <a:extLst>
            <a:ext uri="{FF2B5EF4-FFF2-40B4-BE49-F238E27FC236}">
              <a16:creationId xmlns:a16="http://schemas.microsoft.com/office/drawing/2014/main" id="{512B427E-5A8A-466D-A0C5-0D612E15D7B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0" name="Text Box 54">
          <a:extLst>
            <a:ext uri="{FF2B5EF4-FFF2-40B4-BE49-F238E27FC236}">
              <a16:creationId xmlns:a16="http://schemas.microsoft.com/office/drawing/2014/main" id="{8237766B-9D80-403C-B0DB-7E8019D1ECB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1" name="Text Box 55">
          <a:extLst>
            <a:ext uri="{FF2B5EF4-FFF2-40B4-BE49-F238E27FC236}">
              <a16:creationId xmlns:a16="http://schemas.microsoft.com/office/drawing/2014/main" id="{1DC137D0-34F6-4628-B7CE-39F37150749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2" name="Text Box 56">
          <a:extLst>
            <a:ext uri="{FF2B5EF4-FFF2-40B4-BE49-F238E27FC236}">
              <a16:creationId xmlns:a16="http://schemas.microsoft.com/office/drawing/2014/main" id="{DCAC6555-D98F-43B8-94F3-8A12E46069C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3" name="Text Box 57">
          <a:extLst>
            <a:ext uri="{FF2B5EF4-FFF2-40B4-BE49-F238E27FC236}">
              <a16:creationId xmlns:a16="http://schemas.microsoft.com/office/drawing/2014/main" id="{07A38109-5532-4F25-9D2C-BE4F670CEDF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4" name="Text Box 58">
          <a:extLst>
            <a:ext uri="{FF2B5EF4-FFF2-40B4-BE49-F238E27FC236}">
              <a16:creationId xmlns:a16="http://schemas.microsoft.com/office/drawing/2014/main" id="{58A61B86-6D76-4021-92E1-D841271B1888}"/>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5" name="Text Box 59">
          <a:extLst>
            <a:ext uri="{FF2B5EF4-FFF2-40B4-BE49-F238E27FC236}">
              <a16:creationId xmlns:a16="http://schemas.microsoft.com/office/drawing/2014/main" id="{BE606ABC-4F9A-4167-8BAC-88FC920EB4DC}"/>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6" name="Text Box 60">
          <a:extLst>
            <a:ext uri="{FF2B5EF4-FFF2-40B4-BE49-F238E27FC236}">
              <a16:creationId xmlns:a16="http://schemas.microsoft.com/office/drawing/2014/main" id="{7BD2E386-C91F-4CCE-AF2C-F969730C3853}"/>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7" name="Text Box 61">
          <a:extLst>
            <a:ext uri="{FF2B5EF4-FFF2-40B4-BE49-F238E27FC236}">
              <a16:creationId xmlns:a16="http://schemas.microsoft.com/office/drawing/2014/main" id="{AE60E51D-BE4E-41F4-9A3C-A3D3385A7F7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8" name="Text Box 62">
          <a:extLst>
            <a:ext uri="{FF2B5EF4-FFF2-40B4-BE49-F238E27FC236}">
              <a16:creationId xmlns:a16="http://schemas.microsoft.com/office/drawing/2014/main" id="{D8B3A439-C9A6-4093-B8EC-44D15D6B446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19" name="Text Box 63">
          <a:extLst>
            <a:ext uri="{FF2B5EF4-FFF2-40B4-BE49-F238E27FC236}">
              <a16:creationId xmlns:a16="http://schemas.microsoft.com/office/drawing/2014/main" id="{57D832B5-15FA-49AA-B409-A038ECB9166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20" name="Text Box 64">
          <a:extLst>
            <a:ext uri="{FF2B5EF4-FFF2-40B4-BE49-F238E27FC236}">
              <a16:creationId xmlns:a16="http://schemas.microsoft.com/office/drawing/2014/main" id="{1F0D87FB-E4BF-430F-8162-AC104E9BA8D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21" name="Text Box 65">
          <a:extLst>
            <a:ext uri="{FF2B5EF4-FFF2-40B4-BE49-F238E27FC236}">
              <a16:creationId xmlns:a16="http://schemas.microsoft.com/office/drawing/2014/main" id="{D56936B9-D625-4D6F-9DD7-FE23A3956E1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22" name="Text Box 66">
          <a:extLst>
            <a:ext uri="{FF2B5EF4-FFF2-40B4-BE49-F238E27FC236}">
              <a16:creationId xmlns:a16="http://schemas.microsoft.com/office/drawing/2014/main" id="{7DE53F9B-0EE6-45F1-AC43-208786A4148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623" name="Text Box 67">
          <a:extLst>
            <a:ext uri="{FF2B5EF4-FFF2-40B4-BE49-F238E27FC236}">
              <a16:creationId xmlns:a16="http://schemas.microsoft.com/office/drawing/2014/main" id="{75096B2B-4B02-4F27-B759-0489770EB4F3}"/>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24" name="Text Box 17">
          <a:extLst>
            <a:ext uri="{FF2B5EF4-FFF2-40B4-BE49-F238E27FC236}">
              <a16:creationId xmlns:a16="http://schemas.microsoft.com/office/drawing/2014/main" id="{D428866A-E93C-4BAA-9B16-DF924AB33C3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25" name="Text Box 18">
          <a:extLst>
            <a:ext uri="{FF2B5EF4-FFF2-40B4-BE49-F238E27FC236}">
              <a16:creationId xmlns:a16="http://schemas.microsoft.com/office/drawing/2014/main" id="{A1539C3B-BBD3-4703-950B-B2AF63DF097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26" name="Text Box 19">
          <a:extLst>
            <a:ext uri="{FF2B5EF4-FFF2-40B4-BE49-F238E27FC236}">
              <a16:creationId xmlns:a16="http://schemas.microsoft.com/office/drawing/2014/main" id="{C306D3FC-5541-44F9-8361-4B370CE9ED8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27" name="Text Box 20">
          <a:extLst>
            <a:ext uri="{FF2B5EF4-FFF2-40B4-BE49-F238E27FC236}">
              <a16:creationId xmlns:a16="http://schemas.microsoft.com/office/drawing/2014/main" id="{856DE942-6788-44D0-B9B7-A57D6D6D8E91}"/>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28" name="Text Box 21">
          <a:extLst>
            <a:ext uri="{FF2B5EF4-FFF2-40B4-BE49-F238E27FC236}">
              <a16:creationId xmlns:a16="http://schemas.microsoft.com/office/drawing/2014/main" id="{DD41903F-0331-4040-B558-74476CD9CF5E}"/>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29" name="Text Box 22">
          <a:extLst>
            <a:ext uri="{FF2B5EF4-FFF2-40B4-BE49-F238E27FC236}">
              <a16:creationId xmlns:a16="http://schemas.microsoft.com/office/drawing/2014/main" id="{8BEA0D82-60C0-445F-BE01-A6B6DD0AFD5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0" name="Text Box 23">
          <a:extLst>
            <a:ext uri="{FF2B5EF4-FFF2-40B4-BE49-F238E27FC236}">
              <a16:creationId xmlns:a16="http://schemas.microsoft.com/office/drawing/2014/main" id="{1D76EFA9-7BE6-4AB1-A087-920EF03BD99A}"/>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1" name="Text Box 24">
          <a:extLst>
            <a:ext uri="{FF2B5EF4-FFF2-40B4-BE49-F238E27FC236}">
              <a16:creationId xmlns:a16="http://schemas.microsoft.com/office/drawing/2014/main" id="{B1622C16-D333-451A-B366-7E3240FF50D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2" name="Text Box 25">
          <a:extLst>
            <a:ext uri="{FF2B5EF4-FFF2-40B4-BE49-F238E27FC236}">
              <a16:creationId xmlns:a16="http://schemas.microsoft.com/office/drawing/2014/main" id="{C16E5CD2-7E86-4D70-A10F-5489D99E3B0F}"/>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3" name="Text Box 26">
          <a:extLst>
            <a:ext uri="{FF2B5EF4-FFF2-40B4-BE49-F238E27FC236}">
              <a16:creationId xmlns:a16="http://schemas.microsoft.com/office/drawing/2014/main" id="{6865CAED-C61B-493E-B785-356CFF90CD6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4" name="Text Box 27">
          <a:extLst>
            <a:ext uri="{FF2B5EF4-FFF2-40B4-BE49-F238E27FC236}">
              <a16:creationId xmlns:a16="http://schemas.microsoft.com/office/drawing/2014/main" id="{0D738BA0-798B-4E2D-9FF8-3DDE96EE6796}"/>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5" name="Text Box 28">
          <a:extLst>
            <a:ext uri="{FF2B5EF4-FFF2-40B4-BE49-F238E27FC236}">
              <a16:creationId xmlns:a16="http://schemas.microsoft.com/office/drawing/2014/main" id="{E2CDE320-D5A8-4BB7-993A-71D9E8DACC10}"/>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6" name="Text Box 29">
          <a:extLst>
            <a:ext uri="{FF2B5EF4-FFF2-40B4-BE49-F238E27FC236}">
              <a16:creationId xmlns:a16="http://schemas.microsoft.com/office/drawing/2014/main" id="{335CA3DF-5DFD-4FE4-85A5-1D5714A85886}"/>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7" name="Text Box 30">
          <a:extLst>
            <a:ext uri="{FF2B5EF4-FFF2-40B4-BE49-F238E27FC236}">
              <a16:creationId xmlns:a16="http://schemas.microsoft.com/office/drawing/2014/main" id="{3EE0221D-CC79-40C5-9499-34980612D91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8" name="Text Box 31">
          <a:extLst>
            <a:ext uri="{FF2B5EF4-FFF2-40B4-BE49-F238E27FC236}">
              <a16:creationId xmlns:a16="http://schemas.microsoft.com/office/drawing/2014/main" id="{57E95031-821C-42F5-B2EE-5836FC33D4B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39" name="Text Box 32">
          <a:extLst>
            <a:ext uri="{FF2B5EF4-FFF2-40B4-BE49-F238E27FC236}">
              <a16:creationId xmlns:a16="http://schemas.microsoft.com/office/drawing/2014/main" id="{98B867DF-5AD2-407C-A987-CF2A29065E9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0" name="Text Box 33">
          <a:extLst>
            <a:ext uri="{FF2B5EF4-FFF2-40B4-BE49-F238E27FC236}">
              <a16:creationId xmlns:a16="http://schemas.microsoft.com/office/drawing/2014/main" id="{341C6346-CE4A-4DC1-8FAC-4B856D7051B0}"/>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1" name="Text Box 34">
          <a:extLst>
            <a:ext uri="{FF2B5EF4-FFF2-40B4-BE49-F238E27FC236}">
              <a16:creationId xmlns:a16="http://schemas.microsoft.com/office/drawing/2014/main" id="{A602167C-0DCB-467F-8A5A-8B89710230A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2" name="Text Box 35">
          <a:extLst>
            <a:ext uri="{FF2B5EF4-FFF2-40B4-BE49-F238E27FC236}">
              <a16:creationId xmlns:a16="http://schemas.microsoft.com/office/drawing/2014/main" id="{9E995B24-3B40-4374-9228-2FCBE006D5DD}"/>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3" name="Text Box 36">
          <a:extLst>
            <a:ext uri="{FF2B5EF4-FFF2-40B4-BE49-F238E27FC236}">
              <a16:creationId xmlns:a16="http://schemas.microsoft.com/office/drawing/2014/main" id="{74D9A648-5EA9-4445-A9E2-D6C797DD4DAF}"/>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4" name="Text Box 37">
          <a:extLst>
            <a:ext uri="{FF2B5EF4-FFF2-40B4-BE49-F238E27FC236}">
              <a16:creationId xmlns:a16="http://schemas.microsoft.com/office/drawing/2014/main" id="{3CF81EE0-5DB1-4C40-9808-700E55934D4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5" name="Text Box 38">
          <a:extLst>
            <a:ext uri="{FF2B5EF4-FFF2-40B4-BE49-F238E27FC236}">
              <a16:creationId xmlns:a16="http://schemas.microsoft.com/office/drawing/2014/main" id="{25E2C09A-357D-4BE6-9DE3-96F7E01EB03D}"/>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6" name="Text Box 39">
          <a:extLst>
            <a:ext uri="{FF2B5EF4-FFF2-40B4-BE49-F238E27FC236}">
              <a16:creationId xmlns:a16="http://schemas.microsoft.com/office/drawing/2014/main" id="{A2C907A9-E600-441D-8CCA-A39DBB767F8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7" name="Text Box 40">
          <a:extLst>
            <a:ext uri="{FF2B5EF4-FFF2-40B4-BE49-F238E27FC236}">
              <a16:creationId xmlns:a16="http://schemas.microsoft.com/office/drawing/2014/main" id="{25B31284-BB66-4DA4-95C8-FDF219ED562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8" name="Text Box 41">
          <a:extLst>
            <a:ext uri="{FF2B5EF4-FFF2-40B4-BE49-F238E27FC236}">
              <a16:creationId xmlns:a16="http://schemas.microsoft.com/office/drawing/2014/main" id="{142CFB70-812A-4855-80FB-A713ABC96A70}"/>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49" name="Text Box 42">
          <a:extLst>
            <a:ext uri="{FF2B5EF4-FFF2-40B4-BE49-F238E27FC236}">
              <a16:creationId xmlns:a16="http://schemas.microsoft.com/office/drawing/2014/main" id="{0DAEC21B-6281-4C2A-B2D3-19059BBCA42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0" name="Text Box 43">
          <a:extLst>
            <a:ext uri="{FF2B5EF4-FFF2-40B4-BE49-F238E27FC236}">
              <a16:creationId xmlns:a16="http://schemas.microsoft.com/office/drawing/2014/main" id="{59A3F8A8-E190-4E0F-ADB0-9B6CC19FF3B1}"/>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1" name="Text Box 44">
          <a:extLst>
            <a:ext uri="{FF2B5EF4-FFF2-40B4-BE49-F238E27FC236}">
              <a16:creationId xmlns:a16="http://schemas.microsoft.com/office/drawing/2014/main" id="{F5C25FE0-1AA6-405D-9847-90D33772B6E1}"/>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2" name="Text Box 45">
          <a:extLst>
            <a:ext uri="{FF2B5EF4-FFF2-40B4-BE49-F238E27FC236}">
              <a16:creationId xmlns:a16="http://schemas.microsoft.com/office/drawing/2014/main" id="{16D2D0DF-F525-47B0-8B67-971A15A5072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3" name="Text Box 46">
          <a:extLst>
            <a:ext uri="{FF2B5EF4-FFF2-40B4-BE49-F238E27FC236}">
              <a16:creationId xmlns:a16="http://schemas.microsoft.com/office/drawing/2014/main" id="{FBAB95E2-0F2F-47A3-90B0-B007DD0043B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4" name="Text Box 47">
          <a:extLst>
            <a:ext uri="{FF2B5EF4-FFF2-40B4-BE49-F238E27FC236}">
              <a16:creationId xmlns:a16="http://schemas.microsoft.com/office/drawing/2014/main" id="{94658DD4-CA63-4961-87EE-860177E969F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5" name="Text Box 48">
          <a:extLst>
            <a:ext uri="{FF2B5EF4-FFF2-40B4-BE49-F238E27FC236}">
              <a16:creationId xmlns:a16="http://schemas.microsoft.com/office/drawing/2014/main" id="{5475AD00-A28E-4209-ABA7-1345E539C0A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6" name="Text Box 49">
          <a:extLst>
            <a:ext uri="{FF2B5EF4-FFF2-40B4-BE49-F238E27FC236}">
              <a16:creationId xmlns:a16="http://schemas.microsoft.com/office/drawing/2014/main" id="{C284447D-32B8-4D19-BCA8-426D5833C10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7" name="Text Box 50">
          <a:extLst>
            <a:ext uri="{FF2B5EF4-FFF2-40B4-BE49-F238E27FC236}">
              <a16:creationId xmlns:a16="http://schemas.microsoft.com/office/drawing/2014/main" id="{ACB0871D-1D57-4EB6-B8B4-0F8534E3D35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8" name="Text Box 51">
          <a:extLst>
            <a:ext uri="{FF2B5EF4-FFF2-40B4-BE49-F238E27FC236}">
              <a16:creationId xmlns:a16="http://schemas.microsoft.com/office/drawing/2014/main" id="{B8780AC2-6C03-46E5-B46E-6DEF93DC16A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59" name="Text Box 52">
          <a:extLst>
            <a:ext uri="{FF2B5EF4-FFF2-40B4-BE49-F238E27FC236}">
              <a16:creationId xmlns:a16="http://schemas.microsoft.com/office/drawing/2014/main" id="{04535E45-CEB3-48F9-BF7E-024F0C16E386}"/>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0" name="Text Box 53">
          <a:extLst>
            <a:ext uri="{FF2B5EF4-FFF2-40B4-BE49-F238E27FC236}">
              <a16:creationId xmlns:a16="http://schemas.microsoft.com/office/drawing/2014/main" id="{6B6DB0F9-803F-448F-B3BA-3C890869108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1" name="Text Box 54">
          <a:extLst>
            <a:ext uri="{FF2B5EF4-FFF2-40B4-BE49-F238E27FC236}">
              <a16:creationId xmlns:a16="http://schemas.microsoft.com/office/drawing/2014/main" id="{30EDF318-56E8-41D4-9202-DFAE1586BF9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2" name="Text Box 55">
          <a:extLst>
            <a:ext uri="{FF2B5EF4-FFF2-40B4-BE49-F238E27FC236}">
              <a16:creationId xmlns:a16="http://schemas.microsoft.com/office/drawing/2014/main" id="{0E327E19-9E67-4D6D-8161-F88B0003B4A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3" name="Text Box 56">
          <a:extLst>
            <a:ext uri="{FF2B5EF4-FFF2-40B4-BE49-F238E27FC236}">
              <a16:creationId xmlns:a16="http://schemas.microsoft.com/office/drawing/2014/main" id="{E1A62A75-829E-48BF-AC90-AB61C8AB5D0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4" name="Text Box 57">
          <a:extLst>
            <a:ext uri="{FF2B5EF4-FFF2-40B4-BE49-F238E27FC236}">
              <a16:creationId xmlns:a16="http://schemas.microsoft.com/office/drawing/2014/main" id="{0DA714BB-0509-403D-92BC-6512E100EFF1}"/>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5" name="Text Box 58">
          <a:extLst>
            <a:ext uri="{FF2B5EF4-FFF2-40B4-BE49-F238E27FC236}">
              <a16:creationId xmlns:a16="http://schemas.microsoft.com/office/drawing/2014/main" id="{CDDC3962-4828-4CE8-8EAD-C62F06CCC900}"/>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6" name="Text Box 59">
          <a:extLst>
            <a:ext uri="{FF2B5EF4-FFF2-40B4-BE49-F238E27FC236}">
              <a16:creationId xmlns:a16="http://schemas.microsoft.com/office/drawing/2014/main" id="{F575DC89-6ED1-42A2-92D8-4D741557337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7" name="Text Box 60">
          <a:extLst>
            <a:ext uri="{FF2B5EF4-FFF2-40B4-BE49-F238E27FC236}">
              <a16:creationId xmlns:a16="http://schemas.microsoft.com/office/drawing/2014/main" id="{86266B5C-24AA-4B76-8FF1-1E76265F8D3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8" name="Text Box 61">
          <a:extLst>
            <a:ext uri="{FF2B5EF4-FFF2-40B4-BE49-F238E27FC236}">
              <a16:creationId xmlns:a16="http://schemas.microsoft.com/office/drawing/2014/main" id="{C60AAC2D-1E91-483D-B7F0-0CD9245C071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69" name="Text Box 62">
          <a:extLst>
            <a:ext uri="{FF2B5EF4-FFF2-40B4-BE49-F238E27FC236}">
              <a16:creationId xmlns:a16="http://schemas.microsoft.com/office/drawing/2014/main" id="{67BE5231-C72B-4A17-BFFD-E26CBF59418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70" name="Text Box 63">
          <a:extLst>
            <a:ext uri="{FF2B5EF4-FFF2-40B4-BE49-F238E27FC236}">
              <a16:creationId xmlns:a16="http://schemas.microsoft.com/office/drawing/2014/main" id="{58FEEFFF-7CE2-49EC-9401-D1D01EB19DFD}"/>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71" name="Text Box 64">
          <a:extLst>
            <a:ext uri="{FF2B5EF4-FFF2-40B4-BE49-F238E27FC236}">
              <a16:creationId xmlns:a16="http://schemas.microsoft.com/office/drawing/2014/main" id="{107997BA-37C0-4239-9E99-C135C8BED2B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72" name="Text Box 65">
          <a:extLst>
            <a:ext uri="{FF2B5EF4-FFF2-40B4-BE49-F238E27FC236}">
              <a16:creationId xmlns:a16="http://schemas.microsoft.com/office/drawing/2014/main" id="{FF2EBCD2-920E-429F-AAD2-7A15FA01DED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73" name="Text Box 66">
          <a:extLst>
            <a:ext uri="{FF2B5EF4-FFF2-40B4-BE49-F238E27FC236}">
              <a16:creationId xmlns:a16="http://schemas.microsoft.com/office/drawing/2014/main" id="{EB785450-D6B1-4036-8AE0-4A8723A48467}"/>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674" name="Text Box 67">
          <a:extLst>
            <a:ext uri="{FF2B5EF4-FFF2-40B4-BE49-F238E27FC236}">
              <a16:creationId xmlns:a16="http://schemas.microsoft.com/office/drawing/2014/main" id="{FE42C2C0-97B0-4979-B29F-868A8A52A99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75" name="Text Box 17">
          <a:extLst>
            <a:ext uri="{FF2B5EF4-FFF2-40B4-BE49-F238E27FC236}">
              <a16:creationId xmlns:a16="http://schemas.microsoft.com/office/drawing/2014/main" id="{9129EA10-63C4-479E-88BB-0813D4421A9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76" name="Text Box 18">
          <a:extLst>
            <a:ext uri="{FF2B5EF4-FFF2-40B4-BE49-F238E27FC236}">
              <a16:creationId xmlns:a16="http://schemas.microsoft.com/office/drawing/2014/main" id="{0B61D73F-03EF-4891-8AD0-D0E9809F608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77" name="Text Box 19">
          <a:extLst>
            <a:ext uri="{FF2B5EF4-FFF2-40B4-BE49-F238E27FC236}">
              <a16:creationId xmlns:a16="http://schemas.microsoft.com/office/drawing/2014/main" id="{D87FE2FE-9A9C-42FE-8270-E0794FFAEE3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78" name="Text Box 20">
          <a:extLst>
            <a:ext uri="{FF2B5EF4-FFF2-40B4-BE49-F238E27FC236}">
              <a16:creationId xmlns:a16="http://schemas.microsoft.com/office/drawing/2014/main" id="{2685C716-F799-49FA-A139-ED8D3F521A9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79" name="Text Box 21">
          <a:extLst>
            <a:ext uri="{FF2B5EF4-FFF2-40B4-BE49-F238E27FC236}">
              <a16:creationId xmlns:a16="http://schemas.microsoft.com/office/drawing/2014/main" id="{01B43D52-A43F-4378-BE0B-FBB3D851BF0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0" name="Text Box 22">
          <a:extLst>
            <a:ext uri="{FF2B5EF4-FFF2-40B4-BE49-F238E27FC236}">
              <a16:creationId xmlns:a16="http://schemas.microsoft.com/office/drawing/2014/main" id="{6D5EC09D-508E-4A59-BEC0-427172A4F30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1" name="Text Box 23">
          <a:extLst>
            <a:ext uri="{FF2B5EF4-FFF2-40B4-BE49-F238E27FC236}">
              <a16:creationId xmlns:a16="http://schemas.microsoft.com/office/drawing/2014/main" id="{89BEF2B8-7A40-4E84-9892-A058447B917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2" name="Text Box 24">
          <a:extLst>
            <a:ext uri="{FF2B5EF4-FFF2-40B4-BE49-F238E27FC236}">
              <a16:creationId xmlns:a16="http://schemas.microsoft.com/office/drawing/2014/main" id="{FC2FBA10-18E9-445E-AF48-0E7CBC9CFB8E}"/>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3" name="Text Box 25">
          <a:extLst>
            <a:ext uri="{FF2B5EF4-FFF2-40B4-BE49-F238E27FC236}">
              <a16:creationId xmlns:a16="http://schemas.microsoft.com/office/drawing/2014/main" id="{9DFFC06F-BD47-4859-B269-B919A85D64A1}"/>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4" name="Text Box 26">
          <a:extLst>
            <a:ext uri="{FF2B5EF4-FFF2-40B4-BE49-F238E27FC236}">
              <a16:creationId xmlns:a16="http://schemas.microsoft.com/office/drawing/2014/main" id="{02CF0A4C-67AE-4431-8EF7-68BB4E83E99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5" name="Text Box 27">
          <a:extLst>
            <a:ext uri="{FF2B5EF4-FFF2-40B4-BE49-F238E27FC236}">
              <a16:creationId xmlns:a16="http://schemas.microsoft.com/office/drawing/2014/main" id="{F2D548C6-A300-4E65-9D9A-C40D5DB3DC3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6" name="Text Box 28">
          <a:extLst>
            <a:ext uri="{FF2B5EF4-FFF2-40B4-BE49-F238E27FC236}">
              <a16:creationId xmlns:a16="http://schemas.microsoft.com/office/drawing/2014/main" id="{458B0C80-05FF-4FD6-AAF4-F8C70CBE73E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7" name="Text Box 29">
          <a:extLst>
            <a:ext uri="{FF2B5EF4-FFF2-40B4-BE49-F238E27FC236}">
              <a16:creationId xmlns:a16="http://schemas.microsoft.com/office/drawing/2014/main" id="{CA79B17C-170C-4703-B0EF-03FB4F493158}"/>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8" name="Text Box 30">
          <a:extLst>
            <a:ext uri="{FF2B5EF4-FFF2-40B4-BE49-F238E27FC236}">
              <a16:creationId xmlns:a16="http://schemas.microsoft.com/office/drawing/2014/main" id="{EB85A4B8-62DA-4864-BD4A-502A525512E9}"/>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89" name="Text Box 31">
          <a:extLst>
            <a:ext uri="{FF2B5EF4-FFF2-40B4-BE49-F238E27FC236}">
              <a16:creationId xmlns:a16="http://schemas.microsoft.com/office/drawing/2014/main" id="{D2554B2E-56F0-47F2-AB15-C330B2E2F655}"/>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0" name="Text Box 32">
          <a:extLst>
            <a:ext uri="{FF2B5EF4-FFF2-40B4-BE49-F238E27FC236}">
              <a16:creationId xmlns:a16="http://schemas.microsoft.com/office/drawing/2014/main" id="{2BF76DA2-AD01-4AAA-8853-EAF161A1C45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1" name="Text Box 33">
          <a:extLst>
            <a:ext uri="{FF2B5EF4-FFF2-40B4-BE49-F238E27FC236}">
              <a16:creationId xmlns:a16="http://schemas.microsoft.com/office/drawing/2014/main" id="{ABCFC595-2C85-4FA5-A04C-19374457C5C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2" name="Text Box 34">
          <a:extLst>
            <a:ext uri="{FF2B5EF4-FFF2-40B4-BE49-F238E27FC236}">
              <a16:creationId xmlns:a16="http://schemas.microsoft.com/office/drawing/2014/main" id="{62F8A2EE-079A-45A5-8390-A6FE31F70C2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3" name="Text Box 35">
          <a:extLst>
            <a:ext uri="{FF2B5EF4-FFF2-40B4-BE49-F238E27FC236}">
              <a16:creationId xmlns:a16="http://schemas.microsoft.com/office/drawing/2014/main" id="{F95531AF-9E9A-444F-9D73-441E8A46E40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4" name="Text Box 36">
          <a:extLst>
            <a:ext uri="{FF2B5EF4-FFF2-40B4-BE49-F238E27FC236}">
              <a16:creationId xmlns:a16="http://schemas.microsoft.com/office/drawing/2014/main" id="{DD6CD34B-D3B4-461B-9CAB-990244B43B7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5" name="Text Box 37">
          <a:extLst>
            <a:ext uri="{FF2B5EF4-FFF2-40B4-BE49-F238E27FC236}">
              <a16:creationId xmlns:a16="http://schemas.microsoft.com/office/drawing/2014/main" id="{6FD74D62-BC0A-4461-BCA9-F4BA9485602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6" name="Text Box 38">
          <a:extLst>
            <a:ext uri="{FF2B5EF4-FFF2-40B4-BE49-F238E27FC236}">
              <a16:creationId xmlns:a16="http://schemas.microsoft.com/office/drawing/2014/main" id="{D99F7D18-7521-4BC4-BAB0-DF3B9C10915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7" name="Text Box 39">
          <a:extLst>
            <a:ext uri="{FF2B5EF4-FFF2-40B4-BE49-F238E27FC236}">
              <a16:creationId xmlns:a16="http://schemas.microsoft.com/office/drawing/2014/main" id="{2686F5AA-C547-41F7-9979-96B8F3B1823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8" name="Text Box 40">
          <a:extLst>
            <a:ext uri="{FF2B5EF4-FFF2-40B4-BE49-F238E27FC236}">
              <a16:creationId xmlns:a16="http://schemas.microsoft.com/office/drawing/2014/main" id="{BD8CB231-C3DA-4EDB-ACC3-DC8A1F774B0A}"/>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699" name="Text Box 41">
          <a:extLst>
            <a:ext uri="{FF2B5EF4-FFF2-40B4-BE49-F238E27FC236}">
              <a16:creationId xmlns:a16="http://schemas.microsoft.com/office/drawing/2014/main" id="{5E24D43A-2F8F-4D2D-B57E-A25E136B8D5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0" name="Text Box 42">
          <a:extLst>
            <a:ext uri="{FF2B5EF4-FFF2-40B4-BE49-F238E27FC236}">
              <a16:creationId xmlns:a16="http://schemas.microsoft.com/office/drawing/2014/main" id="{5461A99C-D0FF-4935-A480-35345F187661}"/>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1" name="Text Box 43">
          <a:extLst>
            <a:ext uri="{FF2B5EF4-FFF2-40B4-BE49-F238E27FC236}">
              <a16:creationId xmlns:a16="http://schemas.microsoft.com/office/drawing/2014/main" id="{F7C94686-C1F9-4366-987D-F9894AFCB62D}"/>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2" name="Text Box 44">
          <a:extLst>
            <a:ext uri="{FF2B5EF4-FFF2-40B4-BE49-F238E27FC236}">
              <a16:creationId xmlns:a16="http://schemas.microsoft.com/office/drawing/2014/main" id="{DBAAE52F-C0F0-4363-8ADD-09BFD467DB5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3" name="Text Box 45">
          <a:extLst>
            <a:ext uri="{FF2B5EF4-FFF2-40B4-BE49-F238E27FC236}">
              <a16:creationId xmlns:a16="http://schemas.microsoft.com/office/drawing/2014/main" id="{45D5D893-8A69-406F-9475-8905EDCC96C1}"/>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4" name="Text Box 46">
          <a:extLst>
            <a:ext uri="{FF2B5EF4-FFF2-40B4-BE49-F238E27FC236}">
              <a16:creationId xmlns:a16="http://schemas.microsoft.com/office/drawing/2014/main" id="{0F3A0DBB-4E02-49B0-9B69-0B12FBF9506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5" name="Text Box 47">
          <a:extLst>
            <a:ext uri="{FF2B5EF4-FFF2-40B4-BE49-F238E27FC236}">
              <a16:creationId xmlns:a16="http://schemas.microsoft.com/office/drawing/2014/main" id="{16D3FABF-83AC-4FF8-95B1-C17DE720E7A4}"/>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6" name="Text Box 48">
          <a:extLst>
            <a:ext uri="{FF2B5EF4-FFF2-40B4-BE49-F238E27FC236}">
              <a16:creationId xmlns:a16="http://schemas.microsoft.com/office/drawing/2014/main" id="{5A629278-ECA3-4FFD-B698-80BCCF92E45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7" name="Text Box 49">
          <a:extLst>
            <a:ext uri="{FF2B5EF4-FFF2-40B4-BE49-F238E27FC236}">
              <a16:creationId xmlns:a16="http://schemas.microsoft.com/office/drawing/2014/main" id="{7359CA4F-5F02-43C1-A2E8-2E9C4A81A36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8" name="Text Box 50">
          <a:extLst>
            <a:ext uri="{FF2B5EF4-FFF2-40B4-BE49-F238E27FC236}">
              <a16:creationId xmlns:a16="http://schemas.microsoft.com/office/drawing/2014/main" id="{4BB3153A-30C4-42BE-9275-351D8B23AF4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09" name="Text Box 51">
          <a:extLst>
            <a:ext uri="{FF2B5EF4-FFF2-40B4-BE49-F238E27FC236}">
              <a16:creationId xmlns:a16="http://schemas.microsoft.com/office/drawing/2014/main" id="{8AB4B8DF-1EDF-429E-83F7-D1D55C6A5EF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0" name="Text Box 52">
          <a:extLst>
            <a:ext uri="{FF2B5EF4-FFF2-40B4-BE49-F238E27FC236}">
              <a16:creationId xmlns:a16="http://schemas.microsoft.com/office/drawing/2014/main" id="{DB148362-D728-4777-8A9D-3051A805D05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1" name="Text Box 53">
          <a:extLst>
            <a:ext uri="{FF2B5EF4-FFF2-40B4-BE49-F238E27FC236}">
              <a16:creationId xmlns:a16="http://schemas.microsoft.com/office/drawing/2014/main" id="{8BDF3374-30B6-45C7-917F-A31EF9045FF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2" name="Text Box 54">
          <a:extLst>
            <a:ext uri="{FF2B5EF4-FFF2-40B4-BE49-F238E27FC236}">
              <a16:creationId xmlns:a16="http://schemas.microsoft.com/office/drawing/2014/main" id="{4337BE39-BA1A-4965-94A3-FC0690586C06}"/>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3" name="Text Box 55">
          <a:extLst>
            <a:ext uri="{FF2B5EF4-FFF2-40B4-BE49-F238E27FC236}">
              <a16:creationId xmlns:a16="http://schemas.microsoft.com/office/drawing/2014/main" id="{8E2AC0EC-B902-4C58-9196-5BF0BDA4518B}"/>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4" name="Text Box 56">
          <a:extLst>
            <a:ext uri="{FF2B5EF4-FFF2-40B4-BE49-F238E27FC236}">
              <a16:creationId xmlns:a16="http://schemas.microsoft.com/office/drawing/2014/main" id="{2671E602-074C-4B2B-8FC8-B38116198907}"/>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5" name="Text Box 57">
          <a:extLst>
            <a:ext uri="{FF2B5EF4-FFF2-40B4-BE49-F238E27FC236}">
              <a16:creationId xmlns:a16="http://schemas.microsoft.com/office/drawing/2014/main" id="{C0EE3A6D-E944-40BA-BC24-611D86BDF53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6" name="Text Box 58">
          <a:extLst>
            <a:ext uri="{FF2B5EF4-FFF2-40B4-BE49-F238E27FC236}">
              <a16:creationId xmlns:a16="http://schemas.microsoft.com/office/drawing/2014/main" id="{B6E745AE-FBF0-4DAB-9354-DB67C72BBA6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7" name="Text Box 59">
          <a:extLst>
            <a:ext uri="{FF2B5EF4-FFF2-40B4-BE49-F238E27FC236}">
              <a16:creationId xmlns:a16="http://schemas.microsoft.com/office/drawing/2014/main" id="{E2520851-1967-44A9-A476-BF3E408F1EBB}"/>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8" name="Text Box 60">
          <a:extLst>
            <a:ext uri="{FF2B5EF4-FFF2-40B4-BE49-F238E27FC236}">
              <a16:creationId xmlns:a16="http://schemas.microsoft.com/office/drawing/2014/main" id="{DB07BCB5-0546-458E-B6FB-447DD61D777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19" name="Text Box 61">
          <a:extLst>
            <a:ext uri="{FF2B5EF4-FFF2-40B4-BE49-F238E27FC236}">
              <a16:creationId xmlns:a16="http://schemas.microsoft.com/office/drawing/2014/main" id="{D6574DA8-B647-4B5B-82CE-9F8E8B8760C0}"/>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0" name="Text Box 62">
          <a:extLst>
            <a:ext uri="{FF2B5EF4-FFF2-40B4-BE49-F238E27FC236}">
              <a16:creationId xmlns:a16="http://schemas.microsoft.com/office/drawing/2014/main" id="{2C5377D8-E567-4569-8F09-D654BF04660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1" name="Text Box 63">
          <a:extLst>
            <a:ext uri="{FF2B5EF4-FFF2-40B4-BE49-F238E27FC236}">
              <a16:creationId xmlns:a16="http://schemas.microsoft.com/office/drawing/2014/main" id="{650ED248-DE27-43B1-BF5B-E80CF30A6113}"/>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2" name="Text Box 64">
          <a:extLst>
            <a:ext uri="{FF2B5EF4-FFF2-40B4-BE49-F238E27FC236}">
              <a16:creationId xmlns:a16="http://schemas.microsoft.com/office/drawing/2014/main" id="{C391927D-8D11-422B-B470-073972B449FC}"/>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3" name="Text Box 65">
          <a:extLst>
            <a:ext uri="{FF2B5EF4-FFF2-40B4-BE49-F238E27FC236}">
              <a16:creationId xmlns:a16="http://schemas.microsoft.com/office/drawing/2014/main" id="{F05DC3E0-44C5-4B40-A654-465CE980B10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4" name="Text Box 66">
          <a:extLst>
            <a:ext uri="{FF2B5EF4-FFF2-40B4-BE49-F238E27FC236}">
              <a16:creationId xmlns:a16="http://schemas.microsoft.com/office/drawing/2014/main" id="{597C114E-7B6D-4956-8E8F-9F9F2FEC9172}"/>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214312</xdr:rowOff>
    </xdr:to>
    <xdr:sp macro="" textlink="">
      <xdr:nvSpPr>
        <xdr:cNvPr id="725" name="Text Box 67">
          <a:extLst>
            <a:ext uri="{FF2B5EF4-FFF2-40B4-BE49-F238E27FC236}">
              <a16:creationId xmlns:a16="http://schemas.microsoft.com/office/drawing/2014/main" id="{6DF28854-EBD7-4384-B443-D84BC7F59E2F}"/>
            </a:ext>
          </a:extLst>
        </xdr:cNvPr>
        <xdr:cNvSpPr txBox="1">
          <a:spLocks noChangeArrowheads="1"/>
        </xdr:cNvSpPr>
      </xdr:nvSpPr>
      <xdr:spPr bwMode="auto">
        <a:xfrm>
          <a:off x="4552950" y="64684275"/>
          <a:ext cx="76200" cy="212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26" name="Text Box 17">
          <a:extLst>
            <a:ext uri="{FF2B5EF4-FFF2-40B4-BE49-F238E27FC236}">
              <a16:creationId xmlns:a16="http://schemas.microsoft.com/office/drawing/2014/main" id="{D8612127-60EA-4F1D-9AF0-9EC1CACA549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27" name="Text Box 18">
          <a:extLst>
            <a:ext uri="{FF2B5EF4-FFF2-40B4-BE49-F238E27FC236}">
              <a16:creationId xmlns:a16="http://schemas.microsoft.com/office/drawing/2014/main" id="{698EB3B4-2C4C-4BD7-996C-7AB56BEDE96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28" name="Text Box 19">
          <a:extLst>
            <a:ext uri="{FF2B5EF4-FFF2-40B4-BE49-F238E27FC236}">
              <a16:creationId xmlns:a16="http://schemas.microsoft.com/office/drawing/2014/main" id="{A90E39A6-7664-4802-BD0D-A1B1E3F8C3D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29" name="Text Box 20">
          <a:extLst>
            <a:ext uri="{FF2B5EF4-FFF2-40B4-BE49-F238E27FC236}">
              <a16:creationId xmlns:a16="http://schemas.microsoft.com/office/drawing/2014/main" id="{B129FC5F-2F09-427A-BA83-FC4CBFF0E65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0" name="Text Box 21">
          <a:extLst>
            <a:ext uri="{FF2B5EF4-FFF2-40B4-BE49-F238E27FC236}">
              <a16:creationId xmlns:a16="http://schemas.microsoft.com/office/drawing/2014/main" id="{73931309-6BBE-4886-89A6-66459CAB8AB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1" name="Text Box 22">
          <a:extLst>
            <a:ext uri="{FF2B5EF4-FFF2-40B4-BE49-F238E27FC236}">
              <a16:creationId xmlns:a16="http://schemas.microsoft.com/office/drawing/2014/main" id="{6A98C11A-DA5C-4FB6-BE94-5FACCE675DC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2" name="Text Box 23">
          <a:extLst>
            <a:ext uri="{FF2B5EF4-FFF2-40B4-BE49-F238E27FC236}">
              <a16:creationId xmlns:a16="http://schemas.microsoft.com/office/drawing/2014/main" id="{3806F305-FF68-4D4F-9C2B-4A133A79E0E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3" name="Text Box 24">
          <a:extLst>
            <a:ext uri="{FF2B5EF4-FFF2-40B4-BE49-F238E27FC236}">
              <a16:creationId xmlns:a16="http://schemas.microsoft.com/office/drawing/2014/main" id="{697093C3-96DA-4DA6-9EA5-5A1963194C7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4" name="Text Box 25">
          <a:extLst>
            <a:ext uri="{FF2B5EF4-FFF2-40B4-BE49-F238E27FC236}">
              <a16:creationId xmlns:a16="http://schemas.microsoft.com/office/drawing/2014/main" id="{A80317A9-44A8-46C1-B744-7C318235F63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5" name="Text Box 26">
          <a:extLst>
            <a:ext uri="{FF2B5EF4-FFF2-40B4-BE49-F238E27FC236}">
              <a16:creationId xmlns:a16="http://schemas.microsoft.com/office/drawing/2014/main" id="{B2FC0C83-69B2-4B3F-B8E8-BC66C252639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6" name="Text Box 27">
          <a:extLst>
            <a:ext uri="{FF2B5EF4-FFF2-40B4-BE49-F238E27FC236}">
              <a16:creationId xmlns:a16="http://schemas.microsoft.com/office/drawing/2014/main" id="{2C5316D7-2BF8-43C7-B1DD-C62B6FA08B1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7" name="Text Box 28">
          <a:extLst>
            <a:ext uri="{FF2B5EF4-FFF2-40B4-BE49-F238E27FC236}">
              <a16:creationId xmlns:a16="http://schemas.microsoft.com/office/drawing/2014/main" id="{4B6AC23E-C610-4553-B469-5A2F135E906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8" name="Text Box 29">
          <a:extLst>
            <a:ext uri="{FF2B5EF4-FFF2-40B4-BE49-F238E27FC236}">
              <a16:creationId xmlns:a16="http://schemas.microsoft.com/office/drawing/2014/main" id="{CA82179A-C392-47B2-A444-DADB6548437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39" name="Text Box 30">
          <a:extLst>
            <a:ext uri="{FF2B5EF4-FFF2-40B4-BE49-F238E27FC236}">
              <a16:creationId xmlns:a16="http://schemas.microsoft.com/office/drawing/2014/main" id="{32162020-EB71-4A58-88E1-2E9EBADF60E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0" name="Text Box 31">
          <a:extLst>
            <a:ext uri="{FF2B5EF4-FFF2-40B4-BE49-F238E27FC236}">
              <a16:creationId xmlns:a16="http://schemas.microsoft.com/office/drawing/2014/main" id="{8715FEE1-5F72-4E18-B94F-819D65DD361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1" name="Text Box 32">
          <a:extLst>
            <a:ext uri="{FF2B5EF4-FFF2-40B4-BE49-F238E27FC236}">
              <a16:creationId xmlns:a16="http://schemas.microsoft.com/office/drawing/2014/main" id="{B2BB47D7-C5F8-4B4A-9AB9-DA609001180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2" name="Text Box 33">
          <a:extLst>
            <a:ext uri="{FF2B5EF4-FFF2-40B4-BE49-F238E27FC236}">
              <a16:creationId xmlns:a16="http://schemas.microsoft.com/office/drawing/2014/main" id="{E95C0818-383F-4272-8FB5-CA5017284CD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3" name="Text Box 34">
          <a:extLst>
            <a:ext uri="{FF2B5EF4-FFF2-40B4-BE49-F238E27FC236}">
              <a16:creationId xmlns:a16="http://schemas.microsoft.com/office/drawing/2014/main" id="{C3010949-143B-415F-A23B-67AE0139F89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4" name="Text Box 35">
          <a:extLst>
            <a:ext uri="{FF2B5EF4-FFF2-40B4-BE49-F238E27FC236}">
              <a16:creationId xmlns:a16="http://schemas.microsoft.com/office/drawing/2014/main" id="{5AAEEFFB-E23C-42A6-89AE-24348607993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5" name="Text Box 36">
          <a:extLst>
            <a:ext uri="{FF2B5EF4-FFF2-40B4-BE49-F238E27FC236}">
              <a16:creationId xmlns:a16="http://schemas.microsoft.com/office/drawing/2014/main" id="{E66509D9-8DC0-4E29-A5A0-ED912BCCC87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6" name="Text Box 37">
          <a:extLst>
            <a:ext uri="{FF2B5EF4-FFF2-40B4-BE49-F238E27FC236}">
              <a16:creationId xmlns:a16="http://schemas.microsoft.com/office/drawing/2014/main" id="{622398B3-F372-439C-BEBD-779D62D355C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7" name="Text Box 38">
          <a:extLst>
            <a:ext uri="{FF2B5EF4-FFF2-40B4-BE49-F238E27FC236}">
              <a16:creationId xmlns:a16="http://schemas.microsoft.com/office/drawing/2014/main" id="{907FEF2D-D03F-4DB7-9CD7-07A94AA721B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8" name="Text Box 39">
          <a:extLst>
            <a:ext uri="{FF2B5EF4-FFF2-40B4-BE49-F238E27FC236}">
              <a16:creationId xmlns:a16="http://schemas.microsoft.com/office/drawing/2014/main" id="{D6E75BC4-7C69-415B-8E7A-4C5327AF066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49" name="Text Box 40">
          <a:extLst>
            <a:ext uri="{FF2B5EF4-FFF2-40B4-BE49-F238E27FC236}">
              <a16:creationId xmlns:a16="http://schemas.microsoft.com/office/drawing/2014/main" id="{A9A367CE-AE50-46FB-A142-23B6E92D7C5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0" name="Text Box 41">
          <a:extLst>
            <a:ext uri="{FF2B5EF4-FFF2-40B4-BE49-F238E27FC236}">
              <a16:creationId xmlns:a16="http://schemas.microsoft.com/office/drawing/2014/main" id="{3C1C28F8-8BDF-4B3E-87E1-8E6AC0224B6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1" name="Text Box 42">
          <a:extLst>
            <a:ext uri="{FF2B5EF4-FFF2-40B4-BE49-F238E27FC236}">
              <a16:creationId xmlns:a16="http://schemas.microsoft.com/office/drawing/2014/main" id="{BDF70194-3D6C-4981-A0ED-83F5ECF8B58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2" name="Text Box 43">
          <a:extLst>
            <a:ext uri="{FF2B5EF4-FFF2-40B4-BE49-F238E27FC236}">
              <a16:creationId xmlns:a16="http://schemas.microsoft.com/office/drawing/2014/main" id="{AB9691BD-CD44-48EA-BE94-B59AF829784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3" name="Text Box 44">
          <a:extLst>
            <a:ext uri="{FF2B5EF4-FFF2-40B4-BE49-F238E27FC236}">
              <a16:creationId xmlns:a16="http://schemas.microsoft.com/office/drawing/2014/main" id="{D1B64E4A-3E21-4E4C-99DE-C91608F96A4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4" name="Text Box 45">
          <a:extLst>
            <a:ext uri="{FF2B5EF4-FFF2-40B4-BE49-F238E27FC236}">
              <a16:creationId xmlns:a16="http://schemas.microsoft.com/office/drawing/2014/main" id="{05098D23-0277-425B-8482-59DC100A4B5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5" name="Text Box 46">
          <a:extLst>
            <a:ext uri="{FF2B5EF4-FFF2-40B4-BE49-F238E27FC236}">
              <a16:creationId xmlns:a16="http://schemas.microsoft.com/office/drawing/2014/main" id="{4B82BF7F-0556-4FE7-9D56-E6D99620FD1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6" name="Text Box 47">
          <a:extLst>
            <a:ext uri="{FF2B5EF4-FFF2-40B4-BE49-F238E27FC236}">
              <a16:creationId xmlns:a16="http://schemas.microsoft.com/office/drawing/2014/main" id="{C4F3695E-39FE-41C9-B24A-FF95FF19631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7" name="Text Box 48">
          <a:extLst>
            <a:ext uri="{FF2B5EF4-FFF2-40B4-BE49-F238E27FC236}">
              <a16:creationId xmlns:a16="http://schemas.microsoft.com/office/drawing/2014/main" id="{C9853580-0F8F-4571-9097-84FC0DF1094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8" name="Text Box 49">
          <a:extLst>
            <a:ext uri="{FF2B5EF4-FFF2-40B4-BE49-F238E27FC236}">
              <a16:creationId xmlns:a16="http://schemas.microsoft.com/office/drawing/2014/main" id="{BF94A646-CF99-429E-8781-5D0A3C1E735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59" name="Text Box 50">
          <a:extLst>
            <a:ext uri="{FF2B5EF4-FFF2-40B4-BE49-F238E27FC236}">
              <a16:creationId xmlns:a16="http://schemas.microsoft.com/office/drawing/2014/main" id="{92E05C4C-0589-4B17-B9EE-62E2F031B15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0" name="Text Box 51">
          <a:extLst>
            <a:ext uri="{FF2B5EF4-FFF2-40B4-BE49-F238E27FC236}">
              <a16:creationId xmlns:a16="http://schemas.microsoft.com/office/drawing/2014/main" id="{00822EA6-02CC-42B9-9673-BB155CF9366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1" name="Text Box 52">
          <a:extLst>
            <a:ext uri="{FF2B5EF4-FFF2-40B4-BE49-F238E27FC236}">
              <a16:creationId xmlns:a16="http://schemas.microsoft.com/office/drawing/2014/main" id="{F40DC717-F37A-49A9-A3DD-82F742DA190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2" name="Text Box 53">
          <a:extLst>
            <a:ext uri="{FF2B5EF4-FFF2-40B4-BE49-F238E27FC236}">
              <a16:creationId xmlns:a16="http://schemas.microsoft.com/office/drawing/2014/main" id="{F7F0D042-4A60-4A49-A7F9-8383AA83363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3" name="Text Box 54">
          <a:extLst>
            <a:ext uri="{FF2B5EF4-FFF2-40B4-BE49-F238E27FC236}">
              <a16:creationId xmlns:a16="http://schemas.microsoft.com/office/drawing/2014/main" id="{A353EC9A-125F-4C72-B970-5A7998FAD00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4" name="Text Box 55">
          <a:extLst>
            <a:ext uri="{FF2B5EF4-FFF2-40B4-BE49-F238E27FC236}">
              <a16:creationId xmlns:a16="http://schemas.microsoft.com/office/drawing/2014/main" id="{A800502F-B174-496E-ADAE-9173734F7E8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5" name="Text Box 56">
          <a:extLst>
            <a:ext uri="{FF2B5EF4-FFF2-40B4-BE49-F238E27FC236}">
              <a16:creationId xmlns:a16="http://schemas.microsoft.com/office/drawing/2014/main" id="{B4BA5911-D66C-4120-8535-838A442AB41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6" name="Text Box 57">
          <a:extLst>
            <a:ext uri="{FF2B5EF4-FFF2-40B4-BE49-F238E27FC236}">
              <a16:creationId xmlns:a16="http://schemas.microsoft.com/office/drawing/2014/main" id="{D1A612DD-D2EC-4F6E-9554-034A28BFB72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7" name="Text Box 58">
          <a:extLst>
            <a:ext uri="{FF2B5EF4-FFF2-40B4-BE49-F238E27FC236}">
              <a16:creationId xmlns:a16="http://schemas.microsoft.com/office/drawing/2014/main" id="{342BD3B6-6CC0-452A-8F33-B19C17CFAAD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8" name="Text Box 59">
          <a:extLst>
            <a:ext uri="{FF2B5EF4-FFF2-40B4-BE49-F238E27FC236}">
              <a16:creationId xmlns:a16="http://schemas.microsoft.com/office/drawing/2014/main" id="{AF1FA416-08D6-4CB2-8BF7-634E79CC802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69" name="Text Box 60">
          <a:extLst>
            <a:ext uri="{FF2B5EF4-FFF2-40B4-BE49-F238E27FC236}">
              <a16:creationId xmlns:a16="http://schemas.microsoft.com/office/drawing/2014/main" id="{10DFCAD2-2327-4690-878B-2C4C205EA65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0" name="Text Box 61">
          <a:extLst>
            <a:ext uri="{FF2B5EF4-FFF2-40B4-BE49-F238E27FC236}">
              <a16:creationId xmlns:a16="http://schemas.microsoft.com/office/drawing/2014/main" id="{6DD55CBD-25CF-47B8-94D5-94D74AF0589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1" name="Text Box 62">
          <a:extLst>
            <a:ext uri="{FF2B5EF4-FFF2-40B4-BE49-F238E27FC236}">
              <a16:creationId xmlns:a16="http://schemas.microsoft.com/office/drawing/2014/main" id="{C0BC239C-4719-4244-BFB9-FECBAB46054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2" name="Text Box 63">
          <a:extLst>
            <a:ext uri="{FF2B5EF4-FFF2-40B4-BE49-F238E27FC236}">
              <a16:creationId xmlns:a16="http://schemas.microsoft.com/office/drawing/2014/main" id="{E2E18884-6594-4B8A-BFD8-684A1D9E4BD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3" name="Text Box 64">
          <a:extLst>
            <a:ext uri="{FF2B5EF4-FFF2-40B4-BE49-F238E27FC236}">
              <a16:creationId xmlns:a16="http://schemas.microsoft.com/office/drawing/2014/main" id="{6BD7B0FF-6493-491E-8C63-0B603F28404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4" name="Text Box 65">
          <a:extLst>
            <a:ext uri="{FF2B5EF4-FFF2-40B4-BE49-F238E27FC236}">
              <a16:creationId xmlns:a16="http://schemas.microsoft.com/office/drawing/2014/main" id="{F62D9845-2839-4E89-B7A3-59839D15851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5" name="Text Box 66">
          <a:extLst>
            <a:ext uri="{FF2B5EF4-FFF2-40B4-BE49-F238E27FC236}">
              <a16:creationId xmlns:a16="http://schemas.microsoft.com/office/drawing/2014/main" id="{3E396C80-0DB9-4DD5-A25C-0D993DBC6AF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776" name="Text Box 67">
          <a:extLst>
            <a:ext uri="{FF2B5EF4-FFF2-40B4-BE49-F238E27FC236}">
              <a16:creationId xmlns:a16="http://schemas.microsoft.com/office/drawing/2014/main" id="{477EA2EC-132F-47AE-B4ED-BA5DA9B7D50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77" name="Text Box 17">
          <a:extLst>
            <a:ext uri="{FF2B5EF4-FFF2-40B4-BE49-F238E27FC236}">
              <a16:creationId xmlns:a16="http://schemas.microsoft.com/office/drawing/2014/main" id="{EE2216DD-E6EF-4516-B919-02A30A716FA5}"/>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78" name="Text Box 18">
          <a:extLst>
            <a:ext uri="{FF2B5EF4-FFF2-40B4-BE49-F238E27FC236}">
              <a16:creationId xmlns:a16="http://schemas.microsoft.com/office/drawing/2014/main" id="{73DEF312-CB95-400E-B50A-D78BDFE3B18C}"/>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79" name="Text Box 19">
          <a:extLst>
            <a:ext uri="{FF2B5EF4-FFF2-40B4-BE49-F238E27FC236}">
              <a16:creationId xmlns:a16="http://schemas.microsoft.com/office/drawing/2014/main" id="{D507ABB7-FBB0-40F0-A8AA-E9698B0D31AD}"/>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0" name="Text Box 20">
          <a:extLst>
            <a:ext uri="{FF2B5EF4-FFF2-40B4-BE49-F238E27FC236}">
              <a16:creationId xmlns:a16="http://schemas.microsoft.com/office/drawing/2014/main" id="{E0686B2F-ED18-4FFF-B792-01AC26449184}"/>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1" name="Text Box 21">
          <a:extLst>
            <a:ext uri="{FF2B5EF4-FFF2-40B4-BE49-F238E27FC236}">
              <a16:creationId xmlns:a16="http://schemas.microsoft.com/office/drawing/2014/main" id="{7DADA1E9-728D-4F00-A3F8-9F3E2919AAA7}"/>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2" name="Text Box 22">
          <a:extLst>
            <a:ext uri="{FF2B5EF4-FFF2-40B4-BE49-F238E27FC236}">
              <a16:creationId xmlns:a16="http://schemas.microsoft.com/office/drawing/2014/main" id="{3CF23D0B-EE0B-47B3-AEBA-2E65837D9B68}"/>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3" name="Text Box 23">
          <a:extLst>
            <a:ext uri="{FF2B5EF4-FFF2-40B4-BE49-F238E27FC236}">
              <a16:creationId xmlns:a16="http://schemas.microsoft.com/office/drawing/2014/main" id="{1B933E32-E44F-4FD1-B3CD-E65F626B606C}"/>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4" name="Text Box 24">
          <a:extLst>
            <a:ext uri="{FF2B5EF4-FFF2-40B4-BE49-F238E27FC236}">
              <a16:creationId xmlns:a16="http://schemas.microsoft.com/office/drawing/2014/main" id="{1E8B72A2-5ABE-461F-A797-DDBF178559D7}"/>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5" name="Text Box 25">
          <a:extLst>
            <a:ext uri="{FF2B5EF4-FFF2-40B4-BE49-F238E27FC236}">
              <a16:creationId xmlns:a16="http://schemas.microsoft.com/office/drawing/2014/main" id="{87AC0C81-B27D-4117-944F-03300FFAB0CA}"/>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6" name="Text Box 26">
          <a:extLst>
            <a:ext uri="{FF2B5EF4-FFF2-40B4-BE49-F238E27FC236}">
              <a16:creationId xmlns:a16="http://schemas.microsoft.com/office/drawing/2014/main" id="{5F788F6A-A090-47B4-A075-9FA194980D6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7" name="Text Box 27">
          <a:extLst>
            <a:ext uri="{FF2B5EF4-FFF2-40B4-BE49-F238E27FC236}">
              <a16:creationId xmlns:a16="http://schemas.microsoft.com/office/drawing/2014/main" id="{B7F2C54E-CA21-4916-A72C-5E316F858175}"/>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8" name="Text Box 28">
          <a:extLst>
            <a:ext uri="{FF2B5EF4-FFF2-40B4-BE49-F238E27FC236}">
              <a16:creationId xmlns:a16="http://schemas.microsoft.com/office/drawing/2014/main" id="{16735B02-C0EA-4946-8B54-9B31765C332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89" name="Text Box 29">
          <a:extLst>
            <a:ext uri="{FF2B5EF4-FFF2-40B4-BE49-F238E27FC236}">
              <a16:creationId xmlns:a16="http://schemas.microsoft.com/office/drawing/2014/main" id="{6A8300A5-4229-44CE-861A-1E2F6E703E3B}"/>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0" name="Text Box 30">
          <a:extLst>
            <a:ext uri="{FF2B5EF4-FFF2-40B4-BE49-F238E27FC236}">
              <a16:creationId xmlns:a16="http://schemas.microsoft.com/office/drawing/2014/main" id="{FB870ED3-454D-47A9-A049-5FD9309EB2D8}"/>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1" name="Text Box 31">
          <a:extLst>
            <a:ext uri="{FF2B5EF4-FFF2-40B4-BE49-F238E27FC236}">
              <a16:creationId xmlns:a16="http://schemas.microsoft.com/office/drawing/2014/main" id="{C338C6D6-DF6D-4F8B-B189-3E12DD45E327}"/>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2" name="Text Box 32">
          <a:extLst>
            <a:ext uri="{FF2B5EF4-FFF2-40B4-BE49-F238E27FC236}">
              <a16:creationId xmlns:a16="http://schemas.microsoft.com/office/drawing/2014/main" id="{EDF40EF5-9D96-4CAF-A05D-909C48A0B9EF}"/>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3" name="Text Box 33">
          <a:extLst>
            <a:ext uri="{FF2B5EF4-FFF2-40B4-BE49-F238E27FC236}">
              <a16:creationId xmlns:a16="http://schemas.microsoft.com/office/drawing/2014/main" id="{62999AC2-F7CC-470A-AB10-B57CA1F2216E}"/>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4" name="Text Box 34">
          <a:extLst>
            <a:ext uri="{FF2B5EF4-FFF2-40B4-BE49-F238E27FC236}">
              <a16:creationId xmlns:a16="http://schemas.microsoft.com/office/drawing/2014/main" id="{E1E334EF-6D93-4D3A-8066-4EB7D10CB679}"/>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5" name="Text Box 35">
          <a:extLst>
            <a:ext uri="{FF2B5EF4-FFF2-40B4-BE49-F238E27FC236}">
              <a16:creationId xmlns:a16="http://schemas.microsoft.com/office/drawing/2014/main" id="{D1189E37-9D3B-4A81-8AC5-BC65AB3C205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6" name="Text Box 36">
          <a:extLst>
            <a:ext uri="{FF2B5EF4-FFF2-40B4-BE49-F238E27FC236}">
              <a16:creationId xmlns:a16="http://schemas.microsoft.com/office/drawing/2014/main" id="{3B33FFED-7341-46AF-A5EA-7F30350E0B6D}"/>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7" name="Text Box 37">
          <a:extLst>
            <a:ext uri="{FF2B5EF4-FFF2-40B4-BE49-F238E27FC236}">
              <a16:creationId xmlns:a16="http://schemas.microsoft.com/office/drawing/2014/main" id="{9F02121F-68AF-4799-BD42-7221BA2E812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8" name="Text Box 38">
          <a:extLst>
            <a:ext uri="{FF2B5EF4-FFF2-40B4-BE49-F238E27FC236}">
              <a16:creationId xmlns:a16="http://schemas.microsoft.com/office/drawing/2014/main" id="{714E378F-EF2B-4EA2-9215-B1A3CF6FF9FF}"/>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799" name="Text Box 39">
          <a:extLst>
            <a:ext uri="{FF2B5EF4-FFF2-40B4-BE49-F238E27FC236}">
              <a16:creationId xmlns:a16="http://schemas.microsoft.com/office/drawing/2014/main" id="{2B778C1B-0BDB-45BE-9A0D-09477F52A5E7}"/>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0" name="Text Box 40">
          <a:extLst>
            <a:ext uri="{FF2B5EF4-FFF2-40B4-BE49-F238E27FC236}">
              <a16:creationId xmlns:a16="http://schemas.microsoft.com/office/drawing/2014/main" id="{ED384446-07E7-495B-BD2D-948A5B7A48B3}"/>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1" name="Text Box 41">
          <a:extLst>
            <a:ext uri="{FF2B5EF4-FFF2-40B4-BE49-F238E27FC236}">
              <a16:creationId xmlns:a16="http://schemas.microsoft.com/office/drawing/2014/main" id="{14E71844-E00F-4C69-8D0C-C1F147E4868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2" name="Text Box 42">
          <a:extLst>
            <a:ext uri="{FF2B5EF4-FFF2-40B4-BE49-F238E27FC236}">
              <a16:creationId xmlns:a16="http://schemas.microsoft.com/office/drawing/2014/main" id="{F3320EE7-A257-4528-83C3-0D295037309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3" name="Text Box 43">
          <a:extLst>
            <a:ext uri="{FF2B5EF4-FFF2-40B4-BE49-F238E27FC236}">
              <a16:creationId xmlns:a16="http://schemas.microsoft.com/office/drawing/2014/main" id="{1DF14A5A-8757-496D-8DF9-B4587E2206CD}"/>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4" name="Text Box 44">
          <a:extLst>
            <a:ext uri="{FF2B5EF4-FFF2-40B4-BE49-F238E27FC236}">
              <a16:creationId xmlns:a16="http://schemas.microsoft.com/office/drawing/2014/main" id="{EC27BC38-BCA5-4A59-8AB0-95C91C074E60}"/>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5" name="Text Box 45">
          <a:extLst>
            <a:ext uri="{FF2B5EF4-FFF2-40B4-BE49-F238E27FC236}">
              <a16:creationId xmlns:a16="http://schemas.microsoft.com/office/drawing/2014/main" id="{07C1B4B4-0BA3-4E29-8556-647B128E7491}"/>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6" name="Text Box 46">
          <a:extLst>
            <a:ext uri="{FF2B5EF4-FFF2-40B4-BE49-F238E27FC236}">
              <a16:creationId xmlns:a16="http://schemas.microsoft.com/office/drawing/2014/main" id="{1187D01A-07D6-43DA-A487-E9061793E0A8}"/>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7" name="Text Box 47">
          <a:extLst>
            <a:ext uri="{FF2B5EF4-FFF2-40B4-BE49-F238E27FC236}">
              <a16:creationId xmlns:a16="http://schemas.microsoft.com/office/drawing/2014/main" id="{80B19C9B-FB94-416C-85A2-45DA50B89D27}"/>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8" name="Text Box 48">
          <a:extLst>
            <a:ext uri="{FF2B5EF4-FFF2-40B4-BE49-F238E27FC236}">
              <a16:creationId xmlns:a16="http://schemas.microsoft.com/office/drawing/2014/main" id="{282BF4C1-0B06-4FF0-A19F-582FB0918795}"/>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09" name="Text Box 49">
          <a:extLst>
            <a:ext uri="{FF2B5EF4-FFF2-40B4-BE49-F238E27FC236}">
              <a16:creationId xmlns:a16="http://schemas.microsoft.com/office/drawing/2014/main" id="{3A5F5BF6-40AB-4CF3-A533-D560B4D98C83}"/>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0" name="Text Box 50">
          <a:extLst>
            <a:ext uri="{FF2B5EF4-FFF2-40B4-BE49-F238E27FC236}">
              <a16:creationId xmlns:a16="http://schemas.microsoft.com/office/drawing/2014/main" id="{FA47FFCA-BA3D-45DB-85DB-63513F102242}"/>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1" name="Text Box 51">
          <a:extLst>
            <a:ext uri="{FF2B5EF4-FFF2-40B4-BE49-F238E27FC236}">
              <a16:creationId xmlns:a16="http://schemas.microsoft.com/office/drawing/2014/main" id="{B260DE45-7192-40F0-994E-614130A59879}"/>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2" name="Text Box 52">
          <a:extLst>
            <a:ext uri="{FF2B5EF4-FFF2-40B4-BE49-F238E27FC236}">
              <a16:creationId xmlns:a16="http://schemas.microsoft.com/office/drawing/2014/main" id="{562DB0CC-12CB-48A2-BD1B-B6925F56DA91}"/>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3" name="Text Box 53">
          <a:extLst>
            <a:ext uri="{FF2B5EF4-FFF2-40B4-BE49-F238E27FC236}">
              <a16:creationId xmlns:a16="http://schemas.microsoft.com/office/drawing/2014/main" id="{F271A702-2F3F-4C89-969D-98B884F94974}"/>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4" name="Text Box 54">
          <a:extLst>
            <a:ext uri="{FF2B5EF4-FFF2-40B4-BE49-F238E27FC236}">
              <a16:creationId xmlns:a16="http://schemas.microsoft.com/office/drawing/2014/main" id="{3B5D5611-0071-4C5C-957C-29F02E3D46EB}"/>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5" name="Text Box 55">
          <a:extLst>
            <a:ext uri="{FF2B5EF4-FFF2-40B4-BE49-F238E27FC236}">
              <a16:creationId xmlns:a16="http://schemas.microsoft.com/office/drawing/2014/main" id="{E8FC727F-49AE-47F0-B6AB-675EA511A7BB}"/>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6" name="Text Box 56">
          <a:extLst>
            <a:ext uri="{FF2B5EF4-FFF2-40B4-BE49-F238E27FC236}">
              <a16:creationId xmlns:a16="http://schemas.microsoft.com/office/drawing/2014/main" id="{5094F15F-B127-49AD-87D7-9918AC573E3B}"/>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7" name="Text Box 57">
          <a:extLst>
            <a:ext uri="{FF2B5EF4-FFF2-40B4-BE49-F238E27FC236}">
              <a16:creationId xmlns:a16="http://schemas.microsoft.com/office/drawing/2014/main" id="{45C05CB6-FF1B-4DF4-A9F8-77844B608488}"/>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8" name="Text Box 58">
          <a:extLst>
            <a:ext uri="{FF2B5EF4-FFF2-40B4-BE49-F238E27FC236}">
              <a16:creationId xmlns:a16="http://schemas.microsoft.com/office/drawing/2014/main" id="{F9516787-34D7-4EC4-BA74-47C113A77DB4}"/>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19" name="Text Box 59">
          <a:extLst>
            <a:ext uri="{FF2B5EF4-FFF2-40B4-BE49-F238E27FC236}">
              <a16:creationId xmlns:a16="http://schemas.microsoft.com/office/drawing/2014/main" id="{9ED9E831-5EFA-4331-9215-6945A307EA57}"/>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0" name="Text Box 60">
          <a:extLst>
            <a:ext uri="{FF2B5EF4-FFF2-40B4-BE49-F238E27FC236}">
              <a16:creationId xmlns:a16="http://schemas.microsoft.com/office/drawing/2014/main" id="{DB5EEC9F-99E3-43D1-885D-7D93870A8FFE}"/>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1" name="Text Box 61">
          <a:extLst>
            <a:ext uri="{FF2B5EF4-FFF2-40B4-BE49-F238E27FC236}">
              <a16:creationId xmlns:a16="http://schemas.microsoft.com/office/drawing/2014/main" id="{AACCDC53-BAC1-46AC-8E7B-4CF01A1345B2}"/>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2" name="Text Box 62">
          <a:extLst>
            <a:ext uri="{FF2B5EF4-FFF2-40B4-BE49-F238E27FC236}">
              <a16:creationId xmlns:a16="http://schemas.microsoft.com/office/drawing/2014/main" id="{AE22CC58-552F-4E10-8F22-C2C88F0C726B}"/>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3" name="Text Box 63">
          <a:extLst>
            <a:ext uri="{FF2B5EF4-FFF2-40B4-BE49-F238E27FC236}">
              <a16:creationId xmlns:a16="http://schemas.microsoft.com/office/drawing/2014/main" id="{5B6FF462-D018-498A-9FF0-7500F12B1F6C}"/>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4" name="Text Box 64">
          <a:extLst>
            <a:ext uri="{FF2B5EF4-FFF2-40B4-BE49-F238E27FC236}">
              <a16:creationId xmlns:a16="http://schemas.microsoft.com/office/drawing/2014/main" id="{4B38739F-E00D-447F-9889-F280D8D2C29C}"/>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5" name="Text Box 65">
          <a:extLst>
            <a:ext uri="{FF2B5EF4-FFF2-40B4-BE49-F238E27FC236}">
              <a16:creationId xmlns:a16="http://schemas.microsoft.com/office/drawing/2014/main" id="{844A582A-4011-4162-AD66-E04BD9A85D4D}"/>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6" name="Text Box 66">
          <a:extLst>
            <a:ext uri="{FF2B5EF4-FFF2-40B4-BE49-F238E27FC236}">
              <a16:creationId xmlns:a16="http://schemas.microsoft.com/office/drawing/2014/main" id="{5AC80AF8-8FB2-489E-A591-44C36AF349AC}"/>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244994</xdr:rowOff>
    </xdr:to>
    <xdr:sp macro="" textlink="">
      <xdr:nvSpPr>
        <xdr:cNvPr id="827" name="Text Box 67">
          <a:extLst>
            <a:ext uri="{FF2B5EF4-FFF2-40B4-BE49-F238E27FC236}">
              <a16:creationId xmlns:a16="http://schemas.microsoft.com/office/drawing/2014/main" id="{6DF50B63-AA84-4968-A30F-558C48A06C78}"/>
            </a:ext>
          </a:extLst>
        </xdr:cNvPr>
        <xdr:cNvSpPr txBox="1">
          <a:spLocks noChangeArrowheads="1"/>
        </xdr:cNvSpPr>
      </xdr:nvSpPr>
      <xdr:spPr bwMode="auto">
        <a:xfrm>
          <a:off x="4552950" y="64684275"/>
          <a:ext cx="76200" cy="4593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28" name="Text Box 17">
          <a:extLst>
            <a:ext uri="{FF2B5EF4-FFF2-40B4-BE49-F238E27FC236}">
              <a16:creationId xmlns:a16="http://schemas.microsoft.com/office/drawing/2014/main" id="{D18C48B1-DAB2-4F82-99F2-90CA066F2993}"/>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29" name="Text Box 18">
          <a:extLst>
            <a:ext uri="{FF2B5EF4-FFF2-40B4-BE49-F238E27FC236}">
              <a16:creationId xmlns:a16="http://schemas.microsoft.com/office/drawing/2014/main" id="{18A272D2-E1C6-4CB1-BA21-C31D61D2EC29}"/>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0" name="Text Box 19">
          <a:extLst>
            <a:ext uri="{FF2B5EF4-FFF2-40B4-BE49-F238E27FC236}">
              <a16:creationId xmlns:a16="http://schemas.microsoft.com/office/drawing/2014/main" id="{F2903945-2C30-4CA1-A25A-22F9EE176504}"/>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1" name="Text Box 20">
          <a:extLst>
            <a:ext uri="{FF2B5EF4-FFF2-40B4-BE49-F238E27FC236}">
              <a16:creationId xmlns:a16="http://schemas.microsoft.com/office/drawing/2014/main" id="{E89191CD-8275-432B-91F9-DAAFA0B90EA7}"/>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2" name="Text Box 21">
          <a:extLst>
            <a:ext uri="{FF2B5EF4-FFF2-40B4-BE49-F238E27FC236}">
              <a16:creationId xmlns:a16="http://schemas.microsoft.com/office/drawing/2014/main" id="{DBB7AC91-FF2A-4D24-9751-A614949F49FA}"/>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3" name="Text Box 22">
          <a:extLst>
            <a:ext uri="{FF2B5EF4-FFF2-40B4-BE49-F238E27FC236}">
              <a16:creationId xmlns:a16="http://schemas.microsoft.com/office/drawing/2014/main" id="{A9AF2B94-6F7C-4904-8C0B-528BFAFACDF0}"/>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4" name="Text Box 23">
          <a:extLst>
            <a:ext uri="{FF2B5EF4-FFF2-40B4-BE49-F238E27FC236}">
              <a16:creationId xmlns:a16="http://schemas.microsoft.com/office/drawing/2014/main" id="{A15AF980-E7E1-41DE-BE1B-3DEB10255E0B}"/>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5" name="Text Box 24">
          <a:extLst>
            <a:ext uri="{FF2B5EF4-FFF2-40B4-BE49-F238E27FC236}">
              <a16:creationId xmlns:a16="http://schemas.microsoft.com/office/drawing/2014/main" id="{94A84DA6-3C4B-4AF9-BD1B-5B0AFF9072E0}"/>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6" name="Text Box 25">
          <a:extLst>
            <a:ext uri="{FF2B5EF4-FFF2-40B4-BE49-F238E27FC236}">
              <a16:creationId xmlns:a16="http://schemas.microsoft.com/office/drawing/2014/main" id="{F8A53476-0917-4695-8BAD-F09AD3EDE966}"/>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7" name="Text Box 26">
          <a:extLst>
            <a:ext uri="{FF2B5EF4-FFF2-40B4-BE49-F238E27FC236}">
              <a16:creationId xmlns:a16="http://schemas.microsoft.com/office/drawing/2014/main" id="{04839C73-6E8C-44BB-A69F-F8A1BC15F149}"/>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8" name="Text Box 27">
          <a:extLst>
            <a:ext uri="{FF2B5EF4-FFF2-40B4-BE49-F238E27FC236}">
              <a16:creationId xmlns:a16="http://schemas.microsoft.com/office/drawing/2014/main" id="{301251E1-44EB-44AA-9C15-BA22D5CD740F}"/>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39" name="Text Box 28">
          <a:extLst>
            <a:ext uri="{FF2B5EF4-FFF2-40B4-BE49-F238E27FC236}">
              <a16:creationId xmlns:a16="http://schemas.microsoft.com/office/drawing/2014/main" id="{1415B558-F3D9-4266-9A25-101061C771DB}"/>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0" name="Text Box 29">
          <a:extLst>
            <a:ext uri="{FF2B5EF4-FFF2-40B4-BE49-F238E27FC236}">
              <a16:creationId xmlns:a16="http://schemas.microsoft.com/office/drawing/2014/main" id="{16556676-00DD-46DB-AA29-59D4C3146833}"/>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1" name="Text Box 30">
          <a:extLst>
            <a:ext uri="{FF2B5EF4-FFF2-40B4-BE49-F238E27FC236}">
              <a16:creationId xmlns:a16="http://schemas.microsoft.com/office/drawing/2014/main" id="{D74FB118-7E61-4865-AFFE-00CF112D4AE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2" name="Text Box 31">
          <a:extLst>
            <a:ext uri="{FF2B5EF4-FFF2-40B4-BE49-F238E27FC236}">
              <a16:creationId xmlns:a16="http://schemas.microsoft.com/office/drawing/2014/main" id="{CA3EB140-E818-4EF7-93BD-12C179060C3B}"/>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3" name="Text Box 32">
          <a:extLst>
            <a:ext uri="{FF2B5EF4-FFF2-40B4-BE49-F238E27FC236}">
              <a16:creationId xmlns:a16="http://schemas.microsoft.com/office/drawing/2014/main" id="{BB817354-0C66-4BB9-9CE8-7EC06433C055}"/>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4" name="Text Box 33">
          <a:extLst>
            <a:ext uri="{FF2B5EF4-FFF2-40B4-BE49-F238E27FC236}">
              <a16:creationId xmlns:a16="http://schemas.microsoft.com/office/drawing/2014/main" id="{FF4346A2-F1E9-4DCD-914E-8F19A754FFC0}"/>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5" name="Text Box 34">
          <a:extLst>
            <a:ext uri="{FF2B5EF4-FFF2-40B4-BE49-F238E27FC236}">
              <a16:creationId xmlns:a16="http://schemas.microsoft.com/office/drawing/2014/main" id="{F1300640-C403-4A09-8993-5DF875D56BDB}"/>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6" name="Text Box 35">
          <a:extLst>
            <a:ext uri="{FF2B5EF4-FFF2-40B4-BE49-F238E27FC236}">
              <a16:creationId xmlns:a16="http://schemas.microsoft.com/office/drawing/2014/main" id="{185D6909-782E-4C2D-96BE-81F0DFC88EE7}"/>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7" name="Text Box 36">
          <a:extLst>
            <a:ext uri="{FF2B5EF4-FFF2-40B4-BE49-F238E27FC236}">
              <a16:creationId xmlns:a16="http://schemas.microsoft.com/office/drawing/2014/main" id="{C87E2AF7-8A38-4215-A062-4EBCEF2DD7E5}"/>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8" name="Text Box 37">
          <a:extLst>
            <a:ext uri="{FF2B5EF4-FFF2-40B4-BE49-F238E27FC236}">
              <a16:creationId xmlns:a16="http://schemas.microsoft.com/office/drawing/2014/main" id="{0E8705BD-3B2A-432A-9D83-0FFCC7EF462E}"/>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49" name="Text Box 38">
          <a:extLst>
            <a:ext uri="{FF2B5EF4-FFF2-40B4-BE49-F238E27FC236}">
              <a16:creationId xmlns:a16="http://schemas.microsoft.com/office/drawing/2014/main" id="{54E741B8-46C3-4199-AEB0-F65AB0676821}"/>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0" name="Text Box 39">
          <a:extLst>
            <a:ext uri="{FF2B5EF4-FFF2-40B4-BE49-F238E27FC236}">
              <a16:creationId xmlns:a16="http://schemas.microsoft.com/office/drawing/2014/main" id="{0CBFD5A0-5682-431C-B2FA-EE73F35ED06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1" name="Text Box 40">
          <a:extLst>
            <a:ext uri="{FF2B5EF4-FFF2-40B4-BE49-F238E27FC236}">
              <a16:creationId xmlns:a16="http://schemas.microsoft.com/office/drawing/2014/main" id="{20EAF333-5720-4FA1-9A18-D20CC57C07E0}"/>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2" name="Text Box 41">
          <a:extLst>
            <a:ext uri="{FF2B5EF4-FFF2-40B4-BE49-F238E27FC236}">
              <a16:creationId xmlns:a16="http://schemas.microsoft.com/office/drawing/2014/main" id="{59A562D1-9B4F-45B9-BA11-C614652D16CF}"/>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3" name="Text Box 42">
          <a:extLst>
            <a:ext uri="{FF2B5EF4-FFF2-40B4-BE49-F238E27FC236}">
              <a16:creationId xmlns:a16="http://schemas.microsoft.com/office/drawing/2014/main" id="{8DEA32BF-5E05-4CB6-B84F-B661ECCA6DF7}"/>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4" name="Text Box 43">
          <a:extLst>
            <a:ext uri="{FF2B5EF4-FFF2-40B4-BE49-F238E27FC236}">
              <a16:creationId xmlns:a16="http://schemas.microsoft.com/office/drawing/2014/main" id="{02333AEB-8AD3-4247-A278-0A9D3D1BD064}"/>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5" name="Text Box 44">
          <a:extLst>
            <a:ext uri="{FF2B5EF4-FFF2-40B4-BE49-F238E27FC236}">
              <a16:creationId xmlns:a16="http://schemas.microsoft.com/office/drawing/2014/main" id="{55E61AFC-8204-4B36-89C3-18C14BE6F7A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6" name="Text Box 45">
          <a:extLst>
            <a:ext uri="{FF2B5EF4-FFF2-40B4-BE49-F238E27FC236}">
              <a16:creationId xmlns:a16="http://schemas.microsoft.com/office/drawing/2014/main" id="{70A2071E-917E-4B57-BB98-E675821AD04D}"/>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7" name="Text Box 46">
          <a:extLst>
            <a:ext uri="{FF2B5EF4-FFF2-40B4-BE49-F238E27FC236}">
              <a16:creationId xmlns:a16="http://schemas.microsoft.com/office/drawing/2014/main" id="{752117E4-92DC-4DC9-95A6-BC9F62B55D0B}"/>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8" name="Text Box 47">
          <a:extLst>
            <a:ext uri="{FF2B5EF4-FFF2-40B4-BE49-F238E27FC236}">
              <a16:creationId xmlns:a16="http://schemas.microsoft.com/office/drawing/2014/main" id="{35EFBF62-C10B-43A4-B7EA-A1B37E2AF5FF}"/>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59" name="Text Box 48">
          <a:extLst>
            <a:ext uri="{FF2B5EF4-FFF2-40B4-BE49-F238E27FC236}">
              <a16:creationId xmlns:a16="http://schemas.microsoft.com/office/drawing/2014/main" id="{5609F69B-CA49-4483-80CF-CEC40AE9D1A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0" name="Text Box 49">
          <a:extLst>
            <a:ext uri="{FF2B5EF4-FFF2-40B4-BE49-F238E27FC236}">
              <a16:creationId xmlns:a16="http://schemas.microsoft.com/office/drawing/2014/main" id="{36EFB643-3DE6-42C5-BAC3-62A55FAF0063}"/>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1" name="Text Box 50">
          <a:extLst>
            <a:ext uri="{FF2B5EF4-FFF2-40B4-BE49-F238E27FC236}">
              <a16:creationId xmlns:a16="http://schemas.microsoft.com/office/drawing/2014/main" id="{CBF1BC46-72AA-486A-97EE-829BE7F99678}"/>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2" name="Text Box 51">
          <a:extLst>
            <a:ext uri="{FF2B5EF4-FFF2-40B4-BE49-F238E27FC236}">
              <a16:creationId xmlns:a16="http://schemas.microsoft.com/office/drawing/2014/main" id="{AB0D6BCC-B196-439E-B2D1-A530E49D9983}"/>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3" name="Text Box 52">
          <a:extLst>
            <a:ext uri="{FF2B5EF4-FFF2-40B4-BE49-F238E27FC236}">
              <a16:creationId xmlns:a16="http://schemas.microsoft.com/office/drawing/2014/main" id="{C0574ABB-0CA6-4802-B4B4-667B34C8983A}"/>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4" name="Text Box 53">
          <a:extLst>
            <a:ext uri="{FF2B5EF4-FFF2-40B4-BE49-F238E27FC236}">
              <a16:creationId xmlns:a16="http://schemas.microsoft.com/office/drawing/2014/main" id="{E5856085-D576-4055-AAB7-823FA6E4BE4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5" name="Text Box 54">
          <a:extLst>
            <a:ext uri="{FF2B5EF4-FFF2-40B4-BE49-F238E27FC236}">
              <a16:creationId xmlns:a16="http://schemas.microsoft.com/office/drawing/2014/main" id="{5A354D3E-C9FF-420C-ADA8-14300DC388D1}"/>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6" name="Text Box 55">
          <a:extLst>
            <a:ext uri="{FF2B5EF4-FFF2-40B4-BE49-F238E27FC236}">
              <a16:creationId xmlns:a16="http://schemas.microsoft.com/office/drawing/2014/main" id="{93305267-47E9-49D5-91FE-49A123ED0A2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7" name="Text Box 56">
          <a:extLst>
            <a:ext uri="{FF2B5EF4-FFF2-40B4-BE49-F238E27FC236}">
              <a16:creationId xmlns:a16="http://schemas.microsoft.com/office/drawing/2014/main" id="{2F3BE7D2-4C7F-4224-8A09-6BDA5361ABE7}"/>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8" name="Text Box 57">
          <a:extLst>
            <a:ext uri="{FF2B5EF4-FFF2-40B4-BE49-F238E27FC236}">
              <a16:creationId xmlns:a16="http://schemas.microsoft.com/office/drawing/2014/main" id="{70B45536-D841-4958-B341-FE79B79CB2F9}"/>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69" name="Text Box 58">
          <a:extLst>
            <a:ext uri="{FF2B5EF4-FFF2-40B4-BE49-F238E27FC236}">
              <a16:creationId xmlns:a16="http://schemas.microsoft.com/office/drawing/2014/main" id="{92569B20-B0DE-4F5B-A75C-74FB0813CCAC}"/>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0" name="Text Box 59">
          <a:extLst>
            <a:ext uri="{FF2B5EF4-FFF2-40B4-BE49-F238E27FC236}">
              <a16:creationId xmlns:a16="http://schemas.microsoft.com/office/drawing/2014/main" id="{0E2B9F79-FE33-4EAE-A5B8-F1234CCAD1A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1" name="Text Box 60">
          <a:extLst>
            <a:ext uri="{FF2B5EF4-FFF2-40B4-BE49-F238E27FC236}">
              <a16:creationId xmlns:a16="http://schemas.microsoft.com/office/drawing/2014/main" id="{11C04F5B-2238-4A7C-8207-A1B16294F2CA}"/>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2" name="Text Box 61">
          <a:extLst>
            <a:ext uri="{FF2B5EF4-FFF2-40B4-BE49-F238E27FC236}">
              <a16:creationId xmlns:a16="http://schemas.microsoft.com/office/drawing/2014/main" id="{94EBDBFC-ACEF-4E3A-B433-B30934321AD2}"/>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3" name="Text Box 62">
          <a:extLst>
            <a:ext uri="{FF2B5EF4-FFF2-40B4-BE49-F238E27FC236}">
              <a16:creationId xmlns:a16="http://schemas.microsoft.com/office/drawing/2014/main" id="{59E7A267-712F-46BC-8B15-41D78C9813EF}"/>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4" name="Text Box 63">
          <a:extLst>
            <a:ext uri="{FF2B5EF4-FFF2-40B4-BE49-F238E27FC236}">
              <a16:creationId xmlns:a16="http://schemas.microsoft.com/office/drawing/2014/main" id="{B5006FE7-A698-47B2-9EB3-45FF042298CC}"/>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5" name="Text Box 64">
          <a:extLst>
            <a:ext uri="{FF2B5EF4-FFF2-40B4-BE49-F238E27FC236}">
              <a16:creationId xmlns:a16="http://schemas.microsoft.com/office/drawing/2014/main" id="{41721584-A2A3-4F59-8320-788ED0A02498}"/>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6" name="Text Box 65">
          <a:extLst>
            <a:ext uri="{FF2B5EF4-FFF2-40B4-BE49-F238E27FC236}">
              <a16:creationId xmlns:a16="http://schemas.microsoft.com/office/drawing/2014/main" id="{ADA2BDFE-F13E-413E-9720-849F32A78568}"/>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7" name="Text Box 66">
          <a:extLst>
            <a:ext uri="{FF2B5EF4-FFF2-40B4-BE49-F238E27FC236}">
              <a16:creationId xmlns:a16="http://schemas.microsoft.com/office/drawing/2014/main" id="{8360446A-BFBA-44D7-8DCF-1837CE1A753D}"/>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184003</xdr:rowOff>
    </xdr:to>
    <xdr:sp macro="" textlink="">
      <xdr:nvSpPr>
        <xdr:cNvPr id="878" name="Text Box 67">
          <a:extLst>
            <a:ext uri="{FF2B5EF4-FFF2-40B4-BE49-F238E27FC236}">
              <a16:creationId xmlns:a16="http://schemas.microsoft.com/office/drawing/2014/main" id="{6A8F0692-5B13-4B6D-A7F1-365306B384DF}"/>
            </a:ext>
          </a:extLst>
        </xdr:cNvPr>
        <xdr:cNvSpPr txBox="1">
          <a:spLocks noChangeArrowheads="1"/>
        </xdr:cNvSpPr>
      </xdr:nvSpPr>
      <xdr:spPr bwMode="auto">
        <a:xfrm>
          <a:off x="4552950" y="64684275"/>
          <a:ext cx="76200" cy="398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79" name="Text Box 17">
          <a:extLst>
            <a:ext uri="{FF2B5EF4-FFF2-40B4-BE49-F238E27FC236}">
              <a16:creationId xmlns:a16="http://schemas.microsoft.com/office/drawing/2014/main" id="{E1BDA7B6-0239-45A0-BF15-47F2ED805CF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0" name="Text Box 18">
          <a:extLst>
            <a:ext uri="{FF2B5EF4-FFF2-40B4-BE49-F238E27FC236}">
              <a16:creationId xmlns:a16="http://schemas.microsoft.com/office/drawing/2014/main" id="{CF207226-2FE9-4727-9CD7-C7EF6D57D06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1" name="Text Box 19">
          <a:extLst>
            <a:ext uri="{FF2B5EF4-FFF2-40B4-BE49-F238E27FC236}">
              <a16:creationId xmlns:a16="http://schemas.microsoft.com/office/drawing/2014/main" id="{C9F33D5F-66CA-40EB-879A-D37629E0C8A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2" name="Text Box 20">
          <a:extLst>
            <a:ext uri="{FF2B5EF4-FFF2-40B4-BE49-F238E27FC236}">
              <a16:creationId xmlns:a16="http://schemas.microsoft.com/office/drawing/2014/main" id="{D81A795C-BDCB-4378-A7CD-83E460139BB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3" name="Text Box 21">
          <a:extLst>
            <a:ext uri="{FF2B5EF4-FFF2-40B4-BE49-F238E27FC236}">
              <a16:creationId xmlns:a16="http://schemas.microsoft.com/office/drawing/2014/main" id="{BA19C801-A850-4E8E-A8A5-52537C7DDD8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4" name="Text Box 22">
          <a:extLst>
            <a:ext uri="{FF2B5EF4-FFF2-40B4-BE49-F238E27FC236}">
              <a16:creationId xmlns:a16="http://schemas.microsoft.com/office/drawing/2014/main" id="{DD72BEF2-1938-4501-93D2-6C95D039463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5" name="Text Box 23">
          <a:extLst>
            <a:ext uri="{FF2B5EF4-FFF2-40B4-BE49-F238E27FC236}">
              <a16:creationId xmlns:a16="http://schemas.microsoft.com/office/drawing/2014/main" id="{882A06E0-71DD-478A-8550-38762C0061D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6" name="Text Box 24">
          <a:extLst>
            <a:ext uri="{FF2B5EF4-FFF2-40B4-BE49-F238E27FC236}">
              <a16:creationId xmlns:a16="http://schemas.microsoft.com/office/drawing/2014/main" id="{21E27FD3-C1F2-4026-92BD-75B86485A07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7" name="Text Box 25">
          <a:extLst>
            <a:ext uri="{FF2B5EF4-FFF2-40B4-BE49-F238E27FC236}">
              <a16:creationId xmlns:a16="http://schemas.microsoft.com/office/drawing/2014/main" id="{59609240-60DD-4E77-BA7B-8682FEC2B6B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8" name="Text Box 26">
          <a:extLst>
            <a:ext uri="{FF2B5EF4-FFF2-40B4-BE49-F238E27FC236}">
              <a16:creationId xmlns:a16="http://schemas.microsoft.com/office/drawing/2014/main" id="{3BFF5A5E-EBDB-48D8-B6A9-FBD78F00EAD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89" name="Text Box 27">
          <a:extLst>
            <a:ext uri="{FF2B5EF4-FFF2-40B4-BE49-F238E27FC236}">
              <a16:creationId xmlns:a16="http://schemas.microsoft.com/office/drawing/2014/main" id="{1DF71136-D03F-498D-82F8-83E60CBCCF4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0" name="Text Box 28">
          <a:extLst>
            <a:ext uri="{FF2B5EF4-FFF2-40B4-BE49-F238E27FC236}">
              <a16:creationId xmlns:a16="http://schemas.microsoft.com/office/drawing/2014/main" id="{F7DECE00-3E13-4C98-9472-CC87765E2F2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1" name="Text Box 29">
          <a:extLst>
            <a:ext uri="{FF2B5EF4-FFF2-40B4-BE49-F238E27FC236}">
              <a16:creationId xmlns:a16="http://schemas.microsoft.com/office/drawing/2014/main" id="{DC197B40-9303-450E-A20B-64418754BF2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2" name="Text Box 30">
          <a:extLst>
            <a:ext uri="{FF2B5EF4-FFF2-40B4-BE49-F238E27FC236}">
              <a16:creationId xmlns:a16="http://schemas.microsoft.com/office/drawing/2014/main" id="{50B1C329-C1D8-4865-B6E8-F582B49CCAF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3" name="Text Box 31">
          <a:extLst>
            <a:ext uri="{FF2B5EF4-FFF2-40B4-BE49-F238E27FC236}">
              <a16:creationId xmlns:a16="http://schemas.microsoft.com/office/drawing/2014/main" id="{41AD3724-55E0-4B98-90C9-A657460F862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4" name="Text Box 32">
          <a:extLst>
            <a:ext uri="{FF2B5EF4-FFF2-40B4-BE49-F238E27FC236}">
              <a16:creationId xmlns:a16="http://schemas.microsoft.com/office/drawing/2014/main" id="{8260DC62-30FF-4D17-B295-2535517ABD7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5" name="Text Box 33">
          <a:extLst>
            <a:ext uri="{FF2B5EF4-FFF2-40B4-BE49-F238E27FC236}">
              <a16:creationId xmlns:a16="http://schemas.microsoft.com/office/drawing/2014/main" id="{A06F97F0-6629-4B80-8E21-C91AD7A877F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6" name="Text Box 34">
          <a:extLst>
            <a:ext uri="{FF2B5EF4-FFF2-40B4-BE49-F238E27FC236}">
              <a16:creationId xmlns:a16="http://schemas.microsoft.com/office/drawing/2014/main" id="{ACA81912-1335-40BB-94F3-99EDAAB72DC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7" name="Text Box 35">
          <a:extLst>
            <a:ext uri="{FF2B5EF4-FFF2-40B4-BE49-F238E27FC236}">
              <a16:creationId xmlns:a16="http://schemas.microsoft.com/office/drawing/2014/main" id="{CEC6F76C-10FA-4B1D-96C2-EAFC733E9FB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8" name="Text Box 36">
          <a:extLst>
            <a:ext uri="{FF2B5EF4-FFF2-40B4-BE49-F238E27FC236}">
              <a16:creationId xmlns:a16="http://schemas.microsoft.com/office/drawing/2014/main" id="{FCE5A194-B91F-4957-B40F-96332069914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899" name="Text Box 37">
          <a:extLst>
            <a:ext uri="{FF2B5EF4-FFF2-40B4-BE49-F238E27FC236}">
              <a16:creationId xmlns:a16="http://schemas.microsoft.com/office/drawing/2014/main" id="{D8F76BF3-10CA-422B-82E7-29FD330EA9A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0" name="Text Box 38">
          <a:extLst>
            <a:ext uri="{FF2B5EF4-FFF2-40B4-BE49-F238E27FC236}">
              <a16:creationId xmlns:a16="http://schemas.microsoft.com/office/drawing/2014/main" id="{1799AEE4-F6DE-443D-BCCC-46C80CA1FA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1" name="Text Box 39">
          <a:extLst>
            <a:ext uri="{FF2B5EF4-FFF2-40B4-BE49-F238E27FC236}">
              <a16:creationId xmlns:a16="http://schemas.microsoft.com/office/drawing/2014/main" id="{7C7E8982-E2D8-4F5B-8054-419E495C5D0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2" name="Text Box 40">
          <a:extLst>
            <a:ext uri="{FF2B5EF4-FFF2-40B4-BE49-F238E27FC236}">
              <a16:creationId xmlns:a16="http://schemas.microsoft.com/office/drawing/2014/main" id="{9240C017-FC53-4838-A995-B6312A2DEF8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3" name="Text Box 41">
          <a:extLst>
            <a:ext uri="{FF2B5EF4-FFF2-40B4-BE49-F238E27FC236}">
              <a16:creationId xmlns:a16="http://schemas.microsoft.com/office/drawing/2014/main" id="{ACC64B3C-8D18-4B09-BFE3-419E168811B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4" name="Text Box 42">
          <a:extLst>
            <a:ext uri="{FF2B5EF4-FFF2-40B4-BE49-F238E27FC236}">
              <a16:creationId xmlns:a16="http://schemas.microsoft.com/office/drawing/2014/main" id="{A22071DC-AA8C-4E1B-8CD5-A38C7C8D044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5" name="Text Box 43">
          <a:extLst>
            <a:ext uri="{FF2B5EF4-FFF2-40B4-BE49-F238E27FC236}">
              <a16:creationId xmlns:a16="http://schemas.microsoft.com/office/drawing/2014/main" id="{FBA14857-F6D0-4E3C-A11A-2CB2AAF87EC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6" name="Text Box 44">
          <a:extLst>
            <a:ext uri="{FF2B5EF4-FFF2-40B4-BE49-F238E27FC236}">
              <a16:creationId xmlns:a16="http://schemas.microsoft.com/office/drawing/2014/main" id="{13EF3EAE-022C-4E55-870F-1F4B66CF0F1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7" name="Text Box 45">
          <a:extLst>
            <a:ext uri="{FF2B5EF4-FFF2-40B4-BE49-F238E27FC236}">
              <a16:creationId xmlns:a16="http://schemas.microsoft.com/office/drawing/2014/main" id="{756B77D3-B9D5-4069-8B4D-F9AF4642EE9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8" name="Text Box 46">
          <a:extLst>
            <a:ext uri="{FF2B5EF4-FFF2-40B4-BE49-F238E27FC236}">
              <a16:creationId xmlns:a16="http://schemas.microsoft.com/office/drawing/2014/main" id="{C738759F-2D06-400D-B3FB-65555AA7751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09" name="Text Box 47">
          <a:extLst>
            <a:ext uri="{FF2B5EF4-FFF2-40B4-BE49-F238E27FC236}">
              <a16:creationId xmlns:a16="http://schemas.microsoft.com/office/drawing/2014/main" id="{F6CA626A-E34F-413D-8286-B8E34C3F4FD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0" name="Text Box 48">
          <a:extLst>
            <a:ext uri="{FF2B5EF4-FFF2-40B4-BE49-F238E27FC236}">
              <a16:creationId xmlns:a16="http://schemas.microsoft.com/office/drawing/2014/main" id="{22CA1160-B352-4E2B-A25C-0DDF4EA15C3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1" name="Text Box 49">
          <a:extLst>
            <a:ext uri="{FF2B5EF4-FFF2-40B4-BE49-F238E27FC236}">
              <a16:creationId xmlns:a16="http://schemas.microsoft.com/office/drawing/2014/main" id="{4F450679-F235-45FA-98E3-C263EA4ACF8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2" name="Text Box 50">
          <a:extLst>
            <a:ext uri="{FF2B5EF4-FFF2-40B4-BE49-F238E27FC236}">
              <a16:creationId xmlns:a16="http://schemas.microsoft.com/office/drawing/2014/main" id="{90913570-5D42-4565-92C8-E5461B20D0F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3" name="Text Box 51">
          <a:extLst>
            <a:ext uri="{FF2B5EF4-FFF2-40B4-BE49-F238E27FC236}">
              <a16:creationId xmlns:a16="http://schemas.microsoft.com/office/drawing/2014/main" id="{389D9179-D1C7-464D-B8A5-4A06E2EE57E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4" name="Text Box 52">
          <a:extLst>
            <a:ext uri="{FF2B5EF4-FFF2-40B4-BE49-F238E27FC236}">
              <a16:creationId xmlns:a16="http://schemas.microsoft.com/office/drawing/2014/main" id="{B127C08B-D925-4452-8812-DF8D9FC5AA2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5" name="Text Box 53">
          <a:extLst>
            <a:ext uri="{FF2B5EF4-FFF2-40B4-BE49-F238E27FC236}">
              <a16:creationId xmlns:a16="http://schemas.microsoft.com/office/drawing/2014/main" id="{B9AA8E91-9DBF-49A1-A012-AE8CAB235A0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6" name="Text Box 54">
          <a:extLst>
            <a:ext uri="{FF2B5EF4-FFF2-40B4-BE49-F238E27FC236}">
              <a16:creationId xmlns:a16="http://schemas.microsoft.com/office/drawing/2014/main" id="{8E139CDD-EFAF-4619-9AAA-DE95521C5EA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7" name="Text Box 55">
          <a:extLst>
            <a:ext uri="{FF2B5EF4-FFF2-40B4-BE49-F238E27FC236}">
              <a16:creationId xmlns:a16="http://schemas.microsoft.com/office/drawing/2014/main" id="{772D7831-73E7-43F7-8D5D-59BC7C62473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8" name="Text Box 56">
          <a:extLst>
            <a:ext uri="{FF2B5EF4-FFF2-40B4-BE49-F238E27FC236}">
              <a16:creationId xmlns:a16="http://schemas.microsoft.com/office/drawing/2014/main" id="{5365768E-39A4-431D-8C5E-DF2FABF3366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19" name="Text Box 57">
          <a:extLst>
            <a:ext uri="{FF2B5EF4-FFF2-40B4-BE49-F238E27FC236}">
              <a16:creationId xmlns:a16="http://schemas.microsoft.com/office/drawing/2014/main" id="{C6BCF59A-27DC-40B7-9152-D3FD14043BB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0" name="Text Box 58">
          <a:extLst>
            <a:ext uri="{FF2B5EF4-FFF2-40B4-BE49-F238E27FC236}">
              <a16:creationId xmlns:a16="http://schemas.microsoft.com/office/drawing/2014/main" id="{78D233FD-ABC5-45FF-A583-D1382411230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1" name="Text Box 59">
          <a:extLst>
            <a:ext uri="{FF2B5EF4-FFF2-40B4-BE49-F238E27FC236}">
              <a16:creationId xmlns:a16="http://schemas.microsoft.com/office/drawing/2014/main" id="{2DAE9458-A691-4756-834D-D79EB92E3DB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2" name="Text Box 60">
          <a:extLst>
            <a:ext uri="{FF2B5EF4-FFF2-40B4-BE49-F238E27FC236}">
              <a16:creationId xmlns:a16="http://schemas.microsoft.com/office/drawing/2014/main" id="{3F7B6696-94C9-41CB-9BCB-4A362973BF5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3" name="Text Box 61">
          <a:extLst>
            <a:ext uri="{FF2B5EF4-FFF2-40B4-BE49-F238E27FC236}">
              <a16:creationId xmlns:a16="http://schemas.microsoft.com/office/drawing/2014/main" id="{178A4298-D0D1-432B-921B-33A1E259CC4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4" name="Text Box 62">
          <a:extLst>
            <a:ext uri="{FF2B5EF4-FFF2-40B4-BE49-F238E27FC236}">
              <a16:creationId xmlns:a16="http://schemas.microsoft.com/office/drawing/2014/main" id="{2241360E-AB69-43DE-A629-F4B90BE9DD1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5" name="Text Box 63">
          <a:extLst>
            <a:ext uri="{FF2B5EF4-FFF2-40B4-BE49-F238E27FC236}">
              <a16:creationId xmlns:a16="http://schemas.microsoft.com/office/drawing/2014/main" id="{F93A41F8-C790-40EA-8898-9201BDB7484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6" name="Text Box 64">
          <a:extLst>
            <a:ext uri="{FF2B5EF4-FFF2-40B4-BE49-F238E27FC236}">
              <a16:creationId xmlns:a16="http://schemas.microsoft.com/office/drawing/2014/main" id="{9A5C5507-E11B-4E55-80B5-0C05394A16B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7" name="Text Box 65">
          <a:extLst>
            <a:ext uri="{FF2B5EF4-FFF2-40B4-BE49-F238E27FC236}">
              <a16:creationId xmlns:a16="http://schemas.microsoft.com/office/drawing/2014/main" id="{593C4C97-1B07-47F9-8913-D9861E569CF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8" name="Text Box 66">
          <a:extLst>
            <a:ext uri="{FF2B5EF4-FFF2-40B4-BE49-F238E27FC236}">
              <a16:creationId xmlns:a16="http://schemas.microsoft.com/office/drawing/2014/main" id="{493F9848-54E8-47AC-A84A-CF4B8E8283E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29" name="Text Box 67">
          <a:extLst>
            <a:ext uri="{FF2B5EF4-FFF2-40B4-BE49-F238E27FC236}">
              <a16:creationId xmlns:a16="http://schemas.microsoft.com/office/drawing/2014/main" id="{8E6466BA-D75C-4D77-B57F-9EEF425D4D1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0" name="Text Box 17">
          <a:extLst>
            <a:ext uri="{FF2B5EF4-FFF2-40B4-BE49-F238E27FC236}">
              <a16:creationId xmlns:a16="http://schemas.microsoft.com/office/drawing/2014/main" id="{B474D70A-BE92-4FED-B330-F219D9F5D20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1" name="Text Box 18">
          <a:extLst>
            <a:ext uri="{FF2B5EF4-FFF2-40B4-BE49-F238E27FC236}">
              <a16:creationId xmlns:a16="http://schemas.microsoft.com/office/drawing/2014/main" id="{B7F09F0C-5F9D-4A2D-8CE8-9BA4AACFA65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2" name="Text Box 19">
          <a:extLst>
            <a:ext uri="{FF2B5EF4-FFF2-40B4-BE49-F238E27FC236}">
              <a16:creationId xmlns:a16="http://schemas.microsoft.com/office/drawing/2014/main" id="{C015DEDC-9EB0-43A3-B63E-03B5DE94C69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3" name="Text Box 20">
          <a:extLst>
            <a:ext uri="{FF2B5EF4-FFF2-40B4-BE49-F238E27FC236}">
              <a16:creationId xmlns:a16="http://schemas.microsoft.com/office/drawing/2014/main" id="{334204BD-5703-4890-A344-D2B4FDD298C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4" name="Text Box 21">
          <a:extLst>
            <a:ext uri="{FF2B5EF4-FFF2-40B4-BE49-F238E27FC236}">
              <a16:creationId xmlns:a16="http://schemas.microsoft.com/office/drawing/2014/main" id="{EFF7A51D-B253-49B1-8DD4-CE6BC280029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5" name="Text Box 22">
          <a:extLst>
            <a:ext uri="{FF2B5EF4-FFF2-40B4-BE49-F238E27FC236}">
              <a16:creationId xmlns:a16="http://schemas.microsoft.com/office/drawing/2014/main" id="{8B2BC2FC-E0FF-4CFE-BEFA-73682E88F11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6" name="Text Box 23">
          <a:extLst>
            <a:ext uri="{FF2B5EF4-FFF2-40B4-BE49-F238E27FC236}">
              <a16:creationId xmlns:a16="http://schemas.microsoft.com/office/drawing/2014/main" id="{3D646635-3937-447C-88F9-AC3458CAB33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7" name="Text Box 24">
          <a:extLst>
            <a:ext uri="{FF2B5EF4-FFF2-40B4-BE49-F238E27FC236}">
              <a16:creationId xmlns:a16="http://schemas.microsoft.com/office/drawing/2014/main" id="{1CFD694A-2E7C-47E6-8744-AD9F24899E0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8" name="Text Box 25">
          <a:extLst>
            <a:ext uri="{FF2B5EF4-FFF2-40B4-BE49-F238E27FC236}">
              <a16:creationId xmlns:a16="http://schemas.microsoft.com/office/drawing/2014/main" id="{AC735551-91F9-4ADE-922D-DA511BEA0CF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39" name="Text Box 26">
          <a:extLst>
            <a:ext uri="{FF2B5EF4-FFF2-40B4-BE49-F238E27FC236}">
              <a16:creationId xmlns:a16="http://schemas.microsoft.com/office/drawing/2014/main" id="{2B80E827-B4C9-41D7-A188-1CC70A1396C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0" name="Text Box 27">
          <a:extLst>
            <a:ext uri="{FF2B5EF4-FFF2-40B4-BE49-F238E27FC236}">
              <a16:creationId xmlns:a16="http://schemas.microsoft.com/office/drawing/2014/main" id="{0EAD84C8-095B-4675-BDE2-A0F9EA66A8A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1" name="Text Box 28">
          <a:extLst>
            <a:ext uri="{FF2B5EF4-FFF2-40B4-BE49-F238E27FC236}">
              <a16:creationId xmlns:a16="http://schemas.microsoft.com/office/drawing/2014/main" id="{38DB92C6-54C3-4148-8802-CA88FC5E4EE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2" name="Text Box 29">
          <a:extLst>
            <a:ext uri="{FF2B5EF4-FFF2-40B4-BE49-F238E27FC236}">
              <a16:creationId xmlns:a16="http://schemas.microsoft.com/office/drawing/2014/main" id="{229ABF60-CBED-4DD0-9A6B-C625E7EB1C4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3" name="Text Box 30">
          <a:extLst>
            <a:ext uri="{FF2B5EF4-FFF2-40B4-BE49-F238E27FC236}">
              <a16:creationId xmlns:a16="http://schemas.microsoft.com/office/drawing/2014/main" id="{AB2800DA-F9D5-44C4-92D1-B26547004F2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4" name="Text Box 31">
          <a:extLst>
            <a:ext uri="{FF2B5EF4-FFF2-40B4-BE49-F238E27FC236}">
              <a16:creationId xmlns:a16="http://schemas.microsoft.com/office/drawing/2014/main" id="{17D4D8AA-5583-45E6-9B71-4852980047E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5" name="Text Box 32">
          <a:extLst>
            <a:ext uri="{FF2B5EF4-FFF2-40B4-BE49-F238E27FC236}">
              <a16:creationId xmlns:a16="http://schemas.microsoft.com/office/drawing/2014/main" id="{8D5AD0D2-6599-429A-AC5C-82894E526E3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6" name="Text Box 33">
          <a:extLst>
            <a:ext uri="{FF2B5EF4-FFF2-40B4-BE49-F238E27FC236}">
              <a16:creationId xmlns:a16="http://schemas.microsoft.com/office/drawing/2014/main" id="{326CF9BD-7506-43E0-B238-388C5569764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7" name="Text Box 34">
          <a:extLst>
            <a:ext uri="{FF2B5EF4-FFF2-40B4-BE49-F238E27FC236}">
              <a16:creationId xmlns:a16="http://schemas.microsoft.com/office/drawing/2014/main" id="{16E661C7-6C25-481D-8D31-717480CA13C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8" name="Text Box 35">
          <a:extLst>
            <a:ext uri="{FF2B5EF4-FFF2-40B4-BE49-F238E27FC236}">
              <a16:creationId xmlns:a16="http://schemas.microsoft.com/office/drawing/2014/main" id="{BBBD656E-EF82-4549-9777-43436779B9F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49" name="Text Box 36">
          <a:extLst>
            <a:ext uri="{FF2B5EF4-FFF2-40B4-BE49-F238E27FC236}">
              <a16:creationId xmlns:a16="http://schemas.microsoft.com/office/drawing/2014/main" id="{DD4B7D91-B2D7-4DBA-BF94-CC1520D5F2E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0" name="Text Box 37">
          <a:extLst>
            <a:ext uri="{FF2B5EF4-FFF2-40B4-BE49-F238E27FC236}">
              <a16:creationId xmlns:a16="http://schemas.microsoft.com/office/drawing/2014/main" id="{6CFE932D-401E-47C1-9CA3-649E74CBD7F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1" name="Text Box 38">
          <a:extLst>
            <a:ext uri="{FF2B5EF4-FFF2-40B4-BE49-F238E27FC236}">
              <a16:creationId xmlns:a16="http://schemas.microsoft.com/office/drawing/2014/main" id="{49BAD4D0-5679-4961-8DDD-F10C4904FB2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2" name="Text Box 39">
          <a:extLst>
            <a:ext uri="{FF2B5EF4-FFF2-40B4-BE49-F238E27FC236}">
              <a16:creationId xmlns:a16="http://schemas.microsoft.com/office/drawing/2014/main" id="{143BC8FC-88F1-4369-B7A6-7BE6155F73A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3" name="Text Box 40">
          <a:extLst>
            <a:ext uri="{FF2B5EF4-FFF2-40B4-BE49-F238E27FC236}">
              <a16:creationId xmlns:a16="http://schemas.microsoft.com/office/drawing/2014/main" id="{2D596747-40BA-4069-9997-D733200514F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4" name="Text Box 41">
          <a:extLst>
            <a:ext uri="{FF2B5EF4-FFF2-40B4-BE49-F238E27FC236}">
              <a16:creationId xmlns:a16="http://schemas.microsoft.com/office/drawing/2014/main" id="{671793FB-A145-4BED-BA05-94A24BF026D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5" name="Text Box 42">
          <a:extLst>
            <a:ext uri="{FF2B5EF4-FFF2-40B4-BE49-F238E27FC236}">
              <a16:creationId xmlns:a16="http://schemas.microsoft.com/office/drawing/2014/main" id="{CEE78D44-E9C6-4BA3-893C-95B910C5AAC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6" name="Text Box 43">
          <a:extLst>
            <a:ext uri="{FF2B5EF4-FFF2-40B4-BE49-F238E27FC236}">
              <a16:creationId xmlns:a16="http://schemas.microsoft.com/office/drawing/2014/main" id="{BB34852A-A925-4C42-8552-2B56BA33753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7" name="Text Box 44">
          <a:extLst>
            <a:ext uri="{FF2B5EF4-FFF2-40B4-BE49-F238E27FC236}">
              <a16:creationId xmlns:a16="http://schemas.microsoft.com/office/drawing/2014/main" id="{5BC095D4-6B30-4A0C-BC77-949E07AD8E4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8" name="Text Box 45">
          <a:extLst>
            <a:ext uri="{FF2B5EF4-FFF2-40B4-BE49-F238E27FC236}">
              <a16:creationId xmlns:a16="http://schemas.microsoft.com/office/drawing/2014/main" id="{B1C09CE6-ED4A-4100-9411-CD12F894180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59" name="Text Box 46">
          <a:extLst>
            <a:ext uri="{FF2B5EF4-FFF2-40B4-BE49-F238E27FC236}">
              <a16:creationId xmlns:a16="http://schemas.microsoft.com/office/drawing/2014/main" id="{EE29EC9A-4FC3-4895-BEEE-C0AD6389AB4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0" name="Text Box 47">
          <a:extLst>
            <a:ext uri="{FF2B5EF4-FFF2-40B4-BE49-F238E27FC236}">
              <a16:creationId xmlns:a16="http://schemas.microsoft.com/office/drawing/2014/main" id="{906A2DE5-3306-418B-9D75-1811A2E3D23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1" name="Text Box 48">
          <a:extLst>
            <a:ext uri="{FF2B5EF4-FFF2-40B4-BE49-F238E27FC236}">
              <a16:creationId xmlns:a16="http://schemas.microsoft.com/office/drawing/2014/main" id="{7816A3DF-EDFE-47F5-8A03-BB3D3FAA111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2" name="Text Box 49">
          <a:extLst>
            <a:ext uri="{FF2B5EF4-FFF2-40B4-BE49-F238E27FC236}">
              <a16:creationId xmlns:a16="http://schemas.microsoft.com/office/drawing/2014/main" id="{89196F2B-9748-439A-8274-4697C5D88B4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3" name="Text Box 50">
          <a:extLst>
            <a:ext uri="{FF2B5EF4-FFF2-40B4-BE49-F238E27FC236}">
              <a16:creationId xmlns:a16="http://schemas.microsoft.com/office/drawing/2014/main" id="{62153923-0CC0-4A39-AAD1-9A80811A972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4" name="Text Box 51">
          <a:extLst>
            <a:ext uri="{FF2B5EF4-FFF2-40B4-BE49-F238E27FC236}">
              <a16:creationId xmlns:a16="http://schemas.microsoft.com/office/drawing/2014/main" id="{97FD15C7-B4EE-4772-ACBC-B15D7195DD1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5" name="Text Box 52">
          <a:extLst>
            <a:ext uri="{FF2B5EF4-FFF2-40B4-BE49-F238E27FC236}">
              <a16:creationId xmlns:a16="http://schemas.microsoft.com/office/drawing/2014/main" id="{BC12D9DB-7204-445B-BB83-F25D35D4F79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6" name="Text Box 53">
          <a:extLst>
            <a:ext uri="{FF2B5EF4-FFF2-40B4-BE49-F238E27FC236}">
              <a16:creationId xmlns:a16="http://schemas.microsoft.com/office/drawing/2014/main" id="{F3A3F017-6EE9-4A54-92CE-3DB473E7AC2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7" name="Text Box 54">
          <a:extLst>
            <a:ext uri="{FF2B5EF4-FFF2-40B4-BE49-F238E27FC236}">
              <a16:creationId xmlns:a16="http://schemas.microsoft.com/office/drawing/2014/main" id="{93D617F3-C4D4-483F-AEDA-E9E52B8B636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8" name="Text Box 55">
          <a:extLst>
            <a:ext uri="{FF2B5EF4-FFF2-40B4-BE49-F238E27FC236}">
              <a16:creationId xmlns:a16="http://schemas.microsoft.com/office/drawing/2014/main" id="{BF25954F-BAFD-467A-82B4-A3EA299E796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69" name="Text Box 56">
          <a:extLst>
            <a:ext uri="{FF2B5EF4-FFF2-40B4-BE49-F238E27FC236}">
              <a16:creationId xmlns:a16="http://schemas.microsoft.com/office/drawing/2014/main" id="{A235D2A7-8824-4F9A-AA61-7FC7ADABB41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0" name="Text Box 57">
          <a:extLst>
            <a:ext uri="{FF2B5EF4-FFF2-40B4-BE49-F238E27FC236}">
              <a16:creationId xmlns:a16="http://schemas.microsoft.com/office/drawing/2014/main" id="{98CBA412-CBF0-4F71-B6C0-3DF78759BB7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1" name="Text Box 58">
          <a:extLst>
            <a:ext uri="{FF2B5EF4-FFF2-40B4-BE49-F238E27FC236}">
              <a16:creationId xmlns:a16="http://schemas.microsoft.com/office/drawing/2014/main" id="{4BB648E1-0780-49C9-9FC5-7B9011E9D16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2" name="Text Box 59">
          <a:extLst>
            <a:ext uri="{FF2B5EF4-FFF2-40B4-BE49-F238E27FC236}">
              <a16:creationId xmlns:a16="http://schemas.microsoft.com/office/drawing/2014/main" id="{B5C25DF1-D733-4839-96D6-5425D23F09A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3" name="Text Box 60">
          <a:extLst>
            <a:ext uri="{FF2B5EF4-FFF2-40B4-BE49-F238E27FC236}">
              <a16:creationId xmlns:a16="http://schemas.microsoft.com/office/drawing/2014/main" id="{FF04A8D1-37BF-49AA-BB2E-B46204AA32D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4" name="Text Box 61">
          <a:extLst>
            <a:ext uri="{FF2B5EF4-FFF2-40B4-BE49-F238E27FC236}">
              <a16:creationId xmlns:a16="http://schemas.microsoft.com/office/drawing/2014/main" id="{9293B019-50BA-4787-9DB7-7F0EB52EC3F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5" name="Text Box 62">
          <a:extLst>
            <a:ext uri="{FF2B5EF4-FFF2-40B4-BE49-F238E27FC236}">
              <a16:creationId xmlns:a16="http://schemas.microsoft.com/office/drawing/2014/main" id="{231BEB2F-5CEB-4CA6-A5D4-7F8DE904857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6" name="Text Box 63">
          <a:extLst>
            <a:ext uri="{FF2B5EF4-FFF2-40B4-BE49-F238E27FC236}">
              <a16:creationId xmlns:a16="http://schemas.microsoft.com/office/drawing/2014/main" id="{0B27489E-EC39-4A5B-9374-78167C92E0D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7" name="Text Box 64">
          <a:extLst>
            <a:ext uri="{FF2B5EF4-FFF2-40B4-BE49-F238E27FC236}">
              <a16:creationId xmlns:a16="http://schemas.microsoft.com/office/drawing/2014/main" id="{346F1F13-933B-42CE-828A-0F3F0A6B363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8" name="Text Box 65">
          <a:extLst>
            <a:ext uri="{FF2B5EF4-FFF2-40B4-BE49-F238E27FC236}">
              <a16:creationId xmlns:a16="http://schemas.microsoft.com/office/drawing/2014/main" id="{A547568B-FECF-49D4-A777-1F1C84841B1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79" name="Text Box 66">
          <a:extLst>
            <a:ext uri="{FF2B5EF4-FFF2-40B4-BE49-F238E27FC236}">
              <a16:creationId xmlns:a16="http://schemas.microsoft.com/office/drawing/2014/main" id="{B60A2853-8ED4-4351-ADC5-478557C467D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980" name="Text Box 67">
          <a:extLst>
            <a:ext uri="{FF2B5EF4-FFF2-40B4-BE49-F238E27FC236}">
              <a16:creationId xmlns:a16="http://schemas.microsoft.com/office/drawing/2014/main" id="{8886546A-783A-40F8-B540-0FF1ED22CE8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1" name="Text Box 17">
          <a:extLst>
            <a:ext uri="{FF2B5EF4-FFF2-40B4-BE49-F238E27FC236}">
              <a16:creationId xmlns:a16="http://schemas.microsoft.com/office/drawing/2014/main" id="{E0A3D58A-96F3-4317-B8A1-AD18D1FE341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2" name="Text Box 18">
          <a:extLst>
            <a:ext uri="{FF2B5EF4-FFF2-40B4-BE49-F238E27FC236}">
              <a16:creationId xmlns:a16="http://schemas.microsoft.com/office/drawing/2014/main" id="{C3A216CF-E1D6-4335-B548-5F70C4DD11C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3" name="Text Box 19">
          <a:extLst>
            <a:ext uri="{FF2B5EF4-FFF2-40B4-BE49-F238E27FC236}">
              <a16:creationId xmlns:a16="http://schemas.microsoft.com/office/drawing/2014/main" id="{6921102C-B6D6-4C17-96FD-C87D193BD48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4" name="Text Box 20">
          <a:extLst>
            <a:ext uri="{FF2B5EF4-FFF2-40B4-BE49-F238E27FC236}">
              <a16:creationId xmlns:a16="http://schemas.microsoft.com/office/drawing/2014/main" id="{0E94E0FD-3761-4629-ADAF-F4F919B9010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5" name="Text Box 21">
          <a:extLst>
            <a:ext uri="{FF2B5EF4-FFF2-40B4-BE49-F238E27FC236}">
              <a16:creationId xmlns:a16="http://schemas.microsoft.com/office/drawing/2014/main" id="{27A4937A-0E8A-4F16-A004-CE773AE40D5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6" name="Text Box 22">
          <a:extLst>
            <a:ext uri="{FF2B5EF4-FFF2-40B4-BE49-F238E27FC236}">
              <a16:creationId xmlns:a16="http://schemas.microsoft.com/office/drawing/2014/main" id="{9C01AB20-BFD0-4F3A-9260-6FE850E6EBA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7" name="Text Box 23">
          <a:extLst>
            <a:ext uri="{FF2B5EF4-FFF2-40B4-BE49-F238E27FC236}">
              <a16:creationId xmlns:a16="http://schemas.microsoft.com/office/drawing/2014/main" id="{00A63FE1-8741-4C13-ADCA-8C079EEA3EE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8" name="Text Box 24">
          <a:extLst>
            <a:ext uri="{FF2B5EF4-FFF2-40B4-BE49-F238E27FC236}">
              <a16:creationId xmlns:a16="http://schemas.microsoft.com/office/drawing/2014/main" id="{72DBD51A-D793-451F-8621-F33485CB9EC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89" name="Text Box 25">
          <a:extLst>
            <a:ext uri="{FF2B5EF4-FFF2-40B4-BE49-F238E27FC236}">
              <a16:creationId xmlns:a16="http://schemas.microsoft.com/office/drawing/2014/main" id="{3E831F63-3C1A-4B81-B829-1BC3F56F215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0" name="Text Box 26">
          <a:extLst>
            <a:ext uri="{FF2B5EF4-FFF2-40B4-BE49-F238E27FC236}">
              <a16:creationId xmlns:a16="http://schemas.microsoft.com/office/drawing/2014/main" id="{209EA72D-7B26-4299-A25A-7697994FE45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1" name="Text Box 27">
          <a:extLst>
            <a:ext uri="{FF2B5EF4-FFF2-40B4-BE49-F238E27FC236}">
              <a16:creationId xmlns:a16="http://schemas.microsoft.com/office/drawing/2014/main" id="{8C1E4256-31F0-49B3-9E02-C0CD21BD5F4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2" name="Text Box 28">
          <a:extLst>
            <a:ext uri="{FF2B5EF4-FFF2-40B4-BE49-F238E27FC236}">
              <a16:creationId xmlns:a16="http://schemas.microsoft.com/office/drawing/2014/main" id="{C14BE2C3-2E05-4E60-AD69-020A3B6D311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3" name="Text Box 29">
          <a:extLst>
            <a:ext uri="{FF2B5EF4-FFF2-40B4-BE49-F238E27FC236}">
              <a16:creationId xmlns:a16="http://schemas.microsoft.com/office/drawing/2014/main" id="{A0542C7F-70E9-4E34-8C33-6543C2D1744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4" name="Text Box 30">
          <a:extLst>
            <a:ext uri="{FF2B5EF4-FFF2-40B4-BE49-F238E27FC236}">
              <a16:creationId xmlns:a16="http://schemas.microsoft.com/office/drawing/2014/main" id="{F856CCAD-3AD3-4733-8B2E-B5E350CFD5A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5" name="Text Box 31">
          <a:extLst>
            <a:ext uri="{FF2B5EF4-FFF2-40B4-BE49-F238E27FC236}">
              <a16:creationId xmlns:a16="http://schemas.microsoft.com/office/drawing/2014/main" id="{9DDDDAB8-56F9-4EBC-B666-F82A9384EF1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6" name="Text Box 32">
          <a:extLst>
            <a:ext uri="{FF2B5EF4-FFF2-40B4-BE49-F238E27FC236}">
              <a16:creationId xmlns:a16="http://schemas.microsoft.com/office/drawing/2014/main" id="{3D75336F-3C89-4051-88CD-422FEE54CDB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7" name="Text Box 33">
          <a:extLst>
            <a:ext uri="{FF2B5EF4-FFF2-40B4-BE49-F238E27FC236}">
              <a16:creationId xmlns:a16="http://schemas.microsoft.com/office/drawing/2014/main" id="{241AAE86-9A91-4495-9FC9-C9367919966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8" name="Text Box 34">
          <a:extLst>
            <a:ext uri="{FF2B5EF4-FFF2-40B4-BE49-F238E27FC236}">
              <a16:creationId xmlns:a16="http://schemas.microsoft.com/office/drawing/2014/main" id="{9D1470D8-B7BC-4F7D-A236-6B0950264C3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999" name="Text Box 35">
          <a:extLst>
            <a:ext uri="{FF2B5EF4-FFF2-40B4-BE49-F238E27FC236}">
              <a16:creationId xmlns:a16="http://schemas.microsoft.com/office/drawing/2014/main" id="{8DAA7DDF-7AE4-43A8-80D1-D7A2486B5A3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0" name="Text Box 36">
          <a:extLst>
            <a:ext uri="{FF2B5EF4-FFF2-40B4-BE49-F238E27FC236}">
              <a16:creationId xmlns:a16="http://schemas.microsoft.com/office/drawing/2014/main" id="{3B9AAB06-8B51-444B-A0D9-E1A3D86BDE4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1" name="Text Box 37">
          <a:extLst>
            <a:ext uri="{FF2B5EF4-FFF2-40B4-BE49-F238E27FC236}">
              <a16:creationId xmlns:a16="http://schemas.microsoft.com/office/drawing/2014/main" id="{39456DFE-4BE8-4E0B-BF9E-0DA1D03B564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2" name="Text Box 38">
          <a:extLst>
            <a:ext uri="{FF2B5EF4-FFF2-40B4-BE49-F238E27FC236}">
              <a16:creationId xmlns:a16="http://schemas.microsoft.com/office/drawing/2014/main" id="{F49FD2CA-87E8-4703-AD44-FCE35089B1F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3" name="Text Box 39">
          <a:extLst>
            <a:ext uri="{FF2B5EF4-FFF2-40B4-BE49-F238E27FC236}">
              <a16:creationId xmlns:a16="http://schemas.microsoft.com/office/drawing/2014/main" id="{02FA320E-2EEA-4F3C-809F-8A81ADC007F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4" name="Text Box 40">
          <a:extLst>
            <a:ext uri="{FF2B5EF4-FFF2-40B4-BE49-F238E27FC236}">
              <a16:creationId xmlns:a16="http://schemas.microsoft.com/office/drawing/2014/main" id="{8034D2C9-FDF1-4B3E-8D98-33CBCF5CA7D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5" name="Text Box 41">
          <a:extLst>
            <a:ext uri="{FF2B5EF4-FFF2-40B4-BE49-F238E27FC236}">
              <a16:creationId xmlns:a16="http://schemas.microsoft.com/office/drawing/2014/main" id="{C84EDD44-7B97-47B7-BCBC-65995AB7571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6" name="Text Box 42">
          <a:extLst>
            <a:ext uri="{FF2B5EF4-FFF2-40B4-BE49-F238E27FC236}">
              <a16:creationId xmlns:a16="http://schemas.microsoft.com/office/drawing/2014/main" id="{A72AEBC3-6F42-49E8-B800-CFC1ACD8EDE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7" name="Text Box 43">
          <a:extLst>
            <a:ext uri="{FF2B5EF4-FFF2-40B4-BE49-F238E27FC236}">
              <a16:creationId xmlns:a16="http://schemas.microsoft.com/office/drawing/2014/main" id="{FCB2B0BF-F781-4B5B-9F2E-B9AF001B4F2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8" name="Text Box 44">
          <a:extLst>
            <a:ext uri="{FF2B5EF4-FFF2-40B4-BE49-F238E27FC236}">
              <a16:creationId xmlns:a16="http://schemas.microsoft.com/office/drawing/2014/main" id="{9EB4D98F-2F05-4878-9196-096324A4655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09" name="Text Box 45">
          <a:extLst>
            <a:ext uri="{FF2B5EF4-FFF2-40B4-BE49-F238E27FC236}">
              <a16:creationId xmlns:a16="http://schemas.microsoft.com/office/drawing/2014/main" id="{AB0FF8C8-F8ED-46EC-8D23-57366744AE0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0" name="Text Box 46">
          <a:extLst>
            <a:ext uri="{FF2B5EF4-FFF2-40B4-BE49-F238E27FC236}">
              <a16:creationId xmlns:a16="http://schemas.microsoft.com/office/drawing/2014/main" id="{3E60C751-1448-4449-9CCF-17D817B1BE4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1" name="Text Box 47">
          <a:extLst>
            <a:ext uri="{FF2B5EF4-FFF2-40B4-BE49-F238E27FC236}">
              <a16:creationId xmlns:a16="http://schemas.microsoft.com/office/drawing/2014/main" id="{91506BFA-916B-4D26-A15B-736E87D0DBA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2" name="Text Box 48">
          <a:extLst>
            <a:ext uri="{FF2B5EF4-FFF2-40B4-BE49-F238E27FC236}">
              <a16:creationId xmlns:a16="http://schemas.microsoft.com/office/drawing/2014/main" id="{9A196E75-4796-48E6-BC4A-D2E6AC1938F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3" name="Text Box 49">
          <a:extLst>
            <a:ext uri="{FF2B5EF4-FFF2-40B4-BE49-F238E27FC236}">
              <a16:creationId xmlns:a16="http://schemas.microsoft.com/office/drawing/2014/main" id="{3927B205-1434-4FF2-8C50-9547F1EEBAA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4" name="Text Box 50">
          <a:extLst>
            <a:ext uri="{FF2B5EF4-FFF2-40B4-BE49-F238E27FC236}">
              <a16:creationId xmlns:a16="http://schemas.microsoft.com/office/drawing/2014/main" id="{987C1BB7-37EE-4CA7-89DE-99EC8CB40F7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5" name="Text Box 51">
          <a:extLst>
            <a:ext uri="{FF2B5EF4-FFF2-40B4-BE49-F238E27FC236}">
              <a16:creationId xmlns:a16="http://schemas.microsoft.com/office/drawing/2014/main" id="{AC8B7414-25E6-466E-B73E-64F8603B1D1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6" name="Text Box 52">
          <a:extLst>
            <a:ext uri="{FF2B5EF4-FFF2-40B4-BE49-F238E27FC236}">
              <a16:creationId xmlns:a16="http://schemas.microsoft.com/office/drawing/2014/main" id="{C2F31C85-B857-46D3-B4F5-38BED162283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7" name="Text Box 53">
          <a:extLst>
            <a:ext uri="{FF2B5EF4-FFF2-40B4-BE49-F238E27FC236}">
              <a16:creationId xmlns:a16="http://schemas.microsoft.com/office/drawing/2014/main" id="{9B76FB5D-445C-40FA-A436-6B6072458B7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8" name="Text Box 54">
          <a:extLst>
            <a:ext uri="{FF2B5EF4-FFF2-40B4-BE49-F238E27FC236}">
              <a16:creationId xmlns:a16="http://schemas.microsoft.com/office/drawing/2014/main" id="{C1DF6961-F80A-46A0-B7C8-46FF16C89A0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19" name="Text Box 55">
          <a:extLst>
            <a:ext uri="{FF2B5EF4-FFF2-40B4-BE49-F238E27FC236}">
              <a16:creationId xmlns:a16="http://schemas.microsoft.com/office/drawing/2014/main" id="{FAEFEC19-B0F5-405C-85D1-160FA07BAF1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0" name="Text Box 56">
          <a:extLst>
            <a:ext uri="{FF2B5EF4-FFF2-40B4-BE49-F238E27FC236}">
              <a16:creationId xmlns:a16="http://schemas.microsoft.com/office/drawing/2014/main" id="{A8B4A3E6-A795-489A-A247-3FB24A36697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1" name="Text Box 57">
          <a:extLst>
            <a:ext uri="{FF2B5EF4-FFF2-40B4-BE49-F238E27FC236}">
              <a16:creationId xmlns:a16="http://schemas.microsoft.com/office/drawing/2014/main" id="{EC90BC6E-461D-4893-B5F4-A3A2E0F3902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2" name="Text Box 58">
          <a:extLst>
            <a:ext uri="{FF2B5EF4-FFF2-40B4-BE49-F238E27FC236}">
              <a16:creationId xmlns:a16="http://schemas.microsoft.com/office/drawing/2014/main" id="{FBFCE2FE-1620-44FD-B6AE-911EEA7BB6A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3" name="Text Box 59">
          <a:extLst>
            <a:ext uri="{FF2B5EF4-FFF2-40B4-BE49-F238E27FC236}">
              <a16:creationId xmlns:a16="http://schemas.microsoft.com/office/drawing/2014/main" id="{84614382-E2F3-4855-8B4D-F47A2E54371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4" name="Text Box 60">
          <a:extLst>
            <a:ext uri="{FF2B5EF4-FFF2-40B4-BE49-F238E27FC236}">
              <a16:creationId xmlns:a16="http://schemas.microsoft.com/office/drawing/2014/main" id="{174759FB-C357-44EE-8335-B8752B8604F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5" name="Text Box 61">
          <a:extLst>
            <a:ext uri="{FF2B5EF4-FFF2-40B4-BE49-F238E27FC236}">
              <a16:creationId xmlns:a16="http://schemas.microsoft.com/office/drawing/2014/main" id="{8F9ACC19-9BEB-4B3A-926A-195DBA32ECB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6" name="Text Box 62">
          <a:extLst>
            <a:ext uri="{FF2B5EF4-FFF2-40B4-BE49-F238E27FC236}">
              <a16:creationId xmlns:a16="http://schemas.microsoft.com/office/drawing/2014/main" id="{4BBF854B-5578-4E3F-8C54-113C7AC1CE2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7" name="Text Box 63">
          <a:extLst>
            <a:ext uri="{FF2B5EF4-FFF2-40B4-BE49-F238E27FC236}">
              <a16:creationId xmlns:a16="http://schemas.microsoft.com/office/drawing/2014/main" id="{39B02E40-9DCF-4FA9-A9FD-188232907C8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8" name="Text Box 64">
          <a:extLst>
            <a:ext uri="{FF2B5EF4-FFF2-40B4-BE49-F238E27FC236}">
              <a16:creationId xmlns:a16="http://schemas.microsoft.com/office/drawing/2014/main" id="{C7CC743E-79D1-4561-BE48-63D5E61E97D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29" name="Text Box 65">
          <a:extLst>
            <a:ext uri="{FF2B5EF4-FFF2-40B4-BE49-F238E27FC236}">
              <a16:creationId xmlns:a16="http://schemas.microsoft.com/office/drawing/2014/main" id="{95881344-2CE3-493E-8A60-9C42BF22FC0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30" name="Text Box 66">
          <a:extLst>
            <a:ext uri="{FF2B5EF4-FFF2-40B4-BE49-F238E27FC236}">
              <a16:creationId xmlns:a16="http://schemas.microsoft.com/office/drawing/2014/main" id="{168C5F5E-769F-4024-8AB1-BE40396839E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031" name="Text Box 67">
          <a:extLst>
            <a:ext uri="{FF2B5EF4-FFF2-40B4-BE49-F238E27FC236}">
              <a16:creationId xmlns:a16="http://schemas.microsoft.com/office/drawing/2014/main" id="{B7677031-5D6E-43F7-A860-D51A56C42AF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2" name="Text Box 17">
          <a:extLst>
            <a:ext uri="{FF2B5EF4-FFF2-40B4-BE49-F238E27FC236}">
              <a16:creationId xmlns:a16="http://schemas.microsoft.com/office/drawing/2014/main" id="{536335FC-3E32-4CE0-B568-3D9AA9FA94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3" name="Text Box 18">
          <a:extLst>
            <a:ext uri="{FF2B5EF4-FFF2-40B4-BE49-F238E27FC236}">
              <a16:creationId xmlns:a16="http://schemas.microsoft.com/office/drawing/2014/main" id="{17E4A299-4DD1-4B84-8760-F51DFF9D34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4" name="Text Box 19">
          <a:extLst>
            <a:ext uri="{FF2B5EF4-FFF2-40B4-BE49-F238E27FC236}">
              <a16:creationId xmlns:a16="http://schemas.microsoft.com/office/drawing/2014/main" id="{5CB50E0D-52DC-4795-8F8A-E7CC94863CD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5" name="Text Box 20">
          <a:extLst>
            <a:ext uri="{FF2B5EF4-FFF2-40B4-BE49-F238E27FC236}">
              <a16:creationId xmlns:a16="http://schemas.microsoft.com/office/drawing/2014/main" id="{5E574D76-CF67-4016-84C4-368C8CC8106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6" name="Text Box 21">
          <a:extLst>
            <a:ext uri="{FF2B5EF4-FFF2-40B4-BE49-F238E27FC236}">
              <a16:creationId xmlns:a16="http://schemas.microsoft.com/office/drawing/2014/main" id="{23D3EBE9-C4A9-499C-9BDA-93CFEC1DA50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7" name="Text Box 22">
          <a:extLst>
            <a:ext uri="{FF2B5EF4-FFF2-40B4-BE49-F238E27FC236}">
              <a16:creationId xmlns:a16="http://schemas.microsoft.com/office/drawing/2014/main" id="{C2E43EA6-F345-4751-9004-B3288CA42D7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8" name="Text Box 23">
          <a:extLst>
            <a:ext uri="{FF2B5EF4-FFF2-40B4-BE49-F238E27FC236}">
              <a16:creationId xmlns:a16="http://schemas.microsoft.com/office/drawing/2014/main" id="{C4B1F5AE-63A4-4A88-A40E-B7DEA246107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39" name="Text Box 24">
          <a:extLst>
            <a:ext uri="{FF2B5EF4-FFF2-40B4-BE49-F238E27FC236}">
              <a16:creationId xmlns:a16="http://schemas.microsoft.com/office/drawing/2014/main" id="{A2E4B881-A671-4B8E-AE47-CBF564461E1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0" name="Text Box 25">
          <a:extLst>
            <a:ext uri="{FF2B5EF4-FFF2-40B4-BE49-F238E27FC236}">
              <a16:creationId xmlns:a16="http://schemas.microsoft.com/office/drawing/2014/main" id="{D7AC09BD-95E0-414A-9495-FB3032B302E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1" name="Text Box 26">
          <a:extLst>
            <a:ext uri="{FF2B5EF4-FFF2-40B4-BE49-F238E27FC236}">
              <a16:creationId xmlns:a16="http://schemas.microsoft.com/office/drawing/2014/main" id="{65966ADC-D90D-4C80-BC32-46525F84B97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2" name="Text Box 27">
          <a:extLst>
            <a:ext uri="{FF2B5EF4-FFF2-40B4-BE49-F238E27FC236}">
              <a16:creationId xmlns:a16="http://schemas.microsoft.com/office/drawing/2014/main" id="{C0E12742-FA90-4928-BE47-D4195D2972A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3" name="Text Box 28">
          <a:extLst>
            <a:ext uri="{FF2B5EF4-FFF2-40B4-BE49-F238E27FC236}">
              <a16:creationId xmlns:a16="http://schemas.microsoft.com/office/drawing/2014/main" id="{66560EF6-AE43-4DA0-97FA-FE1AA8B6EDE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4" name="Text Box 29">
          <a:extLst>
            <a:ext uri="{FF2B5EF4-FFF2-40B4-BE49-F238E27FC236}">
              <a16:creationId xmlns:a16="http://schemas.microsoft.com/office/drawing/2014/main" id="{CB6F7FF3-0767-45C6-BC7D-74FCDDE00D0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5" name="Text Box 30">
          <a:extLst>
            <a:ext uri="{FF2B5EF4-FFF2-40B4-BE49-F238E27FC236}">
              <a16:creationId xmlns:a16="http://schemas.microsoft.com/office/drawing/2014/main" id="{6F6E5C33-B01F-4479-992E-0CA0E63CA5C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6" name="Text Box 31">
          <a:extLst>
            <a:ext uri="{FF2B5EF4-FFF2-40B4-BE49-F238E27FC236}">
              <a16:creationId xmlns:a16="http://schemas.microsoft.com/office/drawing/2014/main" id="{26DB8F16-D7F9-4B84-919F-952E9DEA30A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7" name="Text Box 32">
          <a:extLst>
            <a:ext uri="{FF2B5EF4-FFF2-40B4-BE49-F238E27FC236}">
              <a16:creationId xmlns:a16="http://schemas.microsoft.com/office/drawing/2014/main" id="{07771FEF-D47D-4333-A857-A654404BA1B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8" name="Text Box 33">
          <a:extLst>
            <a:ext uri="{FF2B5EF4-FFF2-40B4-BE49-F238E27FC236}">
              <a16:creationId xmlns:a16="http://schemas.microsoft.com/office/drawing/2014/main" id="{054A8C95-5961-414B-A740-FC0065F0CD0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49" name="Text Box 34">
          <a:extLst>
            <a:ext uri="{FF2B5EF4-FFF2-40B4-BE49-F238E27FC236}">
              <a16:creationId xmlns:a16="http://schemas.microsoft.com/office/drawing/2014/main" id="{46437373-986E-4796-B5E5-7B9D3992F94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0" name="Text Box 35">
          <a:extLst>
            <a:ext uri="{FF2B5EF4-FFF2-40B4-BE49-F238E27FC236}">
              <a16:creationId xmlns:a16="http://schemas.microsoft.com/office/drawing/2014/main" id="{941C5A02-1992-41F1-BA41-F76B966694A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1" name="Text Box 36">
          <a:extLst>
            <a:ext uri="{FF2B5EF4-FFF2-40B4-BE49-F238E27FC236}">
              <a16:creationId xmlns:a16="http://schemas.microsoft.com/office/drawing/2014/main" id="{526C0FFA-0127-4E63-8264-F77B5162DDC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2" name="Text Box 37">
          <a:extLst>
            <a:ext uri="{FF2B5EF4-FFF2-40B4-BE49-F238E27FC236}">
              <a16:creationId xmlns:a16="http://schemas.microsoft.com/office/drawing/2014/main" id="{4E2949B2-0797-4345-A277-96CAEE19F23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3" name="Text Box 38">
          <a:extLst>
            <a:ext uri="{FF2B5EF4-FFF2-40B4-BE49-F238E27FC236}">
              <a16:creationId xmlns:a16="http://schemas.microsoft.com/office/drawing/2014/main" id="{63D23FA7-E12C-42C4-9E88-0E56E6E6216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4" name="Text Box 39">
          <a:extLst>
            <a:ext uri="{FF2B5EF4-FFF2-40B4-BE49-F238E27FC236}">
              <a16:creationId xmlns:a16="http://schemas.microsoft.com/office/drawing/2014/main" id="{0C61BD17-DA98-4E63-8EAB-76B5550A417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5" name="Text Box 40">
          <a:extLst>
            <a:ext uri="{FF2B5EF4-FFF2-40B4-BE49-F238E27FC236}">
              <a16:creationId xmlns:a16="http://schemas.microsoft.com/office/drawing/2014/main" id="{AC38C944-72A6-4E35-A740-E21B8201B6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6" name="Text Box 41">
          <a:extLst>
            <a:ext uri="{FF2B5EF4-FFF2-40B4-BE49-F238E27FC236}">
              <a16:creationId xmlns:a16="http://schemas.microsoft.com/office/drawing/2014/main" id="{DB876EC6-95DC-4A4A-9365-68744CEABB3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7" name="Text Box 42">
          <a:extLst>
            <a:ext uri="{FF2B5EF4-FFF2-40B4-BE49-F238E27FC236}">
              <a16:creationId xmlns:a16="http://schemas.microsoft.com/office/drawing/2014/main" id="{B2C0B3EC-DE8E-4360-BEFF-3B07E6070BF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8" name="Text Box 43">
          <a:extLst>
            <a:ext uri="{FF2B5EF4-FFF2-40B4-BE49-F238E27FC236}">
              <a16:creationId xmlns:a16="http://schemas.microsoft.com/office/drawing/2014/main" id="{3053000A-D6D3-4BE0-9DA0-16257E4F7A9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59" name="Text Box 44">
          <a:extLst>
            <a:ext uri="{FF2B5EF4-FFF2-40B4-BE49-F238E27FC236}">
              <a16:creationId xmlns:a16="http://schemas.microsoft.com/office/drawing/2014/main" id="{9CC53B5E-4AD3-4B12-B375-6477F11863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0" name="Text Box 45">
          <a:extLst>
            <a:ext uri="{FF2B5EF4-FFF2-40B4-BE49-F238E27FC236}">
              <a16:creationId xmlns:a16="http://schemas.microsoft.com/office/drawing/2014/main" id="{87A5E477-3199-4269-A8CB-C8973CF1549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1" name="Text Box 46">
          <a:extLst>
            <a:ext uri="{FF2B5EF4-FFF2-40B4-BE49-F238E27FC236}">
              <a16:creationId xmlns:a16="http://schemas.microsoft.com/office/drawing/2014/main" id="{E51643C6-B629-4ED0-9791-4B20E1FA9EE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2" name="Text Box 47">
          <a:extLst>
            <a:ext uri="{FF2B5EF4-FFF2-40B4-BE49-F238E27FC236}">
              <a16:creationId xmlns:a16="http://schemas.microsoft.com/office/drawing/2014/main" id="{E7B6B777-7AB9-4735-8AF4-75B1B4AAFA1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3" name="Text Box 48">
          <a:extLst>
            <a:ext uri="{FF2B5EF4-FFF2-40B4-BE49-F238E27FC236}">
              <a16:creationId xmlns:a16="http://schemas.microsoft.com/office/drawing/2014/main" id="{8ED94547-1260-4A15-82B3-7F58D282410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4" name="Text Box 49">
          <a:extLst>
            <a:ext uri="{FF2B5EF4-FFF2-40B4-BE49-F238E27FC236}">
              <a16:creationId xmlns:a16="http://schemas.microsoft.com/office/drawing/2014/main" id="{3DE33905-93B9-4726-A8C9-24C42AD2D14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5" name="Text Box 50">
          <a:extLst>
            <a:ext uri="{FF2B5EF4-FFF2-40B4-BE49-F238E27FC236}">
              <a16:creationId xmlns:a16="http://schemas.microsoft.com/office/drawing/2014/main" id="{AE410DDC-7C7F-4693-BE7D-EEF8C60DE9F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6" name="Text Box 51">
          <a:extLst>
            <a:ext uri="{FF2B5EF4-FFF2-40B4-BE49-F238E27FC236}">
              <a16:creationId xmlns:a16="http://schemas.microsoft.com/office/drawing/2014/main" id="{A56F6687-56E9-4251-A2DE-0F4D069E39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7" name="Text Box 52">
          <a:extLst>
            <a:ext uri="{FF2B5EF4-FFF2-40B4-BE49-F238E27FC236}">
              <a16:creationId xmlns:a16="http://schemas.microsoft.com/office/drawing/2014/main" id="{B7305604-2D8E-4BD5-B03D-66B8195A013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8" name="Text Box 53">
          <a:extLst>
            <a:ext uri="{FF2B5EF4-FFF2-40B4-BE49-F238E27FC236}">
              <a16:creationId xmlns:a16="http://schemas.microsoft.com/office/drawing/2014/main" id="{E1997F75-8E75-44AA-908D-B902193974B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69" name="Text Box 54">
          <a:extLst>
            <a:ext uri="{FF2B5EF4-FFF2-40B4-BE49-F238E27FC236}">
              <a16:creationId xmlns:a16="http://schemas.microsoft.com/office/drawing/2014/main" id="{7307CE8B-62A2-4619-B467-19B71CCA3B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0" name="Text Box 55">
          <a:extLst>
            <a:ext uri="{FF2B5EF4-FFF2-40B4-BE49-F238E27FC236}">
              <a16:creationId xmlns:a16="http://schemas.microsoft.com/office/drawing/2014/main" id="{D97C1E70-9B91-403F-848B-3422AD3C172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1" name="Text Box 56">
          <a:extLst>
            <a:ext uri="{FF2B5EF4-FFF2-40B4-BE49-F238E27FC236}">
              <a16:creationId xmlns:a16="http://schemas.microsoft.com/office/drawing/2014/main" id="{98D16611-6424-486D-B63C-528F0C8A3A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2" name="Text Box 57">
          <a:extLst>
            <a:ext uri="{FF2B5EF4-FFF2-40B4-BE49-F238E27FC236}">
              <a16:creationId xmlns:a16="http://schemas.microsoft.com/office/drawing/2014/main" id="{993F749F-CB6C-40E4-A6CF-35842C49BF4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3" name="Text Box 58">
          <a:extLst>
            <a:ext uri="{FF2B5EF4-FFF2-40B4-BE49-F238E27FC236}">
              <a16:creationId xmlns:a16="http://schemas.microsoft.com/office/drawing/2014/main" id="{004E7AA7-71AC-47FF-88ED-383747C8672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4" name="Text Box 59">
          <a:extLst>
            <a:ext uri="{FF2B5EF4-FFF2-40B4-BE49-F238E27FC236}">
              <a16:creationId xmlns:a16="http://schemas.microsoft.com/office/drawing/2014/main" id="{288FA7FD-112E-4615-8E00-38E5CFAD923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5" name="Text Box 60">
          <a:extLst>
            <a:ext uri="{FF2B5EF4-FFF2-40B4-BE49-F238E27FC236}">
              <a16:creationId xmlns:a16="http://schemas.microsoft.com/office/drawing/2014/main" id="{99C31384-6146-4682-8AD6-4FBAB9259C5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6" name="Text Box 61">
          <a:extLst>
            <a:ext uri="{FF2B5EF4-FFF2-40B4-BE49-F238E27FC236}">
              <a16:creationId xmlns:a16="http://schemas.microsoft.com/office/drawing/2014/main" id="{C5C0A8F2-C5AB-4722-BB7C-7DA4F43239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7" name="Text Box 62">
          <a:extLst>
            <a:ext uri="{FF2B5EF4-FFF2-40B4-BE49-F238E27FC236}">
              <a16:creationId xmlns:a16="http://schemas.microsoft.com/office/drawing/2014/main" id="{A9E271E1-E809-476C-A8E9-260F3CEEEA0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8" name="Text Box 63">
          <a:extLst>
            <a:ext uri="{FF2B5EF4-FFF2-40B4-BE49-F238E27FC236}">
              <a16:creationId xmlns:a16="http://schemas.microsoft.com/office/drawing/2014/main" id="{F2C843EF-982B-4515-A535-8B8D3987DD1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79" name="Text Box 64">
          <a:extLst>
            <a:ext uri="{FF2B5EF4-FFF2-40B4-BE49-F238E27FC236}">
              <a16:creationId xmlns:a16="http://schemas.microsoft.com/office/drawing/2014/main" id="{4FC32B36-D9C7-4832-9C51-3A7E8B14506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0" name="Text Box 65">
          <a:extLst>
            <a:ext uri="{FF2B5EF4-FFF2-40B4-BE49-F238E27FC236}">
              <a16:creationId xmlns:a16="http://schemas.microsoft.com/office/drawing/2014/main" id="{9EF3D195-DE08-4631-97A1-208EE68AE5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1" name="Text Box 66">
          <a:extLst>
            <a:ext uri="{FF2B5EF4-FFF2-40B4-BE49-F238E27FC236}">
              <a16:creationId xmlns:a16="http://schemas.microsoft.com/office/drawing/2014/main" id="{FCD5535C-0E05-438D-8E91-259C2130F02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2" name="Text Box 67">
          <a:extLst>
            <a:ext uri="{FF2B5EF4-FFF2-40B4-BE49-F238E27FC236}">
              <a16:creationId xmlns:a16="http://schemas.microsoft.com/office/drawing/2014/main" id="{BA353443-A38C-4345-BDD3-B3B337DAD0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3" name="Text Box 17">
          <a:extLst>
            <a:ext uri="{FF2B5EF4-FFF2-40B4-BE49-F238E27FC236}">
              <a16:creationId xmlns:a16="http://schemas.microsoft.com/office/drawing/2014/main" id="{6C8BB3DE-D8D7-4C9E-A75F-37BAF4B49DD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4" name="Text Box 18">
          <a:extLst>
            <a:ext uri="{FF2B5EF4-FFF2-40B4-BE49-F238E27FC236}">
              <a16:creationId xmlns:a16="http://schemas.microsoft.com/office/drawing/2014/main" id="{1AC1EE6C-FE6A-42B1-8471-98B6E4C195D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5" name="Text Box 19">
          <a:extLst>
            <a:ext uri="{FF2B5EF4-FFF2-40B4-BE49-F238E27FC236}">
              <a16:creationId xmlns:a16="http://schemas.microsoft.com/office/drawing/2014/main" id="{2366BB5B-DFD6-4432-860D-E1EAE6CE03C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6" name="Text Box 20">
          <a:extLst>
            <a:ext uri="{FF2B5EF4-FFF2-40B4-BE49-F238E27FC236}">
              <a16:creationId xmlns:a16="http://schemas.microsoft.com/office/drawing/2014/main" id="{EA108CA9-579E-4F64-9A9C-7E3D6265752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7" name="Text Box 21">
          <a:extLst>
            <a:ext uri="{FF2B5EF4-FFF2-40B4-BE49-F238E27FC236}">
              <a16:creationId xmlns:a16="http://schemas.microsoft.com/office/drawing/2014/main" id="{C0C9CCF7-2470-4FEB-965A-BF6E177261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8" name="Text Box 22">
          <a:extLst>
            <a:ext uri="{FF2B5EF4-FFF2-40B4-BE49-F238E27FC236}">
              <a16:creationId xmlns:a16="http://schemas.microsoft.com/office/drawing/2014/main" id="{41840DF0-31C1-4B2C-9F42-FACEBC54118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89" name="Text Box 23">
          <a:extLst>
            <a:ext uri="{FF2B5EF4-FFF2-40B4-BE49-F238E27FC236}">
              <a16:creationId xmlns:a16="http://schemas.microsoft.com/office/drawing/2014/main" id="{88732053-878B-4A03-A1E2-90FEA2E31E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0" name="Text Box 24">
          <a:extLst>
            <a:ext uri="{FF2B5EF4-FFF2-40B4-BE49-F238E27FC236}">
              <a16:creationId xmlns:a16="http://schemas.microsoft.com/office/drawing/2014/main" id="{72B9F7D8-CA23-484F-8351-A0F8E1B3CED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1" name="Text Box 25">
          <a:extLst>
            <a:ext uri="{FF2B5EF4-FFF2-40B4-BE49-F238E27FC236}">
              <a16:creationId xmlns:a16="http://schemas.microsoft.com/office/drawing/2014/main" id="{4B2752D3-DAFC-43EB-A80C-88A532C2770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2" name="Text Box 26">
          <a:extLst>
            <a:ext uri="{FF2B5EF4-FFF2-40B4-BE49-F238E27FC236}">
              <a16:creationId xmlns:a16="http://schemas.microsoft.com/office/drawing/2014/main" id="{CA00F4B4-B6FD-4D68-90F4-FA5D85FF5A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3" name="Text Box 27">
          <a:extLst>
            <a:ext uri="{FF2B5EF4-FFF2-40B4-BE49-F238E27FC236}">
              <a16:creationId xmlns:a16="http://schemas.microsoft.com/office/drawing/2014/main" id="{022BE11B-2B19-4D67-8EA5-E0F3722F848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4" name="Text Box 28">
          <a:extLst>
            <a:ext uri="{FF2B5EF4-FFF2-40B4-BE49-F238E27FC236}">
              <a16:creationId xmlns:a16="http://schemas.microsoft.com/office/drawing/2014/main" id="{C5E39734-F89A-404E-8508-9B290CF6134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5" name="Text Box 29">
          <a:extLst>
            <a:ext uri="{FF2B5EF4-FFF2-40B4-BE49-F238E27FC236}">
              <a16:creationId xmlns:a16="http://schemas.microsoft.com/office/drawing/2014/main" id="{8E597F0A-F471-48EC-8D4F-E9D6996D36B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6" name="Text Box 30">
          <a:extLst>
            <a:ext uri="{FF2B5EF4-FFF2-40B4-BE49-F238E27FC236}">
              <a16:creationId xmlns:a16="http://schemas.microsoft.com/office/drawing/2014/main" id="{1591C442-C867-4108-99C0-B4862F5EC0C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7" name="Text Box 31">
          <a:extLst>
            <a:ext uri="{FF2B5EF4-FFF2-40B4-BE49-F238E27FC236}">
              <a16:creationId xmlns:a16="http://schemas.microsoft.com/office/drawing/2014/main" id="{782C63E9-D0A3-4B0F-88D9-B16AB91755D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8" name="Text Box 32">
          <a:extLst>
            <a:ext uri="{FF2B5EF4-FFF2-40B4-BE49-F238E27FC236}">
              <a16:creationId xmlns:a16="http://schemas.microsoft.com/office/drawing/2014/main" id="{0F602573-5442-4803-9801-D9AD6ABA4CC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099" name="Text Box 33">
          <a:extLst>
            <a:ext uri="{FF2B5EF4-FFF2-40B4-BE49-F238E27FC236}">
              <a16:creationId xmlns:a16="http://schemas.microsoft.com/office/drawing/2014/main" id="{376210AB-BFD8-463A-BA7F-D3B55552FE0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0" name="Text Box 34">
          <a:extLst>
            <a:ext uri="{FF2B5EF4-FFF2-40B4-BE49-F238E27FC236}">
              <a16:creationId xmlns:a16="http://schemas.microsoft.com/office/drawing/2014/main" id="{1B55C841-8215-4ADE-98BA-3F4D1D93EA2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1" name="Text Box 35">
          <a:extLst>
            <a:ext uri="{FF2B5EF4-FFF2-40B4-BE49-F238E27FC236}">
              <a16:creationId xmlns:a16="http://schemas.microsoft.com/office/drawing/2014/main" id="{7427B684-7968-4FEC-BE0C-DD09D295DB0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2" name="Text Box 36">
          <a:extLst>
            <a:ext uri="{FF2B5EF4-FFF2-40B4-BE49-F238E27FC236}">
              <a16:creationId xmlns:a16="http://schemas.microsoft.com/office/drawing/2014/main" id="{E96378D6-AC63-4EF3-BC3F-3112AB4C744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3" name="Text Box 37">
          <a:extLst>
            <a:ext uri="{FF2B5EF4-FFF2-40B4-BE49-F238E27FC236}">
              <a16:creationId xmlns:a16="http://schemas.microsoft.com/office/drawing/2014/main" id="{6DB3D263-7D4C-43B1-A48C-91527EE6C2F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4" name="Text Box 38">
          <a:extLst>
            <a:ext uri="{FF2B5EF4-FFF2-40B4-BE49-F238E27FC236}">
              <a16:creationId xmlns:a16="http://schemas.microsoft.com/office/drawing/2014/main" id="{82B47D79-BBFB-4558-8452-5131EA7E22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5" name="Text Box 39">
          <a:extLst>
            <a:ext uri="{FF2B5EF4-FFF2-40B4-BE49-F238E27FC236}">
              <a16:creationId xmlns:a16="http://schemas.microsoft.com/office/drawing/2014/main" id="{A40F65E6-A5DD-42FB-811F-0326EF13014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6" name="Text Box 40">
          <a:extLst>
            <a:ext uri="{FF2B5EF4-FFF2-40B4-BE49-F238E27FC236}">
              <a16:creationId xmlns:a16="http://schemas.microsoft.com/office/drawing/2014/main" id="{5E47117A-00C6-400B-8915-F08FB033801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7" name="Text Box 41">
          <a:extLst>
            <a:ext uri="{FF2B5EF4-FFF2-40B4-BE49-F238E27FC236}">
              <a16:creationId xmlns:a16="http://schemas.microsoft.com/office/drawing/2014/main" id="{D7D94C61-DD91-4D43-A16E-7D950471361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8" name="Text Box 42">
          <a:extLst>
            <a:ext uri="{FF2B5EF4-FFF2-40B4-BE49-F238E27FC236}">
              <a16:creationId xmlns:a16="http://schemas.microsoft.com/office/drawing/2014/main" id="{310DA6A0-7695-46DE-8EDE-ECA8DB52043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09" name="Text Box 43">
          <a:extLst>
            <a:ext uri="{FF2B5EF4-FFF2-40B4-BE49-F238E27FC236}">
              <a16:creationId xmlns:a16="http://schemas.microsoft.com/office/drawing/2014/main" id="{A6C9E8CF-F3E8-4B01-86D7-627634F1ADE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0" name="Text Box 44">
          <a:extLst>
            <a:ext uri="{FF2B5EF4-FFF2-40B4-BE49-F238E27FC236}">
              <a16:creationId xmlns:a16="http://schemas.microsoft.com/office/drawing/2014/main" id="{9F1FBC01-326B-46C5-AFBD-BFA3491E04E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1" name="Text Box 45">
          <a:extLst>
            <a:ext uri="{FF2B5EF4-FFF2-40B4-BE49-F238E27FC236}">
              <a16:creationId xmlns:a16="http://schemas.microsoft.com/office/drawing/2014/main" id="{E500ACCA-B0D3-48FF-BA78-AC5BE4796C4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2" name="Text Box 46">
          <a:extLst>
            <a:ext uri="{FF2B5EF4-FFF2-40B4-BE49-F238E27FC236}">
              <a16:creationId xmlns:a16="http://schemas.microsoft.com/office/drawing/2014/main" id="{0D2C5FCC-C63A-4789-9FA8-058CD7A0A19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3" name="Text Box 47">
          <a:extLst>
            <a:ext uri="{FF2B5EF4-FFF2-40B4-BE49-F238E27FC236}">
              <a16:creationId xmlns:a16="http://schemas.microsoft.com/office/drawing/2014/main" id="{53B0D3AD-574A-476E-95AA-AEDE2EB34A9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4" name="Text Box 48">
          <a:extLst>
            <a:ext uri="{FF2B5EF4-FFF2-40B4-BE49-F238E27FC236}">
              <a16:creationId xmlns:a16="http://schemas.microsoft.com/office/drawing/2014/main" id="{5EBB9C30-4E3C-4E1A-A299-68FD190469E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5" name="Text Box 49">
          <a:extLst>
            <a:ext uri="{FF2B5EF4-FFF2-40B4-BE49-F238E27FC236}">
              <a16:creationId xmlns:a16="http://schemas.microsoft.com/office/drawing/2014/main" id="{76CFF99C-1EC2-4DD5-9296-50A5936C601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6" name="Text Box 50">
          <a:extLst>
            <a:ext uri="{FF2B5EF4-FFF2-40B4-BE49-F238E27FC236}">
              <a16:creationId xmlns:a16="http://schemas.microsoft.com/office/drawing/2014/main" id="{811F362F-F89C-42BF-8387-E03198C11A8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7" name="Text Box 51">
          <a:extLst>
            <a:ext uri="{FF2B5EF4-FFF2-40B4-BE49-F238E27FC236}">
              <a16:creationId xmlns:a16="http://schemas.microsoft.com/office/drawing/2014/main" id="{84D34984-DB36-480A-A6F9-E283019EA47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8" name="Text Box 52">
          <a:extLst>
            <a:ext uri="{FF2B5EF4-FFF2-40B4-BE49-F238E27FC236}">
              <a16:creationId xmlns:a16="http://schemas.microsoft.com/office/drawing/2014/main" id="{0891DA70-0C11-4F46-9541-039962675CB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19" name="Text Box 53">
          <a:extLst>
            <a:ext uri="{FF2B5EF4-FFF2-40B4-BE49-F238E27FC236}">
              <a16:creationId xmlns:a16="http://schemas.microsoft.com/office/drawing/2014/main" id="{CF61A7F8-5D44-4F66-A9E5-C6AEC35C46A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0" name="Text Box 54">
          <a:extLst>
            <a:ext uri="{FF2B5EF4-FFF2-40B4-BE49-F238E27FC236}">
              <a16:creationId xmlns:a16="http://schemas.microsoft.com/office/drawing/2014/main" id="{E700D1DE-1437-43C1-9954-DB46CE18E8A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1" name="Text Box 55">
          <a:extLst>
            <a:ext uri="{FF2B5EF4-FFF2-40B4-BE49-F238E27FC236}">
              <a16:creationId xmlns:a16="http://schemas.microsoft.com/office/drawing/2014/main" id="{E3486029-C813-4637-82F2-F88124C1258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2" name="Text Box 56">
          <a:extLst>
            <a:ext uri="{FF2B5EF4-FFF2-40B4-BE49-F238E27FC236}">
              <a16:creationId xmlns:a16="http://schemas.microsoft.com/office/drawing/2014/main" id="{0780616D-B7F2-4CDC-AF1C-C14078DB0C7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3" name="Text Box 57">
          <a:extLst>
            <a:ext uri="{FF2B5EF4-FFF2-40B4-BE49-F238E27FC236}">
              <a16:creationId xmlns:a16="http://schemas.microsoft.com/office/drawing/2014/main" id="{37CD3D08-CCF2-4EDA-9475-5000E6DE371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4" name="Text Box 58">
          <a:extLst>
            <a:ext uri="{FF2B5EF4-FFF2-40B4-BE49-F238E27FC236}">
              <a16:creationId xmlns:a16="http://schemas.microsoft.com/office/drawing/2014/main" id="{A8E080BA-0DB6-4BE1-8510-3E5F4378777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5" name="Text Box 59">
          <a:extLst>
            <a:ext uri="{FF2B5EF4-FFF2-40B4-BE49-F238E27FC236}">
              <a16:creationId xmlns:a16="http://schemas.microsoft.com/office/drawing/2014/main" id="{B3486733-D551-41DE-A287-3FEF3ED4FE1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6" name="Text Box 60">
          <a:extLst>
            <a:ext uri="{FF2B5EF4-FFF2-40B4-BE49-F238E27FC236}">
              <a16:creationId xmlns:a16="http://schemas.microsoft.com/office/drawing/2014/main" id="{6D6912DC-62C3-4DA2-BBFD-AA4C7A27267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7" name="Text Box 61">
          <a:extLst>
            <a:ext uri="{FF2B5EF4-FFF2-40B4-BE49-F238E27FC236}">
              <a16:creationId xmlns:a16="http://schemas.microsoft.com/office/drawing/2014/main" id="{CDA55313-D9D9-4D64-AED6-69A12EEA65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8" name="Text Box 62">
          <a:extLst>
            <a:ext uri="{FF2B5EF4-FFF2-40B4-BE49-F238E27FC236}">
              <a16:creationId xmlns:a16="http://schemas.microsoft.com/office/drawing/2014/main" id="{2E6B89E2-67CB-4841-921F-A47AF0FBD42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29" name="Text Box 63">
          <a:extLst>
            <a:ext uri="{FF2B5EF4-FFF2-40B4-BE49-F238E27FC236}">
              <a16:creationId xmlns:a16="http://schemas.microsoft.com/office/drawing/2014/main" id="{B18CA662-D4BA-4D63-8D05-B85C12A4A48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0" name="Text Box 64">
          <a:extLst>
            <a:ext uri="{FF2B5EF4-FFF2-40B4-BE49-F238E27FC236}">
              <a16:creationId xmlns:a16="http://schemas.microsoft.com/office/drawing/2014/main" id="{35BCA13C-9DCD-4142-9E69-D17CDB3A68F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1" name="Text Box 65">
          <a:extLst>
            <a:ext uri="{FF2B5EF4-FFF2-40B4-BE49-F238E27FC236}">
              <a16:creationId xmlns:a16="http://schemas.microsoft.com/office/drawing/2014/main" id="{CDE04DCB-1710-4982-AF65-573B969B826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2" name="Text Box 66">
          <a:extLst>
            <a:ext uri="{FF2B5EF4-FFF2-40B4-BE49-F238E27FC236}">
              <a16:creationId xmlns:a16="http://schemas.microsoft.com/office/drawing/2014/main" id="{AF6DA201-47D2-4B51-B19B-198BD6A040E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3" name="Text Box 67">
          <a:extLst>
            <a:ext uri="{FF2B5EF4-FFF2-40B4-BE49-F238E27FC236}">
              <a16:creationId xmlns:a16="http://schemas.microsoft.com/office/drawing/2014/main" id="{1924F5C0-C45D-4125-89F2-B0EF8E02AD9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4" name="Text Box 17">
          <a:extLst>
            <a:ext uri="{FF2B5EF4-FFF2-40B4-BE49-F238E27FC236}">
              <a16:creationId xmlns:a16="http://schemas.microsoft.com/office/drawing/2014/main" id="{0E7FA50A-46B9-4944-B7A6-C0EB152C340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5" name="Text Box 18">
          <a:extLst>
            <a:ext uri="{FF2B5EF4-FFF2-40B4-BE49-F238E27FC236}">
              <a16:creationId xmlns:a16="http://schemas.microsoft.com/office/drawing/2014/main" id="{E097BF55-779A-4272-BEEA-35A69309DC6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6" name="Text Box 19">
          <a:extLst>
            <a:ext uri="{FF2B5EF4-FFF2-40B4-BE49-F238E27FC236}">
              <a16:creationId xmlns:a16="http://schemas.microsoft.com/office/drawing/2014/main" id="{E26ECFF2-177C-4FCF-8F91-CAB95972F79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7" name="Text Box 20">
          <a:extLst>
            <a:ext uri="{FF2B5EF4-FFF2-40B4-BE49-F238E27FC236}">
              <a16:creationId xmlns:a16="http://schemas.microsoft.com/office/drawing/2014/main" id="{420D861B-B6CA-4127-9A8F-3955C41D889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8" name="Text Box 21">
          <a:extLst>
            <a:ext uri="{FF2B5EF4-FFF2-40B4-BE49-F238E27FC236}">
              <a16:creationId xmlns:a16="http://schemas.microsoft.com/office/drawing/2014/main" id="{FAB29BA7-AD3A-4ECC-B5F8-28A94D1E79A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39" name="Text Box 22">
          <a:extLst>
            <a:ext uri="{FF2B5EF4-FFF2-40B4-BE49-F238E27FC236}">
              <a16:creationId xmlns:a16="http://schemas.microsoft.com/office/drawing/2014/main" id="{8392495B-9BFD-45A3-98ED-A9D73E6ECCC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0" name="Text Box 23">
          <a:extLst>
            <a:ext uri="{FF2B5EF4-FFF2-40B4-BE49-F238E27FC236}">
              <a16:creationId xmlns:a16="http://schemas.microsoft.com/office/drawing/2014/main" id="{C180C8FB-C21B-4C70-8ED5-641B99D6F03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1" name="Text Box 24">
          <a:extLst>
            <a:ext uri="{FF2B5EF4-FFF2-40B4-BE49-F238E27FC236}">
              <a16:creationId xmlns:a16="http://schemas.microsoft.com/office/drawing/2014/main" id="{345335B4-0221-481D-A8D7-2C90A96CFC4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2" name="Text Box 25">
          <a:extLst>
            <a:ext uri="{FF2B5EF4-FFF2-40B4-BE49-F238E27FC236}">
              <a16:creationId xmlns:a16="http://schemas.microsoft.com/office/drawing/2014/main" id="{B94DE5B7-4785-40CC-8D62-69F7B907496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3" name="Text Box 26">
          <a:extLst>
            <a:ext uri="{FF2B5EF4-FFF2-40B4-BE49-F238E27FC236}">
              <a16:creationId xmlns:a16="http://schemas.microsoft.com/office/drawing/2014/main" id="{36A57467-8AD4-49EB-8A58-4FCD2733F96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4" name="Text Box 27">
          <a:extLst>
            <a:ext uri="{FF2B5EF4-FFF2-40B4-BE49-F238E27FC236}">
              <a16:creationId xmlns:a16="http://schemas.microsoft.com/office/drawing/2014/main" id="{7FF2FFF5-D00B-4999-A3F8-4A540FA6533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5" name="Text Box 28">
          <a:extLst>
            <a:ext uri="{FF2B5EF4-FFF2-40B4-BE49-F238E27FC236}">
              <a16:creationId xmlns:a16="http://schemas.microsoft.com/office/drawing/2014/main" id="{1F8D2DCD-07DA-4E4A-BFCD-AAB020B847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6" name="Text Box 29">
          <a:extLst>
            <a:ext uri="{FF2B5EF4-FFF2-40B4-BE49-F238E27FC236}">
              <a16:creationId xmlns:a16="http://schemas.microsoft.com/office/drawing/2014/main" id="{1C8D23B4-413E-4D52-8058-B25312BE99F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7" name="Text Box 30">
          <a:extLst>
            <a:ext uri="{FF2B5EF4-FFF2-40B4-BE49-F238E27FC236}">
              <a16:creationId xmlns:a16="http://schemas.microsoft.com/office/drawing/2014/main" id="{AB0395EE-5826-4175-AE2F-48C8642C573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8" name="Text Box 31">
          <a:extLst>
            <a:ext uri="{FF2B5EF4-FFF2-40B4-BE49-F238E27FC236}">
              <a16:creationId xmlns:a16="http://schemas.microsoft.com/office/drawing/2014/main" id="{2F68D43D-B3A3-46B4-B467-BBE7A2C40A6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49" name="Text Box 32">
          <a:extLst>
            <a:ext uri="{FF2B5EF4-FFF2-40B4-BE49-F238E27FC236}">
              <a16:creationId xmlns:a16="http://schemas.microsoft.com/office/drawing/2014/main" id="{22DA7238-4B9B-4FFE-A3E3-03D1E1408CE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0" name="Text Box 33">
          <a:extLst>
            <a:ext uri="{FF2B5EF4-FFF2-40B4-BE49-F238E27FC236}">
              <a16:creationId xmlns:a16="http://schemas.microsoft.com/office/drawing/2014/main" id="{EBCC089F-94AA-4B68-82F2-CB6E3E10A10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1" name="Text Box 34">
          <a:extLst>
            <a:ext uri="{FF2B5EF4-FFF2-40B4-BE49-F238E27FC236}">
              <a16:creationId xmlns:a16="http://schemas.microsoft.com/office/drawing/2014/main" id="{AFAA6ABE-204E-4B1A-A0BC-C7A90D83F7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2" name="Text Box 35">
          <a:extLst>
            <a:ext uri="{FF2B5EF4-FFF2-40B4-BE49-F238E27FC236}">
              <a16:creationId xmlns:a16="http://schemas.microsoft.com/office/drawing/2014/main" id="{1C084E96-6D0D-4392-88F2-AD44E61E65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3" name="Text Box 36">
          <a:extLst>
            <a:ext uri="{FF2B5EF4-FFF2-40B4-BE49-F238E27FC236}">
              <a16:creationId xmlns:a16="http://schemas.microsoft.com/office/drawing/2014/main" id="{90DA6629-B131-464A-B75F-00861E678A9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4" name="Text Box 37">
          <a:extLst>
            <a:ext uri="{FF2B5EF4-FFF2-40B4-BE49-F238E27FC236}">
              <a16:creationId xmlns:a16="http://schemas.microsoft.com/office/drawing/2014/main" id="{95A360DC-B112-4E7C-8144-5B30A8BCCAB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5" name="Text Box 38">
          <a:extLst>
            <a:ext uri="{FF2B5EF4-FFF2-40B4-BE49-F238E27FC236}">
              <a16:creationId xmlns:a16="http://schemas.microsoft.com/office/drawing/2014/main" id="{8B4CE411-2127-41D1-A5B0-99E8D8EEEBC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6" name="Text Box 39">
          <a:extLst>
            <a:ext uri="{FF2B5EF4-FFF2-40B4-BE49-F238E27FC236}">
              <a16:creationId xmlns:a16="http://schemas.microsoft.com/office/drawing/2014/main" id="{5AD4F08B-4F39-493A-A17E-159198B2793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7" name="Text Box 40">
          <a:extLst>
            <a:ext uri="{FF2B5EF4-FFF2-40B4-BE49-F238E27FC236}">
              <a16:creationId xmlns:a16="http://schemas.microsoft.com/office/drawing/2014/main" id="{FCB83753-D3F1-4C30-9605-5F578879633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8" name="Text Box 41">
          <a:extLst>
            <a:ext uri="{FF2B5EF4-FFF2-40B4-BE49-F238E27FC236}">
              <a16:creationId xmlns:a16="http://schemas.microsoft.com/office/drawing/2014/main" id="{A93F4F76-5730-41D4-B240-5E0391AE483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59" name="Text Box 42">
          <a:extLst>
            <a:ext uri="{FF2B5EF4-FFF2-40B4-BE49-F238E27FC236}">
              <a16:creationId xmlns:a16="http://schemas.microsoft.com/office/drawing/2014/main" id="{5CA52FCB-7BB5-4975-8E28-9D94B98079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0" name="Text Box 43">
          <a:extLst>
            <a:ext uri="{FF2B5EF4-FFF2-40B4-BE49-F238E27FC236}">
              <a16:creationId xmlns:a16="http://schemas.microsoft.com/office/drawing/2014/main" id="{06ECE66C-D62F-40C8-B9AC-056CE6A2ECA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1" name="Text Box 44">
          <a:extLst>
            <a:ext uri="{FF2B5EF4-FFF2-40B4-BE49-F238E27FC236}">
              <a16:creationId xmlns:a16="http://schemas.microsoft.com/office/drawing/2014/main" id="{E164F58D-31CB-4575-A62E-6991E17A296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2" name="Text Box 45">
          <a:extLst>
            <a:ext uri="{FF2B5EF4-FFF2-40B4-BE49-F238E27FC236}">
              <a16:creationId xmlns:a16="http://schemas.microsoft.com/office/drawing/2014/main" id="{9D8A5BA4-BCC1-4B1A-8F64-68FCB6B2B39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3" name="Text Box 46">
          <a:extLst>
            <a:ext uri="{FF2B5EF4-FFF2-40B4-BE49-F238E27FC236}">
              <a16:creationId xmlns:a16="http://schemas.microsoft.com/office/drawing/2014/main" id="{9777E844-920C-41C5-A936-272B39D3E3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4" name="Text Box 47">
          <a:extLst>
            <a:ext uri="{FF2B5EF4-FFF2-40B4-BE49-F238E27FC236}">
              <a16:creationId xmlns:a16="http://schemas.microsoft.com/office/drawing/2014/main" id="{44AA1740-192F-44E6-A1A1-4D322B6CD46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5" name="Text Box 48">
          <a:extLst>
            <a:ext uri="{FF2B5EF4-FFF2-40B4-BE49-F238E27FC236}">
              <a16:creationId xmlns:a16="http://schemas.microsoft.com/office/drawing/2014/main" id="{BC2E2B7B-A565-40CC-8872-B622F97E96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6" name="Text Box 49">
          <a:extLst>
            <a:ext uri="{FF2B5EF4-FFF2-40B4-BE49-F238E27FC236}">
              <a16:creationId xmlns:a16="http://schemas.microsoft.com/office/drawing/2014/main" id="{3F582668-3A05-4A0C-83A2-77AB7FAEE95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7" name="Text Box 50">
          <a:extLst>
            <a:ext uri="{FF2B5EF4-FFF2-40B4-BE49-F238E27FC236}">
              <a16:creationId xmlns:a16="http://schemas.microsoft.com/office/drawing/2014/main" id="{07A24427-AD45-475D-9EB4-E50911B82EA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8" name="Text Box 51">
          <a:extLst>
            <a:ext uri="{FF2B5EF4-FFF2-40B4-BE49-F238E27FC236}">
              <a16:creationId xmlns:a16="http://schemas.microsoft.com/office/drawing/2014/main" id="{A30413C4-BDD0-42AB-B0B4-8F546517ED5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69" name="Text Box 52">
          <a:extLst>
            <a:ext uri="{FF2B5EF4-FFF2-40B4-BE49-F238E27FC236}">
              <a16:creationId xmlns:a16="http://schemas.microsoft.com/office/drawing/2014/main" id="{57E31E1C-87C9-4DE7-B0C3-2A2773C4C17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0" name="Text Box 53">
          <a:extLst>
            <a:ext uri="{FF2B5EF4-FFF2-40B4-BE49-F238E27FC236}">
              <a16:creationId xmlns:a16="http://schemas.microsoft.com/office/drawing/2014/main" id="{11F3A91F-819A-49A9-A8BF-5B49D604F17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1" name="Text Box 54">
          <a:extLst>
            <a:ext uri="{FF2B5EF4-FFF2-40B4-BE49-F238E27FC236}">
              <a16:creationId xmlns:a16="http://schemas.microsoft.com/office/drawing/2014/main" id="{586A6393-E92E-4628-9A9B-81BDC1BF44E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2" name="Text Box 55">
          <a:extLst>
            <a:ext uri="{FF2B5EF4-FFF2-40B4-BE49-F238E27FC236}">
              <a16:creationId xmlns:a16="http://schemas.microsoft.com/office/drawing/2014/main" id="{00BB49DD-E437-4F3C-B2A2-53D0815481A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3" name="Text Box 56">
          <a:extLst>
            <a:ext uri="{FF2B5EF4-FFF2-40B4-BE49-F238E27FC236}">
              <a16:creationId xmlns:a16="http://schemas.microsoft.com/office/drawing/2014/main" id="{18390E24-17F6-4A8F-8739-E07428F302E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4" name="Text Box 57">
          <a:extLst>
            <a:ext uri="{FF2B5EF4-FFF2-40B4-BE49-F238E27FC236}">
              <a16:creationId xmlns:a16="http://schemas.microsoft.com/office/drawing/2014/main" id="{9E8D0F7A-6F09-47B8-B789-C69FB01E8D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5" name="Text Box 58">
          <a:extLst>
            <a:ext uri="{FF2B5EF4-FFF2-40B4-BE49-F238E27FC236}">
              <a16:creationId xmlns:a16="http://schemas.microsoft.com/office/drawing/2014/main" id="{0FDEDA2C-25BE-4B92-A267-A658E79148A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6" name="Text Box 59">
          <a:extLst>
            <a:ext uri="{FF2B5EF4-FFF2-40B4-BE49-F238E27FC236}">
              <a16:creationId xmlns:a16="http://schemas.microsoft.com/office/drawing/2014/main" id="{64C1448A-DBE8-48DF-BBD7-6ED9E39AD48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7" name="Text Box 60">
          <a:extLst>
            <a:ext uri="{FF2B5EF4-FFF2-40B4-BE49-F238E27FC236}">
              <a16:creationId xmlns:a16="http://schemas.microsoft.com/office/drawing/2014/main" id="{7B7B2388-020C-45DD-BB0F-553484BFF48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8" name="Text Box 61">
          <a:extLst>
            <a:ext uri="{FF2B5EF4-FFF2-40B4-BE49-F238E27FC236}">
              <a16:creationId xmlns:a16="http://schemas.microsoft.com/office/drawing/2014/main" id="{36420D41-0925-4A56-B05D-813C7DB9448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79" name="Text Box 62">
          <a:extLst>
            <a:ext uri="{FF2B5EF4-FFF2-40B4-BE49-F238E27FC236}">
              <a16:creationId xmlns:a16="http://schemas.microsoft.com/office/drawing/2014/main" id="{1A262594-D1B6-419F-AD2E-795DFBC9E64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80" name="Text Box 63">
          <a:extLst>
            <a:ext uri="{FF2B5EF4-FFF2-40B4-BE49-F238E27FC236}">
              <a16:creationId xmlns:a16="http://schemas.microsoft.com/office/drawing/2014/main" id="{9FB3A03D-9205-466F-8D1D-C6E308D304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81" name="Text Box 64">
          <a:extLst>
            <a:ext uri="{FF2B5EF4-FFF2-40B4-BE49-F238E27FC236}">
              <a16:creationId xmlns:a16="http://schemas.microsoft.com/office/drawing/2014/main" id="{25DBDF4C-B2A6-4136-9CDB-32B6C42006D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82" name="Text Box 65">
          <a:extLst>
            <a:ext uri="{FF2B5EF4-FFF2-40B4-BE49-F238E27FC236}">
              <a16:creationId xmlns:a16="http://schemas.microsoft.com/office/drawing/2014/main" id="{62704A9B-5B17-4B2F-96FE-132D0F95A48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83" name="Text Box 66">
          <a:extLst>
            <a:ext uri="{FF2B5EF4-FFF2-40B4-BE49-F238E27FC236}">
              <a16:creationId xmlns:a16="http://schemas.microsoft.com/office/drawing/2014/main" id="{B751BD69-26AD-43B2-A3FF-D4EFBBDCA32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184" name="Text Box 67">
          <a:extLst>
            <a:ext uri="{FF2B5EF4-FFF2-40B4-BE49-F238E27FC236}">
              <a16:creationId xmlns:a16="http://schemas.microsoft.com/office/drawing/2014/main" id="{623CD378-DA49-494A-A95C-EACC4BCA589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85" name="Text Box 17">
          <a:extLst>
            <a:ext uri="{FF2B5EF4-FFF2-40B4-BE49-F238E27FC236}">
              <a16:creationId xmlns:a16="http://schemas.microsoft.com/office/drawing/2014/main" id="{9C386C10-8EE2-4C2C-8BA0-B9D58239828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86" name="Text Box 18">
          <a:extLst>
            <a:ext uri="{FF2B5EF4-FFF2-40B4-BE49-F238E27FC236}">
              <a16:creationId xmlns:a16="http://schemas.microsoft.com/office/drawing/2014/main" id="{45D86BD0-5DB1-4BF5-ACC4-767B98340B4E}"/>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87" name="Text Box 19">
          <a:extLst>
            <a:ext uri="{FF2B5EF4-FFF2-40B4-BE49-F238E27FC236}">
              <a16:creationId xmlns:a16="http://schemas.microsoft.com/office/drawing/2014/main" id="{F700B383-8FC0-4C47-875A-55C38E75230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88" name="Text Box 20">
          <a:extLst>
            <a:ext uri="{FF2B5EF4-FFF2-40B4-BE49-F238E27FC236}">
              <a16:creationId xmlns:a16="http://schemas.microsoft.com/office/drawing/2014/main" id="{2E3F891B-D3E7-45C1-B2B6-3B75AD19211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89" name="Text Box 21">
          <a:extLst>
            <a:ext uri="{FF2B5EF4-FFF2-40B4-BE49-F238E27FC236}">
              <a16:creationId xmlns:a16="http://schemas.microsoft.com/office/drawing/2014/main" id="{C2832ACE-8341-49DB-8CF4-7A5136EF06E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0" name="Text Box 22">
          <a:extLst>
            <a:ext uri="{FF2B5EF4-FFF2-40B4-BE49-F238E27FC236}">
              <a16:creationId xmlns:a16="http://schemas.microsoft.com/office/drawing/2014/main" id="{3B25E9F9-E1A4-4D97-B58F-F2334D5CB3C6}"/>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1" name="Text Box 23">
          <a:extLst>
            <a:ext uri="{FF2B5EF4-FFF2-40B4-BE49-F238E27FC236}">
              <a16:creationId xmlns:a16="http://schemas.microsoft.com/office/drawing/2014/main" id="{6DFB0BEB-72AB-4CA7-B9C0-EF09F71FEBA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2" name="Text Box 24">
          <a:extLst>
            <a:ext uri="{FF2B5EF4-FFF2-40B4-BE49-F238E27FC236}">
              <a16:creationId xmlns:a16="http://schemas.microsoft.com/office/drawing/2014/main" id="{3389CA66-945E-49F2-B0F4-53A9CF565ADC}"/>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3" name="Text Box 25">
          <a:extLst>
            <a:ext uri="{FF2B5EF4-FFF2-40B4-BE49-F238E27FC236}">
              <a16:creationId xmlns:a16="http://schemas.microsoft.com/office/drawing/2014/main" id="{45E9EA1B-C835-455E-A54B-2C420DB89365}"/>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4" name="Text Box 26">
          <a:extLst>
            <a:ext uri="{FF2B5EF4-FFF2-40B4-BE49-F238E27FC236}">
              <a16:creationId xmlns:a16="http://schemas.microsoft.com/office/drawing/2014/main" id="{B2D276ED-E714-4CD9-BBDE-F79745B3AAB9}"/>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5" name="Text Box 27">
          <a:extLst>
            <a:ext uri="{FF2B5EF4-FFF2-40B4-BE49-F238E27FC236}">
              <a16:creationId xmlns:a16="http://schemas.microsoft.com/office/drawing/2014/main" id="{1E5C1EA7-5053-43DB-BE71-5D4DA33F25A9}"/>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6" name="Text Box 28">
          <a:extLst>
            <a:ext uri="{FF2B5EF4-FFF2-40B4-BE49-F238E27FC236}">
              <a16:creationId xmlns:a16="http://schemas.microsoft.com/office/drawing/2014/main" id="{82917C59-41A1-4C79-AF22-E5D3035992C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7" name="Text Box 29">
          <a:extLst>
            <a:ext uri="{FF2B5EF4-FFF2-40B4-BE49-F238E27FC236}">
              <a16:creationId xmlns:a16="http://schemas.microsoft.com/office/drawing/2014/main" id="{22B28699-9399-4AEA-B1CC-C14C31E3C79B}"/>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8" name="Text Box 30">
          <a:extLst>
            <a:ext uri="{FF2B5EF4-FFF2-40B4-BE49-F238E27FC236}">
              <a16:creationId xmlns:a16="http://schemas.microsoft.com/office/drawing/2014/main" id="{479247A7-3239-42E9-A9EE-52EEABA39C07}"/>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199" name="Text Box 31">
          <a:extLst>
            <a:ext uri="{FF2B5EF4-FFF2-40B4-BE49-F238E27FC236}">
              <a16:creationId xmlns:a16="http://schemas.microsoft.com/office/drawing/2014/main" id="{E4C842C8-6B0F-4BE0-A7F3-4AA08DF27A14}"/>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0" name="Text Box 32">
          <a:extLst>
            <a:ext uri="{FF2B5EF4-FFF2-40B4-BE49-F238E27FC236}">
              <a16:creationId xmlns:a16="http://schemas.microsoft.com/office/drawing/2014/main" id="{DFFD09F2-1F50-4113-8D81-1ADBE09CB31E}"/>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1" name="Text Box 33">
          <a:extLst>
            <a:ext uri="{FF2B5EF4-FFF2-40B4-BE49-F238E27FC236}">
              <a16:creationId xmlns:a16="http://schemas.microsoft.com/office/drawing/2014/main" id="{C8C80779-61C7-4BBC-A293-B34EF21AF8E4}"/>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2" name="Text Box 34">
          <a:extLst>
            <a:ext uri="{FF2B5EF4-FFF2-40B4-BE49-F238E27FC236}">
              <a16:creationId xmlns:a16="http://schemas.microsoft.com/office/drawing/2014/main" id="{4DCEE155-3C80-40B4-9EC5-B9820D0BB735}"/>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3" name="Text Box 35">
          <a:extLst>
            <a:ext uri="{FF2B5EF4-FFF2-40B4-BE49-F238E27FC236}">
              <a16:creationId xmlns:a16="http://schemas.microsoft.com/office/drawing/2014/main" id="{9A870F57-555E-4217-99B1-83DEF1C34EA5}"/>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4" name="Text Box 36">
          <a:extLst>
            <a:ext uri="{FF2B5EF4-FFF2-40B4-BE49-F238E27FC236}">
              <a16:creationId xmlns:a16="http://schemas.microsoft.com/office/drawing/2014/main" id="{70D5CF56-3594-48BE-9743-C36682BBCFC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5" name="Text Box 37">
          <a:extLst>
            <a:ext uri="{FF2B5EF4-FFF2-40B4-BE49-F238E27FC236}">
              <a16:creationId xmlns:a16="http://schemas.microsoft.com/office/drawing/2014/main" id="{D26A367C-1D0B-485F-B52B-32408D009831}"/>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6" name="Text Box 38">
          <a:extLst>
            <a:ext uri="{FF2B5EF4-FFF2-40B4-BE49-F238E27FC236}">
              <a16:creationId xmlns:a16="http://schemas.microsoft.com/office/drawing/2014/main" id="{55815DA0-DD81-409B-8850-414BAA5EF42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7" name="Text Box 39">
          <a:extLst>
            <a:ext uri="{FF2B5EF4-FFF2-40B4-BE49-F238E27FC236}">
              <a16:creationId xmlns:a16="http://schemas.microsoft.com/office/drawing/2014/main" id="{8FA0A3EA-8BCE-4C98-B581-ABB1F30E7A11}"/>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8" name="Text Box 40">
          <a:extLst>
            <a:ext uri="{FF2B5EF4-FFF2-40B4-BE49-F238E27FC236}">
              <a16:creationId xmlns:a16="http://schemas.microsoft.com/office/drawing/2014/main" id="{C25A2804-68C0-4CC5-A8FF-B2D42EFE772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09" name="Text Box 41">
          <a:extLst>
            <a:ext uri="{FF2B5EF4-FFF2-40B4-BE49-F238E27FC236}">
              <a16:creationId xmlns:a16="http://schemas.microsoft.com/office/drawing/2014/main" id="{E5E26E04-6ECF-42C5-906B-3E3983DF0CB5}"/>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0" name="Text Box 42">
          <a:extLst>
            <a:ext uri="{FF2B5EF4-FFF2-40B4-BE49-F238E27FC236}">
              <a16:creationId xmlns:a16="http://schemas.microsoft.com/office/drawing/2014/main" id="{8A48CF5A-62BE-44E3-8D6C-B4469A5D64EE}"/>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1" name="Text Box 43">
          <a:extLst>
            <a:ext uri="{FF2B5EF4-FFF2-40B4-BE49-F238E27FC236}">
              <a16:creationId xmlns:a16="http://schemas.microsoft.com/office/drawing/2014/main" id="{8518E831-95AE-4ECD-95A9-A69BC2F11A1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2" name="Text Box 44">
          <a:extLst>
            <a:ext uri="{FF2B5EF4-FFF2-40B4-BE49-F238E27FC236}">
              <a16:creationId xmlns:a16="http://schemas.microsoft.com/office/drawing/2014/main" id="{33A69FE9-2A9D-4AEB-A315-6605559E58B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3" name="Text Box 45">
          <a:extLst>
            <a:ext uri="{FF2B5EF4-FFF2-40B4-BE49-F238E27FC236}">
              <a16:creationId xmlns:a16="http://schemas.microsoft.com/office/drawing/2014/main" id="{BE7C6769-EEFA-4AC6-B060-D04B852BFA2B}"/>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4" name="Text Box 46">
          <a:extLst>
            <a:ext uri="{FF2B5EF4-FFF2-40B4-BE49-F238E27FC236}">
              <a16:creationId xmlns:a16="http://schemas.microsoft.com/office/drawing/2014/main" id="{D687F939-46E6-4E45-A423-7B9BE70B237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5" name="Text Box 47">
          <a:extLst>
            <a:ext uri="{FF2B5EF4-FFF2-40B4-BE49-F238E27FC236}">
              <a16:creationId xmlns:a16="http://schemas.microsoft.com/office/drawing/2014/main" id="{68097E37-DA03-4596-AA1B-030103A4A16B}"/>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6" name="Text Box 48">
          <a:extLst>
            <a:ext uri="{FF2B5EF4-FFF2-40B4-BE49-F238E27FC236}">
              <a16:creationId xmlns:a16="http://schemas.microsoft.com/office/drawing/2014/main" id="{9473034E-4429-4E21-91A4-7B15506DE36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7" name="Text Box 49">
          <a:extLst>
            <a:ext uri="{FF2B5EF4-FFF2-40B4-BE49-F238E27FC236}">
              <a16:creationId xmlns:a16="http://schemas.microsoft.com/office/drawing/2014/main" id="{A0D96A4A-2AD3-4E12-A85C-781DA524CAA3}"/>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8" name="Text Box 50">
          <a:extLst>
            <a:ext uri="{FF2B5EF4-FFF2-40B4-BE49-F238E27FC236}">
              <a16:creationId xmlns:a16="http://schemas.microsoft.com/office/drawing/2014/main" id="{AA82A1AF-6D49-479C-ABBB-94EF1ECA02F0}"/>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19" name="Text Box 51">
          <a:extLst>
            <a:ext uri="{FF2B5EF4-FFF2-40B4-BE49-F238E27FC236}">
              <a16:creationId xmlns:a16="http://schemas.microsoft.com/office/drawing/2014/main" id="{6FD0F137-51F7-4D02-9BF5-F0F8079DBFCA}"/>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0" name="Text Box 52">
          <a:extLst>
            <a:ext uri="{FF2B5EF4-FFF2-40B4-BE49-F238E27FC236}">
              <a16:creationId xmlns:a16="http://schemas.microsoft.com/office/drawing/2014/main" id="{ACB00F1E-070C-402C-B100-905A333BD984}"/>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1" name="Text Box 53">
          <a:extLst>
            <a:ext uri="{FF2B5EF4-FFF2-40B4-BE49-F238E27FC236}">
              <a16:creationId xmlns:a16="http://schemas.microsoft.com/office/drawing/2014/main" id="{58D16120-E725-461B-9CFC-CC7DD0C28A03}"/>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2" name="Text Box 54">
          <a:extLst>
            <a:ext uri="{FF2B5EF4-FFF2-40B4-BE49-F238E27FC236}">
              <a16:creationId xmlns:a16="http://schemas.microsoft.com/office/drawing/2014/main" id="{91667546-5FDF-43B5-9D1F-44F44C241F74}"/>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3" name="Text Box 55">
          <a:extLst>
            <a:ext uri="{FF2B5EF4-FFF2-40B4-BE49-F238E27FC236}">
              <a16:creationId xmlns:a16="http://schemas.microsoft.com/office/drawing/2014/main" id="{3DE87910-AF15-43E7-92AE-2F15A22A7F7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4" name="Text Box 56">
          <a:extLst>
            <a:ext uri="{FF2B5EF4-FFF2-40B4-BE49-F238E27FC236}">
              <a16:creationId xmlns:a16="http://schemas.microsoft.com/office/drawing/2014/main" id="{25B23F97-581F-4A99-BDE9-BB1370A7A8F9}"/>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5" name="Text Box 57">
          <a:extLst>
            <a:ext uri="{FF2B5EF4-FFF2-40B4-BE49-F238E27FC236}">
              <a16:creationId xmlns:a16="http://schemas.microsoft.com/office/drawing/2014/main" id="{AE0B1DCF-F1D3-437D-A0A6-2BB43D9565C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6" name="Text Box 58">
          <a:extLst>
            <a:ext uri="{FF2B5EF4-FFF2-40B4-BE49-F238E27FC236}">
              <a16:creationId xmlns:a16="http://schemas.microsoft.com/office/drawing/2014/main" id="{E5016661-C295-4CAD-B439-A70784564EB9}"/>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7" name="Text Box 59">
          <a:extLst>
            <a:ext uri="{FF2B5EF4-FFF2-40B4-BE49-F238E27FC236}">
              <a16:creationId xmlns:a16="http://schemas.microsoft.com/office/drawing/2014/main" id="{CFF272C0-C9FB-4638-87AC-696D0D2306A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8" name="Text Box 60">
          <a:extLst>
            <a:ext uri="{FF2B5EF4-FFF2-40B4-BE49-F238E27FC236}">
              <a16:creationId xmlns:a16="http://schemas.microsoft.com/office/drawing/2014/main" id="{0A1FDC3D-E704-42C8-9293-2629A7245C9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29" name="Text Box 61">
          <a:extLst>
            <a:ext uri="{FF2B5EF4-FFF2-40B4-BE49-F238E27FC236}">
              <a16:creationId xmlns:a16="http://schemas.microsoft.com/office/drawing/2014/main" id="{3F801EA5-68A9-4582-8D3B-CC1ACE80B5CF}"/>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0" name="Text Box 62">
          <a:extLst>
            <a:ext uri="{FF2B5EF4-FFF2-40B4-BE49-F238E27FC236}">
              <a16:creationId xmlns:a16="http://schemas.microsoft.com/office/drawing/2014/main" id="{B3E96615-040A-43C2-BCC5-4AE11B96FB43}"/>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1" name="Text Box 63">
          <a:extLst>
            <a:ext uri="{FF2B5EF4-FFF2-40B4-BE49-F238E27FC236}">
              <a16:creationId xmlns:a16="http://schemas.microsoft.com/office/drawing/2014/main" id="{F1541D17-D456-4593-B9B0-42316F4B4F0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2" name="Text Box 64">
          <a:extLst>
            <a:ext uri="{FF2B5EF4-FFF2-40B4-BE49-F238E27FC236}">
              <a16:creationId xmlns:a16="http://schemas.microsoft.com/office/drawing/2014/main" id="{987B3DE4-6567-49BF-AF2F-F1991CAC1241}"/>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3" name="Text Box 65">
          <a:extLst>
            <a:ext uri="{FF2B5EF4-FFF2-40B4-BE49-F238E27FC236}">
              <a16:creationId xmlns:a16="http://schemas.microsoft.com/office/drawing/2014/main" id="{8C68ED53-5365-48E1-8657-C1B51AFEB662}"/>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4" name="Text Box 66">
          <a:extLst>
            <a:ext uri="{FF2B5EF4-FFF2-40B4-BE49-F238E27FC236}">
              <a16:creationId xmlns:a16="http://schemas.microsoft.com/office/drawing/2014/main" id="{947176F7-5740-431B-9614-D8F5342D465D}"/>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38100</xdr:rowOff>
    </xdr:to>
    <xdr:sp macro="" textlink="">
      <xdr:nvSpPr>
        <xdr:cNvPr id="1235" name="Text Box 67">
          <a:extLst>
            <a:ext uri="{FF2B5EF4-FFF2-40B4-BE49-F238E27FC236}">
              <a16:creationId xmlns:a16="http://schemas.microsoft.com/office/drawing/2014/main" id="{2924F60E-0DFA-4C3A-8CF0-98F59A231A68}"/>
            </a:ext>
          </a:extLst>
        </xdr:cNvPr>
        <xdr:cNvSpPr txBox="1">
          <a:spLocks noChangeArrowheads="1"/>
        </xdr:cNvSpPr>
      </xdr:nvSpPr>
      <xdr:spPr bwMode="auto">
        <a:xfrm>
          <a:off x="4552950" y="64684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36" name="Text Box 17">
          <a:extLst>
            <a:ext uri="{FF2B5EF4-FFF2-40B4-BE49-F238E27FC236}">
              <a16:creationId xmlns:a16="http://schemas.microsoft.com/office/drawing/2014/main" id="{0246BBE6-2D31-49A1-A761-B41B3B52E9D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37" name="Text Box 18">
          <a:extLst>
            <a:ext uri="{FF2B5EF4-FFF2-40B4-BE49-F238E27FC236}">
              <a16:creationId xmlns:a16="http://schemas.microsoft.com/office/drawing/2014/main" id="{51B4C9F8-7730-43E4-93B0-F599A67EC2B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38" name="Text Box 19">
          <a:extLst>
            <a:ext uri="{FF2B5EF4-FFF2-40B4-BE49-F238E27FC236}">
              <a16:creationId xmlns:a16="http://schemas.microsoft.com/office/drawing/2014/main" id="{AE7A80FD-BACA-4BF8-B1CC-6865D0DEF9B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39" name="Text Box 20">
          <a:extLst>
            <a:ext uri="{FF2B5EF4-FFF2-40B4-BE49-F238E27FC236}">
              <a16:creationId xmlns:a16="http://schemas.microsoft.com/office/drawing/2014/main" id="{0CA6898F-E7EE-4DE0-A867-D552134D586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0" name="Text Box 21">
          <a:extLst>
            <a:ext uri="{FF2B5EF4-FFF2-40B4-BE49-F238E27FC236}">
              <a16:creationId xmlns:a16="http://schemas.microsoft.com/office/drawing/2014/main" id="{5A06AA0A-A390-45A0-A9FB-97B26C4CC71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1" name="Text Box 22">
          <a:extLst>
            <a:ext uri="{FF2B5EF4-FFF2-40B4-BE49-F238E27FC236}">
              <a16:creationId xmlns:a16="http://schemas.microsoft.com/office/drawing/2014/main" id="{053D775D-7607-4746-873C-D336040279C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2" name="Text Box 23">
          <a:extLst>
            <a:ext uri="{FF2B5EF4-FFF2-40B4-BE49-F238E27FC236}">
              <a16:creationId xmlns:a16="http://schemas.microsoft.com/office/drawing/2014/main" id="{CC1764FD-4007-48AA-95FD-426E5F1D423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3" name="Text Box 24">
          <a:extLst>
            <a:ext uri="{FF2B5EF4-FFF2-40B4-BE49-F238E27FC236}">
              <a16:creationId xmlns:a16="http://schemas.microsoft.com/office/drawing/2014/main" id="{EEA67494-14DC-4B38-805B-453F173FDB7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4" name="Text Box 25">
          <a:extLst>
            <a:ext uri="{FF2B5EF4-FFF2-40B4-BE49-F238E27FC236}">
              <a16:creationId xmlns:a16="http://schemas.microsoft.com/office/drawing/2014/main" id="{52BAFD68-2C34-4508-A610-3B8D968B726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5" name="Text Box 26">
          <a:extLst>
            <a:ext uri="{FF2B5EF4-FFF2-40B4-BE49-F238E27FC236}">
              <a16:creationId xmlns:a16="http://schemas.microsoft.com/office/drawing/2014/main" id="{B65D01C3-4FA4-49AE-83AB-CAC924F0B53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6" name="Text Box 27">
          <a:extLst>
            <a:ext uri="{FF2B5EF4-FFF2-40B4-BE49-F238E27FC236}">
              <a16:creationId xmlns:a16="http://schemas.microsoft.com/office/drawing/2014/main" id="{070F3E4F-471B-461E-9C23-D61A71A2A7F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7" name="Text Box 28">
          <a:extLst>
            <a:ext uri="{FF2B5EF4-FFF2-40B4-BE49-F238E27FC236}">
              <a16:creationId xmlns:a16="http://schemas.microsoft.com/office/drawing/2014/main" id="{1780BCFA-F980-496B-ABB4-C5EB5E2D979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8" name="Text Box 29">
          <a:extLst>
            <a:ext uri="{FF2B5EF4-FFF2-40B4-BE49-F238E27FC236}">
              <a16:creationId xmlns:a16="http://schemas.microsoft.com/office/drawing/2014/main" id="{AFDA11C5-2292-4216-A2E8-68C03983F8F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49" name="Text Box 30">
          <a:extLst>
            <a:ext uri="{FF2B5EF4-FFF2-40B4-BE49-F238E27FC236}">
              <a16:creationId xmlns:a16="http://schemas.microsoft.com/office/drawing/2014/main" id="{7A70C827-E11D-40A5-9E7D-3FF31541B64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0" name="Text Box 31">
          <a:extLst>
            <a:ext uri="{FF2B5EF4-FFF2-40B4-BE49-F238E27FC236}">
              <a16:creationId xmlns:a16="http://schemas.microsoft.com/office/drawing/2014/main" id="{45FFBE3A-ADBA-4F5D-A42D-E9B049C37DF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1" name="Text Box 32">
          <a:extLst>
            <a:ext uri="{FF2B5EF4-FFF2-40B4-BE49-F238E27FC236}">
              <a16:creationId xmlns:a16="http://schemas.microsoft.com/office/drawing/2014/main" id="{464576D4-48ED-44BE-A779-10EC0D7A037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2" name="Text Box 33">
          <a:extLst>
            <a:ext uri="{FF2B5EF4-FFF2-40B4-BE49-F238E27FC236}">
              <a16:creationId xmlns:a16="http://schemas.microsoft.com/office/drawing/2014/main" id="{33B6A0EA-E217-41B8-9372-939318B2922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3" name="Text Box 34">
          <a:extLst>
            <a:ext uri="{FF2B5EF4-FFF2-40B4-BE49-F238E27FC236}">
              <a16:creationId xmlns:a16="http://schemas.microsoft.com/office/drawing/2014/main" id="{C0144BED-CD97-415A-82EF-B9948A87A5D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4" name="Text Box 35">
          <a:extLst>
            <a:ext uri="{FF2B5EF4-FFF2-40B4-BE49-F238E27FC236}">
              <a16:creationId xmlns:a16="http://schemas.microsoft.com/office/drawing/2014/main" id="{4BDFF07C-E860-4F2A-9097-3239A65067B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5" name="Text Box 36">
          <a:extLst>
            <a:ext uri="{FF2B5EF4-FFF2-40B4-BE49-F238E27FC236}">
              <a16:creationId xmlns:a16="http://schemas.microsoft.com/office/drawing/2014/main" id="{7EFCE579-C002-4CA0-A2CC-14C09303226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6" name="Text Box 37">
          <a:extLst>
            <a:ext uri="{FF2B5EF4-FFF2-40B4-BE49-F238E27FC236}">
              <a16:creationId xmlns:a16="http://schemas.microsoft.com/office/drawing/2014/main" id="{04B8D557-B14D-4B62-AE66-C4E74CD45C1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7" name="Text Box 38">
          <a:extLst>
            <a:ext uri="{FF2B5EF4-FFF2-40B4-BE49-F238E27FC236}">
              <a16:creationId xmlns:a16="http://schemas.microsoft.com/office/drawing/2014/main" id="{0CD709DC-1265-45ED-8EA2-45DC69C59EE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8" name="Text Box 39">
          <a:extLst>
            <a:ext uri="{FF2B5EF4-FFF2-40B4-BE49-F238E27FC236}">
              <a16:creationId xmlns:a16="http://schemas.microsoft.com/office/drawing/2014/main" id="{E962B0ED-DE8B-4B29-89E7-8853A126C8B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59" name="Text Box 40">
          <a:extLst>
            <a:ext uri="{FF2B5EF4-FFF2-40B4-BE49-F238E27FC236}">
              <a16:creationId xmlns:a16="http://schemas.microsoft.com/office/drawing/2014/main" id="{90ECE80D-DC7E-4F32-8540-BDE1E8DF995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0" name="Text Box 41">
          <a:extLst>
            <a:ext uri="{FF2B5EF4-FFF2-40B4-BE49-F238E27FC236}">
              <a16:creationId xmlns:a16="http://schemas.microsoft.com/office/drawing/2014/main" id="{445C9A4F-BE0C-4DD8-B87E-FB63CF60DF3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1" name="Text Box 42">
          <a:extLst>
            <a:ext uri="{FF2B5EF4-FFF2-40B4-BE49-F238E27FC236}">
              <a16:creationId xmlns:a16="http://schemas.microsoft.com/office/drawing/2014/main" id="{91F6ED3B-E329-42FD-B03A-FF974B382FF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2" name="Text Box 43">
          <a:extLst>
            <a:ext uri="{FF2B5EF4-FFF2-40B4-BE49-F238E27FC236}">
              <a16:creationId xmlns:a16="http://schemas.microsoft.com/office/drawing/2014/main" id="{453757D0-0F40-4B45-A54D-4FFBB64CDBC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3" name="Text Box 44">
          <a:extLst>
            <a:ext uri="{FF2B5EF4-FFF2-40B4-BE49-F238E27FC236}">
              <a16:creationId xmlns:a16="http://schemas.microsoft.com/office/drawing/2014/main" id="{96D4ED12-5FF6-4107-8425-591671F0452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4" name="Text Box 45">
          <a:extLst>
            <a:ext uri="{FF2B5EF4-FFF2-40B4-BE49-F238E27FC236}">
              <a16:creationId xmlns:a16="http://schemas.microsoft.com/office/drawing/2014/main" id="{23677458-E6DE-4E99-ADC8-CF911CFC25B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5" name="Text Box 46">
          <a:extLst>
            <a:ext uri="{FF2B5EF4-FFF2-40B4-BE49-F238E27FC236}">
              <a16:creationId xmlns:a16="http://schemas.microsoft.com/office/drawing/2014/main" id="{0928FD7B-DE85-4373-BD64-18AAF922E6F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6" name="Text Box 47">
          <a:extLst>
            <a:ext uri="{FF2B5EF4-FFF2-40B4-BE49-F238E27FC236}">
              <a16:creationId xmlns:a16="http://schemas.microsoft.com/office/drawing/2014/main" id="{447E9B8A-178D-4F54-A005-F6D99636BDA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7" name="Text Box 48">
          <a:extLst>
            <a:ext uri="{FF2B5EF4-FFF2-40B4-BE49-F238E27FC236}">
              <a16:creationId xmlns:a16="http://schemas.microsoft.com/office/drawing/2014/main" id="{B7ECFC41-C10B-4F3B-92C0-BF13009D37E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8" name="Text Box 49">
          <a:extLst>
            <a:ext uri="{FF2B5EF4-FFF2-40B4-BE49-F238E27FC236}">
              <a16:creationId xmlns:a16="http://schemas.microsoft.com/office/drawing/2014/main" id="{BFE79F82-DC84-4BFF-BF57-CED069C5209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69" name="Text Box 50">
          <a:extLst>
            <a:ext uri="{FF2B5EF4-FFF2-40B4-BE49-F238E27FC236}">
              <a16:creationId xmlns:a16="http://schemas.microsoft.com/office/drawing/2014/main" id="{74434E76-A8C9-4EBF-A11C-923FF5821F4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0" name="Text Box 51">
          <a:extLst>
            <a:ext uri="{FF2B5EF4-FFF2-40B4-BE49-F238E27FC236}">
              <a16:creationId xmlns:a16="http://schemas.microsoft.com/office/drawing/2014/main" id="{8E91BEEB-A00B-49B9-A5A8-66F0945BE39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1" name="Text Box 52">
          <a:extLst>
            <a:ext uri="{FF2B5EF4-FFF2-40B4-BE49-F238E27FC236}">
              <a16:creationId xmlns:a16="http://schemas.microsoft.com/office/drawing/2014/main" id="{0A035D90-C31E-4F28-A192-500E1DD258D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2" name="Text Box 53">
          <a:extLst>
            <a:ext uri="{FF2B5EF4-FFF2-40B4-BE49-F238E27FC236}">
              <a16:creationId xmlns:a16="http://schemas.microsoft.com/office/drawing/2014/main" id="{A4BC1B2B-96D0-4058-B31B-7320D775D03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3" name="Text Box 54">
          <a:extLst>
            <a:ext uri="{FF2B5EF4-FFF2-40B4-BE49-F238E27FC236}">
              <a16:creationId xmlns:a16="http://schemas.microsoft.com/office/drawing/2014/main" id="{B8A776C4-4975-43AC-AF71-68BB1FFA076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4" name="Text Box 55">
          <a:extLst>
            <a:ext uri="{FF2B5EF4-FFF2-40B4-BE49-F238E27FC236}">
              <a16:creationId xmlns:a16="http://schemas.microsoft.com/office/drawing/2014/main" id="{8D072D2B-0BBE-4B1E-9FC0-4CA258A35D7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5" name="Text Box 56">
          <a:extLst>
            <a:ext uri="{FF2B5EF4-FFF2-40B4-BE49-F238E27FC236}">
              <a16:creationId xmlns:a16="http://schemas.microsoft.com/office/drawing/2014/main" id="{F05042D4-2908-4403-8E37-8DA42F6A874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6" name="Text Box 57">
          <a:extLst>
            <a:ext uri="{FF2B5EF4-FFF2-40B4-BE49-F238E27FC236}">
              <a16:creationId xmlns:a16="http://schemas.microsoft.com/office/drawing/2014/main" id="{A461E90B-CD46-49CE-8F9A-26080ED94D3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7" name="Text Box 58">
          <a:extLst>
            <a:ext uri="{FF2B5EF4-FFF2-40B4-BE49-F238E27FC236}">
              <a16:creationId xmlns:a16="http://schemas.microsoft.com/office/drawing/2014/main" id="{FC8F0414-83BF-4CF9-B6AC-E1A13E52889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8" name="Text Box 59">
          <a:extLst>
            <a:ext uri="{FF2B5EF4-FFF2-40B4-BE49-F238E27FC236}">
              <a16:creationId xmlns:a16="http://schemas.microsoft.com/office/drawing/2014/main" id="{9B477E39-DF20-4BEE-A3DE-967DB3616C2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79" name="Text Box 60">
          <a:extLst>
            <a:ext uri="{FF2B5EF4-FFF2-40B4-BE49-F238E27FC236}">
              <a16:creationId xmlns:a16="http://schemas.microsoft.com/office/drawing/2014/main" id="{7E517858-A0EB-4B97-84BB-8940B6CF9BA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0" name="Text Box 61">
          <a:extLst>
            <a:ext uri="{FF2B5EF4-FFF2-40B4-BE49-F238E27FC236}">
              <a16:creationId xmlns:a16="http://schemas.microsoft.com/office/drawing/2014/main" id="{7C6D416B-612C-42EE-B983-CE7918CA2BB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1" name="Text Box 62">
          <a:extLst>
            <a:ext uri="{FF2B5EF4-FFF2-40B4-BE49-F238E27FC236}">
              <a16:creationId xmlns:a16="http://schemas.microsoft.com/office/drawing/2014/main" id="{B7953991-B27B-4D20-9C53-923B4C03D4D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2" name="Text Box 63">
          <a:extLst>
            <a:ext uri="{FF2B5EF4-FFF2-40B4-BE49-F238E27FC236}">
              <a16:creationId xmlns:a16="http://schemas.microsoft.com/office/drawing/2014/main" id="{76E5FFFE-087B-4C1D-A6D4-AF543118DED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3" name="Text Box 64">
          <a:extLst>
            <a:ext uri="{FF2B5EF4-FFF2-40B4-BE49-F238E27FC236}">
              <a16:creationId xmlns:a16="http://schemas.microsoft.com/office/drawing/2014/main" id="{2F16885F-EBE1-4748-8DF1-BEB09B646A6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4" name="Text Box 65">
          <a:extLst>
            <a:ext uri="{FF2B5EF4-FFF2-40B4-BE49-F238E27FC236}">
              <a16:creationId xmlns:a16="http://schemas.microsoft.com/office/drawing/2014/main" id="{9168F1DC-2A07-42A1-A284-0B6DE1F244E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5" name="Text Box 66">
          <a:extLst>
            <a:ext uri="{FF2B5EF4-FFF2-40B4-BE49-F238E27FC236}">
              <a16:creationId xmlns:a16="http://schemas.microsoft.com/office/drawing/2014/main" id="{CE457F00-A145-4DDA-9B74-237F09A6ABC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286" name="Text Box 67">
          <a:extLst>
            <a:ext uri="{FF2B5EF4-FFF2-40B4-BE49-F238E27FC236}">
              <a16:creationId xmlns:a16="http://schemas.microsoft.com/office/drawing/2014/main" id="{6863DF9C-9C4E-4A16-A81F-1FE64CB1008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87" name="Text Box 17">
          <a:extLst>
            <a:ext uri="{FF2B5EF4-FFF2-40B4-BE49-F238E27FC236}">
              <a16:creationId xmlns:a16="http://schemas.microsoft.com/office/drawing/2014/main" id="{F0E94847-B154-4BC5-B7E5-B2989BCFE8F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88" name="Text Box 18">
          <a:extLst>
            <a:ext uri="{FF2B5EF4-FFF2-40B4-BE49-F238E27FC236}">
              <a16:creationId xmlns:a16="http://schemas.microsoft.com/office/drawing/2014/main" id="{7EF258E1-E9A4-483A-A891-3EE630F4120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89" name="Text Box 19">
          <a:extLst>
            <a:ext uri="{FF2B5EF4-FFF2-40B4-BE49-F238E27FC236}">
              <a16:creationId xmlns:a16="http://schemas.microsoft.com/office/drawing/2014/main" id="{F9A52A4C-A777-414D-B320-610C0B3F371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0" name="Text Box 20">
          <a:extLst>
            <a:ext uri="{FF2B5EF4-FFF2-40B4-BE49-F238E27FC236}">
              <a16:creationId xmlns:a16="http://schemas.microsoft.com/office/drawing/2014/main" id="{192E5842-CCBF-4617-B8A6-6C89ED3B9EB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1" name="Text Box 21">
          <a:extLst>
            <a:ext uri="{FF2B5EF4-FFF2-40B4-BE49-F238E27FC236}">
              <a16:creationId xmlns:a16="http://schemas.microsoft.com/office/drawing/2014/main" id="{FE9F9A07-A8C6-40C0-B159-5BC0837D384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2" name="Text Box 22">
          <a:extLst>
            <a:ext uri="{FF2B5EF4-FFF2-40B4-BE49-F238E27FC236}">
              <a16:creationId xmlns:a16="http://schemas.microsoft.com/office/drawing/2014/main" id="{3EB14B9E-C1AF-42A3-8A28-997A2895F7D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3" name="Text Box 23">
          <a:extLst>
            <a:ext uri="{FF2B5EF4-FFF2-40B4-BE49-F238E27FC236}">
              <a16:creationId xmlns:a16="http://schemas.microsoft.com/office/drawing/2014/main" id="{4ED73833-7A9E-402E-8517-A3CBA7DF80F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4" name="Text Box 24">
          <a:extLst>
            <a:ext uri="{FF2B5EF4-FFF2-40B4-BE49-F238E27FC236}">
              <a16:creationId xmlns:a16="http://schemas.microsoft.com/office/drawing/2014/main" id="{FD0D62AE-2394-411D-90F9-16449625314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5" name="Text Box 25">
          <a:extLst>
            <a:ext uri="{FF2B5EF4-FFF2-40B4-BE49-F238E27FC236}">
              <a16:creationId xmlns:a16="http://schemas.microsoft.com/office/drawing/2014/main" id="{5B3CE805-ECB9-4DA0-A6CC-ABA36A1D5D1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6" name="Text Box 26">
          <a:extLst>
            <a:ext uri="{FF2B5EF4-FFF2-40B4-BE49-F238E27FC236}">
              <a16:creationId xmlns:a16="http://schemas.microsoft.com/office/drawing/2014/main" id="{C81E7ADD-21EC-44E0-B83F-C6D78F82E7F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7" name="Text Box 27">
          <a:extLst>
            <a:ext uri="{FF2B5EF4-FFF2-40B4-BE49-F238E27FC236}">
              <a16:creationId xmlns:a16="http://schemas.microsoft.com/office/drawing/2014/main" id="{5534A100-66C8-4D58-B8A7-FFF7F92EFAF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8" name="Text Box 28">
          <a:extLst>
            <a:ext uri="{FF2B5EF4-FFF2-40B4-BE49-F238E27FC236}">
              <a16:creationId xmlns:a16="http://schemas.microsoft.com/office/drawing/2014/main" id="{3BE6640B-675B-4BD0-9C0A-A7B77D5FD8D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299" name="Text Box 29">
          <a:extLst>
            <a:ext uri="{FF2B5EF4-FFF2-40B4-BE49-F238E27FC236}">
              <a16:creationId xmlns:a16="http://schemas.microsoft.com/office/drawing/2014/main" id="{6C6C4CE7-1FAD-4576-9743-D86DC6CB14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0" name="Text Box 30">
          <a:extLst>
            <a:ext uri="{FF2B5EF4-FFF2-40B4-BE49-F238E27FC236}">
              <a16:creationId xmlns:a16="http://schemas.microsoft.com/office/drawing/2014/main" id="{72526C4A-7C4E-4307-8434-C664FADFF2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1" name="Text Box 31">
          <a:extLst>
            <a:ext uri="{FF2B5EF4-FFF2-40B4-BE49-F238E27FC236}">
              <a16:creationId xmlns:a16="http://schemas.microsoft.com/office/drawing/2014/main" id="{CCA11012-C552-4B76-B373-4E0B028E2E3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2" name="Text Box 32">
          <a:extLst>
            <a:ext uri="{FF2B5EF4-FFF2-40B4-BE49-F238E27FC236}">
              <a16:creationId xmlns:a16="http://schemas.microsoft.com/office/drawing/2014/main" id="{B8D131BB-54D0-40B4-BF06-D49CFC6C6ED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3" name="Text Box 33">
          <a:extLst>
            <a:ext uri="{FF2B5EF4-FFF2-40B4-BE49-F238E27FC236}">
              <a16:creationId xmlns:a16="http://schemas.microsoft.com/office/drawing/2014/main" id="{82EC992A-1E51-42C6-A06E-D5EAD1A32FA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4" name="Text Box 34">
          <a:extLst>
            <a:ext uri="{FF2B5EF4-FFF2-40B4-BE49-F238E27FC236}">
              <a16:creationId xmlns:a16="http://schemas.microsoft.com/office/drawing/2014/main" id="{C9C7CB2E-067B-4E9C-8520-4DF0B1B5898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5" name="Text Box 35">
          <a:extLst>
            <a:ext uri="{FF2B5EF4-FFF2-40B4-BE49-F238E27FC236}">
              <a16:creationId xmlns:a16="http://schemas.microsoft.com/office/drawing/2014/main" id="{0DA75E3F-8BD4-4516-B153-DEB610809F2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6" name="Text Box 36">
          <a:extLst>
            <a:ext uri="{FF2B5EF4-FFF2-40B4-BE49-F238E27FC236}">
              <a16:creationId xmlns:a16="http://schemas.microsoft.com/office/drawing/2014/main" id="{A356C092-52CD-42F0-8A3C-EB9309D12EF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7" name="Text Box 37">
          <a:extLst>
            <a:ext uri="{FF2B5EF4-FFF2-40B4-BE49-F238E27FC236}">
              <a16:creationId xmlns:a16="http://schemas.microsoft.com/office/drawing/2014/main" id="{134DA7B0-D46F-4848-8D96-F254271F124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8" name="Text Box 38">
          <a:extLst>
            <a:ext uri="{FF2B5EF4-FFF2-40B4-BE49-F238E27FC236}">
              <a16:creationId xmlns:a16="http://schemas.microsoft.com/office/drawing/2014/main" id="{30A2712C-6CD9-46F2-90C2-1E10D01A9EB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09" name="Text Box 39">
          <a:extLst>
            <a:ext uri="{FF2B5EF4-FFF2-40B4-BE49-F238E27FC236}">
              <a16:creationId xmlns:a16="http://schemas.microsoft.com/office/drawing/2014/main" id="{BB2B1FA9-C66E-4060-83A3-DC69E342F2A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0" name="Text Box 40">
          <a:extLst>
            <a:ext uri="{FF2B5EF4-FFF2-40B4-BE49-F238E27FC236}">
              <a16:creationId xmlns:a16="http://schemas.microsoft.com/office/drawing/2014/main" id="{844CD30D-CA08-4953-8325-4140FC39AFE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1" name="Text Box 41">
          <a:extLst>
            <a:ext uri="{FF2B5EF4-FFF2-40B4-BE49-F238E27FC236}">
              <a16:creationId xmlns:a16="http://schemas.microsoft.com/office/drawing/2014/main" id="{5F98C853-138C-40AB-8320-7C1AA7687E4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2" name="Text Box 42">
          <a:extLst>
            <a:ext uri="{FF2B5EF4-FFF2-40B4-BE49-F238E27FC236}">
              <a16:creationId xmlns:a16="http://schemas.microsoft.com/office/drawing/2014/main" id="{EB794316-C171-4714-B933-A9DFDBF709B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3" name="Text Box 43">
          <a:extLst>
            <a:ext uri="{FF2B5EF4-FFF2-40B4-BE49-F238E27FC236}">
              <a16:creationId xmlns:a16="http://schemas.microsoft.com/office/drawing/2014/main" id="{46BB0456-7B37-4712-8EAE-D713232EDF6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4" name="Text Box 44">
          <a:extLst>
            <a:ext uri="{FF2B5EF4-FFF2-40B4-BE49-F238E27FC236}">
              <a16:creationId xmlns:a16="http://schemas.microsoft.com/office/drawing/2014/main" id="{7A993D45-3C1B-4E69-9CE2-FED342AF239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5" name="Text Box 45">
          <a:extLst>
            <a:ext uri="{FF2B5EF4-FFF2-40B4-BE49-F238E27FC236}">
              <a16:creationId xmlns:a16="http://schemas.microsoft.com/office/drawing/2014/main" id="{B2ACC4C1-D2C2-4951-AC4F-7044A006A5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6" name="Text Box 46">
          <a:extLst>
            <a:ext uri="{FF2B5EF4-FFF2-40B4-BE49-F238E27FC236}">
              <a16:creationId xmlns:a16="http://schemas.microsoft.com/office/drawing/2014/main" id="{A45907F6-F5D0-44A9-8EA2-77113889BC7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7" name="Text Box 47">
          <a:extLst>
            <a:ext uri="{FF2B5EF4-FFF2-40B4-BE49-F238E27FC236}">
              <a16:creationId xmlns:a16="http://schemas.microsoft.com/office/drawing/2014/main" id="{6037556B-0445-4836-B2E6-2682672C6A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8" name="Text Box 48">
          <a:extLst>
            <a:ext uri="{FF2B5EF4-FFF2-40B4-BE49-F238E27FC236}">
              <a16:creationId xmlns:a16="http://schemas.microsoft.com/office/drawing/2014/main" id="{B6A49B3B-5310-4199-B2CF-8D647556177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19" name="Text Box 49">
          <a:extLst>
            <a:ext uri="{FF2B5EF4-FFF2-40B4-BE49-F238E27FC236}">
              <a16:creationId xmlns:a16="http://schemas.microsoft.com/office/drawing/2014/main" id="{BCEDEF0B-8DE7-407F-A9A1-93C20A35A10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0" name="Text Box 50">
          <a:extLst>
            <a:ext uri="{FF2B5EF4-FFF2-40B4-BE49-F238E27FC236}">
              <a16:creationId xmlns:a16="http://schemas.microsoft.com/office/drawing/2014/main" id="{BAAB2396-1B54-4578-97C6-D58C0579E0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1" name="Text Box 51">
          <a:extLst>
            <a:ext uri="{FF2B5EF4-FFF2-40B4-BE49-F238E27FC236}">
              <a16:creationId xmlns:a16="http://schemas.microsoft.com/office/drawing/2014/main" id="{F3B27CAA-AC4F-4E01-8E51-D75CD4A074E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2" name="Text Box 52">
          <a:extLst>
            <a:ext uri="{FF2B5EF4-FFF2-40B4-BE49-F238E27FC236}">
              <a16:creationId xmlns:a16="http://schemas.microsoft.com/office/drawing/2014/main" id="{10C88CCE-A4D4-4C0F-86C6-FF5A49E3D95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3" name="Text Box 53">
          <a:extLst>
            <a:ext uri="{FF2B5EF4-FFF2-40B4-BE49-F238E27FC236}">
              <a16:creationId xmlns:a16="http://schemas.microsoft.com/office/drawing/2014/main" id="{5D0DAEBC-E097-4F00-8AFD-8E250CDC288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4" name="Text Box 54">
          <a:extLst>
            <a:ext uri="{FF2B5EF4-FFF2-40B4-BE49-F238E27FC236}">
              <a16:creationId xmlns:a16="http://schemas.microsoft.com/office/drawing/2014/main" id="{6328A244-52AE-4ABC-BEC3-86EB0D1F00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5" name="Text Box 55">
          <a:extLst>
            <a:ext uri="{FF2B5EF4-FFF2-40B4-BE49-F238E27FC236}">
              <a16:creationId xmlns:a16="http://schemas.microsoft.com/office/drawing/2014/main" id="{801693FD-F0A7-47FE-AC3C-2F98D0C5E8B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6" name="Text Box 56">
          <a:extLst>
            <a:ext uri="{FF2B5EF4-FFF2-40B4-BE49-F238E27FC236}">
              <a16:creationId xmlns:a16="http://schemas.microsoft.com/office/drawing/2014/main" id="{9E78D927-098E-4DE4-98F5-B6336A5548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7" name="Text Box 57">
          <a:extLst>
            <a:ext uri="{FF2B5EF4-FFF2-40B4-BE49-F238E27FC236}">
              <a16:creationId xmlns:a16="http://schemas.microsoft.com/office/drawing/2014/main" id="{3979ABC4-C80D-4562-9288-9812F71D114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8" name="Text Box 58">
          <a:extLst>
            <a:ext uri="{FF2B5EF4-FFF2-40B4-BE49-F238E27FC236}">
              <a16:creationId xmlns:a16="http://schemas.microsoft.com/office/drawing/2014/main" id="{54907FA6-D798-4050-819E-D8C792A9DC5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29" name="Text Box 59">
          <a:extLst>
            <a:ext uri="{FF2B5EF4-FFF2-40B4-BE49-F238E27FC236}">
              <a16:creationId xmlns:a16="http://schemas.microsoft.com/office/drawing/2014/main" id="{A5236B84-FA30-40BF-B175-7BDC13EE05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0" name="Text Box 60">
          <a:extLst>
            <a:ext uri="{FF2B5EF4-FFF2-40B4-BE49-F238E27FC236}">
              <a16:creationId xmlns:a16="http://schemas.microsoft.com/office/drawing/2014/main" id="{806C045E-E477-4A16-906C-6368871D7DC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1" name="Text Box 61">
          <a:extLst>
            <a:ext uri="{FF2B5EF4-FFF2-40B4-BE49-F238E27FC236}">
              <a16:creationId xmlns:a16="http://schemas.microsoft.com/office/drawing/2014/main" id="{64D4DF57-06A1-4D6D-B10E-552EB7D8A2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2" name="Text Box 62">
          <a:extLst>
            <a:ext uri="{FF2B5EF4-FFF2-40B4-BE49-F238E27FC236}">
              <a16:creationId xmlns:a16="http://schemas.microsoft.com/office/drawing/2014/main" id="{8A3A780A-3F5A-4874-A2BA-C29C3809975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3" name="Text Box 63">
          <a:extLst>
            <a:ext uri="{FF2B5EF4-FFF2-40B4-BE49-F238E27FC236}">
              <a16:creationId xmlns:a16="http://schemas.microsoft.com/office/drawing/2014/main" id="{884FA6C7-6E2F-4C0D-AB00-A8FE89B708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4" name="Text Box 64">
          <a:extLst>
            <a:ext uri="{FF2B5EF4-FFF2-40B4-BE49-F238E27FC236}">
              <a16:creationId xmlns:a16="http://schemas.microsoft.com/office/drawing/2014/main" id="{43F954A5-F20B-43E0-B2EB-D1660627C4D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5" name="Text Box 65">
          <a:extLst>
            <a:ext uri="{FF2B5EF4-FFF2-40B4-BE49-F238E27FC236}">
              <a16:creationId xmlns:a16="http://schemas.microsoft.com/office/drawing/2014/main" id="{8A39D03F-254D-490C-962E-D72695979AA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6" name="Text Box 66">
          <a:extLst>
            <a:ext uri="{FF2B5EF4-FFF2-40B4-BE49-F238E27FC236}">
              <a16:creationId xmlns:a16="http://schemas.microsoft.com/office/drawing/2014/main" id="{816DF0F5-ED0B-442F-804F-BDC2FACE16F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7" name="Text Box 67">
          <a:extLst>
            <a:ext uri="{FF2B5EF4-FFF2-40B4-BE49-F238E27FC236}">
              <a16:creationId xmlns:a16="http://schemas.microsoft.com/office/drawing/2014/main" id="{D73F7B5C-6BB0-4366-9E94-90D099FAB50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8" name="Text Box 17">
          <a:extLst>
            <a:ext uri="{FF2B5EF4-FFF2-40B4-BE49-F238E27FC236}">
              <a16:creationId xmlns:a16="http://schemas.microsoft.com/office/drawing/2014/main" id="{8B72215B-85EA-4863-AEB2-F65DAB1C769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39" name="Text Box 18">
          <a:extLst>
            <a:ext uri="{FF2B5EF4-FFF2-40B4-BE49-F238E27FC236}">
              <a16:creationId xmlns:a16="http://schemas.microsoft.com/office/drawing/2014/main" id="{D8B6FB4A-33D4-4212-8F31-E7C6249FF17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0" name="Text Box 19">
          <a:extLst>
            <a:ext uri="{FF2B5EF4-FFF2-40B4-BE49-F238E27FC236}">
              <a16:creationId xmlns:a16="http://schemas.microsoft.com/office/drawing/2014/main" id="{6F1679B0-8679-48FD-8C40-DAB41714F7F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1" name="Text Box 20">
          <a:extLst>
            <a:ext uri="{FF2B5EF4-FFF2-40B4-BE49-F238E27FC236}">
              <a16:creationId xmlns:a16="http://schemas.microsoft.com/office/drawing/2014/main" id="{0FE0DA92-D58C-4220-A632-C3692915C2E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2" name="Text Box 21">
          <a:extLst>
            <a:ext uri="{FF2B5EF4-FFF2-40B4-BE49-F238E27FC236}">
              <a16:creationId xmlns:a16="http://schemas.microsoft.com/office/drawing/2014/main" id="{C8FFDFAB-5B9B-4A0D-8F36-E55E8864B59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3" name="Text Box 22">
          <a:extLst>
            <a:ext uri="{FF2B5EF4-FFF2-40B4-BE49-F238E27FC236}">
              <a16:creationId xmlns:a16="http://schemas.microsoft.com/office/drawing/2014/main" id="{900A21CF-8675-4FEF-877A-061D3E5A68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4" name="Text Box 23">
          <a:extLst>
            <a:ext uri="{FF2B5EF4-FFF2-40B4-BE49-F238E27FC236}">
              <a16:creationId xmlns:a16="http://schemas.microsoft.com/office/drawing/2014/main" id="{A720EB30-1B7E-42FD-B633-CDEF1B04C32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5" name="Text Box 24">
          <a:extLst>
            <a:ext uri="{FF2B5EF4-FFF2-40B4-BE49-F238E27FC236}">
              <a16:creationId xmlns:a16="http://schemas.microsoft.com/office/drawing/2014/main" id="{CDD2A167-DC18-49F8-A819-0D9F05EDC31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6" name="Text Box 25">
          <a:extLst>
            <a:ext uri="{FF2B5EF4-FFF2-40B4-BE49-F238E27FC236}">
              <a16:creationId xmlns:a16="http://schemas.microsoft.com/office/drawing/2014/main" id="{F252E2A4-BA85-4EBE-9463-98D86E771C2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7" name="Text Box 26">
          <a:extLst>
            <a:ext uri="{FF2B5EF4-FFF2-40B4-BE49-F238E27FC236}">
              <a16:creationId xmlns:a16="http://schemas.microsoft.com/office/drawing/2014/main" id="{4EE205A3-5FBC-4CC8-B968-58194BD6144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8" name="Text Box 27">
          <a:extLst>
            <a:ext uri="{FF2B5EF4-FFF2-40B4-BE49-F238E27FC236}">
              <a16:creationId xmlns:a16="http://schemas.microsoft.com/office/drawing/2014/main" id="{5687E5F5-4C5D-4D3D-B411-2C74ED0CB4D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49" name="Text Box 28">
          <a:extLst>
            <a:ext uri="{FF2B5EF4-FFF2-40B4-BE49-F238E27FC236}">
              <a16:creationId xmlns:a16="http://schemas.microsoft.com/office/drawing/2014/main" id="{0406DCEF-2449-42E8-BEBD-A1EAE41923F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0" name="Text Box 29">
          <a:extLst>
            <a:ext uri="{FF2B5EF4-FFF2-40B4-BE49-F238E27FC236}">
              <a16:creationId xmlns:a16="http://schemas.microsoft.com/office/drawing/2014/main" id="{0DE6C160-D8BC-404E-BBE8-03E0E3C11B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1" name="Text Box 30">
          <a:extLst>
            <a:ext uri="{FF2B5EF4-FFF2-40B4-BE49-F238E27FC236}">
              <a16:creationId xmlns:a16="http://schemas.microsoft.com/office/drawing/2014/main" id="{07D3022A-8456-4593-9B22-122E580EC66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2" name="Text Box 31">
          <a:extLst>
            <a:ext uri="{FF2B5EF4-FFF2-40B4-BE49-F238E27FC236}">
              <a16:creationId xmlns:a16="http://schemas.microsoft.com/office/drawing/2014/main" id="{57D61996-6942-41AD-B679-BF5593C9114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3" name="Text Box 32">
          <a:extLst>
            <a:ext uri="{FF2B5EF4-FFF2-40B4-BE49-F238E27FC236}">
              <a16:creationId xmlns:a16="http://schemas.microsoft.com/office/drawing/2014/main" id="{41C94524-0055-4EFD-9D5E-A3FEA3AD321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4" name="Text Box 33">
          <a:extLst>
            <a:ext uri="{FF2B5EF4-FFF2-40B4-BE49-F238E27FC236}">
              <a16:creationId xmlns:a16="http://schemas.microsoft.com/office/drawing/2014/main" id="{B8C1A37C-6CDF-49E1-A43D-121304932B6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5" name="Text Box 34">
          <a:extLst>
            <a:ext uri="{FF2B5EF4-FFF2-40B4-BE49-F238E27FC236}">
              <a16:creationId xmlns:a16="http://schemas.microsoft.com/office/drawing/2014/main" id="{B449AD93-1757-4BA3-A31E-28DA75724AE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6" name="Text Box 35">
          <a:extLst>
            <a:ext uri="{FF2B5EF4-FFF2-40B4-BE49-F238E27FC236}">
              <a16:creationId xmlns:a16="http://schemas.microsoft.com/office/drawing/2014/main" id="{CDFD6D67-BE6D-403B-8EDB-56FDE9FFB48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7" name="Text Box 36">
          <a:extLst>
            <a:ext uri="{FF2B5EF4-FFF2-40B4-BE49-F238E27FC236}">
              <a16:creationId xmlns:a16="http://schemas.microsoft.com/office/drawing/2014/main" id="{95705086-49E4-4FAA-AD7E-A2956B99DDC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8" name="Text Box 37">
          <a:extLst>
            <a:ext uri="{FF2B5EF4-FFF2-40B4-BE49-F238E27FC236}">
              <a16:creationId xmlns:a16="http://schemas.microsoft.com/office/drawing/2014/main" id="{970E9B92-1F8B-4187-B87E-5F44AA476E1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59" name="Text Box 38">
          <a:extLst>
            <a:ext uri="{FF2B5EF4-FFF2-40B4-BE49-F238E27FC236}">
              <a16:creationId xmlns:a16="http://schemas.microsoft.com/office/drawing/2014/main" id="{5DB81299-416E-4B53-AFA1-F1BEDB6FCAA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0" name="Text Box 39">
          <a:extLst>
            <a:ext uri="{FF2B5EF4-FFF2-40B4-BE49-F238E27FC236}">
              <a16:creationId xmlns:a16="http://schemas.microsoft.com/office/drawing/2014/main" id="{9CEA672E-70E7-4A20-B8AE-85C072EC28E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1" name="Text Box 40">
          <a:extLst>
            <a:ext uri="{FF2B5EF4-FFF2-40B4-BE49-F238E27FC236}">
              <a16:creationId xmlns:a16="http://schemas.microsoft.com/office/drawing/2014/main" id="{0BBE3E62-DCAA-4E77-8AA1-DEB4884C68A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2" name="Text Box 41">
          <a:extLst>
            <a:ext uri="{FF2B5EF4-FFF2-40B4-BE49-F238E27FC236}">
              <a16:creationId xmlns:a16="http://schemas.microsoft.com/office/drawing/2014/main" id="{1E550A99-F2CD-43CE-9692-BA27E4ADD0E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3" name="Text Box 42">
          <a:extLst>
            <a:ext uri="{FF2B5EF4-FFF2-40B4-BE49-F238E27FC236}">
              <a16:creationId xmlns:a16="http://schemas.microsoft.com/office/drawing/2014/main" id="{C98F191C-66E4-4359-A278-020CFEE100E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4" name="Text Box 43">
          <a:extLst>
            <a:ext uri="{FF2B5EF4-FFF2-40B4-BE49-F238E27FC236}">
              <a16:creationId xmlns:a16="http://schemas.microsoft.com/office/drawing/2014/main" id="{5B802E87-8903-40B0-BFE9-1ADD2A473B8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5" name="Text Box 44">
          <a:extLst>
            <a:ext uri="{FF2B5EF4-FFF2-40B4-BE49-F238E27FC236}">
              <a16:creationId xmlns:a16="http://schemas.microsoft.com/office/drawing/2014/main" id="{EAEF5342-C3F6-43C2-8D69-B91A6FDED07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6" name="Text Box 45">
          <a:extLst>
            <a:ext uri="{FF2B5EF4-FFF2-40B4-BE49-F238E27FC236}">
              <a16:creationId xmlns:a16="http://schemas.microsoft.com/office/drawing/2014/main" id="{2811413D-4800-4738-BDC6-C4361CBED05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7" name="Text Box 46">
          <a:extLst>
            <a:ext uri="{FF2B5EF4-FFF2-40B4-BE49-F238E27FC236}">
              <a16:creationId xmlns:a16="http://schemas.microsoft.com/office/drawing/2014/main" id="{36CDA89B-50E7-4F64-B55F-B52F7F00A5C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8" name="Text Box 47">
          <a:extLst>
            <a:ext uri="{FF2B5EF4-FFF2-40B4-BE49-F238E27FC236}">
              <a16:creationId xmlns:a16="http://schemas.microsoft.com/office/drawing/2014/main" id="{3454F8F6-ED50-45F4-B24D-C6A34098078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69" name="Text Box 48">
          <a:extLst>
            <a:ext uri="{FF2B5EF4-FFF2-40B4-BE49-F238E27FC236}">
              <a16:creationId xmlns:a16="http://schemas.microsoft.com/office/drawing/2014/main" id="{6ACE63C9-C9A0-4362-B059-E19B468B0B5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0" name="Text Box 49">
          <a:extLst>
            <a:ext uri="{FF2B5EF4-FFF2-40B4-BE49-F238E27FC236}">
              <a16:creationId xmlns:a16="http://schemas.microsoft.com/office/drawing/2014/main" id="{B8185425-16B3-4B36-A474-275CBF46A10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1" name="Text Box 50">
          <a:extLst>
            <a:ext uri="{FF2B5EF4-FFF2-40B4-BE49-F238E27FC236}">
              <a16:creationId xmlns:a16="http://schemas.microsoft.com/office/drawing/2014/main" id="{07686AF8-1F36-4D2F-A20E-B7B9388FC07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2" name="Text Box 51">
          <a:extLst>
            <a:ext uri="{FF2B5EF4-FFF2-40B4-BE49-F238E27FC236}">
              <a16:creationId xmlns:a16="http://schemas.microsoft.com/office/drawing/2014/main" id="{F87DDFFA-7A7C-4C16-997E-E9E5136996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3" name="Text Box 52">
          <a:extLst>
            <a:ext uri="{FF2B5EF4-FFF2-40B4-BE49-F238E27FC236}">
              <a16:creationId xmlns:a16="http://schemas.microsoft.com/office/drawing/2014/main" id="{4FAF4A3A-944A-45F1-A2D4-AC668202733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4" name="Text Box 53">
          <a:extLst>
            <a:ext uri="{FF2B5EF4-FFF2-40B4-BE49-F238E27FC236}">
              <a16:creationId xmlns:a16="http://schemas.microsoft.com/office/drawing/2014/main" id="{E2CBE5FA-E41E-4234-BE7C-2D514D30315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5" name="Text Box 54">
          <a:extLst>
            <a:ext uri="{FF2B5EF4-FFF2-40B4-BE49-F238E27FC236}">
              <a16:creationId xmlns:a16="http://schemas.microsoft.com/office/drawing/2014/main" id="{6138D4BE-2B12-4D8C-9A8F-01427DA63A9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6" name="Text Box 55">
          <a:extLst>
            <a:ext uri="{FF2B5EF4-FFF2-40B4-BE49-F238E27FC236}">
              <a16:creationId xmlns:a16="http://schemas.microsoft.com/office/drawing/2014/main" id="{2921B7C9-48E1-48C6-A362-CCA04FCC1A6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7" name="Text Box 56">
          <a:extLst>
            <a:ext uri="{FF2B5EF4-FFF2-40B4-BE49-F238E27FC236}">
              <a16:creationId xmlns:a16="http://schemas.microsoft.com/office/drawing/2014/main" id="{E0961EE6-D06C-4F34-B1F5-6D8DFFCEE98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8" name="Text Box 57">
          <a:extLst>
            <a:ext uri="{FF2B5EF4-FFF2-40B4-BE49-F238E27FC236}">
              <a16:creationId xmlns:a16="http://schemas.microsoft.com/office/drawing/2014/main" id="{BDB22060-4F20-4493-BAB4-956BFEA2F5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79" name="Text Box 58">
          <a:extLst>
            <a:ext uri="{FF2B5EF4-FFF2-40B4-BE49-F238E27FC236}">
              <a16:creationId xmlns:a16="http://schemas.microsoft.com/office/drawing/2014/main" id="{4CF3F511-A22C-47E8-B022-F004C7FDE2A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0" name="Text Box 59">
          <a:extLst>
            <a:ext uri="{FF2B5EF4-FFF2-40B4-BE49-F238E27FC236}">
              <a16:creationId xmlns:a16="http://schemas.microsoft.com/office/drawing/2014/main" id="{EACA1173-EDF0-465B-B0EA-5AF5B0CBB49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1" name="Text Box 60">
          <a:extLst>
            <a:ext uri="{FF2B5EF4-FFF2-40B4-BE49-F238E27FC236}">
              <a16:creationId xmlns:a16="http://schemas.microsoft.com/office/drawing/2014/main" id="{4CA61757-9C25-4F5F-8452-4090493E446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2" name="Text Box 61">
          <a:extLst>
            <a:ext uri="{FF2B5EF4-FFF2-40B4-BE49-F238E27FC236}">
              <a16:creationId xmlns:a16="http://schemas.microsoft.com/office/drawing/2014/main" id="{7643701B-4F55-4338-90D4-2CAD0DC01D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3" name="Text Box 62">
          <a:extLst>
            <a:ext uri="{FF2B5EF4-FFF2-40B4-BE49-F238E27FC236}">
              <a16:creationId xmlns:a16="http://schemas.microsoft.com/office/drawing/2014/main" id="{5AECA6FF-2C9C-4A28-AB3B-F418FE4DE12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4" name="Text Box 63">
          <a:extLst>
            <a:ext uri="{FF2B5EF4-FFF2-40B4-BE49-F238E27FC236}">
              <a16:creationId xmlns:a16="http://schemas.microsoft.com/office/drawing/2014/main" id="{1834AA32-11C1-446A-8789-214F64BB627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5" name="Text Box 64">
          <a:extLst>
            <a:ext uri="{FF2B5EF4-FFF2-40B4-BE49-F238E27FC236}">
              <a16:creationId xmlns:a16="http://schemas.microsoft.com/office/drawing/2014/main" id="{F04AC1AE-658F-4DBE-922A-896F90E88DB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6" name="Text Box 65">
          <a:extLst>
            <a:ext uri="{FF2B5EF4-FFF2-40B4-BE49-F238E27FC236}">
              <a16:creationId xmlns:a16="http://schemas.microsoft.com/office/drawing/2014/main" id="{E57043EF-0B41-45E5-BC79-B4ABA7957BC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7" name="Text Box 66">
          <a:extLst>
            <a:ext uri="{FF2B5EF4-FFF2-40B4-BE49-F238E27FC236}">
              <a16:creationId xmlns:a16="http://schemas.microsoft.com/office/drawing/2014/main" id="{4B3EEC44-A271-42DD-8EAE-712BE733DC5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8" name="Text Box 67">
          <a:extLst>
            <a:ext uri="{FF2B5EF4-FFF2-40B4-BE49-F238E27FC236}">
              <a16:creationId xmlns:a16="http://schemas.microsoft.com/office/drawing/2014/main" id="{016E9C9D-EC21-4EF0-8BFF-D3E21417CAF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89" name="Text Box 17">
          <a:extLst>
            <a:ext uri="{FF2B5EF4-FFF2-40B4-BE49-F238E27FC236}">
              <a16:creationId xmlns:a16="http://schemas.microsoft.com/office/drawing/2014/main" id="{EB58118B-381D-4335-BD6D-FCD5B7390A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0" name="Text Box 18">
          <a:extLst>
            <a:ext uri="{FF2B5EF4-FFF2-40B4-BE49-F238E27FC236}">
              <a16:creationId xmlns:a16="http://schemas.microsoft.com/office/drawing/2014/main" id="{80E22E9D-2A3A-4AED-B221-B8BE466695A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1" name="Text Box 19">
          <a:extLst>
            <a:ext uri="{FF2B5EF4-FFF2-40B4-BE49-F238E27FC236}">
              <a16:creationId xmlns:a16="http://schemas.microsoft.com/office/drawing/2014/main" id="{77CF6A5A-0DCF-43CE-8657-A6839D79CE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2" name="Text Box 20">
          <a:extLst>
            <a:ext uri="{FF2B5EF4-FFF2-40B4-BE49-F238E27FC236}">
              <a16:creationId xmlns:a16="http://schemas.microsoft.com/office/drawing/2014/main" id="{05639BB9-AB29-42B9-B0F5-EAAAD448006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3" name="Text Box 21">
          <a:extLst>
            <a:ext uri="{FF2B5EF4-FFF2-40B4-BE49-F238E27FC236}">
              <a16:creationId xmlns:a16="http://schemas.microsoft.com/office/drawing/2014/main" id="{62757B8D-8335-42E2-B1EC-39EC5DA7265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4" name="Text Box 22">
          <a:extLst>
            <a:ext uri="{FF2B5EF4-FFF2-40B4-BE49-F238E27FC236}">
              <a16:creationId xmlns:a16="http://schemas.microsoft.com/office/drawing/2014/main" id="{469D33C0-3F91-46ED-BE65-30301A77AAF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5" name="Text Box 23">
          <a:extLst>
            <a:ext uri="{FF2B5EF4-FFF2-40B4-BE49-F238E27FC236}">
              <a16:creationId xmlns:a16="http://schemas.microsoft.com/office/drawing/2014/main" id="{6B305357-58F0-4547-B5C0-80C484A2F62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6" name="Text Box 24">
          <a:extLst>
            <a:ext uri="{FF2B5EF4-FFF2-40B4-BE49-F238E27FC236}">
              <a16:creationId xmlns:a16="http://schemas.microsoft.com/office/drawing/2014/main" id="{27579C99-6CE2-481A-B22A-4B8F7B71046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7" name="Text Box 25">
          <a:extLst>
            <a:ext uri="{FF2B5EF4-FFF2-40B4-BE49-F238E27FC236}">
              <a16:creationId xmlns:a16="http://schemas.microsoft.com/office/drawing/2014/main" id="{DB0A121E-BBC9-47BD-86E3-605BF9D7324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8" name="Text Box 26">
          <a:extLst>
            <a:ext uri="{FF2B5EF4-FFF2-40B4-BE49-F238E27FC236}">
              <a16:creationId xmlns:a16="http://schemas.microsoft.com/office/drawing/2014/main" id="{4DD218B5-29E8-4E91-8DC8-E45D102FD9A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399" name="Text Box 27">
          <a:extLst>
            <a:ext uri="{FF2B5EF4-FFF2-40B4-BE49-F238E27FC236}">
              <a16:creationId xmlns:a16="http://schemas.microsoft.com/office/drawing/2014/main" id="{224A9C59-8C74-49B1-997B-54016B2C95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0" name="Text Box 28">
          <a:extLst>
            <a:ext uri="{FF2B5EF4-FFF2-40B4-BE49-F238E27FC236}">
              <a16:creationId xmlns:a16="http://schemas.microsoft.com/office/drawing/2014/main" id="{2BEC430C-67E8-4B92-B66E-EF23EEB6E0C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1" name="Text Box 29">
          <a:extLst>
            <a:ext uri="{FF2B5EF4-FFF2-40B4-BE49-F238E27FC236}">
              <a16:creationId xmlns:a16="http://schemas.microsoft.com/office/drawing/2014/main" id="{ABAA6F53-7066-44F8-B7F4-798E9E41D34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2" name="Text Box 30">
          <a:extLst>
            <a:ext uri="{FF2B5EF4-FFF2-40B4-BE49-F238E27FC236}">
              <a16:creationId xmlns:a16="http://schemas.microsoft.com/office/drawing/2014/main" id="{B7DD154C-1AF0-4B2B-87ED-F6B0B23BFF3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3" name="Text Box 31">
          <a:extLst>
            <a:ext uri="{FF2B5EF4-FFF2-40B4-BE49-F238E27FC236}">
              <a16:creationId xmlns:a16="http://schemas.microsoft.com/office/drawing/2014/main" id="{AC32813A-8535-44C1-ACE5-4C5A08C38EB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4" name="Text Box 32">
          <a:extLst>
            <a:ext uri="{FF2B5EF4-FFF2-40B4-BE49-F238E27FC236}">
              <a16:creationId xmlns:a16="http://schemas.microsoft.com/office/drawing/2014/main" id="{0E3F03FA-C72A-4B72-979E-A66F74FD0C1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5" name="Text Box 33">
          <a:extLst>
            <a:ext uri="{FF2B5EF4-FFF2-40B4-BE49-F238E27FC236}">
              <a16:creationId xmlns:a16="http://schemas.microsoft.com/office/drawing/2014/main" id="{E3C4180B-9064-4321-A0B0-7DE8A988F0E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6" name="Text Box 34">
          <a:extLst>
            <a:ext uri="{FF2B5EF4-FFF2-40B4-BE49-F238E27FC236}">
              <a16:creationId xmlns:a16="http://schemas.microsoft.com/office/drawing/2014/main" id="{9284D131-421C-44F0-9D79-081BE4E46ED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7" name="Text Box 35">
          <a:extLst>
            <a:ext uri="{FF2B5EF4-FFF2-40B4-BE49-F238E27FC236}">
              <a16:creationId xmlns:a16="http://schemas.microsoft.com/office/drawing/2014/main" id="{21FC84C3-D87A-4BB9-885B-82434773DA6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8" name="Text Box 36">
          <a:extLst>
            <a:ext uri="{FF2B5EF4-FFF2-40B4-BE49-F238E27FC236}">
              <a16:creationId xmlns:a16="http://schemas.microsoft.com/office/drawing/2014/main" id="{4763667B-9B4B-4C63-B513-2F8E43E0DD7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09" name="Text Box 37">
          <a:extLst>
            <a:ext uri="{FF2B5EF4-FFF2-40B4-BE49-F238E27FC236}">
              <a16:creationId xmlns:a16="http://schemas.microsoft.com/office/drawing/2014/main" id="{B5777016-FADF-48D3-82AF-AB7BB9C860C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0" name="Text Box 38">
          <a:extLst>
            <a:ext uri="{FF2B5EF4-FFF2-40B4-BE49-F238E27FC236}">
              <a16:creationId xmlns:a16="http://schemas.microsoft.com/office/drawing/2014/main" id="{EFDEEEAB-128B-4CCA-822E-1C9770F05D1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1" name="Text Box 39">
          <a:extLst>
            <a:ext uri="{FF2B5EF4-FFF2-40B4-BE49-F238E27FC236}">
              <a16:creationId xmlns:a16="http://schemas.microsoft.com/office/drawing/2014/main" id="{BA1FA88C-181F-4732-9EBA-95606AF505F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2" name="Text Box 40">
          <a:extLst>
            <a:ext uri="{FF2B5EF4-FFF2-40B4-BE49-F238E27FC236}">
              <a16:creationId xmlns:a16="http://schemas.microsoft.com/office/drawing/2014/main" id="{DF4E0F84-5F0C-4B5F-A11A-B95DFB373CE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3" name="Text Box 41">
          <a:extLst>
            <a:ext uri="{FF2B5EF4-FFF2-40B4-BE49-F238E27FC236}">
              <a16:creationId xmlns:a16="http://schemas.microsoft.com/office/drawing/2014/main" id="{992549C6-3A37-494F-8394-8F5FE0D85B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4" name="Text Box 42">
          <a:extLst>
            <a:ext uri="{FF2B5EF4-FFF2-40B4-BE49-F238E27FC236}">
              <a16:creationId xmlns:a16="http://schemas.microsoft.com/office/drawing/2014/main" id="{BF265D08-BE0F-4A22-A2B8-DA3CCD92CBD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5" name="Text Box 43">
          <a:extLst>
            <a:ext uri="{FF2B5EF4-FFF2-40B4-BE49-F238E27FC236}">
              <a16:creationId xmlns:a16="http://schemas.microsoft.com/office/drawing/2014/main" id="{82B8498D-157C-4313-B475-F234B30AD15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6" name="Text Box 44">
          <a:extLst>
            <a:ext uri="{FF2B5EF4-FFF2-40B4-BE49-F238E27FC236}">
              <a16:creationId xmlns:a16="http://schemas.microsoft.com/office/drawing/2014/main" id="{B13A01C7-D1B7-4D5F-ADCF-106B14C66A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7" name="Text Box 45">
          <a:extLst>
            <a:ext uri="{FF2B5EF4-FFF2-40B4-BE49-F238E27FC236}">
              <a16:creationId xmlns:a16="http://schemas.microsoft.com/office/drawing/2014/main" id="{CB5F5C65-6D0E-4369-858B-3EC7904F75D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8" name="Text Box 46">
          <a:extLst>
            <a:ext uri="{FF2B5EF4-FFF2-40B4-BE49-F238E27FC236}">
              <a16:creationId xmlns:a16="http://schemas.microsoft.com/office/drawing/2014/main" id="{70C8A9A2-85AB-4BC8-9E52-C4EAE6E379E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19" name="Text Box 47">
          <a:extLst>
            <a:ext uri="{FF2B5EF4-FFF2-40B4-BE49-F238E27FC236}">
              <a16:creationId xmlns:a16="http://schemas.microsoft.com/office/drawing/2014/main" id="{E82A7CAC-CD4D-435C-9D38-421A5311A9B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0" name="Text Box 48">
          <a:extLst>
            <a:ext uri="{FF2B5EF4-FFF2-40B4-BE49-F238E27FC236}">
              <a16:creationId xmlns:a16="http://schemas.microsoft.com/office/drawing/2014/main" id="{7228D824-1265-404A-8AE2-291A84E70AF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1" name="Text Box 49">
          <a:extLst>
            <a:ext uri="{FF2B5EF4-FFF2-40B4-BE49-F238E27FC236}">
              <a16:creationId xmlns:a16="http://schemas.microsoft.com/office/drawing/2014/main" id="{2B7E18DF-1622-4066-A1AB-88827197281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2" name="Text Box 50">
          <a:extLst>
            <a:ext uri="{FF2B5EF4-FFF2-40B4-BE49-F238E27FC236}">
              <a16:creationId xmlns:a16="http://schemas.microsoft.com/office/drawing/2014/main" id="{C3C32C0F-E648-4A5B-ABE3-AEFE51C417A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3" name="Text Box 51">
          <a:extLst>
            <a:ext uri="{FF2B5EF4-FFF2-40B4-BE49-F238E27FC236}">
              <a16:creationId xmlns:a16="http://schemas.microsoft.com/office/drawing/2014/main" id="{D575A3A3-0B1D-4FB3-91C4-EA67FE0DC08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4" name="Text Box 52">
          <a:extLst>
            <a:ext uri="{FF2B5EF4-FFF2-40B4-BE49-F238E27FC236}">
              <a16:creationId xmlns:a16="http://schemas.microsoft.com/office/drawing/2014/main" id="{94B38F76-64A2-453E-82CF-B59DDE5DD51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5" name="Text Box 53">
          <a:extLst>
            <a:ext uri="{FF2B5EF4-FFF2-40B4-BE49-F238E27FC236}">
              <a16:creationId xmlns:a16="http://schemas.microsoft.com/office/drawing/2014/main" id="{967637DB-1F22-43CC-B0DD-52038C9F84E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6" name="Text Box 54">
          <a:extLst>
            <a:ext uri="{FF2B5EF4-FFF2-40B4-BE49-F238E27FC236}">
              <a16:creationId xmlns:a16="http://schemas.microsoft.com/office/drawing/2014/main" id="{19B1CF61-4CFB-4CE6-81A9-3B38AECB982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7" name="Text Box 55">
          <a:extLst>
            <a:ext uri="{FF2B5EF4-FFF2-40B4-BE49-F238E27FC236}">
              <a16:creationId xmlns:a16="http://schemas.microsoft.com/office/drawing/2014/main" id="{B971F820-25D8-4AAC-9915-B035284DB83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8" name="Text Box 56">
          <a:extLst>
            <a:ext uri="{FF2B5EF4-FFF2-40B4-BE49-F238E27FC236}">
              <a16:creationId xmlns:a16="http://schemas.microsoft.com/office/drawing/2014/main" id="{FAA6F7C5-9B3A-4B30-874B-C39149CCBCE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29" name="Text Box 57">
          <a:extLst>
            <a:ext uri="{FF2B5EF4-FFF2-40B4-BE49-F238E27FC236}">
              <a16:creationId xmlns:a16="http://schemas.microsoft.com/office/drawing/2014/main" id="{C69DDCF4-A27E-4AB6-9603-C128D02BF0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0" name="Text Box 58">
          <a:extLst>
            <a:ext uri="{FF2B5EF4-FFF2-40B4-BE49-F238E27FC236}">
              <a16:creationId xmlns:a16="http://schemas.microsoft.com/office/drawing/2014/main" id="{3F216B4A-F325-4F19-A5CC-7F85B592FE4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1" name="Text Box 59">
          <a:extLst>
            <a:ext uri="{FF2B5EF4-FFF2-40B4-BE49-F238E27FC236}">
              <a16:creationId xmlns:a16="http://schemas.microsoft.com/office/drawing/2014/main" id="{1AC4B14B-C46B-49CF-84E7-B22C212628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2" name="Text Box 60">
          <a:extLst>
            <a:ext uri="{FF2B5EF4-FFF2-40B4-BE49-F238E27FC236}">
              <a16:creationId xmlns:a16="http://schemas.microsoft.com/office/drawing/2014/main" id="{B1DBF35B-D7BB-4F41-A7A3-22E82CC6E2D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3" name="Text Box 61">
          <a:extLst>
            <a:ext uri="{FF2B5EF4-FFF2-40B4-BE49-F238E27FC236}">
              <a16:creationId xmlns:a16="http://schemas.microsoft.com/office/drawing/2014/main" id="{EEC8AC04-38D8-4B61-B242-C400DAF527A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4" name="Text Box 62">
          <a:extLst>
            <a:ext uri="{FF2B5EF4-FFF2-40B4-BE49-F238E27FC236}">
              <a16:creationId xmlns:a16="http://schemas.microsoft.com/office/drawing/2014/main" id="{46AB9A27-8987-4067-8377-D652ED696A5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5" name="Text Box 63">
          <a:extLst>
            <a:ext uri="{FF2B5EF4-FFF2-40B4-BE49-F238E27FC236}">
              <a16:creationId xmlns:a16="http://schemas.microsoft.com/office/drawing/2014/main" id="{45ADF417-A1D8-4EE9-948D-924D10534DB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6" name="Text Box 64">
          <a:extLst>
            <a:ext uri="{FF2B5EF4-FFF2-40B4-BE49-F238E27FC236}">
              <a16:creationId xmlns:a16="http://schemas.microsoft.com/office/drawing/2014/main" id="{5A1FD5D3-BD06-4CD6-BB60-47C71564B99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7" name="Text Box 65">
          <a:extLst>
            <a:ext uri="{FF2B5EF4-FFF2-40B4-BE49-F238E27FC236}">
              <a16:creationId xmlns:a16="http://schemas.microsoft.com/office/drawing/2014/main" id="{20F46F3F-4E13-4C38-9AA4-14CC88F3731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8" name="Text Box 66">
          <a:extLst>
            <a:ext uri="{FF2B5EF4-FFF2-40B4-BE49-F238E27FC236}">
              <a16:creationId xmlns:a16="http://schemas.microsoft.com/office/drawing/2014/main" id="{44A3D9C4-C037-4799-8112-3DE9E4E502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39" name="Text Box 67">
          <a:extLst>
            <a:ext uri="{FF2B5EF4-FFF2-40B4-BE49-F238E27FC236}">
              <a16:creationId xmlns:a16="http://schemas.microsoft.com/office/drawing/2014/main" id="{6CA9487D-02D4-4A0D-92E0-28EEB33A624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0" name="Text Box 17">
          <a:extLst>
            <a:ext uri="{FF2B5EF4-FFF2-40B4-BE49-F238E27FC236}">
              <a16:creationId xmlns:a16="http://schemas.microsoft.com/office/drawing/2014/main" id="{CD768E58-8381-4EF4-948A-E452C51AB5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1" name="Text Box 18">
          <a:extLst>
            <a:ext uri="{FF2B5EF4-FFF2-40B4-BE49-F238E27FC236}">
              <a16:creationId xmlns:a16="http://schemas.microsoft.com/office/drawing/2014/main" id="{73EDD711-4A7C-405A-80C6-18A89218314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2" name="Text Box 19">
          <a:extLst>
            <a:ext uri="{FF2B5EF4-FFF2-40B4-BE49-F238E27FC236}">
              <a16:creationId xmlns:a16="http://schemas.microsoft.com/office/drawing/2014/main" id="{409F2319-52A4-4840-AD77-B9B3B9FF0DA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3" name="Text Box 20">
          <a:extLst>
            <a:ext uri="{FF2B5EF4-FFF2-40B4-BE49-F238E27FC236}">
              <a16:creationId xmlns:a16="http://schemas.microsoft.com/office/drawing/2014/main" id="{C7753DDB-2446-4C90-89ED-1E6D4086CC1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4" name="Text Box 21">
          <a:extLst>
            <a:ext uri="{FF2B5EF4-FFF2-40B4-BE49-F238E27FC236}">
              <a16:creationId xmlns:a16="http://schemas.microsoft.com/office/drawing/2014/main" id="{5C8A2391-BEB7-4716-A9B6-111CACBA6B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5" name="Text Box 22">
          <a:extLst>
            <a:ext uri="{FF2B5EF4-FFF2-40B4-BE49-F238E27FC236}">
              <a16:creationId xmlns:a16="http://schemas.microsoft.com/office/drawing/2014/main" id="{CFAB653F-3C7C-485D-BD0E-02E1B89189F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6" name="Text Box 23">
          <a:extLst>
            <a:ext uri="{FF2B5EF4-FFF2-40B4-BE49-F238E27FC236}">
              <a16:creationId xmlns:a16="http://schemas.microsoft.com/office/drawing/2014/main" id="{B564980D-8EB4-48FB-B51C-6F279699222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7" name="Text Box 24">
          <a:extLst>
            <a:ext uri="{FF2B5EF4-FFF2-40B4-BE49-F238E27FC236}">
              <a16:creationId xmlns:a16="http://schemas.microsoft.com/office/drawing/2014/main" id="{DDD597A6-92C5-4120-B3C2-FDF796907B0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8" name="Text Box 25">
          <a:extLst>
            <a:ext uri="{FF2B5EF4-FFF2-40B4-BE49-F238E27FC236}">
              <a16:creationId xmlns:a16="http://schemas.microsoft.com/office/drawing/2014/main" id="{15E9518D-CF4C-451A-A7FF-66DAC167AE8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49" name="Text Box 26">
          <a:extLst>
            <a:ext uri="{FF2B5EF4-FFF2-40B4-BE49-F238E27FC236}">
              <a16:creationId xmlns:a16="http://schemas.microsoft.com/office/drawing/2014/main" id="{F605F1E1-2380-4C94-B534-EDC4D3F78B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0" name="Text Box 27">
          <a:extLst>
            <a:ext uri="{FF2B5EF4-FFF2-40B4-BE49-F238E27FC236}">
              <a16:creationId xmlns:a16="http://schemas.microsoft.com/office/drawing/2014/main" id="{04CBCD04-0CE2-4BD5-9815-1D2E438FAB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1" name="Text Box 28">
          <a:extLst>
            <a:ext uri="{FF2B5EF4-FFF2-40B4-BE49-F238E27FC236}">
              <a16:creationId xmlns:a16="http://schemas.microsoft.com/office/drawing/2014/main" id="{93B0F52D-A04E-4F11-BF59-D1C425836DE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2" name="Text Box 29">
          <a:extLst>
            <a:ext uri="{FF2B5EF4-FFF2-40B4-BE49-F238E27FC236}">
              <a16:creationId xmlns:a16="http://schemas.microsoft.com/office/drawing/2014/main" id="{6D205791-0014-4DA8-A248-FC062A10F7F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3" name="Text Box 30">
          <a:extLst>
            <a:ext uri="{FF2B5EF4-FFF2-40B4-BE49-F238E27FC236}">
              <a16:creationId xmlns:a16="http://schemas.microsoft.com/office/drawing/2014/main" id="{7BD100FB-73DB-49B8-ADC7-8DC822B883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4" name="Text Box 31">
          <a:extLst>
            <a:ext uri="{FF2B5EF4-FFF2-40B4-BE49-F238E27FC236}">
              <a16:creationId xmlns:a16="http://schemas.microsoft.com/office/drawing/2014/main" id="{E7940EDC-FF80-4908-B25A-D2C257C24C5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5" name="Text Box 32">
          <a:extLst>
            <a:ext uri="{FF2B5EF4-FFF2-40B4-BE49-F238E27FC236}">
              <a16:creationId xmlns:a16="http://schemas.microsoft.com/office/drawing/2014/main" id="{1D880E2F-58A8-4BE3-ACBA-B31D52055E9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6" name="Text Box 33">
          <a:extLst>
            <a:ext uri="{FF2B5EF4-FFF2-40B4-BE49-F238E27FC236}">
              <a16:creationId xmlns:a16="http://schemas.microsoft.com/office/drawing/2014/main" id="{A123EE87-C173-48C8-A23E-0FF6B80F4A9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7" name="Text Box 34">
          <a:extLst>
            <a:ext uri="{FF2B5EF4-FFF2-40B4-BE49-F238E27FC236}">
              <a16:creationId xmlns:a16="http://schemas.microsoft.com/office/drawing/2014/main" id="{FABA597B-302D-4EB1-BFD8-21724BAB27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8" name="Text Box 35">
          <a:extLst>
            <a:ext uri="{FF2B5EF4-FFF2-40B4-BE49-F238E27FC236}">
              <a16:creationId xmlns:a16="http://schemas.microsoft.com/office/drawing/2014/main" id="{672519C9-75DC-422D-B84C-745FDD52A5C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59" name="Text Box 36">
          <a:extLst>
            <a:ext uri="{FF2B5EF4-FFF2-40B4-BE49-F238E27FC236}">
              <a16:creationId xmlns:a16="http://schemas.microsoft.com/office/drawing/2014/main" id="{3A1F3374-0239-4C18-82F0-83552681A64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0" name="Text Box 37">
          <a:extLst>
            <a:ext uri="{FF2B5EF4-FFF2-40B4-BE49-F238E27FC236}">
              <a16:creationId xmlns:a16="http://schemas.microsoft.com/office/drawing/2014/main" id="{84ADDE9C-F952-4D41-94DF-7C62CF6CBAC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1" name="Text Box 38">
          <a:extLst>
            <a:ext uri="{FF2B5EF4-FFF2-40B4-BE49-F238E27FC236}">
              <a16:creationId xmlns:a16="http://schemas.microsoft.com/office/drawing/2014/main" id="{2DE2BFCA-B982-4497-9216-84BD36FCDAB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2" name="Text Box 39">
          <a:extLst>
            <a:ext uri="{FF2B5EF4-FFF2-40B4-BE49-F238E27FC236}">
              <a16:creationId xmlns:a16="http://schemas.microsoft.com/office/drawing/2014/main" id="{2B20EECD-6004-4246-B662-30E58C15C68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3" name="Text Box 40">
          <a:extLst>
            <a:ext uri="{FF2B5EF4-FFF2-40B4-BE49-F238E27FC236}">
              <a16:creationId xmlns:a16="http://schemas.microsoft.com/office/drawing/2014/main" id="{D5EF0A9F-F7C2-4CEA-845E-0CC93573AF4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4" name="Text Box 41">
          <a:extLst>
            <a:ext uri="{FF2B5EF4-FFF2-40B4-BE49-F238E27FC236}">
              <a16:creationId xmlns:a16="http://schemas.microsoft.com/office/drawing/2014/main" id="{DCA4E73E-0ACC-4ECF-BCEF-F0B90B2393F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5" name="Text Box 42">
          <a:extLst>
            <a:ext uri="{FF2B5EF4-FFF2-40B4-BE49-F238E27FC236}">
              <a16:creationId xmlns:a16="http://schemas.microsoft.com/office/drawing/2014/main" id="{6C4EA997-45D7-4F05-9A92-DABB7355479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6" name="Text Box 43">
          <a:extLst>
            <a:ext uri="{FF2B5EF4-FFF2-40B4-BE49-F238E27FC236}">
              <a16:creationId xmlns:a16="http://schemas.microsoft.com/office/drawing/2014/main" id="{6D5B59F5-D621-4C81-A6A8-B77E377FD7A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7" name="Text Box 44">
          <a:extLst>
            <a:ext uri="{FF2B5EF4-FFF2-40B4-BE49-F238E27FC236}">
              <a16:creationId xmlns:a16="http://schemas.microsoft.com/office/drawing/2014/main" id="{2964751C-7D0D-4C73-AD9D-D3B96697806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8" name="Text Box 45">
          <a:extLst>
            <a:ext uri="{FF2B5EF4-FFF2-40B4-BE49-F238E27FC236}">
              <a16:creationId xmlns:a16="http://schemas.microsoft.com/office/drawing/2014/main" id="{14F6B9FB-C449-404F-A2DA-7E9FE18E4C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69" name="Text Box 46">
          <a:extLst>
            <a:ext uri="{FF2B5EF4-FFF2-40B4-BE49-F238E27FC236}">
              <a16:creationId xmlns:a16="http://schemas.microsoft.com/office/drawing/2014/main" id="{26BF7429-B132-4168-95FC-8C1A4920BA5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0" name="Text Box 47">
          <a:extLst>
            <a:ext uri="{FF2B5EF4-FFF2-40B4-BE49-F238E27FC236}">
              <a16:creationId xmlns:a16="http://schemas.microsoft.com/office/drawing/2014/main" id="{0A9B253B-704C-4EEA-B467-46F32C4C0DD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1" name="Text Box 48">
          <a:extLst>
            <a:ext uri="{FF2B5EF4-FFF2-40B4-BE49-F238E27FC236}">
              <a16:creationId xmlns:a16="http://schemas.microsoft.com/office/drawing/2014/main" id="{14D0CF3A-1F19-4D89-AB02-039F3351D9A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2" name="Text Box 49">
          <a:extLst>
            <a:ext uri="{FF2B5EF4-FFF2-40B4-BE49-F238E27FC236}">
              <a16:creationId xmlns:a16="http://schemas.microsoft.com/office/drawing/2014/main" id="{E60078BC-62F4-4587-BB53-78D668F8BF2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3" name="Text Box 50">
          <a:extLst>
            <a:ext uri="{FF2B5EF4-FFF2-40B4-BE49-F238E27FC236}">
              <a16:creationId xmlns:a16="http://schemas.microsoft.com/office/drawing/2014/main" id="{821299E2-70AD-4EE4-B1A7-0EFFB8C4B2D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4" name="Text Box 51">
          <a:extLst>
            <a:ext uri="{FF2B5EF4-FFF2-40B4-BE49-F238E27FC236}">
              <a16:creationId xmlns:a16="http://schemas.microsoft.com/office/drawing/2014/main" id="{06673518-BB52-460F-A8F6-6402E0A18E6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5" name="Text Box 52">
          <a:extLst>
            <a:ext uri="{FF2B5EF4-FFF2-40B4-BE49-F238E27FC236}">
              <a16:creationId xmlns:a16="http://schemas.microsoft.com/office/drawing/2014/main" id="{0B8B60E8-163E-4E9E-BBDA-2C9B0D66B06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6" name="Text Box 53">
          <a:extLst>
            <a:ext uri="{FF2B5EF4-FFF2-40B4-BE49-F238E27FC236}">
              <a16:creationId xmlns:a16="http://schemas.microsoft.com/office/drawing/2014/main" id="{E4B6128E-70A9-4F6B-9481-FA90CCCEA84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7" name="Text Box 54">
          <a:extLst>
            <a:ext uri="{FF2B5EF4-FFF2-40B4-BE49-F238E27FC236}">
              <a16:creationId xmlns:a16="http://schemas.microsoft.com/office/drawing/2014/main" id="{5A3FF816-8BF9-4BE8-A4BC-846116FAD0C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8" name="Text Box 55">
          <a:extLst>
            <a:ext uri="{FF2B5EF4-FFF2-40B4-BE49-F238E27FC236}">
              <a16:creationId xmlns:a16="http://schemas.microsoft.com/office/drawing/2014/main" id="{1080389E-7B25-4D2D-B8C2-7722457AACE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79" name="Text Box 56">
          <a:extLst>
            <a:ext uri="{FF2B5EF4-FFF2-40B4-BE49-F238E27FC236}">
              <a16:creationId xmlns:a16="http://schemas.microsoft.com/office/drawing/2014/main" id="{277D26A7-3DBA-48BA-9573-77461ABEDDD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0" name="Text Box 57">
          <a:extLst>
            <a:ext uri="{FF2B5EF4-FFF2-40B4-BE49-F238E27FC236}">
              <a16:creationId xmlns:a16="http://schemas.microsoft.com/office/drawing/2014/main" id="{0F29B9A2-124E-437F-85E1-9CF289ABD11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1" name="Text Box 58">
          <a:extLst>
            <a:ext uri="{FF2B5EF4-FFF2-40B4-BE49-F238E27FC236}">
              <a16:creationId xmlns:a16="http://schemas.microsoft.com/office/drawing/2014/main" id="{E7963711-F333-4EC4-AF7F-8943BEF4C01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2" name="Text Box 59">
          <a:extLst>
            <a:ext uri="{FF2B5EF4-FFF2-40B4-BE49-F238E27FC236}">
              <a16:creationId xmlns:a16="http://schemas.microsoft.com/office/drawing/2014/main" id="{2F14C1FD-4FCD-4667-A4CB-6B3278F761B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3" name="Text Box 60">
          <a:extLst>
            <a:ext uri="{FF2B5EF4-FFF2-40B4-BE49-F238E27FC236}">
              <a16:creationId xmlns:a16="http://schemas.microsoft.com/office/drawing/2014/main" id="{89D1FAC3-7D0A-4DAE-983C-D52089A7F9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4" name="Text Box 61">
          <a:extLst>
            <a:ext uri="{FF2B5EF4-FFF2-40B4-BE49-F238E27FC236}">
              <a16:creationId xmlns:a16="http://schemas.microsoft.com/office/drawing/2014/main" id="{EFC632A1-3356-4845-BD52-99C84F16BAE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5" name="Text Box 62">
          <a:extLst>
            <a:ext uri="{FF2B5EF4-FFF2-40B4-BE49-F238E27FC236}">
              <a16:creationId xmlns:a16="http://schemas.microsoft.com/office/drawing/2014/main" id="{34A7DBD2-1D21-4690-867D-A06A2FC4BBD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6" name="Text Box 63">
          <a:extLst>
            <a:ext uri="{FF2B5EF4-FFF2-40B4-BE49-F238E27FC236}">
              <a16:creationId xmlns:a16="http://schemas.microsoft.com/office/drawing/2014/main" id="{F03B106B-7654-4805-9B9A-421D0352B51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7" name="Text Box 64">
          <a:extLst>
            <a:ext uri="{FF2B5EF4-FFF2-40B4-BE49-F238E27FC236}">
              <a16:creationId xmlns:a16="http://schemas.microsoft.com/office/drawing/2014/main" id="{E7A173C8-C7E0-42A4-ACB7-928BCEEEA0B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8" name="Text Box 65">
          <a:extLst>
            <a:ext uri="{FF2B5EF4-FFF2-40B4-BE49-F238E27FC236}">
              <a16:creationId xmlns:a16="http://schemas.microsoft.com/office/drawing/2014/main" id="{1CCC1BCE-AF40-4E97-9180-EC82981CA6B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89" name="Text Box 66">
          <a:extLst>
            <a:ext uri="{FF2B5EF4-FFF2-40B4-BE49-F238E27FC236}">
              <a16:creationId xmlns:a16="http://schemas.microsoft.com/office/drawing/2014/main" id="{42AD59D3-0367-4A30-9DA4-9620E16712B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0" name="Text Box 67">
          <a:extLst>
            <a:ext uri="{FF2B5EF4-FFF2-40B4-BE49-F238E27FC236}">
              <a16:creationId xmlns:a16="http://schemas.microsoft.com/office/drawing/2014/main" id="{A3B8546C-BE7E-44BC-9937-1CF8CAE838C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1" name="Text Box 17">
          <a:extLst>
            <a:ext uri="{FF2B5EF4-FFF2-40B4-BE49-F238E27FC236}">
              <a16:creationId xmlns:a16="http://schemas.microsoft.com/office/drawing/2014/main" id="{4BCF455F-60D3-4F3F-8213-B0B35B9E991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2" name="Text Box 18">
          <a:extLst>
            <a:ext uri="{FF2B5EF4-FFF2-40B4-BE49-F238E27FC236}">
              <a16:creationId xmlns:a16="http://schemas.microsoft.com/office/drawing/2014/main" id="{DCC1A0A3-BE50-4C5C-B4E6-C8EB9E96795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3" name="Text Box 19">
          <a:extLst>
            <a:ext uri="{FF2B5EF4-FFF2-40B4-BE49-F238E27FC236}">
              <a16:creationId xmlns:a16="http://schemas.microsoft.com/office/drawing/2014/main" id="{D91A4F76-D366-400B-9452-375104EB8B0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4" name="Text Box 20">
          <a:extLst>
            <a:ext uri="{FF2B5EF4-FFF2-40B4-BE49-F238E27FC236}">
              <a16:creationId xmlns:a16="http://schemas.microsoft.com/office/drawing/2014/main" id="{11FBB6E2-B88D-40C5-BA34-10CCE872CF0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5" name="Text Box 21">
          <a:extLst>
            <a:ext uri="{FF2B5EF4-FFF2-40B4-BE49-F238E27FC236}">
              <a16:creationId xmlns:a16="http://schemas.microsoft.com/office/drawing/2014/main" id="{FF3ADE3C-86AC-4694-9B16-903122CEB94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6" name="Text Box 22">
          <a:extLst>
            <a:ext uri="{FF2B5EF4-FFF2-40B4-BE49-F238E27FC236}">
              <a16:creationId xmlns:a16="http://schemas.microsoft.com/office/drawing/2014/main" id="{7B818688-412A-4CE8-9332-BE539F945B8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7" name="Text Box 23">
          <a:extLst>
            <a:ext uri="{FF2B5EF4-FFF2-40B4-BE49-F238E27FC236}">
              <a16:creationId xmlns:a16="http://schemas.microsoft.com/office/drawing/2014/main" id="{762D1D7B-7AED-438C-A14A-A7BF08665B3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8" name="Text Box 24">
          <a:extLst>
            <a:ext uri="{FF2B5EF4-FFF2-40B4-BE49-F238E27FC236}">
              <a16:creationId xmlns:a16="http://schemas.microsoft.com/office/drawing/2014/main" id="{54CB651B-67DB-48FE-BD74-4A126B599F6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499" name="Text Box 25">
          <a:extLst>
            <a:ext uri="{FF2B5EF4-FFF2-40B4-BE49-F238E27FC236}">
              <a16:creationId xmlns:a16="http://schemas.microsoft.com/office/drawing/2014/main" id="{640C23C1-C35E-4276-B40F-9B2A81045B3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0" name="Text Box 26">
          <a:extLst>
            <a:ext uri="{FF2B5EF4-FFF2-40B4-BE49-F238E27FC236}">
              <a16:creationId xmlns:a16="http://schemas.microsoft.com/office/drawing/2014/main" id="{93D07667-FA11-4A7E-A2DC-D4F2394CF4E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1" name="Text Box 27">
          <a:extLst>
            <a:ext uri="{FF2B5EF4-FFF2-40B4-BE49-F238E27FC236}">
              <a16:creationId xmlns:a16="http://schemas.microsoft.com/office/drawing/2014/main" id="{D882FDAC-374E-48EC-A580-70DF0BA1935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2" name="Text Box 28">
          <a:extLst>
            <a:ext uri="{FF2B5EF4-FFF2-40B4-BE49-F238E27FC236}">
              <a16:creationId xmlns:a16="http://schemas.microsoft.com/office/drawing/2014/main" id="{0708BD23-BF5E-433B-BA9C-C722B2C38F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3" name="Text Box 29">
          <a:extLst>
            <a:ext uri="{FF2B5EF4-FFF2-40B4-BE49-F238E27FC236}">
              <a16:creationId xmlns:a16="http://schemas.microsoft.com/office/drawing/2014/main" id="{7365F68F-E5A9-460E-97E7-C7D1CDF6FBC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4" name="Text Box 30">
          <a:extLst>
            <a:ext uri="{FF2B5EF4-FFF2-40B4-BE49-F238E27FC236}">
              <a16:creationId xmlns:a16="http://schemas.microsoft.com/office/drawing/2014/main" id="{68BF7DAC-70C5-4831-A7E5-1AA38D8911E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5" name="Text Box 31">
          <a:extLst>
            <a:ext uri="{FF2B5EF4-FFF2-40B4-BE49-F238E27FC236}">
              <a16:creationId xmlns:a16="http://schemas.microsoft.com/office/drawing/2014/main" id="{9B3C9F6F-A46A-4F22-8A0C-6BC7C5639B8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6" name="Text Box 32">
          <a:extLst>
            <a:ext uri="{FF2B5EF4-FFF2-40B4-BE49-F238E27FC236}">
              <a16:creationId xmlns:a16="http://schemas.microsoft.com/office/drawing/2014/main" id="{078EA668-1320-4DD0-8478-7FBB0D20157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7" name="Text Box 33">
          <a:extLst>
            <a:ext uri="{FF2B5EF4-FFF2-40B4-BE49-F238E27FC236}">
              <a16:creationId xmlns:a16="http://schemas.microsoft.com/office/drawing/2014/main" id="{52A88AA7-3DCE-4684-BE4C-EAD0EEEAF0F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8" name="Text Box 34">
          <a:extLst>
            <a:ext uri="{FF2B5EF4-FFF2-40B4-BE49-F238E27FC236}">
              <a16:creationId xmlns:a16="http://schemas.microsoft.com/office/drawing/2014/main" id="{9A66DF63-A7C5-4A35-BED4-3C3FCAEEAE6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09" name="Text Box 35">
          <a:extLst>
            <a:ext uri="{FF2B5EF4-FFF2-40B4-BE49-F238E27FC236}">
              <a16:creationId xmlns:a16="http://schemas.microsoft.com/office/drawing/2014/main" id="{36112F05-D0B0-4A9D-A09D-FB86717A38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0" name="Text Box 36">
          <a:extLst>
            <a:ext uri="{FF2B5EF4-FFF2-40B4-BE49-F238E27FC236}">
              <a16:creationId xmlns:a16="http://schemas.microsoft.com/office/drawing/2014/main" id="{14FA4366-79AE-4637-9B0B-BA1E832F398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1" name="Text Box 37">
          <a:extLst>
            <a:ext uri="{FF2B5EF4-FFF2-40B4-BE49-F238E27FC236}">
              <a16:creationId xmlns:a16="http://schemas.microsoft.com/office/drawing/2014/main" id="{76E2CFF4-CF9C-43CB-8F78-C11FEC7135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2" name="Text Box 38">
          <a:extLst>
            <a:ext uri="{FF2B5EF4-FFF2-40B4-BE49-F238E27FC236}">
              <a16:creationId xmlns:a16="http://schemas.microsoft.com/office/drawing/2014/main" id="{7C5E030A-72F4-4139-80EA-5083220C07A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3" name="Text Box 39">
          <a:extLst>
            <a:ext uri="{FF2B5EF4-FFF2-40B4-BE49-F238E27FC236}">
              <a16:creationId xmlns:a16="http://schemas.microsoft.com/office/drawing/2014/main" id="{F98E311D-0C5A-42E9-A2F6-428B90C7BA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4" name="Text Box 40">
          <a:extLst>
            <a:ext uri="{FF2B5EF4-FFF2-40B4-BE49-F238E27FC236}">
              <a16:creationId xmlns:a16="http://schemas.microsoft.com/office/drawing/2014/main" id="{3F9572BB-3038-401F-AF21-714330B848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5" name="Text Box 41">
          <a:extLst>
            <a:ext uri="{FF2B5EF4-FFF2-40B4-BE49-F238E27FC236}">
              <a16:creationId xmlns:a16="http://schemas.microsoft.com/office/drawing/2014/main" id="{E4A96A39-91F3-4DB7-B782-56ACBF9F8D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6" name="Text Box 42">
          <a:extLst>
            <a:ext uri="{FF2B5EF4-FFF2-40B4-BE49-F238E27FC236}">
              <a16:creationId xmlns:a16="http://schemas.microsoft.com/office/drawing/2014/main" id="{5E11A021-41A0-478A-82CC-C508B3C1F41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7" name="Text Box 43">
          <a:extLst>
            <a:ext uri="{FF2B5EF4-FFF2-40B4-BE49-F238E27FC236}">
              <a16:creationId xmlns:a16="http://schemas.microsoft.com/office/drawing/2014/main" id="{B4FB8FC9-79FB-4AE0-8592-D6C25C0AC83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8" name="Text Box 44">
          <a:extLst>
            <a:ext uri="{FF2B5EF4-FFF2-40B4-BE49-F238E27FC236}">
              <a16:creationId xmlns:a16="http://schemas.microsoft.com/office/drawing/2014/main" id="{E53E5960-C26F-422E-A35F-9DCC244F30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19" name="Text Box 45">
          <a:extLst>
            <a:ext uri="{FF2B5EF4-FFF2-40B4-BE49-F238E27FC236}">
              <a16:creationId xmlns:a16="http://schemas.microsoft.com/office/drawing/2014/main" id="{6C5AAD89-E487-4CF9-9C67-062A37B7532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0" name="Text Box 46">
          <a:extLst>
            <a:ext uri="{FF2B5EF4-FFF2-40B4-BE49-F238E27FC236}">
              <a16:creationId xmlns:a16="http://schemas.microsoft.com/office/drawing/2014/main" id="{545BFF8B-D0C0-42CB-A5D3-D16D5F2ABD9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1" name="Text Box 47">
          <a:extLst>
            <a:ext uri="{FF2B5EF4-FFF2-40B4-BE49-F238E27FC236}">
              <a16:creationId xmlns:a16="http://schemas.microsoft.com/office/drawing/2014/main" id="{895B8D6F-C288-4DD2-A167-A657AB4B077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2" name="Text Box 48">
          <a:extLst>
            <a:ext uri="{FF2B5EF4-FFF2-40B4-BE49-F238E27FC236}">
              <a16:creationId xmlns:a16="http://schemas.microsoft.com/office/drawing/2014/main" id="{C27E8AD7-16D1-456B-A3E1-AA192030BB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3" name="Text Box 49">
          <a:extLst>
            <a:ext uri="{FF2B5EF4-FFF2-40B4-BE49-F238E27FC236}">
              <a16:creationId xmlns:a16="http://schemas.microsoft.com/office/drawing/2014/main" id="{C98A9CF7-0314-412F-9629-80D016FF938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4" name="Text Box 50">
          <a:extLst>
            <a:ext uri="{FF2B5EF4-FFF2-40B4-BE49-F238E27FC236}">
              <a16:creationId xmlns:a16="http://schemas.microsoft.com/office/drawing/2014/main" id="{BFC0BEED-3BC1-4E9C-9235-8879A1E6F8A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5" name="Text Box 51">
          <a:extLst>
            <a:ext uri="{FF2B5EF4-FFF2-40B4-BE49-F238E27FC236}">
              <a16:creationId xmlns:a16="http://schemas.microsoft.com/office/drawing/2014/main" id="{15679F4F-535A-4197-A4D0-A9C1654F2D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6" name="Text Box 52">
          <a:extLst>
            <a:ext uri="{FF2B5EF4-FFF2-40B4-BE49-F238E27FC236}">
              <a16:creationId xmlns:a16="http://schemas.microsoft.com/office/drawing/2014/main" id="{DB7A8EF2-4BE7-4F91-8709-BF363232B38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7" name="Text Box 53">
          <a:extLst>
            <a:ext uri="{FF2B5EF4-FFF2-40B4-BE49-F238E27FC236}">
              <a16:creationId xmlns:a16="http://schemas.microsoft.com/office/drawing/2014/main" id="{5DC69071-F2E5-4933-9FE3-9178A68FC1F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8" name="Text Box 54">
          <a:extLst>
            <a:ext uri="{FF2B5EF4-FFF2-40B4-BE49-F238E27FC236}">
              <a16:creationId xmlns:a16="http://schemas.microsoft.com/office/drawing/2014/main" id="{F9E1F2A6-3BEB-479F-B245-7D78D6ED131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29" name="Text Box 55">
          <a:extLst>
            <a:ext uri="{FF2B5EF4-FFF2-40B4-BE49-F238E27FC236}">
              <a16:creationId xmlns:a16="http://schemas.microsoft.com/office/drawing/2014/main" id="{3B16F2C5-0CCE-49C0-B93A-EC777BAA8BF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0" name="Text Box 56">
          <a:extLst>
            <a:ext uri="{FF2B5EF4-FFF2-40B4-BE49-F238E27FC236}">
              <a16:creationId xmlns:a16="http://schemas.microsoft.com/office/drawing/2014/main" id="{83D2C1E4-F806-4439-9BC2-65EEE091587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1" name="Text Box 57">
          <a:extLst>
            <a:ext uri="{FF2B5EF4-FFF2-40B4-BE49-F238E27FC236}">
              <a16:creationId xmlns:a16="http://schemas.microsoft.com/office/drawing/2014/main" id="{5A9870E7-F180-4D14-AF21-357B215F4FD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2" name="Text Box 58">
          <a:extLst>
            <a:ext uri="{FF2B5EF4-FFF2-40B4-BE49-F238E27FC236}">
              <a16:creationId xmlns:a16="http://schemas.microsoft.com/office/drawing/2014/main" id="{3DEAB980-6173-4D6C-B50E-EE42F382675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3" name="Text Box 59">
          <a:extLst>
            <a:ext uri="{FF2B5EF4-FFF2-40B4-BE49-F238E27FC236}">
              <a16:creationId xmlns:a16="http://schemas.microsoft.com/office/drawing/2014/main" id="{052DA50B-8869-4487-8266-F3B103AF3F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4" name="Text Box 60">
          <a:extLst>
            <a:ext uri="{FF2B5EF4-FFF2-40B4-BE49-F238E27FC236}">
              <a16:creationId xmlns:a16="http://schemas.microsoft.com/office/drawing/2014/main" id="{FEFFCC7F-12F8-4175-8F80-5799948AC5B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5" name="Text Box 61">
          <a:extLst>
            <a:ext uri="{FF2B5EF4-FFF2-40B4-BE49-F238E27FC236}">
              <a16:creationId xmlns:a16="http://schemas.microsoft.com/office/drawing/2014/main" id="{82333AC5-BC43-444A-B0BA-9EB0BB84259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6" name="Text Box 62">
          <a:extLst>
            <a:ext uri="{FF2B5EF4-FFF2-40B4-BE49-F238E27FC236}">
              <a16:creationId xmlns:a16="http://schemas.microsoft.com/office/drawing/2014/main" id="{D248D1E9-ECCA-496E-B306-730B325F419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7" name="Text Box 63">
          <a:extLst>
            <a:ext uri="{FF2B5EF4-FFF2-40B4-BE49-F238E27FC236}">
              <a16:creationId xmlns:a16="http://schemas.microsoft.com/office/drawing/2014/main" id="{D8D154B7-4A2D-4F0B-9100-D4486D28CE5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8" name="Text Box 64">
          <a:extLst>
            <a:ext uri="{FF2B5EF4-FFF2-40B4-BE49-F238E27FC236}">
              <a16:creationId xmlns:a16="http://schemas.microsoft.com/office/drawing/2014/main" id="{EBF3384D-29CC-42F5-A925-D7D14902D3D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39" name="Text Box 65">
          <a:extLst>
            <a:ext uri="{FF2B5EF4-FFF2-40B4-BE49-F238E27FC236}">
              <a16:creationId xmlns:a16="http://schemas.microsoft.com/office/drawing/2014/main" id="{20D6F2CC-EEBB-422C-B771-F3AAB57A9AB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40" name="Text Box 66">
          <a:extLst>
            <a:ext uri="{FF2B5EF4-FFF2-40B4-BE49-F238E27FC236}">
              <a16:creationId xmlns:a16="http://schemas.microsoft.com/office/drawing/2014/main" id="{8B9AD50B-1D99-4340-B1A1-D21B0A4D2FA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541" name="Text Box 67">
          <a:extLst>
            <a:ext uri="{FF2B5EF4-FFF2-40B4-BE49-F238E27FC236}">
              <a16:creationId xmlns:a16="http://schemas.microsoft.com/office/drawing/2014/main" id="{BBC78676-4BB6-4BDF-ABD2-7433F0BEAEA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2" name="Text Box 17">
          <a:extLst>
            <a:ext uri="{FF2B5EF4-FFF2-40B4-BE49-F238E27FC236}">
              <a16:creationId xmlns:a16="http://schemas.microsoft.com/office/drawing/2014/main" id="{DD73CB43-F17E-43EB-AE11-9C4DD766E44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3" name="Text Box 18">
          <a:extLst>
            <a:ext uri="{FF2B5EF4-FFF2-40B4-BE49-F238E27FC236}">
              <a16:creationId xmlns:a16="http://schemas.microsoft.com/office/drawing/2014/main" id="{2F33AFC9-47A4-47AE-AFB6-D3BCA55192D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4" name="Text Box 19">
          <a:extLst>
            <a:ext uri="{FF2B5EF4-FFF2-40B4-BE49-F238E27FC236}">
              <a16:creationId xmlns:a16="http://schemas.microsoft.com/office/drawing/2014/main" id="{DC4AAA35-7F13-4FE7-BB8D-A8E8B7018B2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5" name="Text Box 20">
          <a:extLst>
            <a:ext uri="{FF2B5EF4-FFF2-40B4-BE49-F238E27FC236}">
              <a16:creationId xmlns:a16="http://schemas.microsoft.com/office/drawing/2014/main" id="{CC7B5DB4-1C0D-4B06-9788-8D9404F722E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6" name="Text Box 21">
          <a:extLst>
            <a:ext uri="{FF2B5EF4-FFF2-40B4-BE49-F238E27FC236}">
              <a16:creationId xmlns:a16="http://schemas.microsoft.com/office/drawing/2014/main" id="{C48B692A-9463-4055-9276-C45A1951AE4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7" name="Text Box 22">
          <a:extLst>
            <a:ext uri="{FF2B5EF4-FFF2-40B4-BE49-F238E27FC236}">
              <a16:creationId xmlns:a16="http://schemas.microsoft.com/office/drawing/2014/main" id="{14B4819B-0D9D-4F43-A94D-28A39B9DCC5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8" name="Text Box 23">
          <a:extLst>
            <a:ext uri="{FF2B5EF4-FFF2-40B4-BE49-F238E27FC236}">
              <a16:creationId xmlns:a16="http://schemas.microsoft.com/office/drawing/2014/main" id="{6E86AF58-D95C-4421-988A-5B5CEAAB88E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49" name="Text Box 24">
          <a:extLst>
            <a:ext uri="{FF2B5EF4-FFF2-40B4-BE49-F238E27FC236}">
              <a16:creationId xmlns:a16="http://schemas.microsoft.com/office/drawing/2014/main" id="{CFA2CC1B-D5C7-4D94-92A0-D8C395B2748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0" name="Text Box 25">
          <a:extLst>
            <a:ext uri="{FF2B5EF4-FFF2-40B4-BE49-F238E27FC236}">
              <a16:creationId xmlns:a16="http://schemas.microsoft.com/office/drawing/2014/main" id="{12C3088B-A24F-4D8F-95B7-B27A85FD3E4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1" name="Text Box 26">
          <a:extLst>
            <a:ext uri="{FF2B5EF4-FFF2-40B4-BE49-F238E27FC236}">
              <a16:creationId xmlns:a16="http://schemas.microsoft.com/office/drawing/2014/main" id="{38C84D31-6C8E-41E4-8564-0742B58013A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2" name="Text Box 27">
          <a:extLst>
            <a:ext uri="{FF2B5EF4-FFF2-40B4-BE49-F238E27FC236}">
              <a16:creationId xmlns:a16="http://schemas.microsoft.com/office/drawing/2014/main" id="{230870AF-AEB5-4184-99BE-0340352B77B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3" name="Text Box 28">
          <a:extLst>
            <a:ext uri="{FF2B5EF4-FFF2-40B4-BE49-F238E27FC236}">
              <a16:creationId xmlns:a16="http://schemas.microsoft.com/office/drawing/2014/main" id="{DDD2BF62-7F8C-451B-A954-8DD8B486A73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4" name="Text Box 29">
          <a:extLst>
            <a:ext uri="{FF2B5EF4-FFF2-40B4-BE49-F238E27FC236}">
              <a16:creationId xmlns:a16="http://schemas.microsoft.com/office/drawing/2014/main" id="{DDA6164A-AE4B-4781-A6B8-12DC7A7AD49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5" name="Text Box 30">
          <a:extLst>
            <a:ext uri="{FF2B5EF4-FFF2-40B4-BE49-F238E27FC236}">
              <a16:creationId xmlns:a16="http://schemas.microsoft.com/office/drawing/2014/main" id="{E2775442-B155-4E9C-8C5F-5D8AB810B3B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6" name="Text Box 31">
          <a:extLst>
            <a:ext uri="{FF2B5EF4-FFF2-40B4-BE49-F238E27FC236}">
              <a16:creationId xmlns:a16="http://schemas.microsoft.com/office/drawing/2014/main" id="{18BB365E-3F9B-407D-B463-6B617BF2930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7" name="Text Box 32">
          <a:extLst>
            <a:ext uri="{FF2B5EF4-FFF2-40B4-BE49-F238E27FC236}">
              <a16:creationId xmlns:a16="http://schemas.microsoft.com/office/drawing/2014/main" id="{015D7A51-935A-43DE-9C05-F46F7D82138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8" name="Text Box 33">
          <a:extLst>
            <a:ext uri="{FF2B5EF4-FFF2-40B4-BE49-F238E27FC236}">
              <a16:creationId xmlns:a16="http://schemas.microsoft.com/office/drawing/2014/main" id="{6F9F623F-F7F1-45C0-A962-CD9869736D5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59" name="Text Box 34">
          <a:extLst>
            <a:ext uri="{FF2B5EF4-FFF2-40B4-BE49-F238E27FC236}">
              <a16:creationId xmlns:a16="http://schemas.microsoft.com/office/drawing/2014/main" id="{E0E47A4B-09F5-488A-92C2-86A3AA4CFE5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0" name="Text Box 35">
          <a:extLst>
            <a:ext uri="{FF2B5EF4-FFF2-40B4-BE49-F238E27FC236}">
              <a16:creationId xmlns:a16="http://schemas.microsoft.com/office/drawing/2014/main" id="{A0EC41F2-5D4B-4F00-876F-7466187E7F6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1" name="Text Box 36">
          <a:extLst>
            <a:ext uri="{FF2B5EF4-FFF2-40B4-BE49-F238E27FC236}">
              <a16:creationId xmlns:a16="http://schemas.microsoft.com/office/drawing/2014/main" id="{91A226D5-3DBC-49ED-B7E3-CD33226EFF8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2" name="Text Box 37">
          <a:extLst>
            <a:ext uri="{FF2B5EF4-FFF2-40B4-BE49-F238E27FC236}">
              <a16:creationId xmlns:a16="http://schemas.microsoft.com/office/drawing/2014/main" id="{A8A75CF1-0A2E-4D57-87FC-6348DB66F1C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3" name="Text Box 38">
          <a:extLst>
            <a:ext uri="{FF2B5EF4-FFF2-40B4-BE49-F238E27FC236}">
              <a16:creationId xmlns:a16="http://schemas.microsoft.com/office/drawing/2014/main" id="{08987E56-F562-44DC-9910-28CA2C023CB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4" name="Text Box 39">
          <a:extLst>
            <a:ext uri="{FF2B5EF4-FFF2-40B4-BE49-F238E27FC236}">
              <a16:creationId xmlns:a16="http://schemas.microsoft.com/office/drawing/2014/main" id="{73B701AD-2F61-46D3-B667-29C47F09A62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5" name="Text Box 40">
          <a:extLst>
            <a:ext uri="{FF2B5EF4-FFF2-40B4-BE49-F238E27FC236}">
              <a16:creationId xmlns:a16="http://schemas.microsoft.com/office/drawing/2014/main" id="{4E0ACBF4-166A-44B6-92A0-964D4B830B0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6" name="Text Box 41">
          <a:extLst>
            <a:ext uri="{FF2B5EF4-FFF2-40B4-BE49-F238E27FC236}">
              <a16:creationId xmlns:a16="http://schemas.microsoft.com/office/drawing/2014/main" id="{7FDD661A-94F1-487C-B76C-E0BAA9554B8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7" name="Text Box 42">
          <a:extLst>
            <a:ext uri="{FF2B5EF4-FFF2-40B4-BE49-F238E27FC236}">
              <a16:creationId xmlns:a16="http://schemas.microsoft.com/office/drawing/2014/main" id="{2F56A3D6-6F23-4D0A-AE50-40E53F299B1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8" name="Text Box 43">
          <a:extLst>
            <a:ext uri="{FF2B5EF4-FFF2-40B4-BE49-F238E27FC236}">
              <a16:creationId xmlns:a16="http://schemas.microsoft.com/office/drawing/2014/main" id="{0C144152-FCD1-424B-9363-52A47DD76CD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69" name="Text Box 44">
          <a:extLst>
            <a:ext uri="{FF2B5EF4-FFF2-40B4-BE49-F238E27FC236}">
              <a16:creationId xmlns:a16="http://schemas.microsoft.com/office/drawing/2014/main" id="{0F8949A2-F062-4F28-BA72-22CE8AD5C40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0" name="Text Box 45">
          <a:extLst>
            <a:ext uri="{FF2B5EF4-FFF2-40B4-BE49-F238E27FC236}">
              <a16:creationId xmlns:a16="http://schemas.microsoft.com/office/drawing/2014/main" id="{DA360E55-2E00-4B40-A6D8-307A6FE259D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1" name="Text Box 46">
          <a:extLst>
            <a:ext uri="{FF2B5EF4-FFF2-40B4-BE49-F238E27FC236}">
              <a16:creationId xmlns:a16="http://schemas.microsoft.com/office/drawing/2014/main" id="{6194EBAB-E3CE-465F-AAC5-DF250E83AEF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2" name="Text Box 47">
          <a:extLst>
            <a:ext uri="{FF2B5EF4-FFF2-40B4-BE49-F238E27FC236}">
              <a16:creationId xmlns:a16="http://schemas.microsoft.com/office/drawing/2014/main" id="{E04B689C-40A7-4F88-A81E-44AB5D94FC3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3" name="Text Box 48">
          <a:extLst>
            <a:ext uri="{FF2B5EF4-FFF2-40B4-BE49-F238E27FC236}">
              <a16:creationId xmlns:a16="http://schemas.microsoft.com/office/drawing/2014/main" id="{FEF09AA0-8AE8-4E50-B8B5-F5DF8F5D7E7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4" name="Text Box 49">
          <a:extLst>
            <a:ext uri="{FF2B5EF4-FFF2-40B4-BE49-F238E27FC236}">
              <a16:creationId xmlns:a16="http://schemas.microsoft.com/office/drawing/2014/main" id="{D31DC415-99DA-4D8B-B135-56DB6273DD3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5" name="Text Box 50">
          <a:extLst>
            <a:ext uri="{FF2B5EF4-FFF2-40B4-BE49-F238E27FC236}">
              <a16:creationId xmlns:a16="http://schemas.microsoft.com/office/drawing/2014/main" id="{E684B822-37FB-4542-B559-7BEAB533AA1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6" name="Text Box 51">
          <a:extLst>
            <a:ext uri="{FF2B5EF4-FFF2-40B4-BE49-F238E27FC236}">
              <a16:creationId xmlns:a16="http://schemas.microsoft.com/office/drawing/2014/main" id="{DA3969C0-1D19-41BB-98F6-498F803FE64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7" name="Text Box 52">
          <a:extLst>
            <a:ext uri="{FF2B5EF4-FFF2-40B4-BE49-F238E27FC236}">
              <a16:creationId xmlns:a16="http://schemas.microsoft.com/office/drawing/2014/main" id="{2E62E917-E4E8-4191-934B-6C6F98C6AEB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8" name="Text Box 53">
          <a:extLst>
            <a:ext uri="{FF2B5EF4-FFF2-40B4-BE49-F238E27FC236}">
              <a16:creationId xmlns:a16="http://schemas.microsoft.com/office/drawing/2014/main" id="{7A4400F1-90EA-4754-8898-13B65CCBA4F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79" name="Text Box 54">
          <a:extLst>
            <a:ext uri="{FF2B5EF4-FFF2-40B4-BE49-F238E27FC236}">
              <a16:creationId xmlns:a16="http://schemas.microsoft.com/office/drawing/2014/main" id="{0168BB21-83B8-4FA4-98E3-B1493660AEB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0" name="Text Box 55">
          <a:extLst>
            <a:ext uri="{FF2B5EF4-FFF2-40B4-BE49-F238E27FC236}">
              <a16:creationId xmlns:a16="http://schemas.microsoft.com/office/drawing/2014/main" id="{D535A9A9-7B8E-454C-91C4-9B89FC5193A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1" name="Text Box 56">
          <a:extLst>
            <a:ext uri="{FF2B5EF4-FFF2-40B4-BE49-F238E27FC236}">
              <a16:creationId xmlns:a16="http://schemas.microsoft.com/office/drawing/2014/main" id="{7BF8D002-7194-4B7B-9780-0DE769C3AF0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2" name="Text Box 57">
          <a:extLst>
            <a:ext uri="{FF2B5EF4-FFF2-40B4-BE49-F238E27FC236}">
              <a16:creationId xmlns:a16="http://schemas.microsoft.com/office/drawing/2014/main" id="{490FAD13-50AE-40D5-A239-CFABC68E2F3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3" name="Text Box 58">
          <a:extLst>
            <a:ext uri="{FF2B5EF4-FFF2-40B4-BE49-F238E27FC236}">
              <a16:creationId xmlns:a16="http://schemas.microsoft.com/office/drawing/2014/main" id="{FCFCD461-48F5-4B03-860B-2E3FD09D3BD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4" name="Text Box 59">
          <a:extLst>
            <a:ext uri="{FF2B5EF4-FFF2-40B4-BE49-F238E27FC236}">
              <a16:creationId xmlns:a16="http://schemas.microsoft.com/office/drawing/2014/main" id="{E6030045-86D7-4F22-95E2-DE344558EC5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5" name="Text Box 60">
          <a:extLst>
            <a:ext uri="{FF2B5EF4-FFF2-40B4-BE49-F238E27FC236}">
              <a16:creationId xmlns:a16="http://schemas.microsoft.com/office/drawing/2014/main" id="{D956A60F-26C7-4D6E-8356-1D85D11F40C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6" name="Text Box 61">
          <a:extLst>
            <a:ext uri="{FF2B5EF4-FFF2-40B4-BE49-F238E27FC236}">
              <a16:creationId xmlns:a16="http://schemas.microsoft.com/office/drawing/2014/main" id="{BB3C2BBC-F97E-4838-A248-F3ECA51C9E9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7" name="Text Box 62">
          <a:extLst>
            <a:ext uri="{FF2B5EF4-FFF2-40B4-BE49-F238E27FC236}">
              <a16:creationId xmlns:a16="http://schemas.microsoft.com/office/drawing/2014/main" id="{9F9EDEDA-516D-493D-9746-D2B619597A6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8" name="Text Box 63">
          <a:extLst>
            <a:ext uri="{FF2B5EF4-FFF2-40B4-BE49-F238E27FC236}">
              <a16:creationId xmlns:a16="http://schemas.microsoft.com/office/drawing/2014/main" id="{EAF512C0-80A4-4475-9D71-467B407AB88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89" name="Text Box 64">
          <a:extLst>
            <a:ext uri="{FF2B5EF4-FFF2-40B4-BE49-F238E27FC236}">
              <a16:creationId xmlns:a16="http://schemas.microsoft.com/office/drawing/2014/main" id="{3E632EDA-9BB1-4E44-9F85-B1BA3C14344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90" name="Text Box 65">
          <a:extLst>
            <a:ext uri="{FF2B5EF4-FFF2-40B4-BE49-F238E27FC236}">
              <a16:creationId xmlns:a16="http://schemas.microsoft.com/office/drawing/2014/main" id="{08AF2460-A27B-42CF-9ADF-449FC5DC768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91" name="Text Box 66">
          <a:extLst>
            <a:ext uri="{FF2B5EF4-FFF2-40B4-BE49-F238E27FC236}">
              <a16:creationId xmlns:a16="http://schemas.microsoft.com/office/drawing/2014/main" id="{A976C542-6F59-4F59-8E89-FF1D6368BF9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1592" name="Text Box 67">
          <a:extLst>
            <a:ext uri="{FF2B5EF4-FFF2-40B4-BE49-F238E27FC236}">
              <a16:creationId xmlns:a16="http://schemas.microsoft.com/office/drawing/2014/main" id="{81CBF4B2-CBCA-4694-9D72-6117957A754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3" name="Text Box 17">
          <a:extLst>
            <a:ext uri="{FF2B5EF4-FFF2-40B4-BE49-F238E27FC236}">
              <a16:creationId xmlns:a16="http://schemas.microsoft.com/office/drawing/2014/main" id="{0E1D5269-4CAA-4DB8-8F24-2D2420F3EBF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4" name="Text Box 18">
          <a:extLst>
            <a:ext uri="{FF2B5EF4-FFF2-40B4-BE49-F238E27FC236}">
              <a16:creationId xmlns:a16="http://schemas.microsoft.com/office/drawing/2014/main" id="{A9B007CF-AB78-4A05-B655-FE228501160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5" name="Text Box 19">
          <a:extLst>
            <a:ext uri="{FF2B5EF4-FFF2-40B4-BE49-F238E27FC236}">
              <a16:creationId xmlns:a16="http://schemas.microsoft.com/office/drawing/2014/main" id="{E47EC220-0F52-43B2-804C-63C6079CEA9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6" name="Text Box 20">
          <a:extLst>
            <a:ext uri="{FF2B5EF4-FFF2-40B4-BE49-F238E27FC236}">
              <a16:creationId xmlns:a16="http://schemas.microsoft.com/office/drawing/2014/main" id="{128D0420-5BED-46DD-AE38-9B5938DC56F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7" name="Text Box 21">
          <a:extLst>
            <a:ext uri="{FF2B5EF4-FFF2-40B4-BE49-F238E27FC236}">
              <a16:creationId xmlns:a16="http://schemas.microsoft.com/office/drawing/2014/main" id="{19B0288F-9E64-499D-8367-28ED813F0C3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8" name="Text Box 22">
          <a:extLst>
            <a:ext uri="{FF2B5EF4-FFF2-40B4-BE49-F238E27FC236}">
              <a16:creationId xmlns:a16="http://schemas.microsoft.com/office/drawing/2014/main" id="{39DC261E-86B7-4AA6-BBD3-D5AE627317C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599" name="Text Box 23">
          <a:extLst>
            <a:ext uri="{FF2B5EF4-FFF2-40B4-BE49-F238E27FC236}">
              <a16:creationId xmlns:a16="http://schemas.microsoft.com/office/drawing/2014/main" id="{FDFA7C72-66E3-4199-B1D7-80F9E0B3301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0" name="Text Box 24">
          <a:extLst>
            <a:ext uri="{FF2B5EF4-FFF2-40B4-BE49-F238E27FC236}">
              <a16:creationId xmlns:a16="http://schemas.microsoft.com/office/drawing/2014/main" id="{55B5AB81-DEFF-4AAD-AC0D-F9737553600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1" name="Text Box 25">
          <a:extLst>
            <a:ext uri="{FF2B5EF4-FFF2-40B4-BE49-F238E27FC236}">
              <a16:creationId xmlns:a16="http://schemas.microsoft.com/office/drawing/2014/main" id="{A06FFA90-19C2-44E3-8DE9-963D0402584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2" name="Text Box 26">
          <a:extLst>
            <a:ext uri="{FF2B5EF4-FFF2-40B4-BE49-F238E27FC236}">
              <a16:creationId xmlns:a16="http://schemas.microsoft.com/office/drawing/2014/main" id="{D8E20B51-7C5F-4590-ACE6-370A8339161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3" name="Text Box 27">
          <a:extLst>
            <a:ext uri="{FF2B5EF4-FFF2-40B4-BE49-F238E27FC236}">
              <a16:creationId xmlns:a16="http://schemas.microsoft.com/office/drawing/2014/main" id="{1A8EFCBD-4879-48D0-A298-AF23A6A82BC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4" name="Text Box 28">
          <a:extLst>
            <a:ext uri="{FF2B5EF4-FFF2-40B4-BE49-F238E27FC236}">
              <a16:creationId xmlns:a16="http://schemas.microsoft.com/office/drawing/2014/main" id="{3FCD0E8C-21D6-4682-A29A-B2F9095B89B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5" name="Text Box 29">
          <a:extLst>
            <a:ext uri="{FF2B5EF4-FFF2-40B4-BE49-F238E27FC236}">
              <a16:creationId xmlns:a16="http://schemas.microsoft.com/office/drawing/2014/main" id="{0275E95E-300C-4727-BCD2-2C215B787A3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6" name="Text Box 30">
          <a:extLst>
            <a:ext uri="{FF2B5EF4-FFF2-40B4-BE49-F238E27FC236}">
              <a16:creationId xmlns:a16="http://schemas.microsoft.com/office/drawing/2014/main" id="{B9C4B0AA-4597-4A21-89FB-AE8072CF496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7" name="Text Box 31">
          <a:extLst>
            <a:ext uri="{FF2B5EF4-FFF2-40B4-BE49-F238E27FC236}">
              <a16:creationId xmlns:a16="http://schemas.microsoft.com/office/drawing/2014/main" id="{5B5723C0-D36A-4487-B58F-BBC247D279F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8" name="Text Box 32">
          <a:extLst>
            <a:ext uri="{FF2B5EF4-FFF2-40B4-BE49-F238E27FC236}">
              <a16:creationId xmlns:a16="http://schemas.microsoft.com/office/drawing/2014/main" id="{C29ABE89-0449-4B9C-99F0-F0AF17B45FF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09" name="Text Box 33">
          <a:extLst>
            <a:ext uri="{FF2B5EF4-FFF2-40B4-BE49-F238E27FC236}">
              <a16:creationId xmlns:a16="http://schemas.microsoft.com/office/drawing/2014/main" id="{7F40F4A0-3279-4744-BF21-D932B519E3A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0" name="Text Box 34">
          <a:extLst>
            <a:ext uri="{FF2B5EF4-FFF2-40B4-BE49-F238E27FC236}">
              <a16:creationId xmlns:a16="http://schemas.microsoft.com/office/drawing/2014/main" id="{3444B20B-902E-4ACF-84D3-D9A35CD6625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1" name="Text Box 35">
          <a:extLst>
            <a:ext uri="{FF2B5EF4-FFF2-40B4-BE49-F238E27FC236}">
              <a16:creationId xmlns:a16="http://schemas.microsoft.com/office/drawing/2014/main" id="{C82453A4-8DB0-4DCA-BE79-2EB027C5E6E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2" name="Text Box 36">
          <a:extLst>
            <a:ext uri="{FF2B5EF4-FFF2-40B4-BE49-F238E27FC236}">
              <a16:creationId xmlns:a16="http://schemas.microsoft.com/office/drawing/2014/main" id="{C094EF1F-AB61-4C0E-87F0-8853E442405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3" name="Text Box 37">
          <a:extLst>
            <a:ext uri="{FF2B5EF4-FFF2-40B4-BE49-F238E27FC236}">
              <a16:creationId xmlns:a16="http://schemas.microsoft.com/office/drawing/2014/main" id="{01D800A3-24DF-4450-83CA-31D5C7CED27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4" name="Text Box 38">
          <a:extLst>
            <a:ext uri="{FF2B5EF4-FFF2-40B4-BE49-F238E27FC236}">
              <a16:creationId xmlns:a16="http://schemas.microsoft.com/office/drawing/2014/main" id="{670EC24B-3B6C-4918-91FA-4C59F5D4CC8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5" name="Text Box 39">
          <a:extLst>
            <a:ext uri="{FF2B5EF4-FFF2-40B4-BE49-F238E27FC236}">
              <a16:creationId xmlns:a16="http://schemas.microsoft.com/office/drawing/2014/main" id="{F1D3F7B3-C384-4F26-9C59-E7D1FFC7E47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6" name="Text Box 40">
          <a:extLst>
            <a:ext uri="{FF2B5EF4-FFF2-40B4-BE49-F238E27FC236}">
              <a16:creationId xmlns:a16="http://schemas.microsoft.com/office/drawing/2014/main" id="{AA674CB4-5A69-4C29-895F-D307F48E264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7" name="Text Box 41">
          <a:extLst>
            <a:ext uri="{FF2B5EF4-FFF2-40B4-BE49-F238E27FC236}">
              <a16:creationId xmlns:a16="http://schemas.microsoft.com/office/drawing/2014/main" id="{420FDF45-8FB2-435D-871D-96CDACC14F1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8" name="Text Box 42">
          <a:extLst>
            <a:ext uri="{FF2B5EF4-FFF2-40B4-BE49-F238E27FC236}">
              <a16:creationId xmlns:a16="http://schemas.microsoft.com/office/drawing/2014/main" id="{4112459D-D1EA-4CF1-A5FC-88769AD698F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19" name="Text Box 43">
          <a:extLst>
            <a:ext uri="{FF2B5EF4-FFF2-40B4-BE49-F238E27FC236}">
              <a16:creationId xmlns:a16="http://schemas.microsoft.com/office/drawing/2014/main" id="{90E66FE8-186E-4663-84C9-DBE2AF5AC09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0" name="Text Box 44">
          <a:extLst>
            <a:ext uri="{FF2B5EF4-FFF2-40B4-BE49-F238E27FC236}">
              <a16:creationId xmlns:a16="http://schemas.microsoft.com/office/drawing/2014/main" id="{933F8AC0-E11E-432C-B692-C8F385EAC8E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1" name="Text Box 45">
          <a:extLst>
            <a:ext uri="{FF2B5EF4-FFF2-40B4-BE49-F238E27FC236}">
              <a16:creationId xmlns:a16="http://schemas.microsoft.com/office/drawing/2014/main" id="{1A96ADB2-2EC1-464A-BD40-1060DB5FCBB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2" name="Text Box 46">
          <a:extLst>
            <a:ext uri="{FF2B5EF4-FFF2-40B4-BE49-F238E27FC236}">
              <a16:creationId xmlns:a16="http://schemas.microsoft.com/office/drawing/2014/main" id="{1E8505D2-5A13-449E-B297-9CB5B28AD8B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3" name="Text Box 47">
          <a:extLst>
            <a:ext uri="{FF2B5EF4-FFF2-40B4-BE49-F238E27FC236}">
              <a16:creationId xmlns:a16="http://schemas.microsoft.com/office/drawing/2014/main" id="{02AE148D-FBAB-4369-B991-A7E1155EF73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4" name="Text Box 48">
          <a:extLst>
            <a:ext uri="{FF2B5EF4-FFF2-40B4-BE49-F238E27FC236}">
              <a16:creationId xmlns:a16="http://schemas.microsoft.com/office/drawing/2014/main" id="{565195FF-69D5-4FA9-9317-9E5375D51CA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5" name="Text Box 49">
          <a:extLst>
            <a:ext uri="{FF2B5EF4-FFF2-40B4-BE49-F238E27FC236}">
              <a16:creationId xmlns:a16="http://schemas.microsoft.com/office/drawing/2014/main" id="{A65F45F5-B0A9-49D3-A659-7F7CC97E10DA}"/>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6" name="Text Box 50">
          <a:extLst>
            <a:ext uri="{FF2B5EF4-FFF2-40B4-BE49-F238E27FC236}">
              <a16:creationId xmlns:a16="http://schemas.microsoft.com/office/drawing/2014/main" id="{331390FD-06AC-4668-9C90-1BCE0AB0A59A}"/>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7" name="Text Box 51">
          <a:extLst>
            <a:ext uri="{FF2B5EF4-FFF2-40B4-BE49-F238E27FC236}">
              <a16:creationId xmlns:a16="http://schemas.microsoft.com/office/drawing/2014/main" id="{8D80E8C4-E1B6-45CD-A71D-257EEB3D06D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8" name="Text Box 52">
          <a:extLst>
            <a:ext uri="{FF2B5EF4-FFF2-40B4-BE49-F238E27FC236}">
              <a16:creationId xmlns:a16="http://schemas.microsoft.com/office/drawing/2014/main" id="{46C584C8-34C7-439F-B61A-9940F0095B1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29" name="Text Box 53">
          <a:extLst>
            <a:ext uri="{FF2B5EF4-FFF2-40B4-BE49-F238E27FC236}">
              <a16:creationId xmlns:a16="http://schemas.microsoft.com/office/drawing/2014/main" id="{D1574F26-0FDA-4B7E-B506-FD8D7B53F57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0" name="Text Box 54">
          <a:extLst>
            <a:ext uri="{FF2B5EF4-FFF2-40B4-BE49-F238E27FC236}">
              <a16:creationId xmlns:a16="http://schemas.microsoft.com/office/drawing/2014/main" id="{51AE4604-5020-4C16-9F60-5C6055F9E02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1" name="Text Box 55">
          <a:extLst>
            <a:ext uri="{FF2B5EF4-FFF2-40B4-BE49-F238E27FC236}">
              <a16:creationId xmlns:a16="http://schemas.microsoft.com/office/drawing/2014/main" id="{F0931CA1-17AF-4FA7-A315-0C8C243317C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2" name="Text Box 56">
          <a:extLst>
            <a:ext uri="{FF2B5EF4-FFF2-40B4-BE49-F238E27FC236}">
              <a16:creationId xmlns:a16="http://schemas.microsoft.com/office/drawing/2014/main" id="{5264EC7C-4EF5-4599-AA1D-235020CD6BD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3" name="Text Box 57">
          <a:extLst>
            <a:ext uri="{FF2B5EF4-FFF2-40B4-BE49-F238E27FC236}">
              <a16:creationId xmlns:a16="http://schemas.microsoft.com/office/drawing/2014/main" id="{2CF19931-E35A-4A8F-9535-4D26E78ECCE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4" name="Text Box 58">
          <a:extLst>
            <a:ext uri="{FF2B5EF4-FFF2-40B4-BE49-F238E27FC236}">
              <a16:creationId xmlns:a16="http://schemas.microsoft.com/office/drawing/2014/main" id="{DB4CADE8-3F95-48A5-87BB-730CC4CC0DE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5" name="Text Box 59">
          <a:extLst>
            <a:ext uri="{FF2B5EF4-FFF2-40B4-BE49-F238E27FC236}">
              <a16:creationId xmlns:a16="http://schemas.microsoft.com/office/drawing/2014/main" id="{F25960E3-B39C-42AF-8C9E-8BB8EABB25E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6" name="Text Box 60">
          <a:extLst>
            <a:ext uri="{FF2B5EF4-FFF2-40B4-BE49-F238E27FC236}">
              <a16:creationId xmlns:a16="http://schemas.microsoft.com/office/drawing/2014/main" id="{926048A6-F7D8-4162-97DE-CD4081E1DD3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7" name="Text Box 61">
          <a:extLst>
            <a:ext uri="{FF2B5EF4-FFF2-40B4-BE49-F238E27FC236}">
              <a16:creationId xmlns:a16="http://schemas.microsoft.com/office/drawing/2014/main" id="{61695B43-BA37-458D-9CA6-BDFBD594081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8" name="Text Box 62">
          <a:extLst>
            <a:ext uri="{FF2B5EF4-FFF2-40B4-BE49-F238E27FC236}">
              <a16:creationId xmlns:a16="http://schemas.microsoft.com/office/drawing/2014/main" id="{11D6873A-4EFB-4CCE-BAA9-1170CA2B009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39" name="Text Box 63">
          <a:extLst>
            <a:ext uri="{FF2B5EF4-FFF2-40B4-BE49-F238E27FC236}">
              <a16:creationId xmlns:a16="http://schemas.microsoft.com/office/drawing/2014/main" id="{535B6703-6E39-465A-ADCD-F5E18361E88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40" name="Text Box 64">
          <a:extLst>
            <a:ext uri="{FF2B5EF4-FFF2-40B4-BE49-F238E27FC236}">
              <a16:creationId xmlns:a16="http://schemas.microsoft.com/office/drawing/2014/main" id="{2B44314F-F1D0-44A4-8CB5-A37A453D40C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41" name="Text Box 65">
          <a:extLst>
            <a:ext uri="{FF2B5EF4-FFF2-40B4-BE49-F238E27FC236}">
              <a16:creationId xmlns:a16="http://schemas.microsoft.com/office/drawing/2014/main" id="{948FD2E1-F6E7-49AE-BAC3-09483EC88C7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42" name="Text Box 66">
          <a:extLst>
            <a:ext uri="{FF2B5EF4-FFF2-40B4-BE49-F238E27FC236}">
              <a16:creationId xmlns:a16="http://schemas.microsoft.com/office/drawing/2014/main" id="{588D6614-6AFA-40DA-A165-716044A21B4A}"/>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1643" name="Text Box 67">
          <a:extLst>
            <a:ext uri="{FF2B5EF4-FFF2-40B4-BE49-F238E27FC236}">
              <a16:creationId xmlns:a16="http://schemas.microsoft.com/office/drawing/2014/main" id="{08518415-1382-4FDF-B803-3832E771827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44" name="Text Box 17">
          <a:extLst>
            <a:ext uri="{FF2B5EF4-FFF2-40B4-BE49-F238E27FC236}">
              <a16:creationId xmlns:a16="http://schemas.microsoft.com/office/drawing/2014/main" id="{8108BDC5-DF1B-40C6-A930-CB62847C66FB}"/>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45" name="Text Box 18">
          <a:extLst>
            <a:ext uri="{FF2B5EF4-FFF2-40B4-BE49-F238E27FC236}">
              <a16:creationId xmlns:a16="http://schemas.microsoft.com/office/drawing/2014/main" id="{C0A5E0A1-6FDC-48AF-82E3-61E9C36D94B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46" name="Text Box 19">
          <a:extLst>
            <a:ext uri="{FF2B5EF4-FFF2-40B4-BE49-F238E27FC236}">
              <a16:creationId xmlns:a16="http://schemas.microsoft.com/office/drawing/2014/main" id="{89D28CBE-555B-481F-844D-9C9468F4AE6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47" name="Text Box 20">
          <a:extLst>
            <a:ext uri="{FF2B5EF4-FFF2-40B4-BE49-F238E27FC236}">
              <a16:creationId xmlns:a16="http://schemas.microsoft.com/office/drawing/2014/main" id="{EB2704E7-D0ED-4D9A-B7D4-E909A85B902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48" name="Text Box 21">
          <a:extLst>
            <a:ext uri="{FF2B5EF4-FFF2-40B4-BE49-F238E27FC236}">
              <a16:creationId xmlns:a16="http://schemas.microsoft.com/office/drawing/2014/main" id="{CA56822E-233D-4BBC-AA2C-F9A99BD68CE8}"/>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49" name="Text Box 22">
          <a:extLst>
            <a:ext uri="{FF2B5EF4-FFF2-40B4-BE49-F238E27FC236}">
              <a16:creationId xmlns:a16="http://schemas.microsoft.com/office/drawing/2014/main" id="{0D81EDAB-EB95-494A-BC95-A13855B89B93}"/>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0" name="Text Box 23">
          <a:extLst>
            <a:ext uri="{FF2B5EF4-FFF2-40B4-BE49-F238E27FC236}">
              <a16:creationId xmlns:a16="http://schemas.microsoft.com/office/drawing/2014/main" id="{82FAADAE-F284-450F-80C3-03B422A5E4CF}"/>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1" name="Text Box 24">
          <a:extLst>
            <a:ext uri="{FF2B5EF4-FFF2-40B4-BE49-F238E27FC236}">
              <a16:creationId xmlns:a16="http://schemas.microsoft.com/office/drawing/2014/main" id="{2E19BE03-DE62-46E9-B321-2580F726E28E}"/>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2" name="Text Box 25">
          <a:extLst>
            <a:ext uri="{FF2B5EF4-FFF2-40B4-BE49-F238E27FC236}">
              <a16:creationId xmlns:a16="http://schemas.microsoft.com/office/drawing/2014/main" id="{B73D39CF-9ED7-40F3-B4DA-97FA71094F3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3" name="Text Box 26">
          <a:extLst>
            <a:ext uri="{FF2B5EF4-FFF2-40B4-BE49-F238E27FC236}">
              <a16:creationId xmlns:a16="http://schemas.microsoft.com/office/drawing/2014/main" id="{FBF2CA3E-A00C-45A0-823F-04295874F6AE}"/>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4" name="Text Box 27">
          <a:extLst>
            <a:ext uri="{FF2B5EF4-FFF2-40B4-BE49-F238E27FC236}">
              <a16:creationId xmlns:a16="http://schemas.microsoft.com/office/drawing/2014/main" id="{D721D03E-1296-4CF8-ABDE-33C8CB07775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5" name="Text Box 28">
          <a:extLst>
            <a:ext uri="{FF2B5EF4-FFF2-40B4-BE49-F238E27FC236}">
              <a16:creationId xmlns:a16="http://schemas.microsoft.com/office/drawing/2014/main" id="{24DC9A2D-5510-4927-B4ED-0DCC1CCFD3CE}"/>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6" name="Text Box 29">
          <a:extLst>
            <a:ext uri="{FF2B5EF4-FFF2-40B4-BE49-F238E27FC236}">
              <a16:creationId xmlns:a16="http://schemas.microsoft.com/office/drawing/2014/main" id="{78EC18A2-E4B5-4A78-92B0-9D4A7327A01C}"/>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7" name="Text Box 30">
          <a:extLst>
            <a:ext uri="{FF2B5EF4-FFF2-40B4-BE49-F238E27FC236}">
              <a16:creationId xmlns:a16="http://schemas.microsoft.com/office/drawing/2014/main" id="{D29854BE-9947-462A-AE2E-EEBF4700C968}"/>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8" name="Text Box 31">
          <a:extLst>
            <a:ext uri="{FF2B5EF4-FFF2-40B4-BE49-F238E27FC236}">
              <a16:creationId xmlns:a16="http://schemas.microsoft.com/office/drawing/2014/main" id="{BFC8E319-89CB-4638-B2EB-16B92E4D067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59" name="Text Box 32">
          <a:extLst>
            <a:ext uri="{FF2B5EF4-FFF2-40B4-BE49-F238E27FC236}">
              <a16:creationId xmlns:a16="http://schemas.microsoft.com/office/drawing/2014/main" id="{1E667B08-7BBC-4965-96B1-75E72ADCCD70}"/>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0" name="Text Box 33">
          <a:extLst>
            <a:ext uri="{FF2B5EF4-FFF2-40B4-BE49-F238E27FC236}">
              <a16:creationId xmlns:a16="http://schemas.microsoft.com/office/drawing/2014/main" id="{B55763BD-606A-4F82-8A47-50FA4727F66B}"/>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1" name="Text Box 34">
          <a:extLst>
            <a:ext uri="{FF2B5EF4-FFF2-40B4-BE49-F238E27FC236}">
              <a16:creationId xmlns:a16="http://schemas.microsoft.com/office/drawing/2014/main" id="{1A461ACA-C463-4CAE-8E64-8438308596F2}"/>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2" name="Text Box 35">
          <a:extLst>
            <a:ext uri="{FF2B5EF4-FFF2-40B4-BE49-F238E27FC236}">
              <a16:creationId xmlns:a16="http://schemas.microsoft.com/office/drawing/2014/main" id="{6CF406CB-6551-4CEB-AD31-CDF52CEB5DC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3" name="Text Box 36">
          <a:extLst>
            <a:ext uri="{FF2B5EF4-FFF2-40B4-BE49-F238E27FC236}">
              <a16:creationId xmlns:a16="http://schemas.microsoft.com/office/drawing/2014/main" id="{E4E29F58-6B16-4FC5-8DE0-F34B66514106}"/>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4" name="Text Box 37">
          <a:extLst>
            <a:ext uri="{FF2B5EF4-FFF2-40B4-BE49-F238E27FC236}">
              <a16:creationId xmlns:a16="http://schemas.microsoft.com/office/drawing/2014/main" id="{B5D3427A-DFAF-4D41-98D9-06738AB81C60}"/>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5" name="Text Box 38">
          <a:extLst>
            <a:ext uri="{FF2B5EF4-FFF2-40B4-BE49-F238E27FC236}">
              <a16:creationId xmlns:a16="http://schemas.microsoft.com/office/drawing/2014/main" id="{A7779311-7316-4EDB-9F20-0D1DD76C4B1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6" name="Text Box 39">
          <a:extLst>
            <a:ext uri="{FF2B5EF4-FFF2-40B4-BE49-F238E27FC236}">
              <a16:creationId xmlns:a16="http://schemas.microsoft.com/office/drawing/2014/main" id="{2E62A370-026E-4A61-8AFC-531EA5A03DC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7" name="Text Box 40">
          <a:extLst>
            <a:ext uri="{FF2B5EF4-FFF2-40B4-BE49-F238E27FC236}">
              <a16:creationId xmlns:a16="http://schemas.microsoft.com/office/drawing/2014/main" id="{C09A98CB-F970-42C7-950F-4B7EA8228E2B}"/>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8" name="Text Box 41">
          <a:extLst>
            <a:ext uri="{FF2B5EF4-FFF2-40B4-BE49-F238E27FC236}">
              <a16:creationId xmlns:a16="http://schemas.microsoft.com/office/drawing/2014/main" id="{19D36B38-6F5B-4410-B615-0AAC8F3A209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69" name="Text Box 42">
          <a:extLst>
            <a:ext uri="{FF2B5EF4-FFF2-40B4-BE49-F238E27FC236}">
              <a16:creationId xmlns:a16="http://schemas.microsoft.com/office/drawing/2014/main" id="{9EE41FE2-F396-48BE-9C74-5AACC38AE6B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0" name="Text Box 43">
          <a:extLst>
            <a:ext uri="{FF2B5EF4-FFF2-40B4-BE49-F238E27FC236}">
              <a16:creationId xmlns:a16="http://schemas.microsoft.com/office/drawing/2014/main" id="{3839DB40-0D76-4543-B949-007E9DD218D8}"/>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1" name="Text Box 44">
          <a:extLst>
            <a:ext uri="{FF2B5EF4-FFF2-40B4-BE49-F238E27FC236}">
              <a16:creationId xmlns:a16="http://schemas.microsoft.com/office/drawing/2014/main" id="{3B708F58-D6D7-44EA-93C1-6D161FFD0140}"/>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2" name="Text Box 45">
          <a:extLst>
            <a:ext uri="{FF2B5EF4-FFF2-40B4-BE49-F238E27FC236}">
              <a16:creationId xmlns:a16="http://schemas.microsoft.com/office/drawing/2014/main" id="{781AEF85-C852-42BB-A529-AF253B096F3C}"/>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3" name="Text Box 46">
          <a:extLst>
            <a:ext uri="{FF2B5EF4-FFF2-40B4-BE49-F238E27FC236}">
              <a16:creationId xmlns:a16="http://schemas.microsoft.com/office/drawing/2014/main" id="{7C67CBFB-74D1-4664-9AFD-7A5D0811F95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4" name="Text Box 47">
          <a:extLst>
            <a:ext uri="{FF2B5EF4-FFF2-40B4-BE49-F238E27FC236}">
              <a16:creationId xmlns:a16="http://schemas.microsoft.com/office/drawing/2014/main" id="{9CEB42F2-1D9C-4721-A8B2-A3FE0E7CE31F}"/>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5" name="Text Box 48">
          <a:extLst>
            <a:ext uri="{FF2B5EF4-FFF2-40B4-BE49-F238E27FC236}">
              <a16:creationId xmlns:a16="http://schemas.microsoft.com/office/drawing/2014/main" id="{F9E9D25D-AAAA-48EB-A2C9-5492A75C5F4A}"/>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6" name="Text Box 49">
          <a:extLst>
            <a:ext uri="{FF2B5EF4-FFF2-40B4-BE49-F238E27FC236}">
              <a16:creationId xmlns:a16="http://schemas.microsoft.com/office/drawing/2014/main" id="{76984D8C-2E5E-4ADF-9896-C576DC49781B}"/>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7" name="Text Box 50">
          <a:extLst>
            <a:ext uri="{FF2B5EF4-FFF2-40B4-BE49-F238E27FC236}">
              <a16:creationId xmlns:a16="http://schemas.microsoft.com/office/drawing/2014/main" id="{AF57DEC5-5327-4277-9C6D-EDDA1772AE7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8" name="Text Box 51">
          <a:extLst>
            <a:ext uri="{FF2B5EF4-FFF2-40B4-BE49-F238E27FC236}">
              <a16:creationId xmlns:a16="http://schemas.microsoft.com/office/drawing/2014/main" id="{10FD3042-5ED4-45AD-AA39-66361CAA2F04}"/>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79" name="Text Box 52">
          <a:extLst>
            <a:ext uri="{FF2B5EF4-FFF2-40B4-BE49-F238E27FC236}">
              <a16:creationId xmlns:a16="http://schemas.microsoft.com/office/drawing/2014/main" id="{4BBEA880-42AB-4F27-AD53-2754B0B56D5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0" name="Text Box 53">
          <a:extLst>
            <a:ext uri="{FF2B5EF4-FFF2-40B4-BE49-F238E27FC236}">
              <a16:creationId xmlns:a16="http://schemas.microsoft.com/office/drawing/2014/main" id="{01A0C9C6-4BFC-497A-9808-A7C7FC7208C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1" name="Text Box 54">
          <a:extLst>
            <a:ext uri="{FF2B5EF4-FFF2-40B4-BE49-F238E27FC236}">
              <a16:creationId xmlns:a16="http://schemas.microsoft.com/office/drawing/2014/main" id="{DD206B2B-F0A2-4A4C-BAA2-59B70FA64E86}"/>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2" name="Text Box 55">
          <a:extLst>
            <a:ext uri="{FF2B5EF4-FFF2-40B4-BE49-F238E27FC236}">
              <a16:creationId xmlns:a16="http://schemas.microsoft.com/office/drawing/2014/main" id="{24E80A50-D415-4128-8043-B1850D1AE26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3" name="Text Box 56">
          <a:extLst>
            <a:ext uri="{FF2B5EF4-FFF2-40B4-BE49-F238E27FC236}">
              <a16:creationId xmlns:a16="http://schemas.microsoft.com/office/drawing/2014/main" id="{59D0FC87-811B-492D-97A3-929DBFCC74D9}"/>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4" name="Text Box 57">
          <a:extLst>
            <a:ext uri="{FF2B5EF4-FFF2-40B4-BE49-F238E27FC236}">
              <a16:creationId xmlns:a16="http://schemas.microsoft.com/office/drawing/2014/main" id="{FF9B4355-9C9C-4546-AD1D-E66C5574207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5" name="Text Box 58">
          <a:extLst>
            <a:ext uri="{FF2B5EF4-FFF2-40B4-BE49-F238E27FC236}">
              <a16:creationId xmlns:a16="http://schemas.microsoft.com/office/drawing/2014/main" id="{2D246BC1-8B4F-4324-BAC1-92070C98A79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6" name="Text Box 59">
          <a:extLst>
            <a:ext uri="{FF2B5EF4-FFF2-40B4-BE49-F238E27FC236}">
              <a16:creationId xmlns:a16="http://schemas.microsoft.com/office/drawing/2014/main" id="{0B5ADEDE-7200-4FC2-8F83-4C32435851F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7" name="Text Box 60">
          <a:extLst>
            <a:ext uri="{FF2B5EF4-FFF2-40B4-BE49-F238E27FC236}">
              <a16:creationId xmlns:a16="http://schemas.microsoft.com/office/drawing/2014/main" id="{37E58A5A-E05A-43B6-B5B7-E342F5150B13}"/>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8" name="Text Box 61">
          <a:extLst>
            <a:ext uri="{FF2B5EF4-FFF2-40B4-BE49-F238E27FC236}">
              <a16:creationId xmlns:a16="http://schemas.microsoft.com/office/drawing/2014/main" id="{93E10E21-8196-49A9-84D1-10D39B618B2E}"/>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89" name="Text Box 62">
          <a:extLst>
            <a:ext uri="{FF2B5EF4-FFF2-40B4-BE49-F238E27FC236}">
              <a16:creationId xmlns:a16="http://schemas.microsoft.com/office/drawing/2014/main" id="{AAA0DBFA-D4C5-486B-BB6F-D23E5FB0A615}"/>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90" name="Text Box 63">
          <a:extLst>
            <a:ext uri="{FF2B5EF4-FFF2-40B4-BE49-F238E27FC236}">
              <a16:creationId xmlns:a16="http://schemas.microsoft.com/office/drawing/2014/main" id="{03BA600C-93AF-4B76-85A8-E02AA831782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91" name="Text Box 64">
          <a:extLst>
            <a:ext uri="{FF2B5EF4-FFF2-40B4-BE49-F238E27FC236}">
              <a16:creationId xmlns:a16="http://schemas.microsoft.com/office/drawing/2014/main" id="{9DB4D00D-B5EA-47C3-9D4B-1CEEFD6EB203}"/>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92" name="Text Box 65">
          <a:extLst>
            <a:ext uri="{FF2B5EF4-FFF2-40B4-BE49-F238E27FC236}">
              <a16:creationId xmlns:a16="http://schemas.microsoft.com/office/drawing/2014/main" id="{0F887D7F-8788-425F-B69E-773F984BCCE1}"/>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93" name="Text Box 66">
          <a:extLst>
            <a:ext uri="{FF2B5EF4-FFF2-40B4-BE49-F238E27FC236}">
              <a16:creationId xmlns:a16="http://schemas.microsoft.com/office/drawing/2014/main" id="{6430650F-FEA7-4BF4-960A-557F40A94317}"/>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62509</xdr:rowOff>
    </xdr:to>
    <xdr:sp macro="" textlink="">
      <xdr:nvSpPr>
        <xdr:cNvPr id="1694" name="Text Box 67">
          <a:extLst>
            <a:ext uri="{FF2B5EF4-FFF2-40B4-BE49-F238E27FC236}">
              <a16:creationId xmlns:a16="http://schemas.microsoft.com/office/drawing/2014/main" id="{D61D20B1-090F-468D-B199-F2F0CD4BC9AD}"/>
            </a:ext>
          </a:extLst>
        </xdr:cNvPr>
        <xdr:cNvSpPr txBox="1">
          <a:spLocks noChangeArrowheads="1"/>
        </xdr:cNvSpPr>
      </xdr:nvSpPr>
      <xdr:spPr bwMode="auto">
        <a:xfrm>
          <a:off x="4552950" y="64684275"/>
          <a:ext cx="76200" cy="276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695" name="Text Box 17">
          <a:extLst>
            <a:ext uri="{FF2B5EF4-FFF2-40B4-BE49-F238E27FC236}">
              <a16:creationId xmlns:a16="http://schemas.microsoft.com/office/drawing/2014/main" id="{C7BC0E98-7087-467D-81BF-55FDBCEA8B7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696" name="Text Box 18">
          <a:extLst>
            <a:ext uri="{FF2B5EF4-FFF2-40B4-BE49-F238E27FC236}">
              <a16:creationId xmlns:a16="http://schemas.microsoft.com/office/drawing/2014/main" id="{36F61B45-DACB-4EB0-8033-DAEC66AA36E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697" name="Text Box 19">
          <a:extLst>
            <a:ext uri="{FF2B5EF4-FFF2-40B4-BE49-F238E27FC236}">
              <a16:creationId xmlns:a16="http://schemas.microsoft.com/office/drawing/2014/main" id="{42664176-D3E8-46E3-ACDE-EDA417E943C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698" name="Text Box 20">
          <a:extLst>
            <a:ext uri="{FF2B5EF4-FFF2-40B4-BE49-F238E27FC236}">
              <a16:creationId xmlns:a16="http://schemas.microsoft.com/office/drawing/2014/main" id="{AC2976A3-6302-4748-BC63-E9B23C04224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699" name="Text Box 21">
          <a:extLst>
            <a:ext uri="{FF2B5EF4-FFF2-40B4-BE49-F238E27FC236}">
              <a16:creationId xmlns:a16="http://schemas.microsoft.com/office/drawing/2014/main" id="{0F42BEA1-D146-4023-B0BD-7F815F5C274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0" name="Text Box 22">
          <a:extLst>
            <a:ext uri="{FF2B5EF4-FFF2-40B4-BE49-F238E27FC236}">
              <a16:creationId xmlns:a16="http://schemas.microsoft.com/office/drawing/2014/main" id="{BA69EA7B-1E77-4075-AB67-44816C2B9D0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1" name="Text Box 23">
          <a:extLst>
            <a:ext uri="{FF2B5EF4-FFF2-40B4-BE49-F238E27FC236}">
              <a16:creationId xmlns:a16="http://schemas.microsoft.com/office/drawing/2014/main" id="{EE3EC964-21B7-49E2-A7CB-9897A3073CF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2" name="Text Box 24">
          <a:extLst>
            <a:ext uri="{FF2B5EF4-FFF2-40B4-BE49-F238E27FC236}">
              <a16:creationId xmlns:a16="http://schemas.microsoft.com/office/drawing/2014/main" id="{BF16FCAB-C4C3-402D-A38A-AAAB416C89F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3" name="Text Box 25">
          <a:extLst>
            <a:ext uri="{FF2B5EF4-FFF2-40B4-BE49-F238E27FC236}">
              <a16:creationId xmlns:a16="http://schemas.microsoft.com/office/drawing/2014/main" id="{E6111108-BB7A-48D8-A6AF-DC0158F09F4D}"/>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4" name="Text Box 26">
          <a:extLst>
            <a:ext uri="{FF2B5EF4-FFF2-40B4-BE49-F238E27FC236}">
              <a16:creationId xmlns:a16="http://schemas.microsoft.com/office/drawing/2014/main" id="{E869C2F7-F380-4C65-9C4C-9609065BDC2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5" name="Text Box 27">
          <a:extLst>
            <a:ext uri="{FF2B5EF4-FFF2-40B4-BE49-F238E27FC236}">
              <a16:creationId xmlns:a16="http://schemas.microsoft.com/office/drawing/2014/main" id="{0021AAC7-3164-4363-A6BA-4F6C8B1DC62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6" name="Text Box 28">
          <a:extLst>
            <a:ext uri="{FF2B5EF4-FFF2-40B4-BE49-F238E27FC236}">
              <a16:creationId xmlns:a16="http://schemas.microsoft.com/office/drawing/2014/main" id="{C8FDBD04-BB96-4D3B-93D9-30926423FB8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7" name="Text Box 29">
          <a:extLst>
            <a:ext uri="{FF2B5EF4-FFF2-40B4-BE49-F238E27FC236}">
              <a16:creationId xmlns:a16="http://schemas.microsoft.com/office/drawing/2014/main" id="{143182C2-85CB-485C-B149-2677FB8BCA6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8" name="Text Box 30">
          <a:extLst>
            <a:ext uri="{FF2B5EF4-FFF2-40B4-BE49-F238E27FC236}">
              <a16:creationId xmlns:a16="http://schemas.microsoft.com/office/drawing/2014/main" id="{3361B7E1-CD83-4A70-9E5E-87991F83DBE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09" name="Text Box 31">
          <a:extLst>
            <a:ext uri="{FF2B5EF4-FFF2-40B4-BE49-F238E27FC236}">
              <a16:creationId xmlns:a16="http://schemas.microsoft.com/office/drawing/2014/main" id="{BB4B8CEC-E24F-416D-A593-5FE6ED1564A1}"/>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0" name="Text Box 32">
          <a:extLst>
            <a:ext uri="{FF2B5EF4-FFF2-40B4-BE49-F238E27FC236}">
              <a16:creationId xmlns:a16="http://schemas.microsoft.com/office/drawing/2014/main" id="{DED32A74-E31D-48D0-826E-DB142884A966}"/>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1" name="Text Box 33">
          <a:extLst>
            <a:ext uri="{FF2B5EF4-FFF2-40B4-BE49-F238E27FC236}">
              <a16:creationId xmlns:a16="http://schemas.microsoft.com/office/drawing/2014/main" id="{B5139799-9EFB-41D9-8D04-4031364ADE56}"/>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2" name="Text Box 34">
          <a:extLst>
            <a:ext uri="{FF2B5EF4-FFF2-40B4-BE49-F238E27FC236}">
              <a16:creationId xmlns:a16="http://schemas.microsoft.com/office/drawing/2014/main" id="{90A88C5E-00B7-4257-BE1A-8FE1D9FAC28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3" name="Text Box 35">
          <a:extLst>
            <a:ext uri="{FF2B5EF4-FFF2-40B4-BE49-F238E27FC236}">
              <a16:creationId xmlns:a16="http://schemas.microsoft.com/office/drawing/2014/main" id="{AC04C186-1CD2-4CD3-B595-80650AAB1D9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4" name="Text Box 36">
          <a:extLst>
            <a:ext uri="{FF2B5EF4-FFF2-40B4-BE49-F238E27FC236}">
              <a16:creationId xmlns:a16="http://schemas.microsoft.com/office/drawing/2014/main" id="{465FE6A1-8873-4C1C-8B3C-F00B2DBACD4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5" name="Text Box 37">
          <a:extLst>
            <a:ext uri="{FF2B5EF4-FFF2-40B4-BE49-F238E27FC236}">
              <a16:creationId xmlns:a16="http://schemas.microsoft.com/office/drawing/2014/main" id="{E8881FB0-DA67-4422-9CA2-B756AC67182D}"/>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6" name="Text Box 38">
          <a:extLst>
            <a:ext uri="{FF2B5EF4-FFF2-40B4-BE49-F238E27FC236}">
              <a16:creationId xmlns:a16="http://schemas.microsoft.com/office/drawing/2014/main" id="{A9D299B1-CC74-473F-BC3D-DD4E885084A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7" name="Text Box 39">
          <a:extLst>
            <a:ext uri="{FF2B5EF4-FFF2-40B4-BE49-F238E27FC236}">
              <a16:creationId xmlns:a16="http://schemas.microsoft.com/office/drawing/2014/main" id="{8D35EDAD-0D00-4638-BBD0-6362A7312D17}"/>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8" name="Text Box 40">
          <a:extLst>
            <a:ext uri="{FF2B5EF4-FFF2-40B4-BE49-F238E27FC236}">
              <a16:creationId xmlns:a16="http://schemas.microsoft.com/office/drawing/2014/main" id="{CAD04FBB-E20D-44A9-B472-B26419A05A28}"/>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19" name="Text Box 41">
          <a:extLst>
            <a:ext uri="{FF2B5EF4-FFF2-40B4-BE49-F238E27FC236}">
              <a16:creationId xmlns:a16="http://schemas.microsoft.com/office/drawing/2014/main" id="{08D17546-E606-4FB4-B553-C9582316F1D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0" name="Text Box 42">
          <a:extLst>
            <a:ext uri="{FF2B5EF4-FFF2-40B4-BE49-F238E27FC236}">
              <a16:creationId xmlns:a16="http://schemas.microsoft.com/office/drawing/2014/main" id="{F4D71BD2-D8FD-447D-B691-AA6C8764477E}"/>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1" name="Text Box 43">
          <a:extLst>
            <a:ext uri="{FF2B5EF4-FFF2-40B4-BE49-F238E27FC236}">
              <a16:creationId xmlns:a16="http://schemas.microsoft.com/office/drawing/2014/main" id="{5B2B36F6-0E06-47D5-A751-8C34647D784E}"/>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2" name="Text Box 44">
          <a:extLst>
            <a:ext uri="{FF2B5EF4-FFF2-40B4-BE49-F238E27FC236}">
              <a16:creationId xmlns:a16="http://schemas.microsoft.com/office/drawing/2014/main" id="{AAB67BF9-4EC2-4F6A-9299-5009DADD95DF}"/>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3" name="Text Box 45">
          <a:extLst>
            <a:ext uri="{FF2B5EF4-FFF2-40B4-BE49-F238E27FC236}">
              <a16:creationId xmlns:a16="http://schemas.microsoft.com/office/drawing/2014/main" id="{73C85554-3302-4CFA-8CA9-AEC4A2A8DC14}"/>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4" name="Text Box 46">
          <a:extLst>
            <a:ext uri="{FF2B5EF4-FFF2-40B4-BE49-F238E27FC236}">
              <a16:creationId xmlns:a16="http://schemas.microsoft.com/office/drawing/2014/main" id="{6B518E75-7058-4E15-B512-0B10936FDB3F}"/>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5" name="Text Box 47">
          <a:extLst>
            <a:ext uri="{FF2B5EF4-FFF2-40B4-BE49-F238E27FC236}">
              <a16:creationId xmlns:a16="http://schemas.microsoft.com/office/drawing/2014/main" id="{0774D239-9BDE-4454-BDAB-7CAA2AABD9F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6" name="Text Box 48">
          <a:extLst>
            <a:ext uri="{FF2B5EF4-FFF2-40B4-BE49-F238E27FC236}">
              <a16:creationId xmlns:a16="http://schemas.microsoft.com/office/drawing/2014/main" id="{6AA2A47A-4AD6-46F6-9A0E-9A7CA0C344C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7" name="Text Box 49">
          <a:extLst>
            <a:ext uri="{FF2B5EF4-FFF2-40B4-BE49-F238E27FC236}">
              <a16:creationId xmlns:a16="http://schemas.microsoft.com/office/drawing/2014/main" id="{092D2E74-DED8-42B0-864F-E344D244870E}"/>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8" name="Text Box 50">
          <a:extLst>
            <a:ext uri="{FF2B5EF4-FFF2-40B4-BE49-F238E27FC236}">
              <a16:creationId xmlns:a16="http://schemas.microsoft.com/office/drawing/2014/main" id="{2AC1E440-076B-4F20-8033-DB821CCC3DCF}"/>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29" name="Text Box 51">
          <a:extLst>
            <a:ext uri="{FF2B5EF4-FFF2-40B4-BE49-F238E27FC236}">
              <a16:creationId xmlns:a16="http://schemas.microsoft.com/office/drawing/2014/main" id="{A45E10F6-4211-4BE8-AE96-77B1E5441147}"/>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0" name="Text Box 52">
          <a:extLst>
            <a:ext uri="{FF2B5EF4-FFF2-40B4-BE49-F238E27FC236}">
              <a16:creationId xmlns:a16="http://schemas.microsoft.com/office/drawing/2014/main" id="{7157678F-2363-4EB2-8C58-56708944DF7A}"/>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1" name="Text Box 53">
          <a:extLst>
            <a:ext uri="{FF2B5EF4-FFF2-40B4-BE49-F238E27FC236}">
              <a16:creationId xmlns:a16="http://schemas.microsoft.com/office/drawing/2014/main" id="{2AA4C6F8-6719-4EC1-A266-A489D34E30B3}"/>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2" name="Text Box 54">
          <a:extLst>
            <a:ext uri="{FF2B5EF4-FFF2-40B4-BE49-F238E27FC236}">
              <a16:creationId xmlns:a16="http://schemas.microsoft.com/office/drawing/2014/main" id="{D0D0C4E3-71A8-4BDB-AF3A-5A56CA94B0D0}"/>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3" name="Text Box 55">
          <a:extLst>
            <a:ext uri="{FF2B5EF4-FFF2-40B4-BE49-F238E27FC236}">
              <a16:creationId xmlns:a16="http://schemas.microsoft.com/office/drawing/2014/main" id="{AAAE7637-C364-4C23-A39D-AC6987712819}"/>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4" name="Text Box 56">
          <a:extLst>
            <a:ext uri="{FF2B5EF4-FFF2-40B4-BE49-F238E27FC236}">
              <a16:creationId xmlns:a16="http://schemas.microsoft.com/office/drawing/2014/main" id="{D48DCCB6-6B91-42F8-B4DD-32BBFB0CF43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5" name="Text Box 57">
          <a:extLst>
            <a:ext uri="{FF2B5EF4-FFF2-40B4-BE49-F238E27FC236}">
              <a16:creationId xmlns:a16="http://schemas.microsoft.com/office/drawing/2014/main" id="{1981F7CA-5B3D-4B6A-A540-290A17E420BA}"/>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6" name="Text Box 58">
          <a:extLst>
            <a:ext uri="{FF2B5EF4-FFF2-40B4-BE49-F238E27FC236}">
              <a16:creationId xmlns:a16="http://schemas.microsoft.com/office/drawing/2014/main" id="{80C19B63-AFC9-49F9-92CE-FFF49B76C62F}"/>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7" name="Text Box 59">
          <a:extLst>
            <a:ext uri="{FF2B5EF4-FFF2-40B4-BE49-F238E27FC236}">
              <a16:creationId xmlns:a16="http://schemas.microsoft.com/office/drawing/2014/main" id="{14652674-FDD5-45B6-9641-833A6EDA9A9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8" name="Text Box 60">
          <a:extLst>
            <a:ext uri="{FF2B5EF4-FFF2-40B4-BE49-F238E27FC236}">
              <a16:creationId xmlns:a16="http://schemas.microsoft.com/office/drawing/2014/main" id="{02784282-AD51-462B-8C70-E1AEFFCAD656}"/>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39" name="Text Box 61">
          <a:extLst>
            <a:ext uri="{FF2B5EF4-FFF2-40B4-BE49-F238E27FC236}">
              <a16:creationId xmlns:a16="http://schemas.microsoft.com/office/drawing/2014/main" id="{E0FF34F4-7C7F-4323-92E8-24DE22FD965B}"/>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40" name="Text Box 62">
          <a:extLst>
            <a:ext uri="{FF2B5EF4-FFF2-40B4-BE49-F238E27FC236}">
              <a16:creationId xmlns:a16="http://schemas.microsoft.com/office/drawing/2014/main" id="{7AFB95B4-E950-4BCD-BA07-829624FC91D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41" name="Text Box 63">
          <a:extLst>
            <a:ext uri="{FF2B5EF4-FFF2-40B4-BE49-F238E27FC236}">
              <a16:creationId xmlns:a16="http://schemas.microsoft.com/office/drawing/2014/main" id="{D5CF6A41-6835-40BF-9181-A17657570B1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42" name="Text Box 64">
          <a:extLst>
            <a:ext uri="{FF2B5EF4-FFF2-40B4-BE49-F238E27FC236}">
              <a16:creationId xmlns:a16="http://schemas.microsoft.com/office/drawing/2014/main" id="{D9C28E34-58CD-4ADC-AD37-D61125398F6A}"/>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43" name="Text Box 65">
          <a:extLst>
            <a:ext uri="{FF2B5EF4-FFF2-40B4-BE49-F238E27FC236}">
              <a16:creationId xmlns:a16="http://schemas.microsoft.com/office/drawing/2014/main" id="{12D5EB5C-1C64-4973-8D6A-B1EF69F695A2}"/>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44" name="Text Box 66">
          <a:extLst>
            <a:ext uri="{FF2B5EF4-FFF2-40B4-BE49-F238E27FC236}">
              <a16:creationId xmlns:a16="http://schemas.microsoft.com/office/drawing/2014/main" id="{08D799F5-5A5B-4891-BA45-B138A93A008C}"/>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194210</xdr:rowOff>
    </xdr:to>
    <xdr:sp macro="" textlink="">
      <xdr:nvSpPr>
        <xdr:cNvPr id="1745" name="Text Box 67">
          <a:extLst>
            <a:ext uri="{FF2B5EF4-FFF2-40B4-BE49-F238E27FC236}">
              <a16:creationId xmlns:a16="http://schemas.microsoft.com/office/drawing/2014/main" id="{D8CD11CB-42B5-4B2A-98B7-93F664A5DCB5}"/>
            </a:ext>
          </a:extLst>
        </xdr:cNvPr>
        <xdr:cNvSpPr txBox="1">
          <a:spLocks noChangeArrowheads="1"/>
        </xdr:cNvSpPr>
      </xdr:nvSpPr>
      <xdr:spPr bwMode="auto">
        <a:xfrm>
          <a:off x="4552950" y="64684275"/>
          <a:ext cx="76200" cy="194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46" name="Text Box 17">
          <a:extLst>
            <a:ext uri="{FF2B5EF4-FFF2-40B4-BE49-F238E27FC236}">
              <a16:creationId xmlns:a16="http://schemas.microsoft.com/office/drawing/2014/main" id="{E5AA43CD-8EB8-4757-A5CB-70178C591EF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47" name="Text Box 18">
          <a:extLst>
            <a:ext uri="{FF2B5EF4-FFF2-40B4-BE49-F238E27FC236}">
              <a16:creationId xmlns:a16="http://schemas.microsoft.com/office/drawing/2014/main" id="{A8A078B3-D4E7-4990-A513-778C5DEC7AB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48" name="Text Box 19">
          <a:extLst>
            <a:ext uri="{FF2B5EF4-FFF2-40B4-BE49-F238E27FC236}">
              <a16:creationId xmlns:a16="http://schemas.microsoft.com/office/drawing/2014/main" id="{1512E363-7854-4326-B497-95C9C163161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49" name="Text Box 20">
          <a:extLst>
            <a:ext uri="{FF2B5EF4-FFF2-40B4-BE49-F238E27FC236}">
              <a16:creationId xmlns:a16="http://schemas.microsoft.com/office/drawing/2014/main" id="{BEED40AC-F903-4922-9125-D93C8E59C92B}"/>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0" name="Text Box 21">
          <a:extLst>
            <a:ext uri="{FF2B5EF4-FFF2-40B4-BE49-F238E27FC236}">
              <a16:creationId xmlns:a16="http://schemas.microsoft.com/office/drawing/2014/main" id="{1135A4EC-5F2E-4D71-A69F-7CED255384D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1" name="Text Box 22">
          <a:extLst>
            <a:ext uri="{FF2B5EF4-FFF2-40B4-BE49-F238E27FC236}">
              <a16:creationId xmlns:a16="http://schemas.microsoft.com/office/drawing/2014/main" id="{CFDE8B5D-CBDC-497B-8C2C-8B7D1166B65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2" name="Text Box 23">
          <a:extLst>
            <a:ext uri="{FF2B5EF4-FFF2-40B4-BE49-F238E27FC236}">
              <a16:creationId xmlns:a16="http://schemas.microsoft.com/office/drawing/2014/main" id="{0E857BF5-74A6-45DC-BA60-6224DDAD96C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3" name="Text Box 24">
          <a:extLst>
            <a:ext uri="{FF2B5EF4-FFF2-40B4-BE49-F238E27FC236}">
              <a16:creationId xmlns:a16="http://schemas.microsoft.com/office/drawing/2014/main" id="{D05781B8-BDC2-4A08-9366-2DBB1A4F4E98}"/>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4" name="Text Box 25">
          <a:extLst>
            <a:ext uri="{FF2B5EF4-FFF2-40B4-BE49-F238E27FC236}">
              <a16:creationId xmlns:a16="http://schemas.microsoft.com/office/drawing/2014/main" id="{1484318A-9B88-40EB-B62D-AD3FCB32FB0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5" name="Text Box 26">
          <a:extLst>
            <a:ext uri="{FF2B5EF4-FFF2-40B4-BE49-F238E27FC236}">
              <a16:creationId xmlns:a16="http://schemas.microsoft.com/office/drawing/2014/main" id="{4E2C300B-114A-4AEF-BCF6-4D121F3DE71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6" name="Text Box 27">
          <a:extLst>
            <a:ext uri="{FF2B5EF4-FFF2-40B4-BE49-F238E27FC236}">
              <a16:creationId xmlns:a16="http://schemas.microsoft.com/office/drawing/2014/main" id="{3CD34999-BA03-4A56-9D7D-65300E2E526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7" name="Text Box 28">
          <a:extLst>
            <a:ext uri="{FF2B5EF4-FFF2-40B4-BE49-F238E27FC236}">
              <a16:creationId xmlns:a16="http://schemas.microsoft.com/office/drawing/2014/main" id="{FBE128F5-7471-4823-863F-8B4E7C5EE81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8" name="Text Box 29">
          <a:extLst>
            <a:ext uri="{FF2B5EF4-FFF2-40B4-BE49-F238E27FC236}">
              <a16:creationId xmlns:a16="http://schemas.microsoft.com/office/drawing/2014/main" id="{A8A6D6A8-9220-4971-AB0C-75136BE602F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59" name="Text Box 30">
          <a:extLst>
            <a:ext uri="{FF2B5EF4-FFF2-40B4-BE49-F238E27FC236}">
              <a16:creationId xmlns:a16="http://schemas.microsoft.com/office/drawing/2014/main" id="{14485161-DEEE-4758-8D07-57C2FA98D98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0" name="Text Box 31">
          <a:extLst>
            <a:ext uri="{FF2B5EF4-FFF2-40B4-BE49-F238E27FC236}">
              <a16:creationId xmlns:a16="http://schemas.microsoft.com/office/drawing/2014/main" id="{2DFE06EB-4701-4FF7-A661-B657A776E68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1" name="Text Box 32">
          <a:extLst>
            <a:ext uri="{FF2B5EF4-FFF2-40B4-BE49-F238E27FC236}">
              <a16:creationId xmlns:a16="http://schemas.microsoft.com/office/drawing/2014/main" id="{2FB5985C-8E7A-4E4F-9435-E5BFF9F8C45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2" name="Text Box 33">
          <a:extLst>
            <a:ext uri="{FF2B5EF4-FFF2-40B4-BE49-F238E27FC236}">
              <a16:creationId xmlns:a16="http://schemas.microsoft.com/office/drawing/2014/main" id="{A4258E3C-B632-4D95-BC7C-01C86E01D9B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3" name="Text Box 34">
          <a:extLst>
            <a:ext uri="{FF2B5EF4-FFF2-40B4-BE49-F238E27FC236}">
              <a16:creationId xmlns:a16="http://schemas.microsoft.com/office/drawing/2014/main" id="{F9D4D359-3BDA-4110-A21E-5873CE700D0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4" name="Text Box 35">
          <a:extLst>
            <a:ext uri="{FF2B5EF4-FFF2-40B4-BE49-F238E27FC236}">
              <a16:creationId xmlns:a16="http://schemas.microsoft.com/office/drawing/2014/main" id="{336A71E9-90F7-4DD9-8E4D-E28942AED539}"/>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5" name="Text Box 36">
          <a:extLst>
            <a:ext uri="{FF2B5EF4-FFF2-40B4-BE49-F238E27FC236}">
              <a16:creationId xmlns:a16="http://schemas.microsoft.com/office/drawing/2014/main" id="{5767EA9A-E9A6-4D4D-81B8-297C4EBC3E2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6" name="Text Box 37">
          <a:extLst>
            <a:ext uri="{FF2B5EF4-FFF2-40B4-BE49-F238E27FC236}">
              <a16:creationId xmlns:a16="http://schemas.microsoft.com/office/drawing/2014/main" id="{163C86BD-8550-4C89-9909-932E6F4DED2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7" name="Text Box 38">
          <a:extLst>
            <a:ext uri="{FF2B5EF4-FFF2-40B4-BE49-F238E27FC236}">
              <a16:creationId xmlns:a16="http://schemas.microsoft.com/office/drawing/2014/main" id="{1C5E3B1F-64FF-4D41-AD20-7AD19DCE456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8" name="Text Box 39">
          <a:extLst>
            <a:ext uri="{FF2B5EF4-FFF2-40B4-BE49-F238E27FC236}">
              <a16:creationId xmlns:a16="http://schemas.microsoft.com/office/drawing/2014/main" id="{7E6656BD-2D7A-4DE1-9699-8023ADF1052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69" name="Text Box 40">
          <a:extLst>
            <a:ext uri="{FF2B5EF4-FFF2-40B4-BE49-F238E27FC236}">
              <a16:creationId xmlns:a16="http://schemas.microsoft.com/office/drawing/2014/main" id="{0D9D0E67-DB4E-409B-B6C2-74C71F33EBA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0" name="Text Box 41">
          <a:extLst>
            <a:ext uri="{FF2B5EF4-FFF2-40B4-BE49-F238E27FC236}">
              <a16:creationId xmlns:a16="http://schemas.microsoft.com/office/drawing/2014/main" id="{6F195C16-6C81-4228-BCB9-8791C106953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1" name="Text Box 42">
          <a:extLst>
            <a:ext uri="{FF2B5EF4-FFF2-40B4-BE49-F238E27FC236}">
              <a16:creationId xmlns:a16="http://schemas.microsoft.com/office/drawing/2014/main" id="{15A299F9-52CE-476B-9C89-5522C48F942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2" name="Text Box 43">
          <a:extLst>
            <a:ext uri="{FF2B5EF4-FFF2-40B4-BE49-F238E27FC236}">
              <a16:creationId xmlns:a16="http://schemas.microsoft.com/office/drawing/2014/main" id="{2777A7FD-6ED2-4048-991F-0AAF2DFE6E0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3" name="Text Box 44">
          <a:extLst>
            <a:ext uri="{FF2B5EF4-FFF2-40B4-BE49-F238E27FC236}">
              <a16:creationId xmlns:a16="http://schemas.microsoft.com/office/drawing/2014/main" id="{EA0BFEE7-3EF4-4DBD-B156-BA21BF329AA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4" name="Text Box 45">
          <a:extLst>
            <a:ext uri="{FF2B5EF4-FFF2-40B4-BE49-F238E27FC236}">
              <a16:creationId xmlns:a16="http://schemas.microsoft.com/office/drawing/2014/main" id="{AAB29D0A-3885-4921-962B-294C2B5E6CF1}"/>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5" name="Text Box 46">
          <a:extLst>
            <a:ext uri="{FF2B5EF4-FFF2-40B4-BE49-F238E27FC236}">
              <a16:creationId xmlns:a16="http://schemas.microsoft.com/office/drawing/2014/main" id="{5B34E67D-35AC-44A4-8167-754D9347E2B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6" name="Text Box 47">
          <a:extLst>
            <a:ext uri="{FF2B5EF4-FFF2-40B4-BE49-F238E27FC236}">
              <a16:creationId xmlns:a16="http://schemas.microsoft.com/office/drawing/2014/main" id="{92C340E0-3232-4213-83A6-BC432F4E6050}"/>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7" name="Text Box 48">
          <a:extLst>
            <a:ext uri="{FF2B5EF4-FFF2-40B4-BE49-F238E27FC236}">
              <a16:creationId xmlns:a16="http://schemas.microsoft.com/office/drawing/2014/main" id="{255D40F8-AE70-4A92-9F2D-A0C05405E1A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8" name="Text Box 49">
          <a:extLst>
            <a:ext uri="{FF2B5EF4-FFF2-40B4-BE49-F238E27FC236}">
              <a16:creationId xmlns:a16="http://schemas.microsoft.com/office/drawing/2014/main" id="{CCDE8847-3977-4A01-A8B0-C89168779BD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79" name="Text Box 50">
          <a:extLst>
            <a:ext uri="{FF2B5EF4-FFF2-40B4-BE49-F238E27FC236}">
              <a16:creationId xmlns:a16="http://schemas.microsoft.com/office/drawing/2014/main" id="{80BBC850-1093-4003-B61C-F8472DCFBD6A}"/>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0" name="Text Box 51">
          <a:extLst>
            <a:ext uri="{FF2B5EF4-FFF2-40B4-BE49-F238E27FC236}">
              <a16:creationId xmlns:a16="http://schemas.microsoft.com/office/drawing/2014/main" id="{FAA49778-D05A-4D07-8AB5-45917C1D519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1" name="Text Box 52">
          <a:extLst>
            <a:ext uri="{FF2B5EF4-FFF2-40B4-BE49-F238E27FC236}">
              <a16:creationId xmlns:a16="http://schemas.microsoft.com/office/drawing/2014/main" id="{C57ECC2E-659B-4060-8EDC-D0ACF300F0F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2" name="Text Box 53">
          <a:extLst>
            <a:ext uri="{FF2B5EF4-FFF2-40B4-BE49-F238E27FC236}">
              <a16:creationId xmlns:a16="http://schemas.microsoft.com/office/drawing/2014/main" id="{0062EFF7-FD14-4D9D-9E4A-BD1961B5913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3" name="Text Box 54">
          <a:extLst>
            <a:ext uri="{FF2B5EF4-FFF2-40B4-BE49-F238E27FC236}">
              <a16:creationId xmlns:a16="http://schemas.microsoft.com/office/drawing/2014/main" id="{A4B99181-C2E2-4FE1-9F32-E5C762ECF7E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4" name="Text Box 55">
          <a:extLst>
            <a:ext uri="{FF2B5EF4-FFF2-40B4-BE49-F238E27FC236}">
              <a16:creationId xmlns:a16="http://schemas.microsoft.com/office/drawing/2014/main" id="{C5A3A360-5769-4BF4-9BAD-6317E09F9217}"/>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5" name="Text Box 56">
          <a:extLst>
            <a:ext uri="{FF2B5EF4-FFF2-40B4-BE49-F238E27FC236}">
              <a16:creationId xmlns:a16="http://schemas.microsoft.com/office/drawing/2014/main" id="{48BEC6B6-BEA8-48AA-B9B7-7EA8E838E732}"/>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6" name="Text Box 57">
          <a:extLst>
            <a:ext uri="{FF2B5EF4-FFF2-40B4-BE49-F238E27FC236}">
              <a16:creationId xmlns:a16="http://schemas.microsoft.com/office/drawing/2014/main" id="{756BF605-9A0B-4EA9-B789-8C0B2A08FE1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7" name="Text Box 58">
          <a:extLst>
            <a:ext uri="{FF2B5EF4-FFF2-40B4-BE49-F238E27FC236}">
              <a16:creationId xmlns:a16="http://schemas.microsoft.com/office/drawing/2014/main" id="{E8412964-5890-4E2B-88E0-0FBF0466616E}"/>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8" name="Text Box 59">
          <a:extLst>
            <a:ext uri="{FF2B5EF4-FFF2-40B4-BE49-F238E27FC236}">
              <a16:creationId xmlns:a16="http://schemas.microsoft.com/office/drawing/2014/main" id="{13682E3A-B9FE-4155-BC39-5E8FC7F39533}"/>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89" name="Text Box 60">
          <a:extLst>
            <a:ext uri="{FF2B5EF4-FFF2-40B4-BE49-F238E27FC236}">
              <a16:creationId xmlns:a16="http://schemas.microsoft.com/office/drawing/2014/main" id="{8E64B15A-9030-4F1D-BF4A-F5A4458480B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0" name="Text Box 61">
          <a:extLst>
            <a:ext uri="{FF2B5EF4-FFF2-40B4-BE49-F238E27FC236}">
              <a16:creationId xmlns:a16="http://schemas.microsoft.com/office/drawing/2014/main" id="{83C59A08-0433-4F73-87BA-139DEFF63464}"/>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1" name="Text Box 62">
          <a:extLst>
            <a:ext uri="{FF2B5EF4-FFF2-40B4-BE49-F238E27FC236}">
              <a16:creationId xmlns:a16="http://schemas.microsoft.com/office/drawing/2014/main" id="{B673A1FA-C576-42D9-B2EF-29F489BFF4BD}"/>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2" name="Text Box 63">
          <a:extLst>
            <a:ext uri="{FF2B5EF4-FFF2-40B4-BE49-F238E27FC236}">
              <a16:creationId xmlns:a16="http://schemas.microsoft.com/office/drawing/2014/main" id="{1ED7E936-A337-49A8-B4F9-535E5319EE9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3" name="Text Box 64">
          <a:extLst>
            <a:ext uri="{FF2B5EF4-FFF2-40B4-BE49-F238E27FC236}">
              <a16:creationId xmlns:a16="http://schemas.microsoft.com/office/drawing/2014/main" id="{681A15D2-F8B1-4076-B4F2-5F337C0E7AE6}"/>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4" name="Text Box 65">
          <a:extLst>
            <a:ext uri="{FF2B5EF4-FFF2-40B4-BE49-F238E27FC236}">
              <a16:creationId xmlns:a16="http://schemas.microsoft.com/office/drawing/2014/main" id="{4BDBC90C-1ECF-4E1D-93E6-6352312D1AA5}"/>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5" name="Text Box 66">
          <a:extLst>
            <a:ext uri="{FF2B5EF4-FFF2-40B4-BE49-F238E27FC236}">
              <a16:creationId xmlns:a16="http://schemas.microsoft.com/office/drawing/2014/main" id="{F1FADDF2-4A00-4A6F-AB1B-A11E9C7FB88F}"/>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114300</xdr:rowOff>
    </xdr:to>
    <xdr:sp macro="" textlink="">
      <xdr:nvSpPr>
        <xdr:cNvPr id="1796" name="Text Box 67">
          <a:extLst>
            <a:ext uri="{FF2B5EF4-FFF2-40B4-BE49-F238E27FC236}">
              <a16:creationId xmlns:a16="http://schemas.microsoft.com/office/drawing/2014/main" id="{4540DE10-E646-44B4-BCE5-31196E47888C}"/>
            </a:ext>
          </a:extLst>
        </xdr:cNvPr>
        <xdr:cNvSpPr txBox="1">
          <a:spLocks noChangeArrowheads="1"/>
        </xdr:cNvSpPr>
      </xdr:nvSpPr>
      <xdr:spPr bwMode="auto">
        <a:xfrm>
          <a:off x="4552950" y="64684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797" name="Text Box 17">
          <a:extLst>
            <a:ext uri="{FF2B5EF4-FFF2-40B4-BE49-F238E27FC236}">
              <a16:creationId xmlns:a16="http://schemas.microsoft.com/office/drawing/2014/main" id="{8EE753C6-31A2-4FAC-8366-22B1AD157E8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798" name="Text Box 18">
          <a:extLst>
            <a:ext uri="{FF2B5EF4-FFF2-40B4-BE49-F238E27FC236}">
              <a16:creationId xmlns:a16="http://schemas.microsoft.com/office/drawing/2014/main" id="{22BC17CE-6F13-43A4-A4F9-FBB79C6C0DB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799" name="Text Box 19">
          <a:extLst>
            <a:ext uri="{FF2B5EF4-FFF2-40B4-BE49-F238E27FC236}">
              <a16:creationId xmlns:a16="http://schemas.microsoft.com/office/drawing/2014/main" id="{7BE0F7F3-FE9B-45E0-BB05-762BD0FB85F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0" name="Text Box 20">
          <a:extLst>
            <a:ext uri="{FF2B5EF4-FFF2-40B4-BE49-F238E27FC236}">
              <a16:creationId xmlns:a16="http://schemas.microsoft.com/office/drawing/2014/main" id="{09DE2880-7F89-4874-B3CE-DBDE4EFCF2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1" name="Text Box 21">
          <a:extLst>
            <a:ext uri="{FF2B5EF4-FFF2-40B4-BE49-F238E27FC236}">
              <a16:creationId xmlns:a16="http://schemas.microsoft.com/office/drawing/2014/main" id="{6D53A4FB-5B50-4D51-9AB9-DF52D45B840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2" name="Text Box 22">
          <a:extLst>
            <a:ext uri="{FF2B5EF4-FFF2-40B4-BE49-F238E27FC236}">
              <a16:creationId xmlns:a16="http://schemas.microsoft.com/office/drawing/2014/main" id="{B506AB4C-E97C-4759-9374-8FEAEDE5E52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3" name="Text Box 23">
          <a:extLst>
            <a:ext uri="{FF2B5EF4-FFF2-40B4-BE49-F238E27FC236}">
              <a16:creationId xmlns:a16="http://schemas.microsoft.com/office/drawing/2014/main" id="{279059EB-10F3-4ADB-B4B2-F7367FBDDDE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4" name="Text Box 24">
          <a:extLst>
            <a:ext uri="{FF2B5EF4-FFF2-40B4-BE49-F238E27FC236}">
              <a16:creationId xmlns:a16="http://schemas.microsoft.com/office/drawing/2014/main" id="{306BED0E-BDE4-4436-9487-CC5A46957ED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5" name="Text Box 25">
          <a:extLst>
            <a:ext uri="{FF2B5EF4-FFF2-40B4-BE49-F238E27FC236}">
              <a16:creationId xmlns:a16="http://schemas.microsoft.com/office/drawing/2014/main" id="{711D7F45-38F5-471E-A140-30354B6B2FC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6" name="Text Box 26">
          <a:extLst>
            <a:ext uri="{FF2B5EF4-FFF2-40B4-BE49-F238E27FC236}">
              <a16:creationId xmlns:a16="http://schemas.microsoft.com/office/drawing/2014/main" id="{D1198AB9-F8EC-428A-82F2-34C1A71C761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7" name="Text Box 27">
          <a:extLst>
            <a:ext uri="{FF2B5EF4-FFF2-40B4-BE49-F238E27FC236}">
              <a16:creationId xmlns:a16="http://schemas.microsoft.com/office/drawing/2014/main" id="{2C416FAB-73D9-4ED2-BB8F-FC2222D3F85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8" name="Text Box 28">
          <a:extLst>
            <a:ext uri="{FF2B5EF4-FFF2-40B4-BE49-F238E27FC236}">
              <a16:creationId xmlns:a16="http://schemas.microsoft.com/office/drawing/2014/main" id="{2E8893A8-97D4-4CB6-A6D6-9A64A3116C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09" name="Text Box 29">
          <a:extLst>
            <a:ext uri="{FF2B5EF4-FFF2-40B4-BE49-F238E27FC236}">
              <a16:creationId xmlns:a16="http://schemas.microsoft.com/office/drawing/2014/main" id="{1B4DE49F-EC8A-4F61-9118-F11FD94CA9E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0" name="Text Box 30">
          <a:extLst>
            <a:ext uri="{FF2B5EF4-FFF2-40B4-BE49-F238E27FC236}">
              <a16:creationId xmlns:a16="http://schemas.microsoft.com/office/drawing/2014/main" id="{EFF0C8C3-5A03-407B-871F-ECF9B9CEFF5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1" name="Text Box 31">
          <a:extLst>
            <a:ext uri="{FF2B5EF4-FFF2-40B4-BE49-F238E27FC236}">
              <a16:creationId xmlns:a16="http://schemas.microsoft.com/office/drawing/2014/main" id="{2C29A051-77AF-479E-9F3C-A1C36E3D36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2" name="Text Box 32">
          <a:extLst>
            <a:ext uri="{FF2B5EF4-FFF2-40B4-BE49-F238E27FC236}">
              <a16:creationId xmlns:a16="http://schemas.microsoft.com/office/drawing/2014/main" id="{701C8823-F1CB-4B6E-906D-E821809762C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3" name="Text Box 33">
          <a:extLst>
            <a:ext uri="{FF2B5EF4-FFF2-40B4-BE49-F238E27FC236}">
              <a16:creationId xmlns:a16="http://schemas.microsoft.com/office/drawing/2014/main" id="{C5CDE6B0-6A1E-4CDF-A7DF-9647F235FCE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4" name="Text Box 34">
          <a:extLst>
            <a:ext uri="{FF2B5EF4-FFF2-40B4-BE49-F238E27FC236}">
              <a16:creationId xmlns:a16="http://schemas.microsoft.com/office/drawing/2014/main" id="{6321137F-5306-4A9E-BE6A-D3DE7452876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5" name="Text Box 35">
          <a:extLst>
            <a:ext uri="{FF2B5EF4-FFF2-40B4-BE49-F238E27FC236}">
              <a16:creationId xmlns:a16="http://schemas.microsoft.com/office/drawing/2014/main" id="{45CB118B-69B9-4134-851A-B2A3B91D976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6" name="Text Box 36">
          <a:extLst>
            <a:ext uri="{FF2B5EF4-FFF2-40B4-BE49-F238E27FC236}">
              <a16:creationId xmlns:a16="http://schemas.microsoft.com/office/drawing/2014/main" id="{E0687DF4-D7AA-4694-88D8-1BFA985D48E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7" name="Text Box 37">
          <a:extLst>
            <a:ext uri="{FF2B5EF4-FFF2-40B4-BE49-F238E27FC236}">
              <a16:creationId xmlns:a16="http://schemas.microsoft.com/office/drawing/2014/main" id="{1E675563-0B46-4E8B-A59B-5F422FA74C8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8" name="Text Box 38">
          <a:extLst>
            <a:ext uri="{FF2B5EF4-FFF2-40B4-BE49-F238E27FC236}">
              <a16:creationId xmlns:a16="http://schemas.microsoft.com/office/drawing/2014/main" id="{E4B7F002-5EF7-4026-BD2A-93E90299D3B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19" name="Text Box 39">
          <a:extLst>
            <a:ext uri="{FF2B5EF4-FFF2-40B4-BE49-F238E27FC236}">
              <a16:creationId xmlns:a16="http://schemas.microsoft.com/office/drawing/2014/main" id="{A8766F2A-D795-4C0E-A770-E036AF6A44C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0" name="Text Box 40">
          <a:extLst>
            <a:ext uri="{FF2B5EF4-FFF2-40B4-BE49-F238E27FC236}">
              <a16:creationId xmlns:a16="http://schemas.microsoft.com/office/drawing/2014/main" id="{46E36E6A-6050-4B43-9925-AFEE222AE8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1" name="Text Box 41">
          <a:extLst>
            <a:ext uri="{FF2B5EF4-FFF2-40B4-BE49-F238E27FC236}">
              <a16:creationId xmlns:a16="http://schemas.microsoft.com/office/drawing/2014/main" id="{D215515C-7739-4840-8A37-27C6EE5CDB2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2" name="Text Box 42">
          <a:extLst>
            <a:ext uri="{FF2B5EF4-FFF2-40B4-BE49-F238E27FC236}">
              <a16:creationId xmlns:a16="http://schemas.microsoft.com/office/drawing/2014/main" id="{E2194101-8FE9-475B-8CF0-7DEDC2896CC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3" name="Text Box 43">
          <a:extLst>
            <a:ext uri="{FF2B5EF4-FFF2-40B4-BE49-F238E27FC236}">
              <a16:creationId xmlns:a16="http://schemas.microsoft.com/office/drawing/2014/main" id="{7C4E6335-E315-4CC3-A5C6-906AF1B3C9C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4" name="Text Box 44">
          <a:extLst>
            <a:ext uri="{FF2B5EF4-FFF2-40B4-BE49-F238E27FC236}">
              <a16:creationId xmlns:a16="http://schemas.microsoft.com/office/drawing/2014/main" id="{A288B920-9143-4C6E-A499-0F1B2C1004F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5" name="Text Box 45">
          <a:extLst>
            <a:ext uri="{FF2B5EF4-FFF2-40B4-BE49-F238E27FC236}">
              <a16:creationId xmlns:a16="http://schemas.microsoft.com/office/drawing/2014/main" id="{52013A49-ED12-4042-B643-D4EF2AE9F95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6" name="Text Box 46">
          <a:extLst>
            <a:ext uri="{FF2B5EF4-FFF2-40B4-BE49-F238E27FC236}">
              <a16:creationId xmlns:a16="http://schemas.microsoft.com/office/drawing/2014/main" id="{60BAAEF3-BBA6-4DBB-88BA-E0339FA4F4C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7" name="Text Box 47">
          <a:extLst>
            <a:ext uri="{FF2B5EF4-FFF2-40B4-BE49-F238E27FC236}">
              <a16:creationId xmlns:a16="http://schemas.microsoft.com/office/drawing/2014/main" id="{16756A6C-54AF-4A96-B593-4E17D68885B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8" name="Text Box 48">
          <a:extLst>
            <a:ext uri="{FF2B5EF4-FFF2-40B4-BE49-F238E27FC236}">
              <a16:creationId xmlns:a16="http://schemas.microsoft.com/office/drawing/2014/main" id="{8068B89C-05C3-41A4-A2DC-F3E463F82E3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29" name="Text Box 49">
          <a:extLst>
            <a:ext uri="{FF2B5EF4-FFF2-40B4-BE49-F238E27FC236}">
              <a16:creationId xmlns:a16="http://schemas.microsoft.com/office/drawing/2014/main" id="{DAC82303-2562-4E82-B043-321A20607EA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0" name="Text Box 50">
          <a:extLst>
            <a:ext uri="{FF2B5EF4-FFF2-40B4-BE49-F238E27FC236}">
              <a16:creationId xmlns:a16="http://schemas.microsoft.com/office/drawing/2014/main" id="{2D409FCD-ED2E-4C59-82F5-6762A78132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1" name="Text Box 51">
          <a:extLst>
            <a:ext uri="{FF2B5EF4-FFF2-40B4-BE49-F238E27FC236}">
              <a16:creationId xmlns:a16="http://schemas.microsoft.com/office/drawing/2014/main" id="{0ACBD062-E7F5-4E99-9DBB-DED0FCA44DF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2" name="Text Box 52">
          <a:extLst>
            <a:ext uri="{FF2B5EF4-FFF2-40B4-BE49-F238E27FC236}">
              <a16:creationId xmlns:a16="http://schemas.microsoft.com/office/drawing/2014/main" id="{3E54445A-2C5D-4F7C-83EF-34E93D70789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3" name="Text Box 53">
          <a:extLst>
            <a:ext uri="{FF2B5EF4-FFF2-40B4-BE49-F238E27FC236}">
              <a16:creationId xmlns:a16="http://schemas.microsoft.com/office/drawing/2014/main" id="{DBEEB9B9-B0DD-4B72-8857-590FD07262D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4" name="Text Box 54">
          <a:extLst>
            <a:ext uri="{FF2B5EF4-FFF2-40B4-BE49-F238E27FC236}">
              <a16:creationId xmlns:a16="http://schemas.microsoft.com/office/drawing/2014/main" id="{666B23E8-6F91-49A9-AC0A-435FBE42EC4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5" name="Text Box 55">
          <a:extLst>
            <a:ext uri="{FF2B5EF4-FFF2-40B4-BE49-F238E27FC236}">
              <a16:creationId xmlns:a16="http://schemas.microsoft.com/office/drawing/2014/main" id="{422820CC-3B50-49C2-99AE-D9AB6FCEC53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6" name="Text Box 56">
          <a:extLst>
            <a:ext uri="{FF2B5EF4-FFF2-40B4-BE49-F238E27FC236}">
              <a16:creationId xmlns:a16="http://schemas.microsoft.com/office/drawing/2014/main" id="{5374991F-D18D-4CC9-ABE5-CD65A9C7A1B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7" name="Text Box 57">
          <a:extLst>
            <a:ext uri="{FF2B5EF4-FFF2-40B4-BE49-F238E27FC236}">
              <a16:creationId xmlns:a16="http://schemas.microsoft.com/office/drawing/2014/main" id="{844CC7BA-7FF0-44AD-9319-3E9E1F714C4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8" name="Text Box 58">
          <a:extLst>
            <a:ext uri="{FF2B5EF4-FFF2-40B4-BE49-F238E27FC236}">
              <a16:creationId xmlns:a16="http://schemas.microsoft.com/office/drawing/2014/main" id="{A83A6F85-E1D4-41E7-BC8E-7CA2B2F539D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39" name="Text Box 59">
          <a:extLst>
            <a:ext uri="{FF2B5EF4-FFF2-40B4-BE49-F238E27FC236}">
              <a16:creationId xmlns:a16="http://schemas.microsoft.com/office/drawing/2014/main" id="{0354945C-8848-4163-85A8-DAAEB8A6D1C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0" name="Text Box 60">
          <a:extLst>
            <a:ext uri="{FF2B5EF4-FFF2-40B4-BE49-F238E27FC236}">
              <a16:creationId xmlns:a16="http://schemas.microsoft.com/office/drawing/2014/main" id="{52399AB3-8D04-46FB-9A70-B6B048F1F83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1" name="Text Box 61">
          <a:extLst>
            <a:ext uri="{FF2B5EF4-FFF2-40B4-BE49-F238E27FC236}">
              <a16:creationId xmlns:a16="http://schemas.microsoft.com/office/drawing/2014/main" id="{57BE0E11-3D3D-4A0F-A407-60FC4DA6B3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2" name="Text Box 62">
          <a:extLst>
            <a:ext uri="{FF2B5EF4-FFF2-40B4-BE49-F238E27FC236}">
              <a16:creationId xmlns:a16="http://schemas.microsoft.com/office/drawing/2014/main" id="{0EB02C30-BB1B-45BF-B9B0-CDD1F7BE0C9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3" name="Text Box 63">
          <a:extLst>
            <a:ext uri="{FF2B5EF4-FFF2-40B4-BE49-F238E27FC236}">
              <a16:creationId xmlns:a16="http://schemas.microsoft.com/office/drawing/2014/main" id="{7E5F419A-8BC5-48B2-9499-36A36EB96B4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4" name="Text Box 64">
          <a:extLst>
            <a:ext uri="{FF2B5EF4-FFF2-40B4-BE49-F238E27FC236}">
              <a16:creationId xmlns:a16="http://schemas.microsoft.com/office/drawing/2014/main" id="{68453C00-C54A-4821-BC12-A943446B807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5" name="Text Box 65">
          <a:extLst>
            <a:ext uri="{FF2B5EF4-FFF2-40B4-BE49-F238E27FC236}">
              <a16:creationId xmlns:a16="http://schemas.microsoft.com/office/drawing/2014/main" id="{5E7277BE-5F17-42F8-A2DA-DDF61DA3D5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6" name="Text Box 66">
          <a:extLst>
            <a:ext uri="{FF2B5EF4-FFF2-40B4-BE49-F238E27FC236}">
              <a16:creationId xmlns:a16="http://schemas.microsoft.com/office/drawing/2014/main" id="{C9210E4F-D18C-4E0A-8FBA-59BDDFCF1E5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7" name="Text Box 67">
          <a:extLst>
            <a:ext uri="{FF2B5EF4-FFF2-40B4-BE49-F238E27FC236}">
              <a16:creationId xmlns:a16="http://schemas.microsoft.com/office/drawing/2014/main" id="{05CB0473-B4EB-4E93-94DA-D0F7CBB52AC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8" name="Text Box 17">
          <a:extLst>
            <a:ext uri="{FF2B5EF4-FFF2-40B4-BE49-F238E27FC236}">
              <a16:creationId xmlns:a16="http://schemas.microsoft.com/office/drawing/2014/main" id="{43CE4D5B-BF29-4590-A143-F88EB7B13C3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49" name="Text Box 18">
          <a:extLst>
            <a:ext uri="{FF2B5EF4-FFF2-40B4-BE49-F238E27FC236}">
              <a16:creationId xmlns:a16="http://schemas.microsoft.com/office/drawing/2014/main" id="{258E7A84-5F15-4B39-AB3A-8B88F0D4CCC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0" name="Text Box 19">
          <a:extLst>
            <a:ext uri="{FF2B5EF4-FFF2-40B4-BE49-F238E27FC236}">
              <a16:creationId xmlns:a16="http://schemas.microsoft.com/office/drawing/2014/main" id="{5D3CC86A-E3C9-42EE-987E-ACD1FA33295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1" name="Text Box 20">
          <a:extLst>
            <a:ext uri="{FF2B5EF4-FFF2-40B4-BE49-F238E27FC236}">
              <a16:creationId xmlns:a16="http://schemas.microsoft.com/office/drawing/2014/main" id="{95D5C99D-451F-4B1A-A7FF-279557251ED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2" name="Text Box 21">
          <a:extLst>
            <a:ext uri="{FF2B5EF4-FFF2-40B4-BE49-F238E27FC236}">
              <a16:creationId xmlns:a16="http://schemas.microsoft.com/office/drawing/2014/main" id="{F08539DA-021B-4551-A328-E1753DDD013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3" name="Text Box 22">
          <a:extLst>
            <a:ext uri="{FF2B5EF4-FFF2-40B4-BE49-F238E27FC236}">
              <a16:creationId xmlns:a16="http://schemas.microsoft.com/office/drawing/2014/main" id="{AC8B4B74-D9A2-4863-A0C8-DB4D2C038F3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4" name="Text Box 23">
          <a:extLst>
            <a:ext uri="{FF2B5EF4-FFF2-40B4-BE49-F238E27FC236}">
              <a16:creationId xmlns:a16="http://schemas.microsoft.com/office/drawing/2014/main" id="{F168E896-DC66-40F8-B51C-D65C472A97A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5" name="Text Box 24">
          <a:extLst>
            <a:ext uri="{FF2B5EF4-FFF2-40B4-BE49-F238E27FC236}">
              <a16:creationId xmlns:a16="http://schemas.microsoft.com/office/drawing/2014/main" id="{E3955804-BDD9-41A9-BA03-54E2EAE80E2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6" name="Text Box 25">
          <a:extLst>
            <a:ext uri="{FF2B5EF4-FFF2-40B4-BE49-F238E27FC236}">
              <a16:creationId xmlns:a16="http://schemas.microsoft.com/office/drawing/2014/main" id="{58A93EE4-AEEE-4E6E-A2C2-86BF3452D5F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7" name="Text Box 26">
          <a:extLst>
            <a:ext uri="{FF2B5EF4-FFF2-40B4-BE49-F238E27FC236}">
              <a16:creationId xmlns:a16="http://schemas.microsoft.com/office/drawing/2014/main" id="{406E2583-C1C3-4DA6-B992-4EEFB6E86A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8" name="Text Box 27">
          <a:extLst>
            <a:ext uri="{FF2B5EF4-FFF2-40B4-BE49-F238E27FC236}">
              <a16:creationId xmlns:a16="http://schemas.microsoft.com/office/drawing/2014/main" id="{3BD1166C-D17A-4E85-8CB9-9AD4AF4BD7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59" name="Text Box 28">
          <a:extLst>
            <a:ext uri="{FF2B5EF4-FFF2-40B4-BE49-F238E27FC236}">
              <a16:creationId xmlns:a16="http://schemas.microsoft.com/office/drawing/2014/main" id="{6E665F3C-6A3A-4296-9E99-91B1C062A2A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0" name="Text Box 29">
          <a:extLst>
            <a:ext uri="{FF2B5EF4-FFF2-40B4-BE49-F238E27FC236}">
              <a16:creationId xmlns:a16="http://schemas.microsoft.com/office/drawing/2014/main" id="{3BF302A5-0336-48D0-B126-59055B38DF7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1" name="Text Box 30">
          <a:extLst>
            <a:ext uri="{FF2B5EF4-FFF2-40B4-BE49-F238E27FC236}">
              <a16:creationId xmlns:a16="http://schemas.microsoft.com/office/drawing/2014/main" id="{D7DE756F-562F-4685-AB72-5478EB8B5E3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2" name="Text Box 31">
          <a:extLst>
            <a:ext uri="{FF2B5EF4-FFF2-40B4-BE49-F238E27FC236}">
              <a16:creationId xmlns:a16="http://schemas.microsoft.com/office/drawing/2014/main" id="{7C50C5F8-10BC-456A-BF9A-6D0017AC194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3" name="Text Box 32">
          <a:extLst>
            <a:ext uri="{FF2B5EF4-FFF2-40B4-BE49-F238E27FC236}">
              <a16:creationId xmlns:a16="http://schemas.microsoft.com/office/drawing/2014/main" id="{35F7AFEF-0E28-4E2A-A684-4F3060E0E7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4" name="Text Box 33">
          <a:extLst>
            <a:ext uri="{FF2B5EF4-FFF2-40B4-BE49-F238E27FC236}">
              <a16:creationId xmlns:a16="http://schemas.microsoft.com/office/drawing/2014/main" id="{5B6B165D-7C51-4BB4-9986-6EF5DC72790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5" name="Text Box 34">
          <a:extLst>
            <a:ext uri="{FF2B5EF4-FFF2-40B4-BE49-F238E27FC236}">
              <a16:creationId xmlns:a16="http://schemas.microsoft.com/office/drawing/2014/main" id="{CAFF111B-BEE3-47CA-8337-707C5A19D0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6" name="Text Box 35">
          <a:extLst>
            <a:ext uri="{FF2B5EF4-FFF2-40B4-BE49-F238E27FC236}">
              <a16:creationId xmlns:a16="http://schemas.microsoft.com/office/drawing/2014/main" id="{F6B7AE66-6FF6-4367-AA8A-BDE88ABBBB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7" name="Text Box 36">
          <a:extLst>
            <a:ext uri="{FF2B5EF4-FFF2-40B4-BE49-F238E27FC236}">
              <a16:creationId xmlns:a16="http://schemas.microsoft.com/office/drawing/2014/main" id="{85EB82CC-CE1C-4D5A-B702-EA1065C4E00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8" name="Text Box 37">
          <a:extLst>
            <a:ext uri="{FF2B5EF4-FFF2-40B4-BE49-F238E27FC236}">
              <a16:creationId xmlns:a16="http://schemas.microsoft.com/office/drawing/2014/main" id="{83CF4DE5-51FF-4FE2-935D-9399F012486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69" name="Text Box 38">
          <a:extLst>
            <a:ext uri="{FF2B5EF4-FFF2-40B4-BE49-F238E27FC236}">
              <a16:creationId xmlns:a16="http://schemas.microsoft.com/office/drawing/2014/main" id="{00D9EEA3-C6A3-4697-B3CE-8384C7E0342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0" name="Text Box 39">
          <a:extLst>
            <a:ext uri="{FF2B5EF4-FFF2-40B4-BE49-F238E27FC236}">
              <a16:creationId xmlns:a16="http://schemas.microsoft.com/office/drawing/2014/main" id="{B448065C-172A-4B80-8343-521033ADDBC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1" name="Text Box 40">
          <a:extLst>
            <a:ext uri="{FF2B5EF4-FFF2-40B4-BE49-F238E27FC236}">
              <a16:creationId xmlns:a16="http://schemas.microsoft.com/office/drawing/2014/main" id="{E630FB7A-A5AF-4EBE-99CF-8CBF2DFADD7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2" name="Text Box 41">
          <a:extLst>
            <a:ext uri="{FF2B5EF4-FFF2-40B4-BE49-F238E27FC236}">
              <a16:creationId xmlns:a16="http://schemas.microsoft.com/office/drawing/2014/main" id="{455608B4-3B05-4782-9648-C302A45527F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3" name="Text Box 42">
          <a:extLst>
            <a:ext uri="{FF2B5EF4-FFF2-40B4-BE49-F238E27FC236}">
              <a16:creationId xmlns:a16="http://schemas.microsoft.com/office/drawing/2014/main" id="{FD669E5F-E4DF-4C4D-91A7-F104C2BBE04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4" name="Text Box 43">
          <a:extLst>
            <a:ext uri="{FF2B5EF4-FFF2-40B4-BE49-F238E27FC236}">
              <a16:creationId xmlns:a16="http://schemas.microsoft.com/office/drawing/2014/main" id="{99E0AF30-A062-47F1-A075-0D76BB74BE8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5" name="Text Box 44">
          <a:extLst>
            <a:ext uri="{FF2B5EF4-FFF2-40B4-BE49-F238E27FC236}">
              <a16:creationId xmlns:a16="http://schemas.microsoft.com/office/drawing/2014/main" id="{F13A4A94-1DBF-44BB-8352-1FB4B64B8D6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6" name="Text Box 45">
          <a:extLst>
            <a:ext uri="{FF2B5EF4-FFF2-40B4-BE49-F238E27FC236}">
              <a16:creationId xmlns:a16="http://schemas.microsoft.com/office/drawing/2014/main" id="{B212F130-42B6-4900-A61D-E023F081AB1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7" name="Text Box 46">
          <a:extLst>
            <a:ext uri="{FF2B5EF4-FFF2-40B4-BE49-F238E27FC236}">
              <a16:creationId xmlns:a16="http://schemas.microsoft.com/office/drawing/2014/main" id="{2B5AAC3C-6A5D-42B8-8C41-40FCC924872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8" name="Text Box 47">
          <a:extLst>
            <a:ext uri="{FF2B5EF4-FFF2-40B4-BE49-F238E27FC236}">
              <a16:creationId xmlns:a16="http://schemas.microsoft.com/office/drawing/2014/main" id="{25F4BFE7-68B1-4B3B-860E-E9A44536A2D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79" name="Text Box 48">
          <a:extLst>
            <a:ext uri="{FF2B5EF4-FFF2-40B4-BE49-F238E27FC236}">
              <a16:creationId xmlns:a16="http://schemas.microsoft.com/office/drawing/2014/main" id="{0F42B870-D717-4BE0-B822-BE2116D5E14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0" name="Text Box 49">
          <a:extLst>
            <a:ext uri="{FF2B5EF4-FFF2-40B4-BE49-F238E27FC236}">
              <a16:creationId xmlns:a16="http://schemas.microsoft.com/office/drawing/2014/main" id="{B888B604-124D-4311-B936-41C25D93A29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1" name="Text Box 50">
          <a:extLst>
            <a:ext uri="{FF2B5EF4-FFF2-40B4-BE49-F238E27FC236}">
              <a16:creationId xmlns:a16="http://schemas.microsoft.com/office/drawing/2014/main" id="{0BAB8B1D-591F-4091-BBF2-6D44369D687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2" name="Text Box 51">
          <a:extLst>
            <a:ext uri="{FF2B5EF4-FFF2-40B4-BE49-F238E27FC236}">
              <a16:creationId xmlns:a16="http://schemas.microsoft.com/office/drawing/2014/main" id="{A41E31C7-597F-4595-8E3B-11876BB526A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3" name="Text Box 52">
          <a:extLst>
            <a:ext uri="{FF2B5EF4-FFF2-40B4-BE49-F238E27FC236}">
              <a16:creationId xmlns:a16="http://schemas.microsoft.com/office/drawing/2014/main" id="{72E7B1CC-2B64-4015-851F-9D1A55C8FBB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4" name="Text Box 53">
          <a:extLst>
            <a:ext uri="{FF2B5EF4-FFF2-40B4-BE49-F238E27FC236}">
              <a16:creationId xmlns:a16="http://schemas.microsoft.com/office/drawing/2014/main" id="{902B3DF0-4B79-4754-ABD4-942E675AEDC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5" name="Text Box 54">
          <a:extLst>
            <a:ext uri="{FF2B5EF4-FFF2-40B4-BE49-F238E27FC236}">
              <a16:creationId xmlns:a16="http://schemas.microsoft.com/office/drawing/2014/main" id="{B1792A59-EEA1-407A-B1A0-147F374EBE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6" name="Text Box 55">
          <a:extLst>
            <a:ext uri="{FF2B5EF4-FFF2-40B4-BE49-F238E27FC236}">
              <a16:creationId xmlns:a16="http://schemas.microsoft.com/office/drawing/2014/main" id="{D4D55F66-CC07-4D3A-9BB3-CAD92A5A157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7" name="Text Box 56">
          <a:extLst>
            <a:ext uri="{FF2B5EF4-FFF2-40B4-BE49-F238E27FC236}">
              <a16:creationId xmlns:a16="http://schemas.microsoft.com/office/drawing/2014/main" id="{A7A97F92-36D0-4EAF-A40E-A9E26F141CD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8" name="Text Box 57">
          <a:extLst>
            <a:ext uri="{FF2B5EF4-FFF2-40B4-BE49-F238E27FC236}">
              <a16:creationId xmlns:a16="http://schemas.microsoft.com/office/drawing/2014/main" id="{BCE60328-858A-401D-8F3C-211E6DC778B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89" name="Text Box 58">
          <a:extLst>
            <a:ext uri="{FF2B5EF4-FFF2-40B4-BE49-F238E27FC236}">
              <a16:creationId xmlns:a16="http://schemas.microsoft.com/office/drawing/2014/main" id="{0B22301D-6521-4FE7-8D21-73A500F8FA7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0" name="Text Box 59">
          <a:extLst>
            <a:ext uri="{FF2B5EF4-FFF2-40B4-BE49-F238E27FC236}">
              <a16:creationId xmlns:a16="http://schemas.microsoft.com/office/drawing/2014/main" id="{2D8BEBB2-9C44-4A19-8A07-DB5090FF4A0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1" name="Text Box 60">
          <a:extLst>
            <a:ext uri="{FF2B5EF4-FFF2-40B4-BE49-F238E27FC236}">
              <a16:creationId xmlns:a16="http://schemas.microsoft.com/office/drawing/2014/main" id="{CAC15FB2-A4E7-4EB4-90BB-F8BFB13DAE8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2" name="Text Box 61">
          <a:extLst>
            <a:ext uri="{FF2B5EF4-FFF2-40B4-BE49-F238E27FC236}">
              <a16:creationId xmlns:a16="http://schemas.microsoft.com/office/drawing/2014/main" id="{F118B04F-FBD2-4FB5-9DCE-874742A421A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3" name="Text Box 62">
          <a:extLst>
            <a:ext uri="{FF2B5EF4-FFF2-40B4-BE49-F238E27FC236}">
              <a16:creationId xmlns:a16="http://schemas.microsoft.com/office/drawing/2014/main" id="{2AE01671-339C-49D7-B9D6-301FA40E2C9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4" name="Text Box 63">
          <a:extLst>
            <a:ext uri="{FF2B5EF4-FFF2-40B4-BE49-F238E27FC236}">
              <a16:creationId xmlns:a16="http://schemas.microsoft.com/office/drawing/2014/main" id="{3D9D1771-56A4-477C-BA50-66ACEE66C05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5" name="Text Box 64">
          <a:extLst>
            <a:ext uri="{FF2B5EF4-FFF2-40B4-BE49-F238E27FC236}">
              <a16:creationId xmlns:a16="http://schemas.microsoft.com/office/drawing/2014/main" id="{4088E999-000D-4EA5-A24D-757824A42B2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6" name="Text Box 65">
          <a:extLst>
            <a:ext uri="{FF2B5EF4-FFF2-40B4-BE49-F238E27FC236}">
              <a16:creationId xmlns:a16="http://schemas.microsoft.com/office/drawing/2014/main" id="{7322E964-9698-4AC6-8C15-E6A2C7A772D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7" name="Text Box 66">
          <a:extLst>
            <a:ext uri="{FF2B5EF4-FFF2-40B4-BE49-F238E27FC236}">
              <a16:creationId xmlns:a16="http://schemas.microsoft.com/office/drawing/2014/main" id="{9994BC96-E724-4BAF-B486-96B52F21E8B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8" name="Text Box 67">
          <a:extLst>
            <a:ext uri="{FF2B5EF4-FFF2-40B4-BE49-F238E27FC236}">
              <a16:creationId xmlns:a16="http://schemas.microsoft.com/office/drawing/2014/main" id="{494B84F3-82D1-4026-9000-3DFBD8A838B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899" name="Text Box 17">
          <a:extLst>
            <a:ext uri="{FF2B5EF4-FFF2-40B4-BE49-F238E27FC236}">
              <a16:creationId xmlns:a16="http://schemas.microsoft.com/office/drawing/2014/main" id="{9C37D0E6-C04B-4CA1-8E0C-797708317F6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0" name="Text Box 18">
          <a:extLst>
            <a:ext uri="{FF2B5EF4-FFF2-40B4-BE49-F238E27FC236}">
              <a16:creationId xmlns:a16="http://schemas.microsoft.com/office/drawing/2014/main" id="{F2F3D241-CBB3-4C81-9192-BE5CF665B6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1" name="Text Box 19">
          <a:extLst>
            <a:ext uri="{FF2B5EF4-FFF2-40B4-BE49-F238E27FC236}">
              <a16:creationId xmlns:a16="http://schemas.microsoft.com/office/drawing/2014/main" id="{081DBB9B-D37B-4A79-978E-0DBE1EFD754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2" name="Text Box 20">
          <a:extLst>
            <a:ext uri="{FF2B5EF4-FFF2-40B4-BE49-F238E27FC236}">
              <a16:creationId xmlns:a16="http://schemas.microsoft.com/office/drawing/2014/main" id="{E0A087EE-2B61-4196-B820-F87D641A975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3" name="Text Box 21">
          <a:extLst>
            <a:ext uri="{FF2B5EF4-FFF2-40B4-BE49-F238E27FC236}">
              <a16:creationId xmlns:a16="http://schemas.microsoft.com/office/drawing/2014/main" id="{3D37DD38-6135-4106-8AD0-9903B23AD903}"/>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4" name="Text Box 22">
          <a:extLst>
            <a:ext uri="{FF2B5EF4-FFF2-40B4-BE49-F238E27FC236}">
              <a16:creationId xmlns:a16="http://schemas.microsoft.com/office/drawing/2014/main" id="{A6C57E54-A1F5-49BF-8F2A-5E527E26891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5" name="Text Box 23">
          <a:extLst>
            <a:ext uri="{FF2B5EF4-FFF2-40B4-BE49-F238E27FC236}">
              <a16:creationId xmlns:a16="http://schemas.microsoft.com/office/drawing/2014/main" id="{B727416B-2653-45CB-B56E-7762F45B8C2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6" name="Text Box 24">
          <a:extLst>
            <a:ext uri="{FF2B5EF4-FFF2-40B4-BE49-F238E27FC236}">
              <a16:creationId xmlns:a16="http://schemas.microsoft.com/office/drawing/2014/main" id="{DBFAF40D-7889-4B4B-B8F3-4CD0B852C57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7" name="Text Box 25">
          <a:extLst>
            <a:ext uri="{FF2B5EF4-FFF2-40B4-BE49-F238E27FC236}">
              <a16:creationId xmlns:a16="http://schemas.microsoft.com/office/drawing/2014/main" id="{12ECEE85-8DC1-4A80-BE40-BAF55B3F6D8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8" name="Text Box 26">
          <a:extLst>
            <a:ext uri="{FF2B5EF4-FFF2-40B4-BE49-F238E27FC236}">
              <a16:creationId xmlns:a16="http://schemas.microsoft.com/office/drawing/2014/main" id="{5404D44E-9554-464B-9481-BE72F3F84C7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09" name="Text Box 27">
          <a:extLst>
            <a:ext uri="{FF2B5EF4-FFF2-40B4-BE49-F238E27FC236}">
              <a16:creationId xmlns:a16="http://schemas.microsoft.com/office/drawing/2014/main" id="{4A563C58-CE5F-4561-B30E-046B2558249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0" name="Text Box 28">
          <a:extLst>
            <a:ext uri="{FF2B5EF4-FFF2-40B4-BE49-F238E27FC236}">
              <a16:creationId xmlns:a16="http://schemas.microsoft.com/office/drawing/2014/main" id="{48795612-8E8D-4408-B024-E361DF9690F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1" name="Text Box 29">
          <a:extLst>
            <a:ext uri="{FF2B5EF4-FFF2-40B4-BE49-F238E27FC236}">
              <a16:creationId xmlns:a16="http://schemas.microsoft.com/office/drawing/2014/main" id="{D72B4731-24A4-444F-AD59-B26861A1F4A7}"/>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2" name="Text Box 30">
          <a:extLst>
            <a:ext uri="{FF2B5EF4-FFF2-40B4-BE49-F238E27FC236}">
              <a16:creationId xmlns:a16="http://schemas.microsoft.com/office/drawing/2014/main" id="{D8BF4795-9BE1-4C33-82D2-CA25F120414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3" name="Text Box 31">
          <a:extLst>
            <a:ext uri="{FF2B5EF4-FFF2-40B4-BE49-F238E27FC236}">
              <a16:creationId xmlns:a16="http://schemas.microsoft.com/office/drawing/2014/main" id="{45700B7B-311D-4307-BB39-6ECE3E735BB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4" name="Text Box 32">
          <a:extLst>
            <a:ext uri="{FF2B5EF4-FFF2-40B4-BE49-F238E27FC236}">
              <a16:creationId xmlns:a16="http://schemas.microsoft.com/office/drawing/2014/main" id="{C903C517-9863-47D6-B240-C8C53ACC9BF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5" name="Text Box 33">
          <a:extLst>
            <a:ext uri="{FF2B5EF4-FFF2-40B4-BE49-F238E27FC236}">
              <a16:creationId xmlns:a16="http://schemas.microsoft.com/office/drawing/2014/main" id="{FB9DD31E-23E4-41FE-AD8B-80B7B7874E1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6" name="Text Box 34">
          <a:extLst>
            <a:ext uri="{FF2B5EF4-FFF2-40B4-BE49-F238E27FC236}">
              <a16:creationId xmlns:a16="http://schemas.microsoft.com/office/drawing/2014/main" id="{3A17F27A-F3AF-4D19-8AFE-BC4436D0D9C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7" name="Text Box 35">
          <a:extLst>
            <a:ext uri="{FF2B5EF4-FFF2-40B4-BE49-F238E27FC236}">
              <a16:creationId xmlns:a16="http://schemas.microsoft.com/office/drawing/2014/main" id="{63D0A2EA-471E-4C07-834F-87A7035F709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8" name="Text Box 36">
          <a:extLst>
            <a:ext uri="{FF2B5EF4-FFF2-40B4-BE49-F238E27FC236}">
              <a16:creationId xmlns:a16="http://schemas.microsoft.com/office/drawing/2014/main" id="{45A8BC1B-72CD-4963-A7BB-186B9E5A929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19" name="Text Box 37">
          <a:extLst>
            <a:ext uri="{FF2B5EF4-FFF2-40B4-BE49-F238E27FC236}">
              <a16:creationId xmlns:a16="http://schemas.microsoft.com/office/drawing/2014/main" id="{BD1F3CDF-4EBF-4D0C-ACFE-E732F167FAB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0" name="Text Box 38">
          <a:extLst>
            <a:ext uri="{FF2B5EF4-FFF2-40B4-BE49-F238E27FC236}">
              <a16:creationId xmlns:a16="http://schemas.microsoft.com/office/drawing/2014/main" id="{45E0691A-7B34-4E0E-8C20-60B11532E7C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1" name="Text Box 39">
          <a:extLst>
            <a:ext uri="{FF2B5EF4-FFF2-40B4-BE49-F238E27FC236}">
              <a16:creationId xmlns:a16="http://schemas.microsoft.com/office/drawing/2014/main" id="{89349BE6-0D3C-4F13-9EDF-88E2AFEC2288}"/>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2" name="Text Box 40">
          <a:extLst>
            <a:ext uri="{FF2B5EF4-FFF2-40B4-BE49-F238E27FC236}">
              <a16:creationId xmlns:a16="http://schemas.microsoft.com/office/drawing/2014/main" id="{1A01E08F-990C-47CB-81DA-85F36873E41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3" name="Text Box 41">
          <a:extLst>
            <a:ext uri="{FF2B5EF4-FFF2-40B4-BE49-F238E27FC236}">
              <a16:creationId xmlns:a16="http://schemas.microsoft.com/office/drawing/2014/main" id="{86E28E1F-0A58-4134-9EF5-7315BCF3061F}"/>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4" name="Text Box 42">
          <a:extLst>
            <a:ext uri="{FF2B5EF4-FFF2-40B4-BE49-F238E27FC236}">
              <a16:creationId xmlns:a16="http://schemas.microsoft.com/office/drawing/2014/main" id="{2E3CF06B-FFF5-45A8-915A-B4852AFE0A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5" name="Text Box 43">
          <a:extLst>
            <a:ext uri="{FF2B5EF4-FFF2-40B4-BE49-F238E27FC236}">
              <a16:creationId xmlns:a16="http://schemas.microsoft.com/office/drawing/2014/main" id="{3B362971-6C51-48C5-9398-22EFC74E2BD4}"/>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6" name="Text Box 44">
          <a:extLst>
            <a:ext uri="{FF2B5EF4-FFF2-40B4-BE49-F238E27FC236}">
              <a16:creationId xmlns:a16="http://schemas.microsoft.com/office/drawing/2014/main" id="{452193F0-9FFB-40E7-A208-0BCA13ABD0C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7" name="Text Box 45">
          <a:extLst>
            <a:ext uri="{FF2B5EF4-FFF2-40B4-BE49-F238E27FC236}">
              <a16:creationId xmlns:a16="http://schemas.microsoft.com/office/drawing/2014/main" id="{9A2A169F-4E09-48E8-A23A-0F58B93E113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8" name="Text Box 46">
          <a:extLst>
            <a:ext uri="{FF2B5EF4-FFF2-40B4-BE49-F238E27FC236}">
              <a16:creationId xmlns:a16="http://schemas.microsoft.com/office/drawing/2014/main" id="{DA2320C1-1A27-4268-BC0A-C208737FB3F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29" name="Text Box 47">
          <a:extLst>
            <a:ext uri="{FF2B5EF4-FFF2-40B4-BE49-F238E27FC236}">
              <a16:creationId xmlns:a16="http://schemas.microsoft.com/office/drawing/2014/main" id="{7A303633-4B66-4513-A231-CE3227099D4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0" name="Text Box 48">
          <a:extLst>
            <a:ext uri="{FF2B5EF4-FFF2-40B4-BE49-F238E27FC236}">
              <a16:creationId xmlns:a16="http://schemas.microsoft.com/office/drawing/2014/main" id="{871EF168-3138-401E-842F-8DAA6DD840F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1" name="Text Box 49">
          <a:extLst>
            <a:ext uri="{FF2B5EF4-FFF2-40B4-BE49-F238E27FC236}">
              <a16:creationId xmlns:a16="http://schemas.microsoft.com/office/drawing/2014/main" id="{6785A459-CB0D-4912-BBF0-D82CC52FCF6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2" name="Text Box 50">
          <a:extLst>
            <a:ext uri="{FF2B5EF4-FFF2-40B4-BE49-F238E27FC236}">
              <a16:creationId xmlns:a16="http://schemas.microsoft.com/office/drawing/2014/main" id="{B70A4C19-38F3-43C9-B8C0-66B6ABE8678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3" name="Text Box 51">
          <a:extLst>
            <a:ext uri="{FF2B5EF4-FFF2-40B4-BE49-F238E27FC236}">
              <a16:creationId xmlns:a16="http://schemas.microsoft.com/office/drawing/2014/main" id="{FB75FB30-9162-41F5-BFB8-FF661352DB8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4" name="Text Box 52">
          <a:extLst>
            <a:ext uri="{FF2B5EF4-FFF2-40B4-BE49-F238E27FC236}">
              <a16:creationId xmlns:a16="http://schemas.microsoft.com/office/drawing/2014/main" id="{E58F8B45-5AC2-466C-876A-107B80D3412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5" name="Text Box 53">
          <a:extLst>
            <a:ext uri="{FF2B5EF4-FFF2-40B4-BE49-F238E27FC236}">
              <a16:creationId xmlns:a16="http://schemas.microsoft.com/office/drawing/2014/main" id="{CEF91C9C-0A2F-4C8E-9B16-2C918F16A47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6" name="Text Box 54">
          <a:extLst>
            <a:ext uri="{FF2B5EF4-FFF2-40B4-BE49-F238E27FC236}">
              <a16:creationId xmlns:a16="http://schemas.microsoft.com/office/drawing/2014/main" id="{9A6816BE-00A7-4DF4-9C75-A617FD1B572B}"/>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7" name="Text Box 55">
          <a:extLst>
            <a:ext uri="{FF2B5EF4-FFF2-40B4-BE49-F238E27FC236}">
              <a16:creationId xmlns:a16="http://schemas.microsoft.com/office/drawing/2014/main" id="{C0C4C25E-383B-4C3E-A7C8-FFC63B33BB61}"/>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8" name="Text Box 56">
          <a:extLst>
            <a:ext uri="{FF2B5EF4-FFF2-40B4-BE49-F238E27FC236}">
              <a16:creationId xmlns:a16="http://schemas.microsoft.com/office/drawing/2014/main" id="{2DF11A29-C366-474B-A91D-68407AAFC66A}"/>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39" name="Text Box 57">
          <a:extLst>
            <a:ext uri="{FF2B5EF4-FFF2-40B4-BE49-F238E27FC236}">
              <a16:creationId xmlns:a16="http://schemas.microsoft.com/office/drawing/2014/main" id="{E23E3D5B-3256-4C83-BFF8-F39C3E2FACDD}"/>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0" name="Text Box 58">
          <a:extLst>
            <a:ext uri="{FF2B5EF4-FFF2-40B4-BE49-F238E27FC236}">
              <a16:creationId xmlns:a16="http://schemas.microsoft.com/office/drawing/2014/main" id="{BD345E0C-BDC5-4263-ACD6-F2763824264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1" name="Text Box 59">
          <a:extLst>
            <a:ext uri="{FF2B5EF4-FFF2-40B4-BE49-F238E27FC236}">
              <a16:creationId xmlns:a16="http://schemas.microsoft.com/office/drawing/2014/main" id="{6571612A-8906-4796-9249-F1FD193F168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2" name="Text Box 60">
          <a:extLst>
            <a:ext uri="{FF2B5EF4-FFF2-40B4-BE49-F238E27FC236}">
              <a16:creationId xmlns:a16="http://schemas.microsoft.com/office/drawing/2014/main" id="{E343FF93-DDC9-4C2C-848B-30959242C990}"/>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3" name="Text Box 61">
          <a:extLst>
            <a:ext uri="{FF2B5EF4-FFF2-40B4-BE49-F238E27FC236}">
              <a16:creationId xmlns:a16="http://schemas.microsoft.com/office/drawing/2014/main" id="{19D60A5D-46CE-4433-BB95-D3F780ADA519}"/>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4" name="Text Box 62">
          <a:extLst>
            <a:ext uri="{FF2B5EF4-FFF2-40B4-BE49-F238E27FC236}">
              <a16:creationId xmlns:a16="http://schemas.microsoft.com/office/drawing/2014/main" id="{80F29EAE-A659-4A34-A17B-7910C147D675}"/>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5" name="Text Box 63">
          <a:extLst>
            <a:ext uri="{FF2B5EF4-FFF2-40B4-BE49-F238E27FC236}">
              <a16:creationId xmlns:a16="http://schemas.microsoft.com/office/drawing/2014/main" id="{CA899364-1DD0-45FB-917D-A43EC036FF8E}"/>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6" name="Text Box 64">
          <a:extLst>
            <a:ext uri="{FF2B5EF4-FFF2-40B4-BE49-F238E27FC236}">
              <a16:creationId xmlns:a16="http://schemas.microsoft.com/office/drawing/2014/main" id="{B44F14F5-1126-41BB-8F4C-5BA076A83D96}"/>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7" name="Text Box 65">
          <a:extLst>
            <a:ext uri="{FF2B5EF4-FFF2-40B4-BE49-F238E27FC236}">
              <a16:creationId xmlns:a16="http://schemas.microsoft.com/office/drawing/2014/main" id="{15A61A2C-4D32-4295-9772-7102424F5B1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8" name="Text Box 66">
          <a:extLst>
            <a:ext uri="{FF2B5EF4-FFF2-40B4-BE49-F238E27FC236}">
              <a16:creationId xmlns:a16="http://schemas.microsoft.com/office/drawing/2014/main" id="{10366413-AE3B-4336-8AD8-B79C0F45A952}"/>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85725</xdr:rowOff>
    </xdr:to>
    <xdr:sp macro="" textlink="">
      <xdr:nvSpPr>
        <xdr:cNvPr id="1949" name="Text Box 67">
          <a:extLst>
            <a:ext uri="{FF2B5EF4-FFF2-40B4-BE49-F238E27FC236}">
              <a16:creationId xmlns:a16="http://schemas.microsoft.com/office/drawing/2014/main" id="{DD5C3CED-B17A-40C1-A3B1-427FA13C690C}"/>
            </a:ext>
          </a:extLst>
        </xdr:cNvPr>
        <xdr:cNvSpPr txBox="1">
          <a:spLocks noChangeArrowheads="1"/>
        </xdr:cNvSpPr>
      </xdr:nvSpPr>
      <xdr:spPr bwMode="auto">
        <a:xfrm>
          <a:off x="4552950" y="64684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0" name="Text Box 17">
          <a:extLst>
            <a:ext uri="{FF2B5EF4-FFF2-40B4-BE49-F238E27FC236}">
              <a16:creationId xmlns:a16="http://schemas.microsoft.com/office/drawing/2014/main" id="{5210860B-E2B6-4ECD-9338-7FD0367E8B2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1" name="Text Box 18">
          <a:extLst>
            <a:ext uri="{FF2B5EF4-FFF2-40B4-BE49-F238E27FC236}">
              <a16:creationId xmlns:a16="http://schemas.microsoft.com/office/drawing/2014/main" id="{2D675B8E-051F-483E-A978-B18BBAE9670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2" name="Text Box 19">
          <a:extLst>
            <a:ext uri="{FF2B5EF4-FFF2-40B4-BE49-F238E27FC236}">
              <a16:creationId xmlns:a16="http://schemas.microsoft.com/office/drawing/2014/main" id="{0B5B7A76-005A-4786-8DA5-EF50DE58BDD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3" name="Text Box 20">
          <a:extLst>
            <a:ext uri="{FF2B5EF4-FFF2-40B4-BE49-F238E27FC236}">
              <a16:creationId xmlns:a16="http://schemas.microsoft.com/office/drawing/2014/main" id="{3D66EED3-0E60-44A8-BFB0-C945D025B5E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4" name="Text Box 21">
          <a:extLst>
            <a:ext uri="{FF2B5EF4-FFF2-40B4-BE49-F238E27FC236}">
              <a16:creationId xmlns:a16="http://schemas.microsoft.com/office/drawing/2014/main" id="{2766F3F0-B576-4295-91CE-A50F2379083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5" name="Text Box 22">
          <a:extLst>
            <a:ext uri="{FF2B5EF4-FFF2-40B4-BE49-F238E27FC236}">
              <a16:creationId xmlns:a16="http://schemas.microsoft.com/office/drawing/2014/main" id="{1D63BCF9-CAE2-4446-8F34-29C2EC75E24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6" name="Text Box 23">
          <a:extLst>
            <a:ext uri="{FF2B5EF4-FFF2-40B4-BE49-F238E27FC236}">
              <a16:creationId xmlns:a16="http://schemas.microsoft.com/office/drawing/2014/main" id="{903B7893-EB0A-4CB7-914B-D2ED3443D46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7" name="Text Box 24">
          <a:extLst>
            <a:ext uri="{FF2B5EF4-FFF2-40B4-BE49-F238E27FC236}">
              <a16:creationId xmlns:a16="http://schemas.microsoft.com/office/drawing/2014/main" id="{C9EA3AB2-FBB1-4325-83C6-8A8932B1551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8" name="Text Box 25">
          <a:extLst>
            <a:ext uri="{FF2B5EF4-FFF2-40B4-BE49-F238E27FC236}">
              <a16:creationId xmlns:a16="http://schemas.microsoft.com/office/drawing/2014/main" id="{AC3D6802-9D03-4BD9-A0EC-3884EE97F7F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59" name="Text Box 26">
          <a:extLst>
            <a:ext uri="{FF2B5EF4-FFF2-40B4-BE49-F238E27FC236}">
              <a16:creationId xmlns:a16="http://schemas.microsoft.com/office/drawing/2014/main" id="{9B99D26C-B3F4-4BDE-917D-41309D41215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0" name="Text Box 27">
          <a:extLst>
            <a:ext uri="{FF2B5EF4-FFF2-40B4-BE49-F238E27FC236}">
              <a16:creationId xmlns:a16="http://schemas.microsoft.com/office/drawing/2014/main" id="{56BBBC0E-086F-43E9-8915-D076CF6EF03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1" name="Text Box 28">
          <a:extLst>
            <a:ext uri="{FF2B5EF4-FFF2-40B4-BE49-F238E27FC236}">
              <a16:creationId xmlns:a16="http://schemas.microsoft.com/office/drawing/2014/main" id="{0FD3D1CB-1A07-40DC-8F16-E8A4633ED78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2" name="Text Box 29">
          <a:extLst>
            <a:ext uri="{FF2B5EF4-FFF2-40B4-BE49-F238E27FC236}">
              <a16:creationId xmlns:a16="http://schemas.microsoft.com/office/drawing/2014/main" id="{D8F26453-45D1-416C-A717-7D0B2ED682E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3" name="Text Box 30">
          <a:extLst>
            <a:ext uri="{FF2B5EF4-FFF2-40B4-BE49-F238E27FC236}">
              <a16:creationId xmlns:a16="http://schemas.microsoft.com/office/drawing/2014/main" id="{39F51EDA-2A5C-4F63-B59D-BE17D723B25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4" name="Text Box 31">
          <a:extLst>
            <a:ext uri="{FF2B5EF4-FFF2-40B4-BE49-F238E27FC236}">
              <a16:creationId xmlns:a16="http://schemas.microsoft.com/office/drawing/2014/main" id="{355B97D1-2630-4221-B94C-BA546C89EA3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5" name="Text Box 32">
          <a:extLst>
            <a:ext uri="{FF2B5EF4-FFF2-40B4-BE49-F238E27FC236}">
              <a16:creationId xmlns:a16="http://schemas.microsoft.com/office/drawing/2014/main" id="{67580830-38AE-497C-834C-ECB768F27D2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6" name="Text Box 33">
          <a:extLst>
            <a:ext uri="{FF2B5EF4-FFF2-40B4-BE49-F238E27FC236}">
              <a16:creationId xmlns:a16="http://schemas.microsoft.com/office/drawing/2014/main" id="{F95F326A-6F30-4E69-8320-454944789B2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7" name="Text Box 34">
          <a:extLst>
            <a:ext uri="{FF2B5EF4-FFF2-40B4-BE49-F238E27FC236}">
              <a16:creationId xmlns:a16="http://schemas.microsoft.com/office/drawing/2014/main" id="{ABACB3ED-E809-4E3B-BB6C-A4472E0E3CA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8" name="Text Box 35">
          <a:extLst>
            <a:ext uri="{FF2B5EF4-FFF2-40B4-BE49-F238E27FC236}">
              <a16:creationId xmlns:a16="http://schemas.microsoft.com/office/drawing/2014/main" id="{53E36A7A-9C15-4297-85AD-E0D3528301F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69" name="Text Box 36">
          <a:extLst>
            <a:ext uri="{FF2B5EF4-FFF2-40B4-BE49-F238E27FC236}">
              <a16:creationId xmlns:a16="http://schemas.microsoft.com/office/drawing/2014/main" id="{060B4360-52A9-409E-BF12-BD1CC6182C5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0" name="Text Box 37">
          <a:extLst>
            <a:ext uri="{FF2B5EF4-FFF2-40B4-BE49-F238E27FC236}">
              <a16:creationId xmlns:a16="http://schemas.microsoft.com/office/drawing/2014/main" id="{E79EBFB6-C0BA-47FB-8F7D-24514819A24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1" name="Text Box 38">
          <a:extLst>
            <a:ext uri="{FF2B5EF4-FFF2-40B4-BE49-F238E27FC236}">
              <a16:creationId xmlns:a16="http://schemas.microsoft.com/office/drawing/2014/main" id="{B3564652-BB3C-4B9A-89C0-0B7F979F555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2" name="Text Box 39">
          <a:extLst>
            <a:ext uri="{FF2B5EF4-FFF2-40B4-BE49-F238E27FC236}">
              <a16:creationId xmlns:a16="http://schemas.microsoft.com/office/drawing/2014/main" id="{49A94AC1-95F3-49B0-9AD4-4DE30B0A935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3" name="Text Box 40">
          <a:extLst>
            <a:ext uri="{FF2B5EF4-FFF2-40B4-BE49-F238E27FC236}">
              <a16:creationId xmlns:a16="http://schemas.microsoft.com/office/drawing/2014/main" id="{D1BA09CE-7025-47D8-855C-EE82A150862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4" name="Text Box 41">
          <a:extLst>
            <a:ext uri="{FF2B5EF4-FFF2-40B4-BE49-F238E27FC236}">
              <a16:creationId xmlns:a16="http://schemas.microsoft.com/office/drawing/2014/main" id="{501D4E49-146D-481D-823E-23508943A3D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5" name="Text Box 42">
          <a:extLst>
            <a:ext uri="{FF2B5EF4-FFF2-40B4-BE49-F238E27FC236}">
              <a16:creationId xmlns:a16="http://schemas.microsoft.com/office/drawing/2014/main" id="{5E25BD61-D85B-479E-AC87-A78B1BEB8B6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6" name="Text Box 43">
          <a:extLst>
            <a:ext uri="{FF2B5EF4-FFF2-40B4-BE49-F238E27FC236}">
              <a16:creationId xmlns:a16="http://schemas.microsoft.com/office/drawing/2014/main" id="{6E5361E6-9ADE-42F2-9AF4-D2036F619DD1}"/>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7" name="Text Box 44">
          <a:extLst>
            <a:ext uri="{FF2B5EF4-FFF2-40B4-BE49-F238E27FC236}">
              <a16:creationId xmlns:a16="http://schemas.microsoft.com/office/drawing/2014/main" id="{B6B76E80-637D-40E5-8FFE-DDA6FB0175F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8" name="Text Box 45">
          <a:extLst>
            <a:ext uri="{FF2B5EF4-FFF2-40B4-BE49-F238E27FC236}">
              <a16:creationId xmlns:a16="http://schemas.microsoft.com/office/drawing/2014/main" id="{2ABEA8BD-AD34-4FD5-B694-31E506649DF1}"/>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79" name="Text Box 46">
          <a:extLst>
            <a:ext uri="{FF2B5EF4-FFF2-40B4-BE49-F238E27FC236}">
              <a16:creationId xmlns:a16="http://schemas.microsoft.com/office/drawing/2014/main" id="{6DFACBE3-50BC-4438-B7D9-BEE529B654EA}"/>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0" name="Text Box 47">
          <a:extLst>
            <a:ext uri="{FF2B5EF4-FFF2-40B4-BE49-F238E27FC236}">
              <a16:creationId xmlns:a16="http://schemas.microsoft.com/office/drawing/2014/main" id="{899BA470-B17C-419B-B10F-26D382E87B2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1" name="Text Box 48">
          <a:extLst>
            <a:ext uri="{FF2B5EF4-FFF2-40B4-BE49-F238E27FC236}">
              <a16:creationId xmlns:a16="http://schemas.microsoft.com/office/drawing/2014/main" id="{1B02F016-669B-45A8-8274-B04DE891402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2" name="Text Box 49">
          <a:extLst>
            <a:ext uri="{FF2B5EF4-FFF2-40B4-BE49-F238E27FC236}">
              <a16:creationId xmlns:a16="http://schemas.microsoft.com/office/drawing/2014/main" id="{4628D144-D9BD-4139-BDB2-12A86BE98EE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3" name="Text Box 50">
          <a:extLst>
            <a:ext uri="{FF2B5EF4-FFF2-40B4-BE49-F238E27FC236}">
              <a16:creationId xmlns:a16="http://schemas.microsoft.com/office/drawing/2014/main" id="{64D2C710-E057-4BA4-B76C-9BE50F4D232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4" name="Text Box 51">
          <a:extLst>
            <a:ext uri="{FF2B5EF4-FFF2-40B4-BE49-F238E27FC236}">
              <a16:creationId xmlns:a16="http://schemas.microsoft.com/office/drawing/2014/main" id="{1AB7E3B5-AC4F-4965-AD3B-DD31FA80B12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5" name="Text Box 52">
          <a:extLst>
            <a:ext uri="{FF2B5EF4-FFF2-40B4-BE49-F238E27FC236}">
              <a16:creationId xmlns:a16="http://schemas.microsoft.com/office/drawing/2014/main" id="{926E0BC0-7AA8-41DC-9398-73B1BF38CDB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6" name="Text Box 53">
          <a:extLst>
            <a:ext uri="{FF2B5EF4-FFF2-40B4-BE49-F238E27FC236}">
              <a16:creationId xmlns:a16="http://schemas.microsoft.com/office/drawing/2014/main" id="{FC000F8B-6CFA-4C5E-B07A-112AE293A74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7" name="Text Box 54">
          <a:extLst>
            <a:ext uri="{FF2B5EF4-FFF2-40B4-BE49-F238E27FC236}">
              <a16:creationId xmlns:a16="http://schemas.microsoft.com/office/drawing/2014/main" id="{9BD00E73-2509-4C84-8804-47FD5408144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8" name="Text Box 55">
          <a:extLst>
            <a:ext uri="{FF2B5EF4-FFF2-40B4-BE49-F238E27FC236}">
              <a16:creationId xmlns:a16="http://schemas.microsoft.com/office/drawing/2014/main" id="{FA890877-2B87-4175-9D93-F9CAED2E87C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89" name="Text Box 56">
          <a:extLst>
            <a:ext uri="{FF2B5EF4-FFF2-40B4-BE49-F238E27FC236}">
              <a16:creationId xmlns:a16="http://schemas.microsoft.com/office/drawing/2014/main" id="{AE9DA5C5-38CB-4BD7-BDCA-59C88A29CEC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0" name="Text Box 57">
          <a:extLst>
            <a:ext uri="{FF2B5EF4-FFF2-40B4-BE49-F238E27FC236}">
              <a16:creationId xmlns:a16="http://schemas.microsoft.com/office/drawing/2014/main" id="{2209AFB0-7FAC-4FAE-B98C-70977814877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1" name="Text Box 58">
          <a:extLst>
            <a:ext uri="{FF2B5EF4-FFF2-40B4-BE49-F238E27FC236}">
              <a16:creationId xmlns:a16="http://schemas.microsoft.com/office/drawing/2014/main" id="{6CB21D9F-3F30-4FD2-9AE3-899DBB35C650}"/>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2" name="Text Box 59">
          <a:extLst>
            <a:ext uri="{FF2B5EF4-FFF2-40B4-BE49-F238E27FC236}">
              <a16:creationId xmlns:a16="http://schemas.microsoft.com/office/drawing/2014/main" id="{9A9BCB86-A88E-467D-863F-EC8A1015AFB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3" name="Text Box 60">
          <a:extLst>
            <a:ext uri="{FF2B5EF4-FFF2-40B4-BE49-F238E27FC236}">
              <a16:creationId xmlns:a16="http://schemas.microsoft.com/office/drawing/2014/main" id="{B3A47DC3-1AA1-45E5-B4C8-599390E6272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4" name="Text Box 61">
          <a:extLst>
            <a:ext uri="{FF2B5EF4-FFF2-40B4-BE49-F238E27FC236}">
              <a16:creationId xmlns:a16="http://schemas.microsoft.com/office/drawing/2014/main" id="{4C679730-9347-49C2-A4C5-E3F16E38658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5" name="Text Box 62">
          <a:extLst>
            <a:ext uri="{FF2B5EF4-FFF2-40B4-BE49-F238E27FC236}">
              <a16:creationId xmlns:a16="http://schemas.microsoft.com/office/drawing/2014/main" id="{18CB6EE1-E4BB-4DF6-877F-0382B654881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6" name="Text Box 63">
          <a:extLst>
            <a:ext uri="{FF2B5EF4-FFF2-40B4-BE49-F238E27FC236}">
              <a16:creationId xmlns:a16="http://schemas.microsoft.com/office/drawing/2014/main" id="{CA1F5396-384A-4AF3-B2B9-B17278367020}"/>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7" name="Text Box 64">
          <a:extLst>
            <a:ext uri="{FF2B5EF4-FFF2-40B4-BE49-F238E27FC236}">
              <a16:creationId xmlns:a16="http://schemas.microsoft.com/office/drawing/2014/main" id="{C0277DCC-C931-4083-9BAA-DD7783558AC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8" name="Text Box 65">
          <a:extLst>
            <a:ext uri="{FF2B5EF4-FFF2-40B4-BE49-F238E27FC236}">
              <a16:creationId xmlns:a16="http://schemas.microsoft.com/office/drawing/2014/main" id="{045E33E7-F953-4737-863C-DCB4DC05F61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1999" name="Text Box 66">
          <a:extLst>
            <a:ext uri="{FF2B5EF4-FFF2-40B4-BE49-F238E27FC236}">
              <a16:creationId xmlns:a16="http://schemas.microsoft.com/office/drawing/2014/main" id="{8AC68C5D-836E-4FBC-A432-9873F48D923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000" name="Text Box 67">
          <a:extLst>
            <a:ext uri="{FF2B5EF4-FFF2-40B4-BE49-F238E27FC236}">
              <a16:creationId xmlns:a16="http://schemas.microsoft.com/office/drawing/2014/main" id="{03F11ECD-5A7A-470A-8FE4-3ACC3C8612A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1" name="Text Box 17">
          <a:extLst>
            <a:ext uri="{FF2B5EF4-FFF2-40B4-BE49-F238E27FC236}">
              <a16:creationId xmlns:a16="http://schemas.microsoft.com/office/drawing/2014/main" id="{1A8CB8D0-57E5-41A5-9B3D-6A349B7451B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2" name="Text Box 18">
          <a:extLst>
            <a:ext uri="{FF2B5EF4-FFF2-40B4-BE49-F238E27FC236}">
              <a16:creationId xmlns:a16="http://schemas.microsoft.com/office/drawing/2014/main" id="{6F06D236-0504-4A2C-ADC3-AF0D7BB34D0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3" name="Text Box 19">
          <a:extLst>
            <a:ext uri="{FF2B5EF4-FFF2-40B4-BE49-F238E27FC236}">
              <a16:creationId xmlns:a16="http://schemas.microsoft.com/office/drawing/2014/main" id="{1F5D5294-FC06-415F-B94F-4B7D30057B3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4" name="Text Box 20">
          <a:extLst>
            <a:ext uri="{FF2B5EF4-FFF2-40B4-BE49-F238E27FC236}">
              <a16:creationId xmlns:a16="http://schemas.microsoft.com/office/drawing/2014/main" id="{21D38EEB-4840-4EC7-952A-9BCF702EC93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5" name="Text Box 21">
          <a:extLst>
            <a:ext uri="{FF2B5EF4-FFF2-40B4-BE49-F238E27FC236}">
              <a16:creationId xmlns:a16="http://schemas.microsoft.com/office/drawing/2014/main" id="{9212F70A-D24E-48E6-B093-E5C59A0A5B4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6" name="Text Box 22">
          <a:extLst>
            <a:ext uri="{FF2B5EF4-FFF2-40B4-BE49-F238E27FC236}">
              <a16:creationId xmlns:a16="http://schemas.microsoft.com/office/drawing/2014/main" id="{B0312473-869A-4375-9FAD-0FD6B33060C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7" name="Text Box 23">
          <a:extLst>
            <a:ext uri="{FF2B5EF4-FFF2-40B4-BE49-F238E27FC236}">
              <a16:creationId xmlns:a16="http://schemas.microsoft.com/office/drawing/2014/main" id="{B3E71F11-6DDF-405D-B1E1-A84383FC8C2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8" name="Text Box 24">
          <a:extLst>
            <a:ext uri="{FF2B5EF4-FFF2-40B4-BE49-F238E27FC236}">
              <a16:creationId xmlns:a16="http://schemas.microsoft.com/office/drawing/2014/main" id="{C8FD9EB8-2368-43AD-81A3-A0E5D1E3177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09" name="Text Box 25">
          <a:extLst>
            <a:ext uri="{FF2B5EF4-FFF2-40B4-BE49-F238E27FC236}">
              <a16:creationId xmlns:a16="http://schemas.microsoft.com/office/drawing/2014/main" id="{D5CD0544-6E20-4894-9B28-18FDFA001D5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0" name="Text Box 26">
          <a:extLst>
            <a:ext uri="{FF2B5EF4-FFF2-40B4-BE49-F238E27FC236}">
              <a16:creationId xmlns:a16="http://schemas.microsoft.com/office/drawing/2014/main" id="{BD719CF2-14D9-4284-9490-269163431AA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1" name="Text Box 27">
          <a:extLst>
            <a:ext uri="{FF2B5EF4-FFF2-40B4-BE49-F238E27FC236}">
              <a16:creationId xmlns:a16="http://schemas.microsoft.com/office/drawing/2014/main" id="{48C3857B-90D8-4EFB-96DF-BCB3EF222A4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2" name="Text Box 28">
          <a:extLst>
            <a:ext uri="{FF2B5EF4-FFF2-40B4-BE49-F238E27FC236}">
              <a16:creationId xmlns:a16="http://schemas.microsoft.com/office/drawing/2014/main" id="{3B81E501-6E7B-4377-BFE8-FC0BB55E95F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3" name="Text Box 29">
          <a:extLst>
            <a:ext uri="{FF2B5EF4-FFF2-40B4-BE49-F238E27FC236}">
              <a16:creationId xmlns:a16="http://schemas.microsoft.com/office/drawing/2014/main" id="{9FEF7609-55AF-49E6-A832-9FE3E7C2074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4" name="Text Box 30">
          <a:extLst>
            <a:ext uri="{FF2B5EF4-FFF2-40B4-BE49-F238E27FC236}">
              <a16:creationId xmlns:a16="http://schemas.microsoft.com/office/drawing/2014/main" id="{388DED66-0FD3-4676-AC96-67152CD6CCC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5" name="Text Box 31">
          <a:extLst>
            <a:ext uri="{FF2B5EF4-FFF2-40B4-BE49-F238E27FC236}">
              <a16:creationId xmlns:a16="http://schemas.microsoft.com/office/drawing/2014/main" id="{94428791-8F6F-4931-8D65-EFF9FF5D40B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6" name="Text Box 32">
          <a:extLst>
            <a:ext uri="{FF2B5EF4-FFF2-40B4-BE49-F238E27FC236}">
              <a16:creationId xmlns:a16="http://schemas.microsoft.com/office/drawing/2014/main" id="{31625DC8-3A8B-4C9E-91E2-F57D86DEE85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7" name="Text Box 33">
          <a:extLst>
            <a:ext uri="{FF2B5EF4-FFF2-40B4-BE49-F238E27FC236}">
              <a16:creationId xmlns:a16="http://schemas.microsoft.com/office/drawing/2014/main" id="{CE26A182-AB25-4E82-8D09-09369C15918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8" name="Text Box 34">
          <a:extLst>
            <a:ext uri="{FF2B5EF4-FFF2-40B4-BE49-F238E27FC236}">
              <a16:creationId xmlns:a16="http://schemas.microsoft.com/office/drawing/2014/main" id="{AFCF29CF-7514-4A08-B927-516361926B6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19" name="Text Box 35">
          <a:extLst>
            <a:ext uri="{FF2B5EF4-FFF2-40B4-BE49-F238E27FC236}">
              <a16:creationId xmlns:a16="http://schemas.microsoft.com/office/drawing/2014/main" id="{ED124844-8D60-4CCD-86CE-4710D33F689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0" name="Text Box 36">
          <a:extLst>
            <a:ext uri="{FF2B5EF4-FFF2-40B4-BE49-F238E27FC236}">
              <a16:creationId xmlns:a16="http://schemas.microsoft.com/office/drawing/2014/main" id="{9E49931D-5500-4180-8D3B-2521CD53814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1" name="Text Box 37">
          <a:extLst>
            <a:ext uri="{FF2B5EF4-FFF2-40B4-BE49-F238E27FC236}">
              <a16:creationId xmlns:a16="http://schemas.microsoft.com/office/drawing/2014/main" id="{6C2DEAE0-2E46-4C1B-A155-316A95BFD0D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2" name="Text Box 38">
          <a:extLst>
            <a:ext uri="{FF2B5EF4-FFF2-40B4-BE49-F238E27FC236}">
              <a16:creationId xmlns:a16="http://schemas.microsoft.com/office/drawing/2014/main" id="{C6F0F1D7-9175-46B8-A8B6-22CD660156D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3" name="Text Box 39">
          <a:extLst>
            <a:ext uri="{FF2B5EF4-FFF2-40B4-BE49-F238E27FC236}">
              <a16:creationId xmlns:a16="http://schemas.microsoft.com/office/drawing/2014/main" id="{D87A405D-084D-4889-9D07-35F32F33A2A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4" name="Text Box 40">
          <a:extLst>
            <a:ext uri="{FF2B5EF4-FFF2-40B4-BE49-F238E27FC236}">
              <a16:creationId xmlns:a16="http://schemas.microsoft.com/office/drawing/2014/main" id="{72052FDD-0595-4977-AA0E-676460CBFC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5" name="Text Box 41">
          <a:extLst>
            <a:ext uri="{FF2B5EF4-FFF2-40B4-BE49-F238E27FC236}">
              <a16:creationId xmlns:a16="http://schemas.microsoft.com/office/drawing/2014/main" id="{BB644BDE-9198-40A0-8E45-22D82AD0B1D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6" name="Text Box 42">
          <a:extLst>
            <a:ext uri="{FF2B5EF4-FFF2-40B4-BE49-F238E27FC236}">
              <a16:creationId xmlns:a16="http://schemas.microsoft.com/office/drawing/2014/main" id="{4DBA5C55-F9FE-42B1-88AE-564D8CE6B55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7" name="Text Box 43">
          <a:extLst>
            <a:ext uri="{FF2B5EF4-FFF2-40B4-BE49-F238E27FC236}">
              <a16:creationId xmlns:a16="http://schemas.microsoft.com/office/drawing/2014/main" id="{2A5D74A6-6F21-4FE4-A9D3-44F6228ACE2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8" name="Text Box 44">
          <a:extLst>
            <a:ext uri="{FF2B5EF4-FFF2-40B4-BE49-F238E27FC236}">
              <a16:creationId xmlns:a16="http://schemas.microsoft.com/office/drawing/2014/main" id="{B8802E54-44F3-4F86-B5E4-3DEB1C5A7A2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29" name="Text Box 45">
          <a:extLst>
            <a:ext uri="{FF2B5EF4-FFF2-40B4-BE49-F238E27FC236}">
              <a16:creationId xmlns:a16="http://schemas.microsoft.com/office/drawing/2014/main" id="{9B7C58C4-9872-4745-BDDE-F8F062D8B4E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0" name="Text Box 46">
          <a:extLst>
            <a:ext uri="{FF2B5EF4-FFF2-40B4-BE49-F238E27FC236}">
              <a16:creationId xmlns:a16="http://schemas.microsoft.com/office/drawing/2014/main" id="{6EC0F179-F454-4AAF-B902-18E553CD1A6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1" name="Text Box 47">
          <a:extLst>
            <a:ext uri="{FF2B5EF4-FFF2-40B4-BE49-F238E27FC236}">
              <a16:creationId xmlns:a16="http://schemas.microsoft.com/office/drawing/2014/main" id="{8949A107-1D45-4AC0-8C20-F74D4732858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2" name="Text Box 48">
          <a:extLst>
            <a:ext uri="{FF2B5EF4-FFF2-40B4-BE49-F238E27FC236}">
              <a16:creationId xmlns:a16="http://schemas.microsoft.com/office/drawing/2014/main" id="{25F3588F-0772-4053-903F-53999306FE1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3" name="Text Box 49">
          <a:extLst>
            <a:ext uri="{FF2B5EF4-FFF2-40B4-BE49-F238E27FC236}">
              <a16:creationId xmlns:a16="http://schemas.microsoft.com/office/drawing/2014/main" id="{90037F94-88BB-4844-A058-F178C55CFB3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4" name="Text Box 50">
          <a:extLst>
            <a:ext uri="{FF2B5EF4-FFF2-40B4-BE49-F238E27FC236}">
              <a16:creationId xmlns:a16="http://schemas.microsoft.com/office/drawing/2014/main" id="{0C759554-AC8A-41B6-8391-C4A4A26F288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5" name="Text Box 51">
          <a:extLst>
            <a:ext uri="{FF2B5EF4-FFF2-40B4-BE49-F238E27FC236}">
              <a16:creationId xmlns:a16="http://schemas.microsoft.com/office/drawing/2014/main" id="{461B5050-7853-44B2-A2FC-775A2726A74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6" name="Text Box 52">
          <a:extLst>
            <a:ext uri="{FF2B5EF4-FFF2-40B4-BE49-F238E27FC236}">
              <a16:creationId xmlns:a16="http://schemas.microsoft.com/office/drawing/2014/main" id="{4B91A2F3-2ADD-4E8F-9F39-B72E1EC2FB4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7" name="Text Box 53">
          <a:extLst>
            <a:ext uri="{FF2B5EF4-FFF2-40B4-BE49-F238E27FC236}">
              <a16:creationId xmlns:a16="http://schemas.microsoft.com/office/drawing/2014/main" id="{3F5BEDC1-A37B-4003-AD88-6129F793A3A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8" name="Text Box 54">
          <a:extLst>
            <a:ext uri="{FF2B5EF4-FFF2-40B4-BE49-F238E27FC236}">
              <a16:creationId xmlns:a16="http://schemas.microsoft.com/office/drawing/2014/main" id="{0EADC7E9-C36B-47E1-AD3C-EADC8EEB73D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39" name="Text Box 55">
          <a:extLst>
            <a:ext uri="{FF2B5EF4-FFF2-40B4-BE49-F238E27FC236}">
              <a16:creationId xmlns:a16="http://schemas.microsoft.com/office/drawing/2014/main" id="{0E113FDB-A61F-4E3E-8855-730548830B3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0" name="Text Box 56">
          <a:extLst>
            <a:ext uri="{FF2B5EF4-FFF2-40B4-BE49-F238E27FC236}">
              <a16:creationId xmlns:a16="http://schemas.microsoft.com/office/drawing/2014/main" id="{AC2EF597-940E-49C8-AB13-A76B29DEE67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1" name="Text Box 57">
          <a:extLst>
            <a:ext uri="{FF2B5EF4-FFF2-40B4-BE49-F238E27FC236}">
              <a16:creationId xmlns:a16="http://schemas.microsoft.com/office/drawing/2014/main" id="{BA711900-D532-4126-877A-F4B5D95FDA1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2" name="Text Box 58">
          <a:extLst>
            <a:ext uri="{FF2B5EF4-FFF2-40B4-BE49-F238E27FC236}">
              <a16:creationId xmlns:a16="http://schemas.microsoft.com/office/drawing/2014/main" id="{87702647-E758-47C8-A5A8-05992F1CFB4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3" name="Text Box 59">
          <a:extLst>
            <a:ext uri="{FF2B5EF4-FFF2-40B4-BE49-F238E27FC236}">
              <a16:creationId xmlns:a16="http://schemas.microsoft.com/office/drawing/2014/main" id="{2EE27EA6-9BF4-4A7F-AB7C-06FEBE4C5D9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4" name="Text Box 60">
          <a:extLst>
            <a:ext uri="{FF2B5EF4-FFF2-40B4-BE49-F238E27FC236}">
              <a16:creationId xmlns:a16="http://schemas.microsoft.com/office/drawing/2014/main" id="{BE9897FB-7811-46D5-9646-7319E9B332B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5" name="Text Box 61">
          <a:extLst>
            <a:ext uri="{FF2B5EF4-FFF2-40B4-BE49-F238E27FC236}">
              <a16:creationId xmlns:a16="http://schemas.microsoft.com/office/drawing/2014/main" id="{DDB3915F-A6A1-48CE-816E-8A05CAB0828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6" name="Text Box 62">
          <a:extLst>
            <a:ext uri="{FF2B5EF4-FFF2-40B4-BE49-F238E27FC236}">
              <a16:creationId xmlns:a16="http://schemas.microsoft.com/office/drawing/2014/main" id="{D69EC2CF-1106-4A49-9C01-44B9AF22498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7" name="Text Box 63">
          <a:extLst>
            <a:ext uri="{FF2B5EF4-FFF2-40B4-BE49-F238E27FC236}">
              <a16:creationId xmlns:a16="http://schemas.microsoft.com/office/drawing/2014/main" id="{54BF6DC0-54B8-45AE-ADEB-9EE8EF34EC6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8" name="Text Box 64">
          <a:extLst>
            <a:ext uri="{FF2B5EF4-FFF2-40B4-BE49-F238E27FC236}">
              <a16:creationId xmlns:a16="http://schemas.microsoft.com/office/drawing/2014/main" id="{D98D8CB5-3A66-4DCB-8946-30C92E9D3A3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49" name="Text Box 65">
          <a:extLst>
            <a:ext uri="{FF2B5EF4-FFF2-40B4-BE49-F238E27FC236}">
              <a16:creationId xmlns:a16="http://schemas.microsoft.com/office/drawing/2014/main" id="{984D99CA-22BE-480D-9A23-511C6508235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0" name="Text Box 66">
          <a:extLst>
            <a:ext uri="{FF2B5EF4-FFF2-40B4-BE49-F238E27FC236}">
              <a16:creationId xmlns:a16="http://schemas.microsoft.com/office/drawing/2014/main" id="{DF10D459-6C28-4D5F-996E-E3965AE2F59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1" name="Text Box 67">
          <a:extLst>
            <a:ext uri="{FF2B5EF4-FFF2-40B4-BE49-F238E27FC236}">
              <a16:creationId xmlns:a16="http://schemas.microsoft.com/office/drawing/2014/main" id="{F89E1479-2A03-4B2C-ACEB-5B80F0FB8EB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2" name="Text Box 17">
          <a:extLst>
            <a:ext uri="{FF2B5EF4-FFF2-40B4-BE49-F238E27FC236}">
              <a16:creationId xmlns:a16="http://schemas.microsoft.com/office/drawing/2014/main" id="{6A0CE195-01C8-42F7-AF39-0558265DE66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3" name="Text Box 18">
          <a:extLst>
            <a:ext uri="{FF2B5EF4-FFF2-40B4-BE49-F238E27FC236}">
              <a16:creationId xmlns:a16="http://schemas.microsoft.com/office/drawing/2014/main" id="{A24FC897-0697-474B-BE98-4F740A76A87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4" name="Text Box 19">
          <a:extLst>
            <a:ext uri="{FF2B5EF4-FFF2-40B4-BE49-F238E27FC236}">
              <a16:creationId xmlns:a16="http://schemas.microsoft.com/office/drawing/2014/main" id="{AFE6B388-B345-49BB-9381-07A99D96315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5" name="Text Box 20">
          <a:extLst>
            <a:ext uri="{FF2B5EF4-FFF2-40B4-BE49-F238E27FC236}">
              <a16:creationId xmlns:a16="http://schemas.microsoft.com/office/drawing/2014/main" id="{D3EAE9B7-83A6-4C12-9519-BAB6784A452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6" name="Text Box 21">
          <a:extLst>
            <a:ext uri="{FF2B5EF4-FFF2-40B4-BE49-F238E27FC236}">
              <a16:creationId xmlns:a16="http://schemas.microsoft.com/office/drawing/2014/main" id="{59C06C2B-2917-47DB-A630-C11559CFDEB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7" name="Text Box 22">
          <a:extLst>
            <a:ext uri="{FF2B5EF4-FFF2-40B4-BE49-F238E27FC236}">
              <a16:creationId xmlns:a16="http://schemas.microsoft.com/office/drawing/2014/main" id="{8809B083-7D49-4DD5-B411-D6A0EFD2F48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8" name="Text Box 23">
          <a:extLst>
            <a:ext uri="{FF2B5EF4-FFF2-40B4-BE49-F238E27FC236}">
              <a16:creationId xmlns:a16="http://schemas.microsoft.com/office/drawing/2014/main" id="{5579D76F-BE51-4D4E-8243-D14E4A6D439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59" name="Text Box 24">
          <a:extLst>
            <a:ext uri="{FF2B5EF4-FFF2-40B4-BE49-F238E27FC236}">
              <a16:creationId xmlns:a16="http://schemas.microsoft.com/office/drawing/2014/main" id="{8442E426-7915-4C0E-A6BA-560A191CFB0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0" name="Text Box 25">
          <a:extLst>
            <a:ext uri="{FF2B5EF4-FFF2-40B4-BE49-F238E27FC236}">
              <a16:creationId xmlns:a16="http://schemas.microsoft.com/office/drawing/2014/main" id="{2A730D00-7505-440D-887C-C13E208FFBA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1" name="Text Box 26">
          <a:extLst>
            <a:ext uri="{FF2B5EF4-FFF2-40B4-BE49-F238E27FC236}">
              <a16:creationId xmlns:a16="http://schemas.microsoft.com/office/drawing/2014/main" id="{4222D03E-9415-4CED-B056-6CDC46D5CBB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2" name="Text Box 27">
          <a:extLst>
            <a:ext uri="{FF2B5EF4-FFF2-40B4-BE49-F238E27FC236}">
              <a16:creationId xmlns:a16="http://schemas.microsoft.com/office/drawing/2014/main" id="{E9BEF663-7B8C-4878-92B7-9E7ED3106D3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3" name="Text Box 28">
          <a:extLst>
            <a:ext uri="{FF2B5EF4-FFF2-40B4-BE49-F238E27FC236}">
              <a16:creationId xmlns:a16="http://schemas.microsoft.com/office/drawing/2014/main" id="{B00E61A4-4655-4F48-A683-92EFC86AD46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4" name="Text Box 29">
          <a:extLst>
            <a:ext uri="{FF2B5EF4-FFF2-40B4-BE49-F238E27FC236}">
              <a16:creationId xmlns:a16="http://schemas.microsoft.com/office/drawing/2014/main" id="{08F7E0EE-686C-460E-A35A-847659D9AE7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5" name="Text Box 30">
          <a:extLst>
            <a:ext uri="{FF2B5EF4-FFF2-40B4-BE49-F238E27FC236}">
              <a16:creationId xmlns:a16="http://schemas.microsoft.com/office/drawing/2014/main" id="{4103B792-828F-4634-9A40-5DB92F677B9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6" name="Text Box 31">
          <a:extLst>
            <a:ext uri="{FF2B5EF4-FFF2-40B4-BE49-F238E27FC236}">
              <a16:creationId xmlns:a16="http://schemas.microsoft.com/office/drawing/2014/main" id="{B6AD50F9-B262-4711-BC0A-7C8E8083099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7" name="Text Box 32">
          <a:extLst>
            <a:ext uri="{FF2B5EF4-FFF2-40B4-BE49-F238E27FC236}">
              <a16:creationId xmlns:a16="http://schemas.microsoft.com/office/drawing/2014/main" id="{D4588A9B-0327-4E25-881A-C524B2FDEAD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8" name="Text Box 33">
          <a:extLst>
            <a:ext uri="{FF2B5EF4-FFF2-40B4-BE49-F238E27FC236}">
              <a16:creationId xmlns:a16="http://schemas.microsoft.com/office/drawing/2014/main" id="{32765658-2B6E-41BD-B2B0-7FBAE8851FE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69" name="Text Box 34">
          <a:extLst>
            <a:ext uri="{FF2B5EF4-FFF2-40B4-BE49-F238E27FC236}">
              <a16:creationId xmlns:a16="http://schemas.microsoft.com/office/drawing/2014/main" id="{2D3DF055-0364-4851-9BC1-4C3C3DB22CE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0" name="Text Box 35">
          <a:extLst>
            <a:ext uri="{FF2B5EF4-FFF2-40B4-BE49-F238E27FC236}">
              <a16:creationId xmlns:a16="http://schemas.microsoft.com/office/drawing/2014/main" id="{D1AAF6C8-8A71-4AC8-AD3B-C5789151082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1" name="Text Box 36">
          <a:extLst>
            <a:ext uri="{FF2B5EF4-FFF2-40B4-BE49-F238E27FC236}">
              <a16:creationId xmlns:a16="http://schemas.microsoft.com/office/drawing/2014/main" id="{414F423F-E04A-45FD-8089-E4706F8E13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2" name="Text Box 37">
          <a:extLst>
            <a:ext uri="{FF2B5EF4-FFF2-40B4-BE49-F238E27FC236}">
              <a16:creationId xmlns:a16="http://schemas.microsoft.com/office/drawing/2014/main" id="{628ABC84-B2F3-4A1F-BB23-ED6C3FBE8AA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3" name="Text Box 38">
          <a:extLst>
            <a:ext uri="{FF2B5EF4-FFF2-40B4-BE49-F238E27FC236}">
              <a16:creationId xmlns:a16="http://schemas.microsoft.com/office/drawing/2014/main" id="{CAA0A085-626C-4AF2-AA3A-448BA7015F2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4" name="Text Box 39">
          <a:extLst>
            <a:ext uri="{FF2B5EF4-FFF2-40B4-BE49-F238E27FC236}">
              <a16:creationId xmlns:a16="http://schemas.microsoft.com/office/drawing/2014/main" id="{788F5329-3997-4E87-BF36-A4F686A0BDF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5" name="Text Box 40">
          <a:extLst>
            <a:ext uri="{FF2B5EF4-FFF2-40B4-BE49-F238E27FC236}">
              <a16:creationId xmlns:a16="http://schemas.microsoft.com/office/drawing/2014/main" id="{3C956D08-B79D-4040-858A-EA7A44B85D3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6" name="Text Box 41">
          <a:extLst>
            <a:ext uri="{FF2B5EF4-FFF2-40B4-BE49-F238E27FC236}">
              <a16:creationId xmlns:a16="http://schemas.microsoft.com/office/drawing/2014/main" id="{E0E70B2F-5BFC-4C8B-9095-09F7582AD63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7" name="Text Box 42">
          <a:extLst>
            <a:ext uri="{FF2B5EF4-FFF2-40B4-BE49-F238E27FC236}">
              <a16:creationId xmlns:a16="http://schemas.microsoft.com/office/drawing/2014/main" id="{1BDE945B-0F1D-4F70-AAA9-9D07257E3E4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8" name="Text Box 43">
          <a:extLst>
            <a:ext uri="{FF2B5EF4-FFF2-40B4-BE49-F238E27FC236}">
              <a16:creationId xmlns:a16="http://schemas.microsoft.com/office/drawing/2014/main" id="{23055550-D882-4816-A10B-518C09B3F46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79" name="Text Box 44">
          <a:extLst>
            <a:ext uri="{FF2B5EF4-FFF2-40B4-BE49-F238E27FC236}">
              <a16:creationId xmlns:a16="http://schemas.microsoft.com/office/drawing/2014/main" id="{C3937C78-5D7B-466C-A1CC-AAB69E9C308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0" name="Text Box 45">
          <a:extLst>
            <a:ext uri="{FF2B5EF4-FFF2-40B4-BE49-F238E27FC236}">
              <a16:creationId xmlns:a16="http://schemas.microsoft.com/office/drawing/2014/main" id="{76CA86C0-73FF-4486-A6A8-B52B827A49C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1" name="Text Box 46">
          <a:extLst>
            <a:ext uri="{FF2B5EF4-FFF2-40B4-BE49-F238E27FC236}">
              <a16:creationId xmlns:a16="http://schemas.microsoft.com/office/drawing/2014/main" id="{76BE3F6C-33DD-4233-9633-11719878889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2" name="Text Box 47">
          <a:extLst>
            <a:ext uri="{FF2B5EF4-FFF2-40B4-BE49-F238E27FC236}">
              <a16:creationId xmlns:a16="http://schemas.microsoft.com/office/drawing/2014/main" id="{98355D08-EAC8-47A4-96A4-96584BC6C4D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3" name="Text Box 48">
          <a:extLst>
            <a:ext uri="{FF2B5EF4-FFF2-40B4-BE49-F238E27FC236}">
              <a16:creationId xmlns:a16="http://schemas.microsoft.com/office/drawing/2014/main" id="{8D16CA7B-E310-44E7-ABF7-3EA0FD50AF0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4" name="Text Box 49">
          <a:extLst>
            <a:ext uri="{FF2B5EF4-FFF2-40B4-BE49-F238E27FC236}">
              <a16:creationId xmlns:a16="http://schemas.microsoft.com/office/drawing/2014/main" id="{9CCD8C3D-76BF-4B0C-A6DC-1391DF83A2B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5" name="Text Box 50">
          <a:extLst>
            <a:ext uri="{FF2B5EF4-FFF2-40B4-BE49-F238E27FC236}">
              <a16:creationId xmlns:a16="http://schemas.microsoft.com/office/drawing/2014/main" id="{D5392172-DC66-4868-BE4F-1243C8FF6A1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6" name="Text Box 51">
          <a:extLst>
            <a:ext uri="{FF2B5EF4-FFF2-40B4-BE49-F238E27FC236}">
              <a16:creationId xmlns:a16="http://schemas.microsoft.com/office/drawing/2014/main" id="{B0B5AB95-3CDD-4F39-8BCA-F3282637E00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7" name="Text Box 52">
          <a:extLst>
            <a:ext uri="{FF2B5EF4-FFF2-40B4-BE49-F238E27FC236}">
              <a16:creationId xmlns:a16="http://schemas.microsoft.com/office/drawing/2014/main" id="{37B92912-CD46-49E5-8488-304E45BA51F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8" name="Text Box 53">
          <a:extLst>
            <a:ext uri="{FF2B5EF4-FFF2-40B4-BE49-F238E27FC236}">
              <a16:creationId xmlns:a16="http://schemas.microsoft.com/office/drawing/2014/main" id="{0511F55E-53C7-4CE9-9DC5-C95F96A75B1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89" name="Text Box 54">
          <a:extLst>
            <a:ext uri="{FF2B5EF4-FFF2-40B4-BE49-F238E27FC236}">
              <a16:creationId xmlns:a16="http://schemas.microsoft.com/office/drawing/2014/main" id="{8DE257C6-D5C7-453C-A778-87EEA15AC22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0" name="Text Box 55">
          <a:extLst>
            <a:ext uri="{FF2B5EF4-FFF2-40B4-BE49-F238E27FC236}">
              <a16:creationId xmlns:a16="http://schemas.microsoft.com/office/drawing/2014/main" id="{87E533A6-6F01-4C89-B5D5-7D78321EB05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1" name="Text Box 56">
          <a:extLst>
            <a:ext uri="{FF2B5EF4-FFF2-40B4-BE49-F238E27FC236}">
              <a16:creationId xmlns:a16="http://schemas.microsoft.com/office/drawing/2014/main" id="{D0398B10-99EC-40F3-AC5F-C27CFAC6B21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2" name="Text Box 57">
          <a:extLst>
            <a:ext uri="{FF2B5EF4-FFF2-40B4-BE49-F238E27FC236}">
              <a16:creationId xmlns:a16="http://schemas.microsoft.com/office/drawing/2014/main" id="{B0B30816-4776-42C3-941F-0C870E7D009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3" name="Text Box 58">
          <a:extLst>
            <a:ext uri="{FF2B5EF4-FFF2-40B4-BE49-F238E27FC236}">
              <a16:creationId xmlns:a16="http://schemas.microsoft.com/office/drawing/2014/main" id="{3B90AC83-E0AA-41B3-9157-FB39086C664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4" name="Text Box 59">
          <a:extLst>
            <a:ext uri="{FF2B5EF4-FFF2-40B4-BE49-F238E27FC236}">
              <a16:creationId xmlns:a16="http://schemas.microsoft.com/office/drawing/2014/main" id="{CF9D4F5A-FEE3-4BFD-801B-CAF9CA4062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5" name="Text Box 60">
          <a:extLst>
            <a:ext uri="{FF2B5EF4-FFF2-40B4-BE49-F238E27FC236}">
              <a16:creationId xmlns:a16="http://schemas.microsoft.com/office/drawing/2014/main" id="{209949D7-69FE-43CA-B4E9-7945DA721F7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6" name="Text Box 61">
          <a:extLst>
            <a:ext uri="{FF2B5EF4-FFF2-40B4-BE49-F238E27FC236}">
              <a16:creationId xmlns:a16="http://schemas.microsoft.com/office/drawing/2014/main" id="{F03A674D-74E7-4BF3-A684-EB6062C2A50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7" name="Text Box 62">
          <a:extLst>
            <a:ext uri="{FF2B5EF4-FFF2-40B4-BE49-F238E27FC236}">
              <a16:creationId xmlns:a16="http://schemas.microsoft.com/office/drawing/2014/main" id="{91F1ADA2-883D-4C1C-B20F-1EB45C23F33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8" name="Text Box 63">
          <a:extLst>
            <a:ext uri="{FF2B5EF4-FFF2-40B4-BE49-F238E27FC236}">
              <a16:creationId xmlns:a16="http://schemas.microsoft.com/office/drawing/2014/main" id="{B6E7D180-4D3D-4363-8814-3149675194B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099" name="Text Box 64">
          <a:extLst>
            <a:ext uri="{FF2B5EF4-FFF2-40B4-BE49-F238E27FC236}">
              <a16:creationId xmlns:a16="http://schemas.microsoft.com/office/drawing/2014/main" id="{7D5094CC-47D9-46D7-BBE8-86545C385E7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100" name="Text Box 65">
          <a:extLst>
            <a:ext uri="{FF2B5EF4-FFF2-40B4-BE49-F238E27FC236}">
              <a16:creationId xmlns:a16="http://schemas.microsoft.com/office/drawing/2014/main" id="{34312480-D01A-426C-8C7C-EE0A455C6A1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101" name="Text Box 66">
          <a:extLst>
            <a:ext uri="{FF2B5EF4-FFF2-40B4-BE49-F238E27FC236}">
              <a16:creationId xmlns:a16="http://schemas.microsoft.com/office/drawing/2014/main" id="{78D54DD8-30EE-4AB5-8047-22B6C9D26A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102" name="Text Box 67">
          <a:extLst>
            <a:ext uri="{FF2B5EF4-FFF2-40B4-BE49-F238E27FC236}">
              <a16:creationId xmlns:a16="http://schemas.microsoft.com/office/drawing/2014/main" id="{ADB77BF8-BFA5-46DD-BB6B-4EF72654361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3" name="Text Box 17">
          <a:extLst>
            <a:ext uri="{FF2B5EF4-FFF2-40B4-BE49-F238E27FC236}">
              <a16:creationId xmlns:a16="http://schemas.microsoft.com/office/drawing/2014/main" id="{E308B42D-D43D-4801-B4CC-7D9AB1C1A5D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4" name="Text Box 18">
          <a:extLst>
            <a:ext uri="{FF2B5EF4-FFF2-40B4-BE49-F238E27FC236}">
              <a16:creationId xmlns:a16="http://schemas.microsoft.com/office/drawing/2014/main" id="{45D3F4CE-0C35-474F-95E1-E4F9ADEEC560}"/>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5" name="Text Box 19">
          <a:extLst>
            <a:ext uri="{FF2B5EF4-FFF2-40B4-BE49-F238E27FC236}">
              <a16:creationId xmlns:a16="http://schemas.microsoft.com/office/drawing/2014/main" id="{A8A32FB7-3F9D-4893-93F6-8362C2812FF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6" name="Text Box 20">
          <a:extLst>
            <a:ext uri="{FF2B5EF4-FFF2-40B4-BE49-F238E27FC236}">
              <a16:creationId xmlns:a16="http://schemas.microsoft.com/office/drawing/2014/main" id="{3ADB3B20-1EB3-4C59-A142-D47B22B8CA3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7" name="Text Box 21">
          <a:extLst>
            <a:ext uri="{FF2B5EF4-FFF2-40B4-BE49-F238E27FC236}">
              <a16:creationId xmlns:a16="http://schemas.microsoft.com/office/drawing/2014/main" id="{63FB80F9-594F-455F-9189-49FEC455001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8" name="Text Box 22">
          <a:extLst>
            <a:ext uri="{FF2B5EF4-FFF2-40B4-BE49-F238E27FC236}">
              <a16:creationId xmlns:a16="http://schemas.microsoft.com/office/drawing/2014/main" id="{65CC18BB-00BD-4187-9532-1EFE94855ED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09" name="Text Box 23">
          <a:extLst>
            <a:ext uri="{FF2B5EF4-FFF2-40B4-BE49-F238E27FC236}">
              <a16:creationId xmlns:a16="http://schemas.microsoft.com/office/drawing/2014/main" id="{0FEF6129-0C99-44B5-B783-0E835983C38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0" name="Text Box 24">
          <a:extLst>
            <a:ext uri="{FF2B5EF4-FFF2-40B4-BE49-F238E27FC236}">
              <a16:creationId xmlns:a16="http://schemas.microsoft.com/office/drawing/2014/main" id="{71DA4960-F72B-4B5C-8BC9-235AF25D38E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1" name="Text Box 25">
          <a:extLst>
            <a:ext uri="{FF2B5EF4-FFF2-40B4-BE49-F238E27FC236}">
              <a16:creationId xmlns:a16="http://schemas.microsoft.com/office/drawing/2014/main" id="{0B9B420B-A19A-46ED-8E61-DEFC41BC40F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2" name="Text Box 26">
          <a:extLst>
            <a:ext uri="{FF2B5EF4-FFF2-40B4-BE49-F238E27FC236}">
              <a16:creationId xmlns:a16="http://schemas.microsoft.com/office/drawing/2014/main" id="{F7A83072-0EA1-4FED-B705-DECD979C5E4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3" name="Text Box 27">
          <a:extLst>
            <a:ext uri="{FF2B5EF4-FFF2-40B4-BE49-F238E27FC236}">
              <a16:creationId xmlns:a16="http://schemas.microsoft.com/office/drawing/2014/main" id="{B7C92401-4894-4435-A3B2-4A1F93017161}"/>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4" name="Text Box 28">
          <a:extLst>
            <a:ext uri="{FF2B5EF4-FFF2-40B4-BE49-F238E27FC236}">
              <a16:creationId xmlns:a16="http://schemas.microsoft.com/office/drawing/2014/main" id="{85D2F517-7EC1-453C-8EB7-AB49188B51A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5" name="Text Box 29">
          <a:extLst>
            <a:ext uri="{FF2B5EF4-FFF2-40B4-BE49-F238E27FC236}">
              <a16:creationId xmlns:a16="http://schemas.microsoft.com/office/drawing/2014/main" id="{D6090C76-DC9A-46F2-B2EA-5ED6E70E2AA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6" name="Text Box 30">
          <a:extLst>
            <a:ext uri="{FF2B5EF4-FFF2-40B4-BE49-F238E27FC236}">
              <a16:creationId xmlns:a16="http://schemas.microsoft.com/office/drawing/2014/main" id="{6A4A6A97-03A4-4F9A-B74F-FB57DD4AB4B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7" name="Text Box 31">
          <a:extLst>
            <a:ext uri="{FF2B5EF4-FFF2-40B4-BE49-F238E27FC236}">
              <a16:creationId xmlns:a16="http://schemas.microsoft.com/office/drawing/2014/main" id="{C32F5B37-DF0D-485F-AF20-C829958FEC6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8" name="Text Box 32">
          <a:extLst>
            <a:ext uri="{FF2B5EF4-FFF2-40B4-BE49-F238E27FC236}">
              <a16:creationId xmlns:a16="http://schemas.microsoft.com/office/drawing/2014/main" id="{F7C6BED4-2A9B-47DF-B6FA-E1E6CCCD999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19" name="Text Box 33">
          <a:extLst>
            <a:ext uri="{FF2B5EF4-FFF2-40B4-BE49-F238E27FC236}">
              <a16:creationId xmlns:a16="http://schemas.microsoft.com/office/drawing/2014/main" id="{A34B2AB0-04DA-4192-A5D3-581BA3B6B9CA}"/>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0" name="Text Box 34">
          <a:extLst>
            <a:ext uri="{FF2B5EF4-FFF2-40B4-BE49-F238E27FC236}">
              <a16:creationId xmlns:a16="http://schemas.microsoft.com/office/drawing/2014/main" id="{815138DC-2D6E-46A7-9B1A-75CD5C93F1A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1" name="Text Box 35">
          <a:extLst>
            <a:ext uri="{FF2B5EF4-FFF2-40B4-BE49-F238E27FC236}">
              <a16:creationId xmlns:a16="http://schemas.microsoft.com/office/drawing/2014/main" id="{B2806E06-CE34-4A3F-99BC-210B14F6C16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2" name="Text Box 36">
          <a:extLst>
            <a:ext uri="{FF2B5EF4-FFF2-40B4-BE49-F238E27FC236}">
              <a16:creationId xmlns:a16="http://schemas.microsoft.com/office/drawing/2014/main" id="{86A8EC53-2B57-4563-9F04-91EA1127D28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3" name="Text Box 37">
          <a:extLst>
            <a:ext uri="{FF2B5EF4-FFF2-40B4-BE49-F238E27FC236}">
              <a16:creationId xmlns:a16="http://schemas.microsoft.com/office/drawing/2014/main" id="{30340EE4-8CD1-4C6E-898C-99A94C72671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4" name="Text Box 38">
          <a:extLst>
            <a:ext uri="{FF2B5EF4-FFF2-40B4-BE49-F238E27FC236}">
              <a16:creationId xmlns:a16="http://schemas.microsoft.com/office/drawing/2014/main" id="{A1A441D8-0E0E-4185-8EC4-FB2E9D9CF38D}"/>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5" name="Text Box 39">
          <a:extLst>
            <a:ext uri="{FF2B5EF4-FFF2-40B4-BE49-F238E27FC236}">
              <a16:creationId xmlns:a16="http://schemas.microsoft.com/office/drawing/2014/main" id="{45C0EC34-0B5B-4FF8-A19B-E82926F930C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6" name="Text Box 40">
          <a:extLst>
            <a:ext uri="{FF2B5EF4-FFF2-40B4-BE49-F238E27FC236}">
              <a16:creationId xmlns:a16="http://schemas.microsoft.com/office/drawing/2014/main" id="{50758F6F-1B0F-4915-BC6B-951ACDB7AE6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7" name="Text Box 41">
          <a:extLst>
            <a:ext uri="{FF2B5EF4-FFF2-40B4-BE49-F238E27FC236}">
              <a16:creationId xmlns:a16="http://schemas.microsoft.com/office/drawing/2014/main" id="{E83DD946-DF18-46F0-820E-8486E4C03740}"/>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8" name="Text Box 42">
          <a:extLst>
            <a:ext uri="{FF2B5EF4-FFF2-40B4-BE49-F238E27FC236}">
              <a16:creationId xmlns:a16="http://schemas.microsoft.com/office/drawing/2014/main" id="{87DBBCDB-5FDD-49F4-B579-52DEF913DFB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29" name="Text Box 43">
          <a:extLst>
            <a:ext uri="{FF2B5EF4-FFF2-40B4-BE49-F238E27FC236}">
              <a16:creationId xmlns:a16="http://schemas.microsoft.com/office/drawing/2014/main" id="{FB8EACC1-FE16-4C86-9ED8-83ADCAD31EB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0" name="Text Box 44">
          <a:extLst>
            <a:ext uri="{FF2B5EF4-FFF2-40B4-BE49-F238E27FC236}">
              <a16:creationId xmlns:a16="http://schemas.microsoft.com/office/drawing/2014/main" id="{7F438EC6-DE89-4ACC-A52F-AF4506D3A68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1" name="Text Box 45">
          <a:extLst>
            <a:ext uri="{FF2B5EF4-FFF2-40B4-BE49-F238E27FC236}">
              <a16:creationId xmlns:a16="http://schemas.microsoft.com/office/drawing/2014/main" id="{9FE1D373-3A63-43EB-ACF7-325F194D870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2" name="Text Box 46">
          <a:extLst>
            <a:ext uri="{FF2B5EF4-FFF2-40B4-BE49-F238E27FC236}">
              <a16:creationId xmlns:a16="http://schemas.microsoft.com/office/drawing/2014/main" id="{F1C5C0ED-0E0B-44BE-A93F-92646857213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3" name="Text Box 47">
          <a:extLst>
            <a:ext uri="{FF2B5EF4-FFF2-40B4-BE49-F238E27FC236}">
              <a16:creationId xmlns:a16="http://schemas.microsoft.com/office/drawing/2014/main" id="{D17E1955-DEDA-4F50-8D6E-3736CDC10A1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4" name="Text Box 48">
          <a:extLst>
            <a:ext uri="{FF2B5EF4-FFF2-40B4-BE49-F238E27FC236}">
              <a16:creationId xmlns:a16="http://schemas.microsoft.com/office/drawing/2014/main" id="{B97E64C3-9424-4070-A777-B1382EF5347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5" name="Text Box 49">
          <a:extLst>
            <a:ext uri="{FF2B5EF4-FFF2-40B4-BE49-F238E27FC236}">
              <a16:creationId xmlns:a16="http://schemas.microsoft.com/office/drawing/2014/main" id="{9D089A47-B153-4044-94BC-0F553DEB840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6" name="Text Box 50">
          <a:extLst>
            <a:ext uri="{FF2B5EF4-FFF2-40B4-BE49-F238E27FC236}">
              <a16:creationId xmlns:a16="http://schemas.microsoft.com/office/drawing/2014/main" id="{75E3A676-9EA6-4B39-93B6-7D202BFAB53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7" name="Text Box 51">
          <a:extLst>
            <a:ext uri="{FF2B5EF4-FFF2-40B4-BE49-F238E27FC236}">
              <a16:creationId xmlns:a16="http://schemas.microsoft.com/office/drawing/2014/main" id="{44EFBCB6-C8AB-4B68-B5CD-7D1B0CA5C64A}"/>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8" name="Text Box 52">
          <a:extLst>
            <a:ext uri="{FF2B5EF4-FFF2-40B4-BE49-F238E27FC236}">
              <a16:creationId xmlns:a16="http://schemas.microsoft.com/office/drawing/2014/main" id="{F67C2978-9299-4DD9-84DC-D6A26683DCF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39" name="Text Box 53">
          <a:extLst>
            <a:ext uri="{FF2B5EF4-FFF2-40B4-BE49-F238E27FC236}">
              <a16:creationId xmlns:a16="http://schemas.microsoft.com/office/drawing/2014/main" id="{21F68693-2184-4515-BD4A-B482BFCCAC1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0" name="Text Box 54">
          <a:extLst>
            <a:ext uri="{FF2B5EF4-FFF2-40B4-BE49-F238E27FC236}">
              <a16:creationId xmlns:a16="http://schemas.microsoft.com/office/drawing/2014/main" id="{9AD9CD36-F742-40BE-AB07-59952213F00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1" name="Text Box 55">
          <a:extLst>
            <a:ext uri="{FF2B5EF4-FFF2-40B4-BE49-F238E27FC236}">
              <a16:creationId xmlns:a16="http://schemas.microsoft.com/office/drawing/2014/main" id="{1477920A-30E5-4A0D-BBC0-795C855A216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2" name="Text Box 56">
          <a:extLst>
            <a:ext uri="{FF2B5EF4-FFF2-40B4-BE49-F238E27FC236}">
              <a16:creationId xmlns:a16="http://schemas.microsoft.com/office/drawing/2014/main" id="{A13BB89D-4C58-44F1-A3F2-90C599B4558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3" name="Text Box 57">
          <a:extLst>
            <a:ext uri="{FF2B5EF4-FFF2-40B4-BE49-F238E27FC236}">
              <a16:creationId xmlns:a16="http://schemas.microsoft.com/office/drawing/2014/main" id="{3D70E5A6-5A9D-40D4-B1F8-B5769B229DEA}"/>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4" name="Text Box 58">
          <a:extLst>
            <a:ext uri="{FF2B5EF4-FFF2-40B4-BE49-F238E27FC236}">
              <a16:creationId xmlns:a16="http://schemas.microsoft.com/office/drawing/2014/main" id="{74D470FE-83F8-48B1-8FD0-B217F81D4E5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5" name="Text Box 59">
          <a:extLst>
            <a:ext uri="{FF2B5EF4-FFF2-40B4-BE49-F238E27FC236}">
              <a16:creationId xmlns:a16="http://schemas.microsoft.com/office/drawing/2014/main" id="{4BA24462-3D89-433F-AE39-3CC03F01650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6" name="Text Box 60">
          <a:extLst>
            <a:ext uri="{FF2B5EF4-FFF2-40B4-BE49-F238E27FC236}">
              <a16:creationId xmlns:a16="http://schemas.microsoft.com/office/drawing/2014/main" id="{D4B6696C-0612-4891-BF9F-FDB1B809D84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7" name="Text Box 61">
          <a:extLst>
            <a:ext uri="{FF2B5EF4-FFF2-40B4-BE49-F238E27FC236}">
              <a16:creationId xmlns:a16="http://schemas.microsoft.com/office/drawing/2014/main" id="{F30AF3E9-D8C0-415E-800E-A86656DC442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8" name="Text Box 62">
          <a:extLst>
            <a:ext uri="{FF2B5EF4-FFF2-40B4-BE49-F238E27FC236}">
              <a16:creationId xmlns:a16="http://schemas.microsoft.com/office/drawing/2014/main" id="{2E9492F6-A2F9-4AB8-A247-CFF4F6C0A911}"/>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49" name="Text Box 63">
          <a:extLst>
            <a:ext uri="{FF2B5EF4-FFF2-40B4-BE49-F238E27FC236}">
              <a16:creationId xmlns:a16="http://schemas.microsoft.com/office/drawing/2014/main" id="{597607D6-FFC8-4B82-9E36-7A690EB4E85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0" name="Text Box 64">
          <a:extLst>
            <a:ext uri="{FF2B5EF4-FFF2-40B4-BE49-F238E27FC236}">
              <a16:creationId xmlns:a16="http://schemas.microsoft.com/office/drawing/2014/main" id="{FEA6E77C-2F79-4061-BA3C-2C15C3D0FA4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1" name="Text Box 65">
          <a:extLst>
            <a:ext uri="{FF2B5EF4-FFF2-40B4-BE49-F238E27FC236}">
              <a16:creationId xmlns:a16="http://schemas.microsoft.com/office/drawing/2014/main" id="{A8F5B8AA-C2AD-4532-8DFF-C88A8A3BA53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2" name="Text Box 66">
          <a:extLst>
            <a:ext uri="{FF2B5EF4-FFF2-40B4-BE49-F238E27FC236}">
              <a16:creationId xmlns:a16="http://schemas.microsoft.com/office/drawing/2014/main" id="{24029CDE-CE84-4102-B021-FDAE6AB86F9A}"/>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3" name="Text Box 67">
          <a:extLst>
            <a:ext uri="{FF2B5EF4-FFF2-40B4-BE49-F238E27FC236}">
              <a16:creationId xmlns:a16="http://schemas.microsoft.com/office/drawing/2014/main" id="{47BB2DB9-9303-46A3-A74A-3698B3AE6FC0}"/>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4" name="Text Box 17">
          <a:extLst>
            <a:ext uri="{FF2B5EF4-FFF2-40B4-BE49-F238E27FC236}">
              <a16:creationId xmlns:a16="http://schemas.microsoft.com/office/drawing/2014/main" id="{5F0866E0-D6A3-4A03-A1D8-AFC1467330D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5" name="Text Box 18">
          <a:extLst>
            <a:ext uri="{FF2B5EF4-FFF2-40B4-BE49-F238E27FC236}">
              <a16:creationId xmlns:a16="http://schemas.microsoft.com/office/drawing/2014/main" id="{8D94CC51-51DC-4875-92E3-C2BECFF73F3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6" name="Text Box 19">
          <a:extLst>
            <a:ext uri="{FF2B5EF4-FFF2-40B4-BE49-F238E27FC236}">
              <a16:creationId xmlns:a16="http://schemas.microsoft.com/office/drawing/2014/main" id="{4E863DD2-AC57-4DA8-9E58-7B2A9E2359F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7" name="Text Box 20">
          <a:extLst>
            <a:ext uri="{FF2B5EF4-FFF2-40B4-BE49-F238E27FC236}">
              <a16:creationId xmlns:a16="http://schemas.microsoft.com/office/drawing/2014/main" id="{A3BE599C-E633-4992-BCE4-20C344140A5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8" name="Text Box 21">
          <a:extLst>
            <a:ext uri="{FF2B5EF4-FFF2-40B4-BE49-F238E27FC236}">
              <a16:creationId xmlns:a16="http://schemas.microsoft.com/office/drawing/2014/main" id="{E5308530-CACC-469E-82E8-0603853E6BE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59" name="Text Box 22">
          <a:extLst>
            <a:ext uri="{FF2B5EF4-FFF2-40B4-BE49-F238E27FC236}">
              <a16:creationId xmlns:a16="http://schemas.microsoft.com/office/drawing/2014/main" id="{6E81B965-AA3C-4655-A926-C4936EB9468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0" name="Text Box 23">
          <a:extLst>
            <a:ext uri="{FF2B5EF4-FFF2-40B4-BE49-F238E27FC236}">
              <a16:creationId xmlns:a16="http://schemas.microsoft.com/office/drawing/2014/main" id="{F20550FD-0F61-4020-81AB-C3DF7074033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1" name="Text Box 24">
          <a:extLst>
            <a:ext uri="{FF2B5EF4-FFF2-40B4-BE49-F238E27FC236}">
              <a16:creationId xmlns:a16="http://schemas.microsoft.com/office/drawing/2014/main" id="{2F45E8D1-2934-427D-8DBF-47D2030BCD7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2" name="Text Box 25">
          <a:extLst>
            <a:ext uri="{FF2B5EF4-FFF2-40B4-BE49-F238E27FC236}">
              <a16:creationId xmlns:a16="http://schemas.microsoft.com/office/drawing/2014/main" id="{16132BED-B5C3-4D97-8B6C-3838D72CDF1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3" name="Text Box 26">
          <a:extLst>
            <a:ext uri="{FF2B5EF4-FFF2-40B4-BE49-F238E27FC236}">
              <a16:creationId xmlns:a16="http://schemas.microsoft.com/office/drawing/2014/main" id="{873516DD-1CF1-4E28-B147-F8AA88008C5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4" name="Text Box 27">
          <a:extLst>
            <a:ext uri="{FF2B5EF4-FFF2-40B4-BE49-F238E27FC236}">
              <a16:creationId xmlns:a16="http://schemas.microsoft.com/office/drawing/2014/main" id="{59217C95-13DA-4503-B0E6-C333B494815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5" name="Text Box 28">
          <a:extLst>
            <a:ext uri="{FF2B5EF4-FFF2-40B4-BE49-F238E27FC236}">
              <a16:creationId xmlns:a16="http://schemas.microsoft.com/office/drawing/2014/main" id="{C81AC421-DD6E-484B-88BB-5DA552727BD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6" name="Text Box 29">
          <a:extLst>
            <a:ext uri="{FF2B5EF4-FFF2-40B4-BE49-F238E27FC236}">
              <a16:creationId xmlns:a16="http://schemas.microsoft.com/office/drawing/2014/main" id="{45F02D96-677F-4FE6-A3AB-4768AD3D47F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7" name="Text Box 30">
          <a:extLst>
            <a:ext uri="{FF2B5EF4-FFF2-40B4-BE49-F238E27FC236}">
              <a16:creationId xmlns:a16="http://schemas.microsoft.com/office/drawing/2014/main" id="{753E74ED-AB9A-4856-87E8-F600C724BED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8" name="Text Box 31">
          <a:extLst>
            <a:ext uri="{FF2B5EF4-FFF2-40B4-BE49-F238E27FC236}">
              <a16:creationId xmlns:a16="http://schemas.microsoft.com/office/drawing/2014/main" id="{FDA7BBE4-8CFF-4281-B6C3-1EBD1F0C56B1}"/>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69" name="Text Box 32">
          <a:extLst>
            <a:ext uri="{FF2B5EF4-FFF2-40B4-BE49-F238E27FC236}">
              <a16:creationId xmlns:a16="http://schemas.microsoft.com/office/drawing/2014/main" id="{C4F48C5F-D52E-4AFA-8BE2-0226F1C8618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0" name="Text Box 33">
          <a:extLst>
            <a:ext uri="{FF2B5EF4-FFF2-40B4-BE49-F238E27FC236}">
              <a16:creationId xmlns:a16="http://schemas.microsoft.com/office/drawing/2014/main" id="{7269F4AB-E31E-44CF-BCCC-4EAA6AB9F92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1" name="Text Box 34">
          <a:extLst>
            <a:ext uri="{FF2B5EF4-FFF2-40B4-BE49-F238E27FC236}">
              <a16:creationId xmlns:a16="http://schemas.microsoft.com/office/drawing/2014/main" id="{86EA8C91-7D6E-4E44-9D73-EDC467A0778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2" name="Text Box 35">
          <a:extLst>
            <a:ext uri="{FF2B5EF4-FFF2-40B4-BE49-F238E27FC236}">
              <a16:creationId xmlns:a16="http://schemas.microsoft.com/office/drawing/2014/main" id="{5A69CD31-BA62-4AB3-8FDF-2237B46EAC6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3" name="Text Box 36">
          <a:extLst>
            <a:ext uri="{FF2B5EF4-FFF2-40B4-BE49-F238E27FC236}">
              <a16:creationId xmlns:a16="http://schemas.microsoft.com/office/drawing/2014/main" id="{DC395D46-36BC-4D14-8740-8D71832053F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4" name="Text Box 37">
          <a:extLst>
            <a:ext uri="{FF2B5EF4-FFF2-40B4-BE49-F238E27FC236}">
              <a16:creationId xmlns:a16="http://schemas.microsoft.com/office/drawing/2014/main" id="{4F4496B8-928E-4622-B29C-CEC1616FAFB8}"/>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5" name="Text Box 38">
          <a:extLst>
            <a:ext uri="{FF2B5EF4-FFF2-40B4-BE49-F238E27FC236}">
              <a16:creationId xmlns:a16="http://schemas.microsoft.com/office/drawing/2014/main" id="{477422E5-B22A-4887-9F16-6182C9FA8B1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6" name="Text Box 39">
          <a:extLst>
            <a:ext uri="{FF2B5EF4-FFF2-40B4-BE49-F238E27FC236}">
              <a16:creationId xmlns:a16="http://schemas.microsoft.com/office/drawing/2014/main" id="{D25989F3-D890-45D6-9FA2-832344ED8D8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7" name="Text Box 40">
          <a:extLst>
            <a:ext uri="{FF2B5EF4-FFF2-40B4-BE49-F238E27FC236}">
              <a16:creationId xmlns:a16="http://schemas.microsoft.com/office/drawing/2014/main" id="{AE84C305-BFEE-42B8-B8CE-F54DC197934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8" name="Text Box 41">
          <a:extLst>
            <a:ext uri="{FF2B5EF4-FFF2-40B4-BE49-F238E27FC236}">
              <a16:creationId xmlns:a16="http://schemas.microsoft.com/office/drawing/2014/main" id="{1413721B-0BA4-4C47-A787-F1A235D3ECF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79" name="Text Box 42">
          <a:extLst>
            <a:ext uri="{FF2B5EF4-FFF2-40B4-BE49-F238E27FC236}">
              <a16:creationId xmlns:a16="http://schemas.microsoft.com/office/drawing/2014/main" id="{EA2F2820-7BF5-4AAA-B626-0305307F7FB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0" name="Text Box 43">
          <a:extLst>
            <a:ext uri="{FF2B5EF4-FFF2-40B4-BE49-F238E27FC236}">
              <a16:creationId xmlns:a16="http://schemas.microsoft.com/office/drawing/2014/main" id="{09E6BABB-8D0B-4FA1-87CD-CEF01FC7D54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1" name="Text Box 44">
          <a:extLst>
            <a:ext uri="{FF2B5EF4-FFF2-40B4-BE49-F238E27FC236}">
              <a16:creationId xmlns:a16="http://schemas.microsoft.com/office/drawing/2014/main" id="{3ED1859E-9105-4D00-97A1-7B6EC348E807}"/>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2" name="Text Box 45">
          <a:extLst>
            <a:ext uri="{FF2B5EF4-FFF2-40B4-BE49-F238E27FC236}">
              <a16:creationId xmlns:a16="http://schemas.microsoft.com/office/drawing/2014/main" id="{FA1E3898-B938-4D4B-A323-2C2AB195766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3" name="Text Box 46">
          <a:extLst>
            <a:ext uri="{FF2B5EF4-FFF2-40B4-BE49-F238E27FC236}">
              <a16:creationId xmlns:a16="http://schemas.microsoft.com/office/drawing/2014/main" id="{D669EBDC-BBF3-44AF-B4FF-F7802DF6C40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4" name="Text Box 47">
          <a:extLst>
            <a:ext uri="{FF2B5EF4-FFF2-40B4-BE49-F238E27FC236}">
              <a16:creationId xmlns:a16="http://schemas.microsoft.com/office/drawing/2014/main" id="{B1AE7920-76CE-45C8-8C39-947D1005A88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5" name="Text Box 48">
          <a:extLst>
            <a:ext uri="{FF2B5EF4-FFF2-40B4-BE49-F238E27FC236}">
              <a16:creationId xmlns:a16="http://schemas.microsoft.com/office/drawing/2014/main" id="{F38B0C97-9344-4BE8-A3B1-B09B1BDF58FC}"/>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6" name="Text Box 49">
          <a:extLst>
            <a:ext uri="{FF2B5EF4-FFF2-40B4-BE49-F238E27FC236}">
              <a16:creationId xmlns:a16="http://schemas.microsoft.com/office/drawing/2014/main" id="{9FFABF29-86BA-4275-89E0-076EA512D99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7" name="Text Box 50">
          <a:extLst>
            <a:ext uri="{FF2B5EF4-FFF2-40B4-BE49-F238E27FC236}">
              <a16:creationId xmlns:a16="http://schemas.microsoft.com/office/drawing/2014/main" id="{60EE29D6-71C8-4F53-892B-469A1D143C3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8" name="Text Box 51">
          <a:extLst>
            <a:ext uri="{FF2B5EF4-FFF2-40B4-BE49-F238E27FC236}">
              <a16:creationId xmlns:a16="http://schemas.microsoft.com/office/drawing/2014/main" id="{D9FCA31E-6458-4C9B-87C1-50F20AD74B4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89" name="Text Box 52">
          <a:extLst>
            <a:ext uri="{FF2B5EF4-FFF2-40B4-BE49-F238E27FC236}">
              <a16:creationId xmlns:a16="http://schemas.microsoft.com/office/drawing/2014/main" id="{81AF2AFA-C607-447D-BC4A-D1D19969D44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0" name="Text Box 53">
          <a:extLst>
            <a:ext uri="{FF2B5EF4-FFF2-40B4-BE49-F238E27FC236}">
              <a16:creationId xmlns:a16="http://schemas.microsoft.com/office/drawing/2014/main" id="{D1757F3A-BFF8-4FB9-B045-3910E59F4B33}"/>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1" name="Text Box 54">
          <a:extLst>
            <a:ext uri="{FF2B5EF4-FFF2-40B4-BE49-F238E27FC236}">
              <a16:creationId xmlns:a16="http://schemas.microsoft.com/office/drawing/2014/main" id="{7FBE4267-259B-4BB3-B26D-1022921425D5}"/>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2" name="Text Box 55">
          <a:extLst>
            <a:ext uri="{FF2B5EF4-FFF2-40B4-BE49-F238E27FC236}">
              <a16:creationId xmlns:a16="http://schemas.microsoft.com/office/drawing/2014/main" id="{FEDC6C04-30C3-4B91-A226-EC267700A6D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3" name="Text Box 56">
          <a:extLst>
            <a:ext uri="{FF2B5EF4-FFF2-40B4-BE49-F238E27FC236}">
              <a16:creationId xmlns:a16="http://schemas.microsoft.com/office/drawing/2014/main" id="{CE0C871A-A0B8-4C7A-85DE-ECD4C991A51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4" name="Text Box 57">
          <a:extLst>
            <a:ext uri="{FF2B5EF4-FFF2-40B4-BE49-F238E27FC236}">
              <a16:creationId xmlns:a16="http://schemas.microsoft.com/office/drawing/2014/main" id="{978F5F64-A979-4E35-9FFD-04767CEE7F7B}"/>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5" name="Text Box 58">
          <a:extLst>
            <a:ext uri="{FF2B5EF4-FFF2-40B4-BE49-F238E27FC236}">
              <a16:creationId xmlns:a16="http://schemas.microsoft.com/office/drawing/2014/main" id="{3352687D-0984-43B7-A29E-EBA20083B03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6" name="Text Box 59">
          <a:extLst>
            <a:ext uri="{FF2B5EF4-FFF2-40B4-BE49-F238E27FC236}">
              <a16:creationId xmlns:a16="http://schemas.microsoft.com/office/drawing/2014/main" id="{AA5A1544-9AC0-4640-866B-5095B127729A}"/>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7" name="Text Box 60">
          <a:extLst>
            <a:ext uri="{FF2B5EF4-FFF2-40B4-BE49-F238E27FC236}">
              <a16:creationId xmlns:a16="http://schemas.microsoft.com/office/drawing/2014/main" id="{27D0AFE9-0FAE-4E33-8446-C3EAB2ECFD12}"/>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8" name="Text Box 61">
          <a:extLst>
            <a:ext uri="{FF2B5EF4-FFF2-40B4-BE49-F238E27FC236}">
              <a16:creationId xmlns:a16="http://schemas.microsoft.com/office/drawing/2014/main" id="{DD09D949-7DB9-4952-8208-348A2F25017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199" name="Text Box 62">
          <a:extLst>
            <a:ext uri="{FF2B5EF4-FFF2-40B4-BE49-F238E27FC236}">
              <a16:creationId xmlns:a16="http://schemas.microsoft.com/office/drawing/2014/main" id="{66E22A8F-A8FD-4FAC-97C6-2BD3604092AF}"/>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200" name="Text Box 63">
          <a:extLst>
            <a:ext uri="{FF2B5EF4-FFF2-40B4-BE49-F238E27FC236}">
              <a16:creationId xmlns:a16="http://schemas.microsoft.com/office/drawing/2014/main" id="{7F1E75DF-3272-4CC4-A5B7-9910C60DE45E}"/>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201" name="Text Box 64">
          <a:extLst>
            <a:ext uri="{FF2B5EF4-FFF2-40B4-BE49-F238E27FC236}">
              <a16:creationId xmlns:a16="http://schemas.microsoft.com/office/drawing/2014/main" id="{E914575E-484F-4701-88F0-07AC59DBBFA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202" name="Text Box 65">
          <a:extLst>
            <a:ext uri="{FF2B5EF4-FFF2-40B4-BE49-F238E27FC236}">
              <a16:creationId xmlns:a16="http://schemas.microsoft.com/office/drawing/2014/main" id="{B923D4A4-ED64-4010-BD37-78CA384BA904}"/>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203" name="Text Box 66">
          <a:extLst>
            <a:ext uri="{FF2B5EF4-FFF2-40B4-BE49-F238E27FC236}">
              <a16:creationId xmlns:a16="http://schemas.microsoft.com/office/drawing/2014/main" id="{FADAD91F-ED73-4D13-9B14-B95B6B756A79}"/>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186953</xdr:rowOff>
    </xdr:to>
    <xdr:sp macro="" textlink="">
      <xdr:nvSpPr>
        <xdr:cNvPr id="2204" name="Text Box 67">
          <a:extLst>
            <a:ext uri="{FF2B5EF4-FFF2-40B4-BE49-F238E27FC236}">
              <a16:creationId xmlns:a16="http://schemas.microsoft.com/office/drawing/2014/main" id="{7500970F-AB1B-4700-B5E7-BE8B58922B86}"/>
            </a:ext>
          </a:extLst>
        </xdr:cNvPr>
        <xdr:cNvSpPr txBox="1">
          <a:spLocks noChangeArrowheads="1"/>
        </xdr:cNvSpPr>
      </xdr:nvSpPr>
      <xdr:spPr bwMode="auto">
        <a:xfrm>
          <a:off x="4552950" y="64684275"/>
          <a:ext cx="76200" cy="18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05" name="Text Box 17">
          <a:extLst>
            <a:ext uri="{FF2B5EF4-FFF2-40B4-BE49-F238E27FC236}">
              <a16:creationId xmlns:a16="http://schemas.microsoft.com/office/drawing/2014/main" id="{3E56FDFE-0E56-498B-AEC6-3C785403975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06" name="Text Box 18">
          <a:extLst>
            <a:ext uri="{FF2B5EF4-FFF2-40B4-BE49-F238E27FC236}">
              <a16:creationId xmlns:a16="http://schemas.microsoft.com/office/drawing/2014/main" id="{13C9F1EE-0D22-4A14-8EF4-DFA118449FD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07" name="Text Box 19">
          <a:extLst>
            <a:ext uri="{FF2B5EF4-FFF2-40B4-BE49-F238E27FC236}">
              <a16:creationId xmlns:a16="http://schemas.microsoft.com/office/drawing/2014/main" id="{19560C37-C38A-4F5F-AC0D-EF8F66609DE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08" name="Text Box 20">
          <a:extLst>
            <a:ext uri="{FF2B5EF4-FFF2-40B4-BE49-F238E27FC236}">
              <a16:creationId xmlns:a16="http://schemas.microsoft.com/office/drawing/2014/main" id="{0AC03074-35F0-433B-B512-A98E69B15DB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09" name="Text Box 21">
          <a:extLst>
            <a:ext uri="{FF2B5EF4-FFF2-40B4-BE49-F238E27FC236}">
              <a16:creationId xmlns:a16="http://schemas.microsoft.com/office/drawing/2014/main" id="{CE6F3F90-A191-4DD2-8064-8A513012192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0" name="Text Box 22">
          <a:extLst>
            <a:ext uri="{FF2B5EF4-FFF2-40B4-BE49-F238E27FC236}">
              <a16:creationId xmlns:a16="http://schemas.microsoft.com/office/drawing/2014/main" id="{E4651E08-264E-490C-8DD0-92ED49C003F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1" name="Text Box 23">
          <a:extLst>
            <a:ext uri="{FF2B5EF4-FFF2-40B4-BE49-F238E27FC236}">
              <a16:creationId xmlns:a16="http://schemas.microsoft.com/office/drawing/2014/main" id="{BBCC8FD7-93FC-4A7F-956A-8DCDE46406B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2" name="Text Box 24">
          <a:extLst>
            <a:ext uri="{FF2B5EF4-FFF2-40B4-BE49-F238E27FC236}">
              <a16:creationId xmlns:a16="http://schemas.microsoft.com/office/drawing/2014/main" id="{1F6C04C9-B456-4FD2-A0C7-2AF968D8451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3" name="Text Box 25">
          <a:extLst>
            <a:ext uri="{FF2B5EF4-FFF2-40B4-BE49-F238E27FC236}">
              <a16:creationId xmlns:a16="http://schemas.microsoft.com/office/drawing/2014/main" id="{CF6C1124-E7B2-4113-8EB2-0E5F083291D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4" name="Text Box 26">
          <a:extLst>
            <a:ext uri="{FF2B5EF4-FFF2-40B4-BE49-F238E27FC236}">
              <a16:creationId xmlns:a16="http://schemas.microsoft.com/office/drawing/2014/main" id="{1067E1D4-3CF9-419B-86C4-8F3629C0374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5" name="Text Box 27">
          <a:extLst>
            <a:ext uri="{FF2B5EF4-FFF2-40B4-BE49-F238E27FC236}">
              <a16:creationId xmlns:a16="http://schemas.microsoft.com/office/drawing/2014/main" id="{99896F2C-C3FF-42B2-8F1A-048B988B3EA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6" name="Text Box 28">
          <a:extLst>
            <a:ext uri="{FF2B5EF4-FFF2-40B4-BE49-F238E27FC236}">
              <a16:creationId xmlns:a16="http://schemas.microsoft.com/office/drawing/2014/main" id="{D3F243CE-75A7-49B7-B59A-B7D76238049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7" name="Text Box 29">
          <a:extLst>
            <a:ext uri="{FF2B5EF4-FFF2-40B4-BE49-F238E27FC236}">
              <a16:creationId xmlns:a16="http://schemas.microsoft.com/office/drawing/2014/main" id="{2EF50CDF-0B8D-4466-AA77-7C303A0F7E7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8" name="Text Box 30">
          <a:extLst>
            <a:ext uri="{FF2B5EF4-FFF2-40B4-BE49-F238E27FC236}">
              <a16:creationId xmlns:a16="http://schemas.microsoft.com/office/drawing/2014/main" id="{C4ECA557-60D1-434B-8FA3-8E4B55C3DC4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19" name="Text Box 31">
          <a:extLst>
            <a:ext uri="{FF2B5EF4-FFF2-40B4-BE49-F238E27FC236}">
              <a16:creationId xmlns:a16="http://schemas.microsoft.com/office/drawing/2014/main" id="{09E97C2D-A970-4B15-B568-E5ED4974725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0" name="Text Box 32">
          <a:extLst>
            <a:ext uri="{FF2B5EF4-FFF2-40B4-BE49-F238E27FC236}">
              <a16:creationId xmlns:a16="http://schemas.microsoft.com/office/drawing/2014/main" id="{46F9B54C-1DFF-499E-BFDE-100B73B9C02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1" name="Text Box 33">
          <a:extLst>
            <a:ext uri="{FF2B5EF4-FFF2-40B4-BE49-F238E27FC236}">
              <a16:creationId xmlns:a16="http://schemas.microsoft.com/office/drawing/2014/main" id="{0927C9CE-0998-44E5-9E49-1BF7E85D10B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2" name="Text Box 34">
          <a:extLst>
            <a:ext uri="{FF2B5EF4-FFF2-40B4-BE49-F238E27FC236}">
              <a16:creationId xmlns:a16="http://schemas.microsoft.com/office/drawing/2014/main" id="{FFCB71FC-CB77-4819-94DB-D8785E0A554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3" name="Text Box 35">
          <a:extLst>
            <a:ext uri="{FF2B5EF4-FFF2-40B4-BE49-F238E27FC236}">
              <a16:creationId xmlns:a16="http://schemas.microsoft.com/office/drawing/2014/main" id="{9570D0D3-E24B-48DF-B630-49714061FE1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4" name="Text Box 36">
          <a:extLst>
            <a:ext uri="{FF2B5EF4-FFF2-40B4-BE49-F238E27FC236}">
              <a16:creationId xmlns:a16="http://schemas.microsoft.com/office/drawing/2014/main" id="{49A336D9-992E-4A9C-ADFA-BE26091745A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5" name="Text Box 37">
          <a:extLst>
            <a:ext uri="{FF2B5EF4-FFF2-40B4-BE49-F238E27FC236}">
              <a16:creationId xmlns:a16="http://schemas.microsoft.com/office/drawing/2014/main" id="{1C14F3BA-4272-4BAF-A902-224080E4835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6" name="Text Box 38">
          <a:extLst>
            <a:ext uri="{FF2B5EF4-FFF2-40B4-BE49-F238E27FC236}">
              <a16:creationId xmlns:a16="http://schemas.microsoft.com/office/drawing/2014/main" id="{8E8BF2BD-C759-4A14-8028-8C04EC8159B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7" name="Text Box 39">
          <a:extLst>
            <a:ext uri="{FF2B5EF4-FFF2-40B4-BE49-F238E27FC236}">
              <a16:creationId xmlns:a16="http://schemas.microsoft.com/office/drawing/2014/main" id="{34335DEA-0350-418C-AE8C-DFA9B5C5CD5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8" name="Text Box 40">
          <a:extLst>
            <a:ext uri="{FF2B5EF4-FFF2-40B4-BE49-F238E27FC236}">
              <a16:creationId xmlns:a16="http://schemas.microsoft.com/office/drawing/2014/main" id="{8DE91A5E-B831-4090-B162-25D1B3CC15F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29" name="Text Box 41">
          <a:extLst>
            <a:ext uri="{FF2B5EF4-FFF2-40B4-BE49-F238E27FC236}">
              <a16:creationId xmlns:a16="http://schemas.microsoft.com/office/drawing/2014/main" id="{0E70B06D-7DF4-409E-A085-A356EB9D395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0" name="Text Box 42">
          <a:extLst>
            <a:ext uri="{FF2B5EF4-FFF2-40B4-BE49-F238E27FC236}">
              <a16:creationId xmlns:a16="http://schemas.microsoft.com/office/drawing/2014/main" id="{4AB9CDE0-C990-403D-92BA-BEA709BDBB3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1" name="Text Box 43">
          <a:extLst>
            <a:ext uri="{FF2B5EF4-FFF2-40B4-BE49-F238E27FC236}">
              <a16:creationId xmlns:a16="http://schemas.microsoft.com/office/drawing/2014/main" id="{02C0026B-F2F7-4D1B-8E5B-F380BE62EE1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2" name="Text Box 44">
          <a:extLst>
            <a:ext uri="{FF2B5EF4-FFF2-40B4-BE49-F238E27FC236}">
              <a16:creationId xmlns:a16="http://schemas.microsoft.com/office/drawing/2014/main" id="{DAFBA91D-1310-4937-BA6D-B88A7C711C2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3" name="Text Box 45">
          <a:extLst>
            <a:ext uri="{FF2B5EF4-FFF2-40B4-BE49-F238E27FC236}">
              <a16:creationId xmlns:a16="http://schemas.microsoft.com/office/drawing/2014/main" id="{B07CD48F-8AE7-4CEF-9278-4B844D31AA6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4" name="Text Box 46">
          <a:extLst>
            <a:ext uri="{FF2B5EF4-FFF2-40B4-BE49-F238E27FC236}">
              <a16:creationId xmlns:a16="http://schemas.microsoft.com/office/drawing/2014/main" id="{25399B98-0042-4885-8DC3-F7524875D9B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5" name="Text Box 47">
          <a:extLst>
            <a:ext uri="{FF2B5EF4-FFF2-40B4-BE49-F238E27FC236}">
              <a16:creationId xmlns:a16="http://schemas.microsoft.com/office/drawing/2014/main" id="{DF26FD1C-4D10-46ED-8A7C-265C67976E1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6" name="Text Box 48">
          <a:extLst>
            <a:ext uri="{FF2B5EF4-FFF2-40B4-BE49-F238E27FC236}">
              <a16:creationId xmlns:a16="http://schemas.microsoft.com/office/drawing/2014/main" id="{8F8DC9B8-E35A-4041-8D8E-8F7CB316818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7" name="Text Box 49">
          <a:extLst>
            <a:ext uri="{FF2B5EF4-FFF2-40B4-BE49-F238E27FC236}">
              <a16:creationId xmlns:a16="http://schemas.microsoft.com/office/drawing/2014/main" id="{284D338B-E446-4C57-94A0-7708DEE46DA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8" name="Text Box 50">
          <a:extLst>
            <a:ext uri="{FF2B5EF4-FFF2-40B4-BE49-F238E27FC236}">
              <a16:creationId xmlns:a16="http://schemas.microsoft.com/office/drawing/2014/main" id="{A28C064C-0D78-416A-82C0-2A4AB82CADC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39" name="Text Box 51">
          <a:extLst>
            <a:ext uri="{FF2B5EF4-FFF2-40B4-BE49-F238E27FC236}">
              <a16:creationId xmlns:a16="http://schemas.microsoft.com/office/drawing/2014/main" id="{F82E2E52-A817-4AE4-A02D-C7897DD258E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0" name="Text Box 52">
          <a:extLst>
            <a:ext uri="{FF2B5EF4-FFF2-40B4-BE49-F238E27FC236}">
              <a16:creationId xmlns:a16="http://schemas.microsoft.com/office/drawing/2014/main" id="{C99524E1-C259-4ED8-8A75-37F936A817E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1" name="Text Box 53">
          <a:extLst>
            <a:ext uri="{FF2B5EF4-FFF2-40B4-BE49-F238E27FC236}">
              <a16:creationId xmlns:a16="http://schemas.microsoft.com/office/drawing/2014/main" id="{699270BB-AC98-44FE-B42C-4664073EBE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2" name="Text Box 54">
          <a:extLst>
            <a:ext uri="{FF2B5EF4-FFF2-40B4-BE49-F238E27FC236}">
              <a16:creationId xmlns:a16="http://schemas.microsoft.com/office/drawing/2014/main" id="{3C198F98-6B0A-4433-A7BD-BF68B033317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3" name="Text Box 55">
          <a:extLst>
            <a:ext uri="{FF2B5EF4-FFF2-40B4-BE49-F238E27FC236}">
              <a16:creationId xmlns:a16="http://schemas.microsoft.com/office/drawing/2014/main" id="{6205780B-D7F3-4B7E-88FA-2E9CDE23F96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4" name="Text Box 56">
          <a:extLst>
            <a:ext uri="{FF2B5EF4-FFF2-40B4-BE49-F238E27FC236}">
              <a16:creationId xmlns:a16="http://schemas.microsoft.com/office/drawing/2014/main" id="{03A62A4D-66E7-4E06-8FD6-47256F893CC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5" name="Text Box 57">
          <a:extLst>
            <a:ext uri="{FF2B5EF4-FFF2-40B4-BE49-F238E27FC236}">
              <a16:creationId xmlns:a16="http://schemas.microsoft.com/office/drawing/2014/main" id="{480121D3-8FB5-4C75-A6F6-00F4B8B4216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6" name="Text Box 58">
          <a:extLst>
            <a:ext uri="{FF2B5EF4-FFF2-40B4-BE49-F238E27FC236}">
              <a16:creationId xmlns:a16="http://schemas.microsoft.com/office/drawing/2014/main" id="{E6E6A272-C4B7-4BD4-A039-D13C043B7A0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7" name="Text Box 59">
          <a:extLst>
            <a:ext uri="{FF2B5EF4-FFF2-40B4-BE49-F238E27FC236}">
              <a16:creationId xmlns:a16="http://schemas.microsoft.com/office/drawing/2014/main" id="{79711D9F-0BAF-424D-8615-6A6DF46D7DB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8" name="Text Box 60">
          <a:extLst>
            <a:ext uri="{FF2B5EF4-FFF2-40B4-BE49-F238E27FC236}">
              <a16:creationId xmlns:a16="http://schemas.microsoft.com/office/drawing/2014/main" id="{7D025037-AC3A-4CCE-9140-0C1437FE9A4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49" name="Text Box 61">
          <a:extLst>
            <a:ext uri="{FF2B5EF4-FFF2-40B4-BE49-F238E27FC236}">
              <a16:creationId xmlns:a16="http://schemas.microsoft.com/office/drawing/2014/main" id="{36C1FDC0-D3F9-493C-B4CF-35B20BB2FF4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0" name="Text Box 62">
          <a:extLst>
            <a:ext uri="{FF2B5EF4-FFF2-40B4-BE49-F238E27FC236}">
              <a16:creationId xmlns:a16="http://schemas.microsoft.com/office/drawing/2014/main" id="{C6ABDAD9-A6B1-41A4-A866-54EFD6BF322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1" name="Text Box 63">
          <a:extLst>
            <a:ext uri="{FF2B5EF4-FFF2-40B4-BE49-F238E27FC236}">
              <a16:creationId xmlns:a16="http://schemas.microsoft.com/office/drawing/2014/main" id="{8F7E4B88-75C0-4C4E-B37D-4BCDBAA18E6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2" name="Text Box 64">
          <a:extLst>
            <a:ext uri="{FF2B5EF4-FFF2-40B4-BE49-F238E27FC236}">
              <a16:creationId xmlns:a16="http://schemas.microsoft.com/office/drawing/2014/main" id="{3B8AA835-4FAC-4E08-BA8D-03511EBDACF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3" name="Text Box 65">
          <a:extLst>
            <a:ext uri="{FF2B5EF4-FFF2-40B4-BE49-F238E27FC236}">
              <a16:creationId xmlns:a16="http://schemas.microsoft.com/office/drawing/2014/main" id="{CE3A90E4-43C9-4138-838B-F22F813B04D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4" name="Text Box 66">
          <a:extLst>
            <a:ext uri="{FF2B5EF4-FFF2-40B4-BE49-F238E27FC236}">
              <a16:creationId xmlns:a16="http://schemas.microsoft.com/office/drawing/2014/main" id="{32477A9C-EE89-45FF-A20D-EC0786342FD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5" name="Text Box 67">
          <a:extLst>
            <a:ext uri="{FF2B5EF4-FFF2-40B4-BE49-F238E27FC236}">
              <a16:creationId xmlns:a16="http://schemas.microsoft.com/office/drawing/2014/main" id="{2406C1CC-B2AC-4090-B970-096DC94957A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6" name="Text Box 17">
          <a:extLst>
            <a:ext uri="{FF2B5EF4-FFF2-40B4-BE49-F238E27FC236}">
              <a16:creationId xmlns:a16="http://schemas.microsoft.com/office/drawing/2014/main" id="{6EC9288E-2C30-40CE-83DA-ACB23A753D5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7" name="Text Box 18">
          <a:extLst>
            <a:ext uri="{FF2B5EF4-FFF2-40B4-BE49-F238E27FC236}">
              <a16:creationId xmlns:a16="http://schemas.microsoft.com/office/drawing/2014/main" id="{F20D2EC1-190F-4FAF-B9E0-6B8C7BD03F7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8" name="Text Box 19">
          <a:extLst>
            <a:ext uri="{FF2B5EF4-FFF2-40B4-BE49-F238E27FC236}">
              <a16:creationId xmlns:a16="http://schemas.microsoft.com/office/drawing/2014/main" id="{A7BE6FCF-8CE6-4F47-8B17-AE4C495C846D}"/>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59" name="Text Box 20">
          <a:extLst>
            <a:ext uri="{FF2B5EF4-FFF2-40B4-BE49-F238E27FC236}">
              <a16:creationId xmlns:a16="http://schemas.microsoft.com/office/drawing/2014/main" id="{8AC94ED9-0589-4BDD-9202-88D0DA72719E}"/>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0" name="Text Box 21">
          <a:extLst>
            <a:ext uri="{FF2B5EF4-FFF2-40B4-BE49-F238E27FC236}">
              <a16:creationId xmlns:a16="http://schemas.microsoft.com/office/drawing/2014/main" id="{4F010C56-4F7B-406E-A4AB-1E9DDA11FE7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1" name="Text Box 22">
          <a:extLst>
            <a:ext uri="{FF2B5EF4-FFF2-40B4-BE49-F238E27FC236}">
              <a16:creationId xmlns:a16="http://schemas.microsoft.com/office/drawing/2014/main" id="{0FC78BEE-08E1-4916-AF8C-DE9A3ACEDB0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2" name="Text Box 23">
          <a:extLst>
            <a:ext uri="{FF2B5EF4-FFF2-40B4-BE49-F238E27FC236}">
              <a16:creationId xmlns:a16="http://schemas.microsoft.com/office/drawing/2014/main" id="{48C303CE-5F9C-4894-A5EA-F80D845C3E4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3" name="Text Box 24">
          <a:extLst>
            <a:ext uri="{FF2B5EF4-FFF2-40B4-BE49-F238E27FC236}">
              <a16:creationId xmlns:a16="http://schemas.microsoft.com/office/drawing/2014/main" id="{820B82FB-BC2D-46F0-BEB8-79857092E89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4" name="Text Box 25">
          <a:extLst>
            <a:ext uri="{FF2B5EF4-FFF2-40B4-BE49-F238E27FC236}">
              <a16:creationId xmlns:a16="http://schemas.microsoft.com/office/drawing/2014/main" id="{E72B5D19-5C69-4A02-BBF0-6BA601F6ABC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5" name="Text Box 26">
          <a:extLst>
            <a:ext uri="{FF2B5EF4-FFF2-40B4-BE49-F238E27FC236}">
              <a16:creationId xmlns:a16="http://schemas.microsoft.com/office/drawing/2014/main" id="{E40177EF-1A04-41A3-B74A-1DEEDE12E9F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6" name="Text Box 27">
          <a:extLst>
            <a:ext uri="{FF2B5EF4-FFF2-40B4-BE49-F238E27FC236}">
              <a16:creationId xmlns:a16="http://schemas.microsoft.com/office/drawing/2014/main" id="{EF9F4E48-BEC3-43C2-95DB-D6776130836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7" name="Text Box 28">
          <a:extLst>
            <a:ext uri="{FF2B5EF4-FFF2-40B4-BE49-F238E27FC236}">
              <a16:creationId xmlns:a16="http://schemas.microsoft.com/office/drawing/2014/main" id="{6FD56268-0160-4F7C-974D-42B5D3F81F6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8" name="Text Box 29">
          <a:extLst>
            <a:ext uri="{FF2B5EF4-FFF2-40B4-BE49-F238E27FC236}">
              <a16:creationId xmlns:a16="http://schemas.microsoft.com/office/drawing/2014/main" id="{60DF3A1B-5C3A-472D-AE2F-FBAAD0DE4C9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69" name="Text Box 30">
          <a:extLst>
            <a:ext uri="{FF2B5EF4-FFF2-40B4-BE49-F238E27FC236}">
              <a16:creationId xmlns:a16="http://schemas.microsoft.com/office/drawing/2014/main" id="{6CC89E57-3A8E-44A2-9A66-1B7C891D418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0" name="Text Box 31">
          <a:extLst>
            <a:ext uri="{FF2B5EF4-FFF2-40B4-BE49-F238E27FC236}">
              <a16:creationId xmlns:a16="http://schemas.microsoft.com/office/drawing/2014/main" id="{0EE4043F-2E0A-4482-8C03-8B5958199F2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1" name="Text Box 32">
          <a:extLst>
            <a:ext uri="{FF2B5EF4-FFF2-40B4-BE49-F238E27FC236}">
              <a16:creationId xmlns:a16="http://schemas.microsoft.com/office/drawing/2014/main" id="{ED857C3D-D435-475D-803C-DD131DD26B1C}"/>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2" name="Text Box 33">
          <a:extLst>
            <a:ext uri="{FF2B5EF4-FFF2-40B4-BE49-F238E27FC236}">
              <a16:creationId xmlns:a16="http://schemas.microsoft.com/office/drawing/2014/main" id="{379C61D3-33D1-498C-9D0B-3FBECBDA448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3" name="Text Box 34">
          <a:extLst>
            <a:ext uri="{FF2B5EF4-FFF2-40B4-BE49-F238E27FC236}">
              <a16:creationId xmlns:a16="http://schemas.microsoft.com/office/drawing/2014/main" id="{A10E311B-38D4-4109-ABAA-DD2D39457CA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4" name="Text Box 35">
          <a:extLst>
            <a:ext uri="{FF2B5EF4-FFF2-40B4-BE49-F238E27FC236}">
              <a16:creationId xmlns:a16="http://schemas.microsoft.com/office/drawing/2014/main" id="{6CF419D3-13B5-4003-92DB-0F54E636630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5" name="Text Box 36">
          <a:extLst>
            <a:ext uri="{FF2B5EF4-FFF2-40B4-BE49-F238E27FC236}">
              <a16:creationId xmlns:a16="http://schemas.microsoft.com/office/drawing/2014/main" id="{F3017CFB-5988-45FB-B3CE-6F877103339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6" name="Text Box 37">
          <a:extLst>
            <a:ext uri="{FF2B5EF4-FFF2-40B4-BE49-F238E27FC236}">
              <a16:creationId xmlns:a16="http://schemas.microsoft.com/office/drawing/2014/main" id="{EF41C901-A935-4C18-BD5B-E2F5004F5FD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7" name="Text Box 38">
          <a:extLst>
            <a:ext uri="{FF2B5EF4-FFF2-40B4-BE49-F238E27FC236}">
              <a16:creationId xmlns:a16="http://schemas.microsoft.com/office/drawing/2014/main" id="{7B11B419-2AF3-4E12-9B97-DFECF8DAFBF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8" name="Text Box 39">
          <a:extLst>
            <a:ext uri="{FF2B5EF4-FFF2-40B4-BE49-F238E27FC236}">
              <a16:creationId xmlns:a16="http://schemas.microsoft.com/office/drawing/2014/main" id="{0700209A-5858-4651-A79E-A02E54ADACD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79" name="Text Box 40">
          <a:extLst>
            <a:ext uri="{FF2B5EF4-FFF2-40B4-BE49-F238E27FC236}">
              <a16:creationId xmlns:a16="http://schemas.microsoft.com/office/drawing/2014/main" id="{498449CD-4A87-4DD9-886E-D952DE17B3F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0" name="Text Box 41">
          <a:extLst>
            <a:ext uri="{FF2B5EF4-FFF2-40B4-BE49-F238E27FC236}">
              <a16:creationId xmlns:a16="http://schemas.microsoft.com/office/drawing/2014/main" id="{B565F310-9F1A-4747-9649-170AA04702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1" name="Text Box 42">
          <a:extLst>
            <a:ext uri="{FF2B5EF4-FFF2-40B4-BE49-F238E27FC236}">
              <a16:creationId xmlns:a16="http://schemas.microsoft.com/office/drawing/2014/main" id="{F7C44C5B-B55D-4F55-B78D-D589E2EBEA7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2" name="Text Box 43">
          <a:extLst>
            <a:ext uri="{FF2B5EF4-FFF2-40B4-BE49-F238E27FC236}">
              <a16:creationId xmlns:a16="http://schemas.microsoft.com/office/drawing/2014/main" id="{714A9DD3-0637-4B17-964E-613E1229BB1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3" name="Text Box 44">
          <a:extLst>
            <a:ext uri="{FF2B5EF4-FFF2-40B4-BE49-F238E27FC236}">
              <a16:creationId xmlns:a16="http://schemas.microsoft.com/office/drawing/2014/main" id="{20985F61-A152-4F05-989B-F70F209BDE6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4" name="Text Box 45">
          <a:extLst>
            <a:ext uri="{FF2B5EF4-FFF2-40B4-BE49-F238E27FC236}">
              <a16:creationId xmlns:a16="http://schemas.microsoft.com/office/drawing/2014/main" id="{87DE1407-50D1-4933-8698-F99A005217E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5" name="Text Box 46">
          <a:extLst>
            <a:ext uri="{FF2B5EF4-FFF2-40B4-BE49-F238E27FC236}">
              <a16:creationId xmlns:a16="http://schemas.microsoft.com/office/drawing/2014/main" id="{B76E0B6D-40F4-4B79-948B-A21364435445}"/>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6" name="Text Box 47">
          <a:extLst>
            <a:ext uri="{FF2B5EF4-FFF2-40B4-BE49-F238E27FC236}">
              <a16:creationId xmlns:a16="http://schemas.microsoft.com/office/drawing/2014/main" id="{6CFF273B-042A-49F7-B0C4-70B01098E23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7" name="Text Box 48">
          <a:extLst>
            <a:ext uri="{FF2B5EF4-FFF2-40B4-BE49-F238E27FC236}">
              <a16:creationId xmlns:a16="http://schemas.microsoft.com/office/drawing/2014/main" id="{D53995B2-F8C7-4327-B49F-9FB58BAFAC21}"/>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8" name="Text Box 49">
          <a:extLst>
            <a:ext uri="{FF2B5EF4-FFF2-40B4-BE49-F238E27FC236}">
              <a16:creationId xmlns:a16="http://schemas.microsoft.com/office/drawing/2014/main" id="{C3B5A142-087D-4A93-BBE5-FBED20282A1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89" name="Text Box 50">
          <a:extLst>
            <a:ext uri="{FF2B5EF4-FFF2-40B4-BE49-F238E27FC236}">
              <a16:creationId xmlns:a16="http://schemas.microsoft.com/office/drawing/2014/main" id="{305D2104-F556-4838-A9A8-F71A215BE02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0" name="Text Box 51">
          <a:extLst>
            <a:ext uri="{FF2B5EF4-FFF2-40B4-BE49-F238E27FC236}">
              <a16:creationId xmlns:a16="http://schemas.microsoft.com/office/drawing/2014/main" id="{670F2AF5-ED83-4945-87D4-E0487D978D2A}"/>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1" name="Text Box 52">
          <a:extLst>
            <a:ext uri="{FF2B5EF4-FFF2-40B4-BE49-F238E27FC236}">
              <a16:creationId xmlns:a16="http://schemas.microsoft.com/office/drawing/2014/main" id="{CEF73969-4D87-4997-B9F5-93AD052F7E2F}"/>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2" name="Text Box 53">
          <a:extLst>
            <a:ext uri="{FF2B5EF4-FFF2-40B4-BE49-F238E27FC236}">
              <a16:creationId xmlns:a16="http://schemas.microsoft.com/office/drawing/2014/main" id="{7AE5B967-220D-4BF9-9C39-277BD769D027}"/>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3" name="Text Box 54">
          <a:extLst>
            <a:ext uri="{FF2B5EF4-FFF2-40B4-BE49-F238E27FC236}">
              <a16:creationId xmlns:a16="http://schemas.microsoft.com/office/drawing/2014/main" id="{1605D696-22D8-493D-B700-F49FC21C100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4" name="Text Box 55">
          <a:extLst>
            <a:ext uri="{FF2B5EF4-FFF2-40B4-BE49-F238E27FC236}">
              <a16:creationId xmlns:a16="http://schemas.microsoft.com/office/drawing/2014/main" id="{78B3A28F-A74B-48B0-990A-7159CA8929B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5" name="Text Box 56">
          <a:extLst>
            <a:ext uri="{FF2B5EF4-FFF2-40B4-BE49-F238E27FC236}">
              <a16:creationId xmlns:a16="http://schemas.microsoft.com/office/drawing/2014/main" id="{B7114342-A8DD-45AA-A9A6-50D1D18AF92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6" name="Text Box 57">
          <a:extLst>
            <a:ext uri="{FF2B5EF4-FFF2-40B4-BE49-F238E27FC236}">
              <a16:creationId xmlns:a16="http://schemas.microsoft.com/office/drawing/2014/main" id="{1C559977-ADD4-4F12-BA19-62350F4CE926}"/>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7" name="Text Box 58">
          <a:extLst>
            <a:ext uri="{FF2B5EF4-FFF2-40B4-BE49-F238E27FC236}">
              <a16:creationId xmlns:a16="http://schemas.microsoft.com/office/drawing/2014/main" id="{830FF4F1-EE9D-403D-B9E2-7212AF395EB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8" name="Text Box 59">
          <a:extLst>
            <a:ext uri="{FF2B5EF4-FFF2-40B4-BE49-F238E27FC236}">
              <a16:creationId xmlns:a16="http://schemas.microsoft.com/office/drawing/2014/main" id="{60BC452A-6B93-456E-93CB-62A0F8E7768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299" name="Text Box 60">
          <a:extLst>
            <a:ext uri="{FF2B5EF4-FFF2-40B4-BE49-F238E27FC236}">
              <a16:creationId xmlns:a16="http://schemas.microsoft.com/office/drawing/2014/main" id="{FC0CB5EC-26E0-484E-B5EC-65755FEDDD00}"/>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0" name="Text Box 61">
          <a:extLst>
            <a:ext uri="{FF2B5EF4-FFF2-40B4-BE49-F238E27FC236}">
              <a16:creationId xmlns:a16="http://schemas.microsoft.com/office/drawing/2014/main" id="{C9377D33-A87C-4F5C-ABE3-57A89C43DB5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1" name="Text Box 62">
          <a:extLst>
            <a:ext uri="{FF2B5EF4-FFF2-40B4-BE49-F238E27FC236}">
              <a16:creationId xmlns:a16="http://schemas.microsoft.com/office/drawing/2014/main" id="{FD6B364B-09FE-48B8-9FEA-5B4AA3D01E1B}"/>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2" name="Text Box 63">
          <a:extLst>
            <a:ext uri="{FF2B5EF4-FFF2-40B4-BE49-F238E27FC236}">
              <a16:creationId xmlns:a16="http://schemas.microsoft.com/office/drawing/2014/main" id="{D56290A1-2257-43F0-B155-F73869F5D444}"/>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3" name="Text Box 64">
          <a:extLst>
            <a:ext uri="{FF2B5EF4-FFF2-40B4-BE49-F238E27FC236}">
              <a16:creationId xmlns:a16="http://schemas.microsoft.com/office/drawing/2014/main" id="{5E65B13F-F8D8-48FB-8FC4-FCE0D99BADB9}"/>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4" name="Text Box 65">
          <a:extLst>
            <a:ext uri="{FF2B5EF4-FFF2-40B4-BE49-F238E27FC236}">
              <a16:creationId xmlns:a16="http://schemas.microsoft.com/office/drawing/2014/main" id="{51430795-B516-426E-828E-1A8029209458}"/>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5" name="Text Box 66">
          <a:extLst>
            <a:ext uri="{FF2B5EF4-FFF2-40B4-BE49-F238E27FC236}">
              <a16:creationId xmlns:a16="http://schemas.microsoft.com/office/drawing/2014/main" id="{0A7744F0-BBFF-4CFB-94F5-72AECC6D8EF2}"/>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83558</xdr:rowOff>
    </xdr:to>
    <xdr:sp macro="" textlink="">
      <xdr:nvSpPr>
        <xdr:cNvPr id="2306" name="Text Box 67">
          <a:extLst>
            <a:ext uri="{FF2B5EF4-FFF2-40B4-BE49-F238E27FC236}">
              <a16:creationId xmlns:a16="http://schemas.microsoft.com/office/drawing/2014/main" id="{89E6B5FB-E4A6-44FA-A120-06ABE24F25E3}"/>
            </a:ext>
          </a:extLst>
        </xdr:cNvPr>
        <xdr:cNvSpPr txBox="1">
          <a:spLocks noChangeArrowheads="1"/>
        </xdr:cNvSpPr>
      </xdr:nvSpPr>
      <xdr:spPr bwMode="auto">
        <a:xfrm>
          <a:off x="4552950" y="64684275"/>
          <a:ext cx="76200" cy="6550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07" name="Text Box 17">
          <a:extLst>
            <a:ext uri="{FF2B5EF4-FFF2-40B4-BE49-F238E27FC236}">
              <a16:creationId xmlns:a16="http://schemas.microsoft.com/office/drawing/2014/main" id="{2FED177E-DF3E-4310-AE62-C86FBF31BA6B}"/>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08" name="Text Box 18">
          <a:extLst>
            <a:ext uri="{FF2B5EF4-FFF2-40B4-BE49-F238E27FC236}">
              <a16:creationId xmlns:a16="http://schemas.microsoft.com/office/drawing/2014/main" id="{46E66E1C-7782-4077-B8F8-D4A80C943C9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09" name="Text Box 19">
          <a:extLst>
            <a:ext uri="{FF2B5EF4-FFF2-40B4-BE49-F238E27FC236}">
              <a16:creationId xmlns:a16="http://schemas.microsoft.com/office/drawing/2014/main" id="{5321FF3A-414A-4923-8727-0FA61E0967D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0" name="Text Box 20">
          <a:extLst>
            <a:ext uri="{FF2B5EF4-FFF2-40B4-BE49-F238E27FC236}">
              <a16:creationId xmlns:a16="http://schemas.microsoft.com/office/drawing/2014/main" id="{F8BA70CB-8A99-401D-97E8-FB642882867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1" name="Text Box 21">
          <a:extLst>
            <a:ext uri="{FF2B5EF4-FFF2-40B4-BE49-F238E27FC236}">
              <a16:creationId xmlns:a16="http://schemas.microsoft.com/office/drawing/2014/main" id="{BA5359F9-8AF4-4E2D-88DB-42BE6CDBCF72}"/>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2" name="Text Box 22">
          <a:extLst>
            <a:ext uri="{FF2B5EF4-FFF2-40B4-BE49-F238E27FC236}">
              <a16:creationId xmlns:a16="http://schemas.microsoft.com/office/drawing/2014/main" id="{EDF33C5A-C28D-48B2-B4C8-8A7A51910AFF}"/>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3" name="Text Box 23">
          <a:extLst>
            <a:ext uri="{FF2B5EF4-FFF2-40B4-BE49-F238E27FC236}">
              <a16:creationId xmlns:a16="http://schemas.microsoft.com/office/drawing/2014/main" id="{CD3A9F57-AEF0-4F78-B4CE-F867D5A3F435}"/>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4" name="Text Box 24">
          <a:extLst>
            <a:ext uri="{FF2B5EF4-FFF2-40B4-BE49-F238E27FC236}">
              <a16:creationId xmlns:a16="http://schemas.microsoft.com/office/drawing/2014/main" id="{24696307-7CB3-4C95-92FB-4F4E193943E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5" name="Text Box 25">
          <a:extLst>
            <a:ext uri="{FF2B5EF4-FFF2-40B4-BE49-F238E27FC236}">
              <a16:creationId xmlns:a16="http://schemas.microsoft.com/office/drawing/2014/main" id="{C971E57B-BCFB-4424-A8F1-BA4C35F0F894}"/>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6" name="Text Box 26">
          <a:extLst>
            <a:ext uri="{FF2B5EF4-FFF2-40B4-BE49-F238E27FC236}">
              <a16:creationId xmlns:a16="http://schemas.microsoft.com/office/drawing/2014/main" id="{8F2A2A59-2406-4E73-B9AC-71DCDCDB8AA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7" name="Text Box 27">
          <a:extLst>
            <a:ext uri="{FF2B5EF4-FFF2-40B4-BE49-F238E27FC236}">
              <a16:creationId xmlns:a16="http://schemas.microsoft.com/office/drawing/2014/main" id="{D3E07015-536D-4985-A661-1D866DFAE97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8" name="Text Box 28">
          <a:extLst>
            <a:ext uri="{FF2B5EF4-FFF2-40B4-BE49-F238E27FC236}">
              <a16:creationId xmlns:a16="http://schemas.microsoft.com/office/drawing/2014/main" id="{E7A07FEF-50C8-407F-9EA9-3E096708EE35}"/>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19" name="Text Box 29">
          <a:extLst>
            <a:ext uri="{FF2B5EF4-FFF2-40B4-BE49-F238E27FC236}">
              <a16:creationId xmlns:a16="http://schemas.microsoft.com/office/drawing/2014/main" id="{72CCD84B-ED28-4F6E-864D-375687488BD4}"/>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0" name="Text Box 30">
          <a:extLst>
            <a:ext uri="{FF2B5EF4-FFF2-40B4-BE49-F238E27FC236}">
              <a16:creationId xmlns:a16="http://schemas.microsoft.com/office/drawing/2014/main" id="{E37CBB2A-C4E0-4416-B2EE-169B2293441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1" name="Text Box 31">
          <a:extLst>
            <a:ext uri="{FF2B5EF4-FFF2-40B4-BE49-F238E27FC236}">
              <a16:creationId xmlns:a16="http://schemas.microsoft.com/office/drawing/2014/main" id="{E5A72610-3B5C-49F2-9C27-1BEE8AB82F9E}"/>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2" name="Text Box 32">
          <a:extLst>
            <a:ext uri="{FF2B5EF4-FFF2-40B4-BE49-F238E27FC236}">
              <a16:creationId xmlns:a16="http://schemas.microsoft.com/office/drawing/2014/main" id="{A7581521-5EA4-4FC8-BFAA-59276D9B732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3" name="Text Box 33">
          <a:extLst>
            <a:ext uri="{FF2B5EF4-FFF2-40B4-BE49-F238E27FC236}">
              <a16:creationId xmlns:a16="http://schemas.microsoft.com/office/drawing/2014/main" id="{D5E62C4A-70AE-4BDF-8CD3-E4D1DCC6620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4" name="Text Box 34">
          <a:extLst>
            <a:ext uri="{FF2B5EF4-FFF2-40B4-BE49-F238E27FC236}">
              <a16:creationId xmlns:a16="http://schemas.microsoft.com/office/drawing/2014/main" id="{028BBDDA-F99D-4855-8421-C02184485BF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5" name="Text Box 35">
          <a:extLst>
            <a:ext uri="{FF2B5EF4-FFF2-40B4-BE49-F238E27FC236}">
              <a16:creationId xmlns:a16="http://schemas.microsoft.com/office/drawing/2014/main" id="{BA771AD4-CBA0-423D-AFEF-B7662C9AC58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6" name="Text Box 36">
          <a:extLst>
            <a:ext uri="{FF2B5EF4-FFF2-40B4-BE49-F238E27FC236}">
              <a16:creationId xmlns:a16="http://schemas.microsoft.com/office/drawing/2014/main" id="{7365FEC1-44CC-411F-B4EC-0E5767322785}"/>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7" name="Text Box 37">
          <a:extLst>
            <a:ext uri="{FF2B5EF4-FFF2-40B4-BE49-F238E27FC236}">
              <a16:creationId xmlns:a16="http://schemas.microsoft.com/office/drawing/2014/main" id="{AEC9AD81-9E35-4304-A03B-A95CA5D9430F}"/>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8" name="Text Box 38">
          <a:extLst>
            <a:ext uri="{FF2B5EF4-FFF2-40B4-BE49-F238E27FC236}">
              <a16:creationId xmlns:a16="http://schemas.microsoft.com/office/drawing/2014/main" id="{9A162B59-D8E8-41AE-AB55-67F4FEE88BC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29" name="Text Box 39">
          <a:extLst>
            <a:ext uri="{FF2B5EF4-FFF2-40B4-BE49-F238E27FC236}">
              <a16:creationId xmlns:a16="http://schemas.microsoft.com/office/drawing/2014/main" id="{53BB9A93-E5FE-4CE5-B345-2DF0B2831C9B}"/>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0" name="Text Box 40">
          <a:extLst>
            <a:ext uri="{FF2B5EF4-FFF2-40B4-BE49-F238E27FC236}">
              <a16:creationId xmlns:a16="http://schemas.microsoft.com/office/drawing/2014/main" id="{F03F66DE-CC00-436C-8CCD-CA1819BD7D6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1" name="Text Box 41">
          <a:extLst>
            <a:ext uri="{FF2B5EF4-FFF2-40B4-BE49-F238E27FC236}">
              <a16:creationId xmlns:a16="http://schemas.microsoft.com/office/drawing/2014/main" id="{174F3880-2624-4ADF-8E56-E54D03CA6BFB}"/>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2" name="Text Box 42">
          <a:extLst>
            <a:ext uri="{FF2B5EF4-FFF2-40B4-BE49-F238E27FC236}">
              <a16:creationId xmlns:a16="http://schemas.microsoft.com/office/drawing/2014/main" id="{BD52F322-C4B6-4522-A904-A5ABB4BD59B7}"/>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3" name="Text Box 43">
          <a:extLst>
            <a:ext uri="{FF2B5EF4-FFF2-40B4-BE49-F238E27FC236}">
              <a16:creationId xmlns:a16="http://schemas.microsoft.com/office/drawing/2014/main" id="{019BC822-FA60-426F-9780-339C1A4327E6}"/>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4" name="Text Box 44">
          <a:extLst>
            <a:ext uri="{FF2B5EF4-FFF2-40B4-BE49-F238E27FC236}">
              <a16:creationId xmlns:a16="http://schemas.microsoft.com/office/drawing/2014/main" id="{A4ECB13D-0838-48A4-9115-CCF7F8CC634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5" name="Text Box 45">
          <a:extLst>
            <a:ext uri="{FF2B5EF4-FFF2-40B4-BE49-F238E27FC236}">
              <a16:creationId xmlns:a16="http://schemas.microsoft.com/office/drawing/2014/main" id="{E59C018B-674F-441D-ACD3-5A4565DED82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6" name="Text Box 46">
          <a:extLst>
            <a:ext uri="{FF2B5EF4-FFF2-40B4-BE49-F238E27FC236}">
              <a16:creationId xmlns:a16="http://schemas.microsoft.com/office/drawing/2014/main" id="{048897DC-5B2F-4CC4-99F3-45579F5222CB}"/>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7" name="Text Box 47">
          <a:extLst>
            <a:ext uri="{FF2B5EF4-FFF2-40B4-BE49-F238E27FC236}">
              <a16:creationId xmlns:a16="http://schemas.microsoft.com/office/drawing/2014/main" id="{3EC9DFDA-A254-4F97-BCEC-E5E0B50E1455}"/>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8" name="Text Box 48">
          <a:extLst>
            <a:ext uri="{FF2B5EF4-FFF2-40B4-BE49-F238E27FC236}">
              <a16:creationId xmlns:a16="http://schemas.microsoft.com/office/drawing/2014/main" id="{8C99CBEA-70EF-4030-B0C4-21DD77B220D1}"/>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39" name="Text Box 49">
          <a:extLst>
            <a:ext uri="{FF2B5EF4-FFF2-40B4-BE49-F238E27FC236}">
              <a16:creationId xmlns:a16="http://schemas.microsoft.com/office/drawing/2014/main" id="{D94F6E49-0351-4C2A-852D-154E187E9D14}"/>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0" name="Text Box 50">
          <a:extLst>
            <a:ext uri="{FF2B5EF4-FFF2-40B4-BE49-F238E27FC236}">
              <a16:creationId xmlns:a16="http://schemas.microsoft.com/office/drawing/2014/main" id="{73FD8BDF-4B88-4D6E-9FE4-016CB5CE6E1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1" name="Text Box 51">
          <a:extLst>
            <a:ext uri="{FF2B5EF4-FFF2-40B4-BE49-F238E27FC236}">
              <a16:creationId xmlns:a16="http://schemas.microsoft.com/office/drawing/2014/main" id="{88A7D0CC-50CE-483D-B6BC-182D8F03E02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2" name="Text Box 52">
          <a:extLst>
            <a:ext uri="{FF2B5EF4-FFF2-40B4-BE49-F238E27FC236}">
              <a16:creationId xmlns:a16="http://schemas.microsoft.com/office/drawing/2014/main" id="{24426F20-3082-482D-A965-826AAD8F616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3" name="Text Box 53">
          <a:extLst>
            <a:ext uri="{FF2B5EF4-FFF2-40B4-BE49-F238E27FC236}">
              <a16:creationId xmlns:a16="http://schemas.microsoft.com/office/drawing/2014/main" id="{F2317B6A-3C84-460D-9634-DE1CBC2D57E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4" name="Text Box 54">
          <a:extLst>
            <a:ext uri="{FF2B5EF4-FFF2-40B4-BE49-F238E27FC236}">
              <a16:creationId xmlns:a16="http://schemas.microsoft.com/office/drawing/2014/main" id="{DA42F8D6-994C-455A-9D16-8B85178C01F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5" name="Text Box 55">
          <a:extLst>
            <a:ext uri="{FF2B5EF4-FFF2-40B4-BE49-F238E27FC236}">
              <a16:creationId xmlns:a16="http://schemas.microsoft.com/office/drawing/2014/main" id="{21609970-2B7E-4F8A-9FB9-996A7F27DBB0}"/>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6" name="Text Box 56">
          <a:extLst>
            <a:ext uri="{FF2B5EF4-FFF2-40B4-BE49-F238E27FC236}">
              <a16:creationId xmlns:a16="http://schemas.microsoft.com/office/drawing/2014/main" id="{42756DB4-F126-4471-9F81-F0162B11D2C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7" name="Text Box 57">
          <a:extLst>
            <a:ext uri="{FF2B5EF4-FFF2-40B4-BE49-F238E27FC236}">
              <a16:creationId xmlns:a16="http://schemas.microsoft.com/office/drawing/2014/main" id="{ED16E0CD-1F2E-48F8-90D5-C772975A970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8" name="Text Box 58">
          <a:extLst>
            <a:ext uri="{FF2B5EF4-FFF2-40B4-BE49-F238E27FC236}">
              <a16:creationId xmlns:a16="http://schemas.microsoft.com/office/drawing/2014/main" id="{EC03FB2E-2AAA-49BB-9DD2-94A386338481}"/>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49" name="Text Box 59">
          <a:extLst>
            <a:ext uri="{FF2B5EF4-FFF2-40B4-BE49-F238E27FC236}">
              <a16:creationId xmlns:a16="http://schemas.microsoft.com/office/drawing/2014/main" id="{E962489D-11CB-496E-8AFC-2BDBCE16AE87}"/>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0" name="Text Box 60">
          <a:extLst>
            <a:ext uri="{FF2B5EF4-FFF2-40B4-BE49-F238E27FC236}">
              <a16:creationId xmlns:a16="http://schemas.microsoft.com/office/drawing/2014/main" id="{B05CCC76-37B5-4D0E-AAC9-6CB452A8AFA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1" name="Text Box 61">
          <a:extLst>
            <a:ext uri="{FF2B5EF4-FFF2-40B4-BE49-F238E27FC236}">
              <a16:creationId xmlns:a16="http://schemas.microsoft.com/office/drawing/2014/main" id="{F75E86A4-8A32-469F-A21A-15BAA08DF1A2}"/>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2" name="Text Box 62">
          <a:extLst>
            <a:ext uri="{FF2B5EF4-FFF2-40B4-BE49-F238E27FC236}">
              <a16:creationId xmlns:a16="http://schemas.microsoft.com/office/drawing/2014/main" id="{B23E5827-B9C4-408C-8DC9-257CCE798D1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3" name="Text Box 63">
          <a:extLst>
            <a:ext uri="{FF2B5EF4-FFF2-40B4-BE49-F238E27FC236}">
              <a16:creationId xmlns:a16="http://schemas.microsoft.com/office/drawing/2014/main" id="{BBAF51F2-DD25-4893-A065-1AAB7DB17AD0}"/>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4" name="Text Box 64">
          <a:extLst>
            <a:ext uri="{FF2B5EF4-FFF2-40B4-BE49-F238E27FC236}">
              <a16:creationId xmlns:a16="http://schemas.microsoft.com/office/drawing/2014/main" id="{487CCC2A-0902-49E2-96E6-C64441CA664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5" name="Text Box 65">
          <a:extLst>
            <a:ext uri="{FF2B5EF4-FFF2-40B4-BE49-F238E27FC236}">
              <a16:creationId xmlns:a16="http://schemas.microsoft.com/office/drawing/2014/main" id="{2C5F6051-283C-4400-A048-C4AA5E5EEF5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6" name="Text Box 66">
          <a:extLst>
            <a:ext uri="{FF2B5EF4-FFF2-40B4-BE49-F238E27FC236}">
              <a16:creationId xmlns:a16="http://schemas.microsoft.com/office/drawing/2014/main" id="{483FF763-B6BA-4D80-93AB-940FA245A15F}"/>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7" name="Text Box 67">
          <a:extLst>
            <a:ext uri="{FF2B5EF4-FFF2-40B4-BE49-F238E27FC236}">
              <a16:creationId xmlns:a16="http://schemas.microsoft.com/office/drawing/2014/main" id="{C6896B07-5993-4AE2-9140-6F9DDFBA3C5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8" name="Text Box 17">
          <a:extLst>
            <a:ext uri="{FF2B5EF4-FFF2-40B4-BE49-F238E27FC236}">
              <a16:creationId xmlns:a16="http://schemas.microsoft.com/office/drawing/2014/main" id="{6CA8B224-8C9E-4F01-8D1A-3DA5FC5152A7}"/>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59" name="Text Box 18">
          <a:extLst>
            <a:ext uri="{FF2B5EF4-FFF2-40B4-BE49-F238E27FC236}">
              <a16:creationId xmlns:a16="http://schemas.microsoft.com/office/drawing/2014/main" id="{9D3A10F0-028A-4BA2-972B-65B7D41AF78E}"/>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0" name="Text Box 19">
          <a:extLst>
            <a:ext uri="{FF2B5EF4-FFF2-40B4-BE49-F238E27FC236}">
              <a16:creationId xmlns:a16="http://schemas.microsoft.com/office/drawing/2014/main" id="{3676CD42-C639-463F-B9BC-B6A917BE1E1E}"/>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1" name="Text Box 20">
          <a:extLst>
            <a:ext uri="{FF2B5EF4-FFF2-40B4-BE49-F238E27FC236}">
              <a16:creationId xmlns:a16="http://schemas.microsoft.com/office/drawing/2014/main" id="{0BC979E5-5409-4C74-AA3C-22FE5564B9BB}"/>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2" name="Text Box 21">
          <a:extLst>
            <a:ext uri="{FF2B5EF4-FFF2-40B4-BE49-F238E27FC236}">
              <a16:creationId xmlns:a16="http://schemas.microsoft.com/office/drawing/2014/main" id="{829677C2-0534-425D-A73D-7B4D084E639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3" name="Text Box 22">
          <a:extLst>
            <a:ext uri="{FF2B5EF4-FFF2-40B4-BE49-F238E27FC236}">
              <a16:creationId xmlns:a16="http://schemas.microsoft.com/office/drawing/2014/main" id="{12A025AB-97D5-4613-B0DE-8D2936E294C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4" name="Text Box 23">
          <a:extLst>
            <a:ext uri="{FF2B5EF4-FFF2-40B4-BE49-F238E27FC236}">
              <a16:creationId xmlns:a16="http://schemas.microsoft.com/office/drawing/2014/main" id="{45D7FD82-35F1-452C-B22C-B7BD5506ED8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5" name="Text Box 24">
          <a:extLst>
            <a:ext uri="{FF2B5EF4-FFF2-40B4-BE49-F238E27FC236}">
              <a16:creationId xmlns:a16="http://schemas.microsoft.com/office/drawing/2014/main" id="{5EBDE636-1F92-4C5B-B991-6106B53D64C4}"/>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6" name="Text Box 25">
          <a:extLst>
            <a:ext uri="{FF2B5EF4-FFF2-40B4-BE49-F238E27FC236}">
              <a16:creationId xmlns:a16="http://schemas.microsoft.com/office/drawing/2014/main" id="{D4A6468E-5C01-47B3-B041-980D56653C8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7" name="Text Box 26">
          <a:extLst>
            <a:ext uri="{FF2B5EF4-FFF2-40B4-BE49-F238E27FC236}">
              <a16:creationId xmlns:a16="http://schemas.microsoft.com/office/drawing/2014/main" id="{CD70A2ED-8265-4B2E-BEFD-FE822D69FF0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8" name="Text Box 27">
          <a:extLst>
            <a:ext uri="{FF2B5EF4-FFF2-40B4-BE49-F238E27FC236}">
              <a16:creationId xmlns:a16="http://schemas.microsoft.com/office/drawing/2014/main" id="{AD6C23FA-8900-487E-BFC0-D7463F617197}"/>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69" name="Text Box 28">
          <a:extLst>
            <a:ext uri="{FF2B5EF4-FFF2-40B4-BE49-F238E27FC236}">
              <a16:creationId xmlns:a16="http://schemas.microsoft.com/office/drawing/2014/main" id="{FEE29B74-5FD1-48AA-960A-35DB70467C9F}"/>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0" name="Text Box 29">
          <a:extLst>
            <a:ext uri="{FF2B5EF4-FFF2-40B4-BE49-F238E27FC236}">
              <a16:creationId xmlns:a16="http://schemas.microsoft.com/office/drawing/2014/main" id="{EC3C8A64-3C41-4CE4-B9AE-275ADF30B0E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1" name="Text Box 30">
          <a:extLst>
            <a:ext uri="{FF2B5EF4-FFF2-40B4-BE49-F238E27FC236}">
              <a16:creationId xmlns:a16="http://schemas.microsoft.com/office/drawing/2014/main" id="{349D11E2-6DCF-4A53-BAA2-8EC30C0110C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2" name="Text Box 31">
          <a:extLst>
            <a:ext uri="{FF2B5EF4-FFF2-40B4-BE49-F238E27FC236}">
              <a16:creationId xmlns:a16="http://schemas.microsoft.com/office/drawing/2014/main" id="{496A339F-75D2-4465-9D88-5DB8BCBC971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3" name="Text Box 32">
          <a:extLst>
            <a:ext uri="{FF2B5EF4-FFF2-40B4-BE49-F238E27FC236}">
              <a16:creationId xmlns:a16="http://schemas.microsoft.com/office/drawing/2014/main" id="{0F903651-F8D1-44F6-9D82-FB2097D953F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4" name="Text Box 33">
          <a:extLst>
            <a:ext uri="{FF2B5EF4-FFF2-40B4-BE49-F238E27FC236}">
              <a16:creationId xmlns:a16="http://schemas.microsoft.com/office/drawing/2014/main" id="{28EA4CC6-037A-4FA8-A321-A0FF4EBDD1A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5" name="Text Box 34">
          <a:extLst>
            <a:ext uri="{FF2B5EF4-FFF2-40B4-BE49-F238E27FC236}">
              <a16:creationId xmlns:a16="http://schemas.microsoft.com/office/drawing/2014/main" id="{8641D491-31A4-4C44-BB9B-FDA3C6D97E51}"/>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6" name="Text Box 35">
          <a:extLst>
            <a:ext uri="{FF2B5EF4-FFF2-40B4-BE49-F238E27FC236}">
              <a16:creationId xmlns:a16="http://schemas.microsoft.com/office/drawing/2014/main" id="{52CA8BB0-5223-4C63-A03C-3540D83642F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7" name="Text Box 36">
          <a:extLst>
            <a:ext uri="{FF2B5EF4-FFF2-40B4-BE49-F238E27FC236}">
              <a16:creationId xmlns:a16="http://schemas.microsoft.com/office/drawing/2014/main" id="{2FDF0B93-E05D-42AF-8161-9F9557F36CC0}"/>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8" name="Text Box 37">
          <a:extLst>
            <a:ext uri="{FF2B5EF4-FFF2-40B4-BE49-F238E27FC236}">
              <a16:creationId xmlns:a16="http://schemas.microsoft.com/office/drawing/2014/main" id="{9FF72C87-BC98-40F9-8697-BD6C52B97F1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79" name="Text Box 38">
          <a:extLst>
            <a:ext uri="{FF2B5EF4-FFF2-40B4-BE49-F238E27FC236}">
              <a16:creationId xmlns:a16="http://schemas.microsoft.com/office/drawing/2014/main" id="{23A45845-752E-4A61-A7FD-F78FC1A9BDF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0" name="Text Box 39">
          <a:extLst>
            <a:ext uri="{FF2B5EF4-FFF2-40B4-BE49-F238E27FC236}">
              <a16:creationId xmlns:a16="http://schemas.microsoft.com/office/drawing/2014/main" id="{C86020C5-4BEE-45E6-9B60-EDFCA91EBB5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1" name="Text Box 40">
          <a:extLst>
            <a:ext uri="{FF2B5EF4-FFF2-40B4-BE49-F238E27FC236}">
              <a16:creationId xmlns:a16="http://schemas.microsoft.com/office/drawing/2014/main" id="{CE4C03B9-1123-48C3-92D4-FF82CA16709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2" name="Text Box 41">
          <a:extLst>
            <a:ext uri="{FF2B5EF4-FFF2-40B4-BE49-F238E27FC236}">
              <a16:creationId xmlns:a16="http://schemas.microsoft.com/office/drawing/2014/main" id="{D48776F8-2E46-408B-B829-896622221D2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3" name="Text Box 42">
          <a:extLst>
            <a:ext uri="{FF2B5EF4-FFF2-40B4-BE49-F238E27FC236}">
              <a16:creationId xmlns:a16="http://schemas.microsoft.com/office/drawing/2014/main" id="{7F614298-9431-44BC-81ED-0778D81D96A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4" name="Text Box 43">
          <a:extLst>
            <a:ext uri="{FF2B5EF4-FFF2-40B4-BE49-F238E27FC236}">
              <a16:creationId xmlns:a16="http://schemas.microsoft.com/office/drawing/2014/main" id="{E09F44F2-2749-42C1-B0DA-144E9681CAD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5" name="Text Box 44">
          <a:extLst>
            <a:ext uri="{FF2B5EF4-FFF2-40B4-BE49-F238E27FC236}">
              <a16:creationId xmlns:a16="http://schemas.microsoft.com/office/drawing/2014/main" id="{2818EA6F-4744-44A7-8136-9D1F3C2BDC16}"/>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6" name="Text Box 45">
          <a:extLst>
            <a:ext uri="{FF2B5EF4-FFF2-40B4-BE49-F238E27FC236}">
              <a16:creationId xmlns:a16="http://schemas.microsoft.com/office/drawing/2014/main" id="{60657ACF-0342-4E4E-88C7-AD233F7E48DF}"/>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7" name="Text Box 46">
          <a:extLst>
            <a:ext uri="{FF2B5EF4-FFF2-40B4-BE49-F238E27FC236}">
              <a16:creationId xmlns:a16="http://schemas.microsoft.com/office/drawing/2014/main" id="{7DD96C4B-917D-45F4-B432-1289B1B7B8F1}"/>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8" name="Text Box 47">
          <a:extLst>
            <a:ext uri="{FF2B5EF4-FFF2-40B4-BE49-F238E27FC236}">
              <a16:creationId xmlns:a16="http://schemas.microsoft.com/office/drawing/2014/main" id="{C0DDC2D2-2F05-4ACE-9D12-F2367C718530}"/>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89" name="Text Box 48">
          <a:extLst>
            <a:ext uri="{FF2B5EF4-FFF2-40B4-BE49-F238E27FC236}">
              <a16:creationId xmlns:a16="http://schemas.microsoft.com/office/drawing/2014/main" id="{B327A3F2-EBFD-4D1C-8AFF-1E945A10B4D2}"/>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0" name="Text Box 49">
          <a:extLst>
            <a:ext uri="{FF2B5EF4-FFF2-40B4-BE49-F238E27FC236}">
              <a16:creationId xmlns:a16="http://schemas.microsoft.com/office/drawing/2014/main" id="{B55284A5-20CF-4FF5-9254-8448709CBC06}"/>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1" name="Text Box 50">
          <a:extLst>
            <a:ext uri="{FF2B5EF4-FFF2-40B4-BE49-F238E27FC236}">
              <a16:creationId xmlns:a16="http://schemas.microsoft.com/office/drawing/2014/main" id="{326D001E-D420-4BA7-982B-CB8B2920F12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2" name="Text Box 51">
          <a:extLst>
            <a:ext uri="{FF2B5EF4-FFF2-40B4-BE49-F238E27FC236}">
              <a16:creationId xmlns:a16="http://schemas.microsoft.com/office/drawing/2014/main" id="{27A75AD5-E798-45D2-A33F-E3625CA1C20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3" name="Text Box 52">
          <a:extLst>
            <a:ext uri="{FF2B5EF4-FFF2-40B4-BE49-F238E27FC236}">
              <a16:creationId xmlns:a16="http://schemas.microsoft.com/office/drawing/2014/main" id="{FCDDED5F-7330-4364-A619-F2A4DD425BF1}"/>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4" name="Text Box 53">
          <a:extLst>
            <a:ext uri="{FF2B5EF4-FFF2-40B4-BE49-F238E27FC236}">
              <a16:creationId xmlns:a16="http://schemas.microsoft.com/office/drawing/2014/main" id="{99BEEFA1-6951-4971-A525-1995500C146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5" name="Text Box 54">
          <a:extLst>
            <a:ext uri="{FF2B5EF4-FFF2-40B4-BE49-F238E27FC236}">
              <a16:creationId xmlns:a16="http://schemas.microsoft.com/office/drawing/2014/main" id="{D90DBF9B-19F1-487E-A943-A708EC5B3910}"/>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6" name="Text Box 55">
          <a:extLst>
            <a:ext uri="{FF2B5EF4-FFF2-40B4-BE49-F238E27FC236}">
              <a16:creationId xmlns:a16="http://schemas.microsoft.com/office/drawing/2014/main" id="{F2A982EB-097F-4575-B70C-F85F9EBFCB2A}"/>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7" name="Text Box 56">
          <a:extLst>
            <a:ext uri="{FF2B5EF4-FFF2-40B4-BE49-F238E27FC236}">
              <a16:creationId xmlns:a16="http://schemas.microsoft.com/office/drawing/2014/main" id="{0E343590-CA50-4792-89CA-670E335CE8C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8" name="Text Box 57">
          <a:extLst>
            <a:ext uri="{FF2B5EF4-FFF2-40B4-BE49-F238E27FC236}">
              <a16:creationId xmlns:a16="http://schemas.microsoft.com/office/drawing/2014/main" id="{FE139ABB-A2F0-414B-A8F3-503736EB4D39}"/>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399" name="Text Box 58">
          <a:extLst>
            <a:ext uri="{FF2B5EF4-FFF2-40B4-BE49-F238E27FC236}">
              <a16:creationId xmlns:a16="http://schemas.microsoft.com/office/drawing/2014/main" id="{DE94234C-CE38-4BEA-86E4-0F13C9CF0DD5}"/>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0" name="Text Box 59">
          <a:extLst>
            <a:ext uri="{FF2B5EF4-FFF2-40B4-BE49-F238E27FC236}">
              <a16:creationId xmlns:a16="http://schemas.microsoft.com/office/drawing/2014/main" id="{8A50CE23-8582-4045-A408-B367F7D144AE}"/>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1" name="Text Box 60">
          <a:extLst>
            <a:ext uri="{FF2B5EF4-FFF2-40B4-BE49-F238E27FC236}">
              <a16:creationId xmlns:a16="http://schemas.microsoft.com/office/drawing/2014/main" id="{FEFF9A92-B302-4B94-A56D-F46D2C175BD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2" name="Text Box 61">
          <a:extLst>
            <a:ext uri="{FF2B5EF4-FFF2-40B4-BE49-F238E27FC236}">
              <a16:creationId xmlns:a16="http://schemas.microsoft.com/office/drawing/2014/main" id="{67A4AFA6-3F71-4B4D-A19B-1FBDEE407677}"/>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3" name="Text Box 62">
          <a:extLst>
            <a:ext uri="{FF2B5EF4-FFF2-40B4-BE49-F238E27FC236}">
              <a16:creationId xmlns:a16="http://schemas.microsoft.com/office/drawing/2014/main" id="{9CD7DBD8-84E6-43BC-ADA0-78850C0F8323}"/>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4" name="Text Box 63">
          <a:extLst>
            <a:ext uri="{FF2B5EF4-FFF2-40B4-BE49-F238E27FC236}">
              <a16:creationId xmlns:a16="http://schemas.microsoft.com/office/drawing/2014/main" id="{F23B8B00-9987-485E-BF4F-2F88D0D2093D}"/>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5" name="Text Box 64">
          <a:extLst>
            <a:ext uri="{FF2B5EF4-FFF2-40B4-BE49-F238E27FC236}">
              <a16:creationId xmlns:a16="http://schemas.microsoft.com/office/drawing/2014/main" id="{15C9BCAF-E706-43B7-8196-A5A9A3EED321}"/>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6" name="Text Box 65">
          <a:extLst>
            <a:ext uri="{FF2B5EF4-FFF2-40B4-BE49-F238E27FC236}">
              <a16:creationId xmlns:a16="http://schemas.microsoft.com/office/drawing/2014/main" id="{B8C02C24-5606-4739-8B67-7D9938237C58}"/>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7" name="Text Box 66">
          <a:extLst>
            <a:ext uri="{FF2B5EF4-FFF2-40B4-BE49-F238E27FC236}">
              <a16:creationId xmlns:a16="http://schemas.microsoft.com/office/drawing/2014/main" id="{3D79A23E-8138-43BF-A35C-D2AB2C2E4B5F}"/>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52984</xdr:rowOff>
    </xdr:to>
    <xdr:sp macro="" textlink="">
      <xdr:nvSpPr>
        <xdr:cNvPr id="2408" name="Text Box 67">
          <a:extLst>
            <a:ext uri="{FF2B5EF4-FFF2-40B4-BE49-F238E27FC236}">
              <a16:creationId xmlns:a16="http://schemas.microsoft.com/office/drawing/2014/main" id="{5DFAF166-8D69-49D1-A2C0-E1B4D940FFFC}"/>
            </a:ext>
          </a:extLst>
        </xdr:cNvPr>
        <xdr:cNvSpPr txBox="1">
          <a:spLocks noChangeArrowheads="1"/>
        </xdr:cNvSpPr>
      </xdr:nvSpPr>
      <xdr:spPr bwMode="auto">
        <a:xfrm>
          <a:off x="4552950" y="64684275"/>
          <a:ext cx="76200" cy="26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09" name="Text Box 17">
          <a:extLst>
            <a:ext uri="{FF2B5EF4-FFF2-40B4-BE49-F238E27FC236}">
              <a16:creationId xmlns:a16="http://schemas.microsoft.com/office/drawing/2014/main" id="{56C06D6A-6280-43D3-B1C1-F517011CD96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0" name="Text Box 18">
          <a:extLst>
            <a:ext uri="{FF2B5EF4-FFF2-40B4-BE49-F238E27FC236}">
              <a16:creationId xmlns:a16="http://schemas.microsoft.com/office/drawing/2014/main" id="{D994EE5A-9357-4D4A-B82D-102D7CC457AA}"/>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1" name="Text Box 19">
          <a:extLst>
            <a:ext uri="{FF2B5EF4-FFF2-40B4-BE49-F238E27FC236}">
              <a16:creationId xmlns:a16="http://schemas.microsoft.com/office/drawing/2014/main" id="{794120B4-FB00-4DAA-9CED-0096F886081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2" name="Text Box 20">
          <a:extLst>
            <a:ext uri="{FF2B5EF4-FFF2-40B4-BE49-F238E27FC236}">
              <a16:creationId xmlns:a16="http://schemas.microsoft.com/office/drawing/2014/main" id="{340B4C04-5CD6-4E64-99BF-2A287762038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3" name="Text Box 21">
          <a:extLst>
            <a:ext uri="{FF2B5EF4-FFF2-40B4-BE49-F238E27FC236}">
              <a16:creationId xmlns:a16="http://schemas.microsoft.com/office/drawing/2014/main" id="{E9CC01C4-A6B1-4B82-87AE-C854E18215D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4" name="Text Box 22">
          <a:extLst>
            <a:ext uri="{FF2B5EF4-FFF2-40B4-BE49-F238E27FC236}">
              <a16:creationId xmlns:a16="http://schemas.microsoft.com/office/drawing/2014/main" id="{19D9B713-F502-4A91-9F54-0D56AB29ED4D}"/>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5" name="Text Box 23">
          <a:extLst>
            <a:ext uri="{FF2B5EF4-FFF2-40B4-BE49-F238E27FC236}">
              <a16:creationId xmlns:a16="http://schemas.microsoft.com/office/drawing/2014/main" id="{9B405132-D98B-43D4-95E2-5833CF59E3CD}"/>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6" name="Text Box 24">
          <a:extLst>
            <a:ext uri="{FF2B5EF4-FFF2-40B4-BE49-F238E27FC236}">
              <a16:creationId xmlns:a16="http://schemas.microsoft.com/office/drawing/2014/main" id="{1C660131-8E90-4407-BA4E-B3B243F4F2C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7" name="Text Box 25">
          <a:extLst>
            <a:ext uri="{FF2B5EF4-FFF2-40B4-BE49-F238E27FC236}">
              <a16:creationId xmlns:a16="http://schemas.microsoft.com/office/drawing/2014/main" id="{E1924602-2704-435E-AB2E-4C056E104E6A}"/>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8" name="Text Box 26">
          <a:extLst>
            <a:ext uri="{FF2B5EF4-FFF2-40B4-BE49-F238E27FC236}">
              <a16:creationId xmlns:a16="http://schemas.microsoft.com/office/drawing/2014/main" id="{DA8A3654-7E4D-4A21-ADDC-F04574ECE0F0}"/>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19" name="Text Box 27">
          <a:extLst>
            <a:ext uri="{FF2B5EF4-FFF2-40B4-BE49-F238E27FC236}">
              <a16:creationId xmlns:a16="http://schemas.microsoft.com/office/drawing/2014/main" id="{319B2FDD-4885-491C-82DF-E94C34F10E8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0" name="Text Box 28">
          <a:extLst>
            <a:ext uri="{FF2B5EF4-FFF2-40B4-BE49-F238E27FC236}">
              <a16:creationId xmlns:a16="http://schemas.microsoft.com/office/drawing/2014/main" id="{8D0B9A78-7C51-44B8-95E4-36DF7B500BE1}"/>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1" name="Text Box 29">
          <a:extLst>
            <a:ext uri="{FF2B5EF4-FFF2-40B4-BE49-F238E27FC236}">
              <a16:creationId xmlns:a16="http://schemas.microsoft.com/office/drawing/2014/main" id="{9CCE8871-A048-42B2-9B47-378BC026ADE1}"/>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2" name="Text Box 30">
          <a:extLst>
            <a:ext uri="{FF2B5EF4-FFF2-40B4-BE49-F238E27FC236}">
              <a16:creationId xmlns:a16="http://schemas.microsoft.com/office/drawing/2014/main" id="{C797D2A9-6B3E-465F-947D-B7BC1D95496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3" name="Text Box 31">
          <a:extLst>
            <a:ext uri="{FF2B5EF4-FFF2-40B4-BE49-F238E27FC236}">
              <a16:creationId xmlns:a16="http://schemas.microsoft.com/office/drawing/2014/main" id="{143D8EB2-B541-4D59-A90E-459D1B5EE24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4" name="Text Box 32">
          <a:extLst>
            <a:ext uri="{FF2B5EF4-FFF2-40B4-BE49-F238E27FC236}">
              <a16:creationId xmlns:a16="http://schemas.microsoft.com/office/drawing/2014/main" id="{BC52A809-040A-4F0E-AE60-6F5DB68DE6F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5" name="Text Box 33">
          <a:extLst>
            <a:ext uri="{FF2B5EF4-FFF2-40B4-BE49-F238E27FC236}">
              <a16:creationId xmlns:a16="http://schemas.microsoft.com/office/drawing/2014/main" id="{C9ABED11-82B4-49E3-82E2-D1BC8AC01EA7}"/>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6" name="Text Box 34">
          <a:extLst>
            <a:ext uri="{FF2B5EF4-FFF2-40B4-BE49-F238E27FC236}">
              <a16:creationId xmlns:a16="http://schemas.microsoft.com/office/drawing/2014/main" id="{8F90E612-1C16-4485-9A13-C9C873AE162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7" name="Text Box 35">
          <a:extLst>
            <a:ext uri="{FF2B5EF4-FFF2-40B4-BE49-F238E27FC236}">
              <a16:creationId xmlns:a16="http://schemas.microsoft.com/office/drawing/2014/main" id="{62AD2B66-EF73-45C5-B285-284A4F4544D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8" name="Text Box 36">
          <a:extLst>
            <a:ext uri="{FF2B5EF4-FFF2-40B4-BE49-F238E27FC236}">
              <a16:creationId xmlns:a16="http://schemas.microsoft.com/office/drawing/2014/main" id="{21FC0834-61CE-4E07-94DB-03C7B187600D}"/>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29" name="Text Box 37">
          <a:extLst>
            <a:ext uri="{FF2B5EF4-FFF2-40B4-BE49-F238E27FC236}">
              <a16:creationId xmlns:a16="http://schemas.microsoft.com/office/drawing/2014/main" id="{96EA7B46-C671-4CD5-A41B-CECBD4E2520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0" name="Text Box 38">
          <a:extLst>
            <a:ext uri="{FF2B5EF4-FFF2-40B4-BE49-F238E27FC236}">
              <a16:creationId xmlns:a16="http://schemas.microsoft.com/office/drawing/2014/main" id="{EE9B4DF9-EFA1-408D-B91B-5201AEB44C9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1" name="Text Box 39">
          <a:extLst>
            <a:ext uri="{FF2B5EF4-FFF2-40B4-BE49-F238E27FC236}">
              <a16:creationId xmlns:a16="http://schemas.microsoft.com/office/drawing/2014/main" id="{23F502C1-EE12-4D02-B4D7-66E965021F9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2" name="Text Box 40">
          <a:extLst>
            <a:ext uri="{FF2B5EF4-FFF2-40B4-BE49-F238E27FC236}">
              <a16:creationId xmlns:a16="http://schemas.microsoft.com/office/drawing/2014/main" id="{DFEB1D23-FD96-4EE9-81F5-3A7C84F71700}"/>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3" name="Text Box 41">
          <a:extLst>
            <a:ext uri="{FF2B5EF4-FFF2-40B4-BE49-F238E27FC236}">
              <a16:creationId xmlns:a16="http://schemas.microsoft.com/office/drawing/2014/main" id="{B548C737-1FB6-4CFD-9767-ECCB6D049FC7}"/>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4" name="Text Box 42">
          <a:extLst>
            <a:ext uri="{FF2B5EF4-FFF2-40B4-BE49-F238E27FC236}">
              <a16:creationId xmlns:a16="http://schemas.microsoft.com/office/drawing/2014/main" id="{5D48A3AD-5CCC-4CF9-803C-455E0E2102A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5" name="Text Box 43">
          <a:extLst>
            <a:ext uri="{FF2B5EF4-FFF2-40B4-BE49-F238E27FC236}">
              <a16:creationId xmlns:a16="http://schemas.microsoft.com/office/drawing/2014/main" id="{1A601AEE-7575-4BC4-A4DC-7A20E90AE38A}"/>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6" name="Text Box 44">
          <a:extLst>
            <a:ext uri="{FF2B5EF4-FFF2-40B4-BE49-F238E27FC236}">
              <a16:creationId xmlns:a16="http://schemas.microsoft.com/office/drawing/2014/main" id="{5D4DAEC5-721F-4F6F-AE9D-62FF23F76DC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7" name="Text Box 45">
          <a:extLst>
            <a:ext uri="{FF2B5EF4-FFF2-40B4-BE49-F238E27FC236}">
              <a16:creationId xmlns:a16="http://schemas.microsoft.com/office/drawing/2014/main" id="{1BC39ECE-A229-44D0-973A-99BA3B44644B}"/>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8" name="Text Box 46">
          <a:extLst>
            <a:ext uri="{FF2B5EF4-FFF2-40B4-BE49-F238E27FC236}">
              <a16:creationId xmlns:a16="http://schemas.microsoft.com/office/drawing/2014/main" id="{781308EE-07CD-468F-9293-CA1260C8EBEB}"/>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39" name="Text Box 47">
          <a:extLst>
            <a:ext uri="{FF2B5EF4-FFF2-40B4-BE49-F238E27FC236}">
              <a16:creationId xmlns:a16="http://schemas.microsoft.com/office/drawing/2014/main" id="{AE2C038B-4168-4387-81C6-B8B4CBA3F567}"/>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0" name="Text Box 48">
          <a:extLst>
            <a:ext uri="{FF2B5EF4-FFF2-40B4-BE49-F238E27FC236}">
              <a16:creationId xmlns:a16="http://schemas.microsoft.com/office/drawing/2014/main" id="{0553AB95-9EE7-4EE3-8130-1C003F714AAD}"/>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1" name="Text Box 49">
          <a:extLst>
            <a:ext uri="{FF2B5EF4-FFF2-40B4-BE49-F238E27FC236}">
              <a16:creationId xmlns:a16="http://schemas.microsoft.com/office/drawing/2014/main" id="{827E6490-5605-48C1-A16B-658DF784967D}"/>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2" name="Text Box 50">
          <a:extLst>
            <a:ext uri="{FF2B5EF4-FFF2-40B4-BE49-F238E27FC236}">
              <a16:creationId xmlns:a16="http://schemas.microsoft.com/office/drawing/2014/main" id="{58EE28D5-EAEB-4170-A1EC-379E38BD018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3" name="Text Box 51">
          <a:extLst>
            <a:ext uri="{FF2B5EF4-FFF2-40B4-BE49-F238E27FC236}">
              <a16:creationId xmlns:a16="http://schemas.microsoft.com/office/drawing/2014/main" id="{853058EB-E6D7-4FBF-B7C3-37B1AE26FD03}"/>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4" name="Text Box 52">
          <a:extLst>
            <a:ext uri="{FF2B5EF4-FFF2-40B4-BE49-F238E27FC236}">
              <a16:creationId xmlns:a16="http://schemas.microsoft.com/office/drawing/2014/main" id="{1F47040D-2E28-4F1F-9B87-2F5C81F7E5B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5" name="Text Box 53">
          <a:extLst>
            <a:ext uri="{FF2B5EF4-FFF2-40B4-BE49-F238E27FC236}">
              <a16:creationId xmlns:a16="http://schemas.microsoft.com/office/drawing/2014/main" id="{A8DBB0B7-E78A-4F15-BE05-36886C048ED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6" name="Text Box 54">
          <a:extLst>
            <a:ext uri="{FF2B5EF4-FFF2-40B4-BE49-F238E27FC236}">
              <a16:creationId xmlns:a16="http://schemas.microsoft.com/office/drawing/2014/main" id="{CC4483FA-6E15-4395-82BA-051EB8BE13C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7" name="Text Box 55">
          <a:extLst>
            <a:ext uri="{FF2B5EF4-FFF2-40B4-BE49-F238E27FC236}">
              <a16:creationId xmlns:a16="http://schemas.microsoft.com/office/drawing/2014/main" id="{42D349F1-1BE8-4BB7-9E31-B6FC0E1236C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8" name="Text Box 56">
          <a:extLst>
            <a:ext uri="{FF2B5EF4-FFF2-40B4-BE49-F238E27FC236}">
              <a16:creationId xmlns:a16="http://schemas.microsoft.com/office/drawing/2014/main" id="{87F4B249-F68F-4118-B305-C3EAB8EE1887}"/>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49" name="Text Box 57">
          <a:extLst>
            <a:ext uri="{FF2B5EF4-FFF2-40B4-BE49-F238E27FC236}">
              <a16:creationId xmlns:a16="http://schemas.microsoft.com/office/drawing/2014/main" id="{49FD9807-3980-4848-9B91-2F3FE1DD0B3D}"/>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0" name="Text Box 58">
          <a:extLst>
            <a:ext uri="{FF2B5EF4-FFF2-40B4-BE49-F238E27FC236}">
              <a16:creationId xmlns:a16="http://schemas.microsoft.com/office/drawing/2014/main" id="{7154DD86-3DA5-4F7B-A4F4-D82F5B1620D9}"/>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1" name="Text Box 59">
          <a:extLst>
            <a:ext uri="{FF2B5EF4-FFF2-40B4-BE49-F238E27FC236}">
              <a16:creationId xmlns:a16="http://schemas.microsoft.com/office/drawing/2014/main" id="{714A4DBA-DFDF-4F70-AEDD-B7A420838C5B}"/>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2" name="Text Box 60">
          <a:extLst>
            <a:ext uri="{FF2B5EF4-FFF2-40B4-BE49-F238E27FC236}">
              <a16:creationId xmlns:a16="http://schemas.microsoft.com/office/drawing/2014/main" id="{B36ED1DC-AED6-4358-A068-46652F578E16}"/>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3" name="Text Box 61">
          <a:extLst>
            <a:ext uri="{FF2B5EF4-FFF2-40B4-BE49-F238E27FC236}">
              <a16:creationId xmlns:a16="http://schemas.microsoft.com/office/drawing/2014/main" id="{94BA858F-1515-44B7-B593-D64DE42DD421}"/>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4" name="Text Box 62">
          <a:extLst>
            <a:ext uri="{FF2B5EF4-FFF2-40B4-BE49-F238E27FC236}">
              <a16:creationId xmlns:a16="http://schemas.microsoft.com/office/drawing/2014/main" id="{BCDC36F5-11EC-4534-B9AA-4D1A068B9F9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5" name="Text Box 63">
          <a:extLst>
            <a:ext uri="{FF2B5EF4-FFF2-40B4-BE49-F238E27FC236}">
              <a16:creationId xmlns:a16="http://schemas.microsoft.com/office/drawing/2014/main" id="{B441FCFA-6B27-424F-8FF9-52317FFE2A20}"/>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6" name="Text Box 64">
          <a:extLst>
            <a:ext uri="{FF2B5EF4-FFF2-40B4-BE49-F238E27FC236}">
              <a16:creationId xmlns:a16="http://schemas.microsoft.com/office/drawing/2014/main" id="{0E188B76-B57A-49CE-A3E9-7809D6678127}"/>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7" name="Text Box 65">
          <a:extLst>
            <a:ext uri="{FF2B5EF4-FFF2-40B4-BE49-F238E27FC236}">
              <a16:creationId xmlns:a16="http://schemas.microsoft.com/office/drawing/2014/main" id="{A3158372-DA7E-46C0-9CA8-7334ECB2B0A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8" name="Text Box 66">
          <a:extLst>
            <a:ext uri="{FF2B5EF4-FFF2-40B4-BE49-F238E27FC236}">
              <a16:creationId xmlns:a16="http://schemas.microsoft.com/office/drawing/2014/main" id="{2BEC5FFD-A24F-48DB-B662-856C39915146}"/>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459" name="Text Box 67">
          <a:extLst>
            <a:ext uri="{FF2B5EF4-FFF2-40B4-BE49-F238E27FC236}">
              <a16:creationId xmlns:a16="http://schemas.microsoft.com/office/drawing/2014/main" id="{A3B6222E-CF59-48E6-A74D-7DAB75AF877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0" name="Text Box 17">
          <a:extLst>
            <a:ext uri="{FF2B5EF4-FFF2-40B4-BE49-F238E27FC236}">
              <a16:creationId xmlns:a16="http://schemas.microsoft.com/office/drawing/2014/main" id="{5EF5E592-C480-42D2-A930-E6AFF6462095}"/>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1" name="Text Box 18">
          <a:extLst>
            <a:ext uri="{FF2B5EF4-FFF2-40B4-BE49-F238E27FC236}">
              <a16:creationId xmlns:a16="http://schemas.microsoft.com/office/drawing/2014/main" id="{D65A1436-FBE2-4927-A7ED-5ECC7AB064D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2" name="Text Box 19">
          <a:extLst>
            <a:ext uri="{FF2B5EF4-FFF2-40B4-BE49-F238E27FC236}">
              <a16:creationId xmlns:a16="http://schemas.microsoft.com/office/drawing/2014/main" id="{D398301A-CD04-49EC-AE1E-FEBC65B141E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3" name="Text Box 20">
          <a:extLst>
            <a:ext uri="{FF2B5EF4-FFF2-40B4-BE49-F238E27FC236}">
              <a16:creationId xmlns:a16="http://schemas.microsoft.com/office/drawing/2014/main" id="{7A393BFC-55B6-477F-B75C-0BD8363F5C8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4" name="Text Box 21">
          <a:extLst>
            <a:ext uri="{FF2B5EF4-FFF2-40B4-BE49-F238E27FC236}">
              <a16:creationId xmlns:a16="http://schemas.microsoft.com/office/drawing/2014/main" id="{0D8F0B17-15BB-475B-A318-7347F251810B}"/>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5" name="Text Box 22">
          <a:extLst>
            <a:ext uri="{FF2B5EF4-FFF2-40B4-BE49-F238E27FC236}">
              <a16:creationId xmlns:a16="http://schemas.microsoft.com/office/drawing/2014/main" id="{D8983B57-DF1C-4F4C-A379-7D2C8461E1CD}"/>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6" name="Text Box 23">
          <a:extLst>
            <a:ext uri="{FF2B5EF4-FFF2-40B4-BE49-F238E27FC236}">
              <a16:creationId xmlns:a16="http://schemas.microsoft.com/office/drawing/2014/main" id="{75558D4D-D1D4-482B-BE30-7394BABEB09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7" name="Text Box 24">
          <a:extLst>
            <a:ext uri="{FF2B5EF4-FFF2-40B4-BE49-F238E27FC236}">
              <a16:creationId xmlns:a16="http://schemas.microsoft.com/office/drawing/2014/main" id="{0F74530F-64C4-4FD9-822E-2038DAF03DC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8" name="Text Box 25">
          <a:extLst>
            <a:ext uri="{FF2B5EF4-FFF2-40B4-BE49-F238E27FC236}">
              <a16:creationId xmlns:a16="http://schemas.microsoft.com/office/drawing/2014/main" id="{DCC43F64-BC76-4828-9E53-6E72978E3D3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69" name="Text Box 26">
          <a:extLst>
            <a:ext uri="{FF2B5EF4-FFF2-40B4-BE49-F238E27FC236}">
              <a16:creationId xmlns:a16="http://schemas.microsoft.com/office/drawing/2014/main" id="{C0CA2677-06E3-4117-8485-9FD1246825E5}"/>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0" name="Text Box 27">
          <a:extLst>
            <a:ext uri="{FF2B5EF4-FFF2-40B4-BE49-F238E27FC236}">
              <a16:creationId xmlns:a16="http://schemas.microsoft.com/office/drawing/2014/main" id="{C74F237F-22E6-4BC2-8B27-1E7D89528C5B}"/>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1" name="Text Box 28">
          <a:extLst>
            <a:ext uri="{FF2B5EF4-FFF2-40B4-BE49-F238E27FC236}">
              <a16:creationId xmlns:a16="http://schemas.microsoft.com/office/drawing/2014/main" id="{4D954AFF-D16C-4A1C-951B-3269A858CD0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2" name="Text Box 29">
          <a:extLst>
            <a:ext uri="{FF2B5EF4-FFF2-40B4-BE49-F238E27FC236}">
              <a16:creationId xmlns:a16="http://schemas.microsoft.com/office/drawing/2014/main" id="{5A2E67CD-454A-40D7-AE03-026DE26B1F0F}"/>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3" name="Text Box 30">
          <a:extLst>
            <a:ext uri="{FF2B5EF4-FFF2-40B4-BE49-F238E27FC236}">
              <a16:creationId xmlns:a16="http://schemas.microsoft.com/office/drawing/2014/main" id="{1668D8EF-1F80-438A-B259-99450F6A52A9}"/>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4" name="Text Box 31">
          <a:extLst>
            <a:ext uri="{FF2B5EF4-FFF2-40B4-BE49-F238E27FC236}">
              <a16:creationId xmlns:a16="http://schemas.microsoft.com/office/drawing/2014/main" id="{1C594383-341E-411C-839A-CB80B6B0387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5" name="Text Box 32">
          <a:extLst>
            <a:ext uri="{FF2B5EF4-FFF2-40B4-BE49-F238E27FC236}">
              <a16:creationId xmlns:a16="http://schemas.microsoft.com/office/drawing/2014/main" id="{E69C4E22-43C4-4079-B4CA-36DF8A14EB5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6" name="Text Box 33">
          <a:extLst>
            <a:ext uri="{FF2B5EF4-FFF2-40B4-BE49-F238E27FC236}">
              <a16:creationId xmlns:a16="http://schemas.microsoft.com/office/drawing/2014/main" id="{8BADDB12-328C-461B-935F-C521FA255297}"/>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7" name="Text Box 34">
          <a:extLst>
            <a:ext uri="{FF2B5EF4-FFF2-40B4-BE49-F238E27FC236}">
              <a16:creationId xmlns:a16="http://schemas.microsoft.com/office/drawing/2014/main" id="{FA3F0F73-F5AF-4A02-8788-71D86402B93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8" name="Text Box 35">
          <a:extLst>
            <a:ext uri="{FF2B5EF4-FFF2-40B4-BE49-F238E27FC236}">
              <a16:creationId xmlns:a16="http://schemas.microsoft.com/office/drawing/2014/main" id="{4F0DF0A9-E77F-4B82-85EA-B7C1AB7BFE5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79" name="Text Box 36">
          <a:extLst>
            <a:ext uri="{FF2B5EF4-FFF2-40B4-BE49-F238E27FC236}">
              <a16:creationId xmlns:a16="http://schemas.microsoft.com/office/drawing/2014/main" id="{911727E5-65AC-42EB-B224-2870A87AEFD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0" name="Text Box 37">
          <a:extLst>
            <a:ext uri="{FF2B5EF4-FFF2-40B4-BE49-F238E27FC236}">
              <a16:creationId xmlns:a16="http://schemas.microsoft.com/office/drawing/2014/main" id="{7E32BC4C-1859-43FA-BFB4-F0F10505D27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1" name="Text Box 38">
          <a:extLst>
            <a:ext uri="{FF2B5EF4-FFF2-40B4-BE49-F238E27FC236}">
              <a16:creationId xmlns:a16="http://schemas.microsoft.com/office/drawing/2014/main" id="{351B6F66-00DC-44CF-B837-24E3FEA8BCE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2" name="Text Box 39">
          <a:extLst>
            <a:ext uri="{FF2B5EF4-FFF2-40B4-BE49-F238E27FC236}">
              <a16:creationId xmlns:a16="http://schemas.microsoft.com/office/drawing/2014/main" id="{44DC3805-681C-45DC-AD12-68470C560AE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3" name="Text Box 40">
          <a:extLst>
            <a:ext uri="{FF2B5EF4-FFF2-40B4-BE49-F238E27FC236}">
              <a16:creationId xmlns:a16="http://schemas.microsoft.com/office/drawing/2014/main" id="{9A3F2EAA-CD36-48C8-AFC6-EC17F60AF0D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4" name="Text Box 41">
          <a:extLst>
            <a:ext uri="{FF2B5EF4-FFF2-40B4-BE49-F238E27FC236}">
              <a16:creationId xmlns:a16="http://schemas.microsoft.com/office/drawing/2014/main" id="{9D4B1157-9ACD-4BBC-8741-9D6AB1E6D2F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5" name="Text Box 42">
          <a:extLst>
            <a:ext uri="{FF2B5EF4-FFF2-40B4-BE49-F238E27FC236}">
              <a16:creationId xmlns:a16="http://schemas.microsoft.com/office/drawing/2014/main" id="{965DF276-9761-4F77-9902-72065C07D1F6}"/>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6" name="Text Box 43">
          <a:extLst>
            <a:ext uri="{FF2B5EF4-FFF2-40B4-BE49-F238E27FC236}">
              <a16:creationId xmlns:a16="http://schemas.microsoft.com/office/drawing/2014/main" id="{BEBD3B4B-D1C1-4F9E-840D-448B4E5735B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7" name="Text Box 44">
          <a:extLst>
            <a:ext uri="{FF2B5EF4-FFF2-40B4-BE49-F238E27FC236}">
              <a16:creationId xmlns:a16="http://schemas.microsoft.com/office/drawing/2014/main" id="{FDBBE3C8-0AFB-4309-9F50-C169A7BF1B1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8" name="Text Box 45">
          <a:extLst>
            <a:ext uri="{FF2B5EF4-FFF2-40B4-BE49-F238E27FC236}">
              <a16:creationId xmlns:a16="http://schemas.microsoft.com/office/drawing/2014/main" id="{B157FC53-78A8-4EE0-B41B-33FEBE61DF1B}"/>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89" name="Text Box 46">
          <a:extLst>
            <a:ext uri="{FF2B5EF4-FFF2-40B4-BE49-F238E27FC236}">
              <a16:creationId xmlns:a16="http://schemas.microsoft.com/office/drawing/2014/main" id="{07E47230-CDE4-47B5-82A4-96BAF79E1CC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0" name="Text Box 47">
          <a:extLst>
            <a:ext uri="{FF2B5EF4-FFF2-40B4-BE49-F238E27FC236}">
              <a16:creationId xmlns:a16="http://schemas.microsoft.com/office/drawing/2014/main" id="{38EF2814-4BF6-43F0-A0AB-FB4FFE8A92B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1" name="Text Box 48">
          <a:extLst>
            <a:ext uri="{FF2B5EF4-FFF2-40B4-BE49-F238E27FC236}">
              <a16:creationId xmlns:a16="http://schemas.microsoft.com/office/drawing/2014/main" id="{BF2C80F9-3166-4DE3-A883-AFE9BCFA319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2" name="Text Box 49">
          <a:extLst>
            <a:ext uri="{FF2B5EF4-FFF2-40B4-BE49-F238E27FC236}">
              <a16:creationId xmlns:a16="http://schemas.microsoft.com/office/drawing/2014/main" id="{D47A2886-E092-4008-A9D1-BC3D4931A7FC}"/>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3" name="Text Box 50">
          <a:extLst>
            <a:ext uri="{FF2B5EF4-FFF2-40B4-BE49-F238E27FC236}">
              <a16:creationId xmlns:a16="http://schemas.microsoft.com/office/drawing/2014/main" id="{2BF15408-8E3A-4DDB-B059-FAED49773C8B}"/>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4" name="Text Box 51">
          <a:extLst>
            <a:ext uri="{FF2B5EF4-FFF2-40B4-BE49-F238E27FC236}">
              <a16:creationId xmlns:a16="http://schemas.microsoft.com/office/drawing/2014/main" id="{DE907AF9-24B8-43E5-96B5-5FB536C511A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5" name="Text Box 52">
          <a:extLst>
            <a:ext uri="{FF2B5EF4-FFF2-40B4-BE49-F238E27FC236}">
              <a16:creationId xmlns:a16="http://schemas.microsoft.com/office/drawing/2014/main" id="{D909AEB5-62AF-4281-A2E3-64B7E02D7E8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6" name="Text Box 53">
          <a:extLst>
            <a:ext uri="{FF2B5EF4-FFF2-40B4-BE49-F238E27FC236}">
              <a16:creationId xmlns:a16="http://schemas.microsoft.com/office/drawing/2014/main" id="{017443B0-0562-4D0E-8269-7DB1B7A6E64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7" name="Text Box 54">
          <a:extLst>
            <a:ext uri="{FF2B5EF4-FFF2-40B4-BE49-F238E27FC236}">
              <a16:creationId xmlns:a16="http://schemas.microsoft.com/office/drawing/2014/main" id="{14E30FB8-9D25-46B6-9AE7-2D4AAC95143F}"/>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8" name="Text Box 55">
          <a:extLst>
            <a:ext uri="{FF2B5EF4-FFF2-40B4-BE49-F238E27FC236}">
              <a16:creationId xmlns:a16="http://schemas.microsoft.com/office/drawing/2014/main" id="{1A62FFCD-D303-44A7-B0AC-97842E8E56F6}"/>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499" name="Text Box 56">
          <a:extLst>
            <a:ext uri="{FF2B5EF4-FFF2-40B4-BE49-F238E27FC236}">
              <a16:creationId xmlns:a16="http://schemas.microsoft.com/office/drawing/2014/main" id="{589304E0-C467-40DB-912D-4AC5D94BF71D}"/>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0" name="Text Box 57">
          <a:extLst>
            <a:ext uri="{FF2B5EF4-FFF2-40B4-BE49-F238E27FC236}">
              <a16:creationId xmlns:a16="http://schemas.microsoft.com/office/drawing/2014/main" id="{91D159EC-0ABA-44B3-BC2A-E34FE9643F47}"/>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1" name="Text Box 58">
          <a:extLst>
            <a:ext uri="{FF2B5EF4-FFF2-40B4-BE49-F238E27FC236}">
              <a16:creationId xmlns:a16="http://schemas.microsoft.com/office/drawing/2014/main" id="{7020E51F-F387-4ADE-BADE-0CA5E4F79C2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2" name="Text Box 59">
          <a:extLst>
            <a:ext uri="{FF2B5EF4-FFF2-40B4-BE49-F238E27FC236}">
              <a16:creationId xmlns:a16="http://schemas.microsoft.com/office/drawing/2014/main" id="{1B71FB11-0CF8-4708-9846-EB7224AFFD1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3" name="Text Box 60">
          <a:extLst>
            <a:ext uri="{FF2B5EF4-FFF2-40B4-BE49-F238E27FC236}">
              <a16:creationId xmlns:a16="http://schemas.microsoft.com/office/drawing/2014/main" id="{FF886F88-3FDB-4987-98DC-EE5A48987DC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4" name="Text Box 61">
          <a:extLst>
            <a:ext uri="{FF2B5EF4-FFF2-40B4-BE49-F238E27FC236}">
              <a16:creationId xmlns:a16="http://schemas.microsoft.com/office/drawing/2014/main" id="{BCC72ECF-331B-486F-A010-16A2D890A2A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5" name="Text Box 62">
          <a:extLst>
            <a:ext uri="{FF2B5EF4-FFF2-40B4-BE49-F238E27FC236}">
              <a16:creationId xmlns:a16="http://schemas.microsoft.com/office/drawing/2014/main" id="{D654D66B-4A0E-435F-A9CB-6527817E255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6" name="Text Box 63">
          <a:extLst>
            <a:ext uri="{FF2B5EF4-FFF2-40B4-BE49-F238E27FC236}">
              <a16:creationId xmlns:a16="http://schemas.microsoft.com/office/drawing/2014/main" id="{372C75F6-3C34-4E1D-845A-0A54E9BD4F61}"/>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7" name="Text Box 64">
          <a:extLst>
            <a:ext uri="{FF2B5EF4-FFF2-40B4-BE49-F238E27FC236}">
              <a16:creationId xmlns:a16="http://schemas.microsoft.com/office/drawing/2014/main" id="{991E080E-2B75-4193-83A1-F7633D6E2A3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8" name="Text Box 65">
          <a:extLst>
            <a:ext uri="{FF2B5EF4-FFF2-40B4-BE49-F238E27FC236}">
              <a16:creationId xmlns:a16="http://schemas.microsoft.com/office/drawing/2014/main" id="{E47D4859-0510-4DEE-A430-56CD2BF8386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09" name="Text Box 66">
          <a:extLst>
            <a:ext uri="{FF2B5EF4-FFF2-40B4-BE49-F238E27FC236}">
              <a16:creationId xmlns:a16="http://schemas.microsoft.com/office/drawing/2014/main" id="{AFF75064-02AD-4887-9CFD-957DD6F3BD4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510" name="Text Box 67">
          <a:extLst>
            <a:ext uri="{FF2B5EF4-FFF2-40B4-BE49-F238E27FC236}">
              <a16:creationId xmlns:a16="http://schemas.microsoft.com/office/drawing/2014/main" id="{BB426C88-77EF-4D3B-9B7C-59AB5ABF0C9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1" name="Text Box 17">
          <a:extLst>
            <a:ext uri="{FF2B5EF4-FFF2-40B4-BE49-F238E27FC236}">
              <a16:creationId xmlns:a16="http://schemas.microsoft.com/office/drawing/2014/main" id="{0118A11E-C8EB-4E15-BC58-15510CB7235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2" name="Text Box 18">
          <a:extLst>
            <a:ext uri="{FF2B5EF4-FFF2-40B4-BE49-F238E27FC236}">
              <a16:creationId xmlns:a16="http://schemas.microsoft.com/office/drawing/2014/main" id="{3194D211-3474-4789-ADA2-F9E274607FF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3" name="Text Box 19">
          <a:extLst>
            <a:ext uri="{FF2B5EF4-FFF2-40B4-BE49-F238E27FC236}">
              <a16:creationId xmlns:a16="http://schemas.microsoft.com/office/drawing/2014/main" id="{CE6844F6-61B3-48C5-ABD5-75E0B359813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4" name="Text Box 20">
          <a:extLst>
            <a:ext uri="{FF2B5EF4-FFF2-40B4-BE49-F238E27FC236}">
              <a16:creationId xmlns:a16="http://schemas.microsoft.com/office/drawing/2014/main" id="{FB7556EA-B48B-4278-8E72-86A6B537157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5" name="Text Box 21">
          <a:extLst>
            <a:ext uri="{FF2B5EF4-FFF2-40B4-BE49-F238E27FC236}">
              <a16:creationId xmlns:a16="http://schemas.microsoft.com/office/drawing/2014/main" id="{CE22212E-6F15-4C19-8441-DAAAB448DC8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6" name="Text Box 22">
          <a:extLst>
            <a:ext uri="{FF2B5EF4-FFF2-40B4-BE49-F238E27FC236}">
              <a16:creationId xmlns:a16="http://schemas.microsoft.com/office/drawing/2014/main" id="{D01C66A5-09C1-4B42-8AC2-8703428FC4A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7" name="Text Box 23">
          <a:extLst>
            <a:ext uri="{FF2B5EF4-FFF2-40B4-BE49-F238E27FC236}">
              <a16:creationId xmlns:a16="http://schemas.microsoft.com/office/drawing/2014/main" id="{0846C3AF-EA03-4B54-B032-A6781A4214B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8" name="Text Box 24">
          <a:extLst>
            <a:ext uri="{FF2B5EF4-FFF2-40B4-BE49-F238E27FC236}">
              <a16:creationId xmlns:a16="http://schemas.microsoft.com/office/drawing/2014/main" id="{C23E6560-C6E0-4215-BB66-A8725345118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19" name="Text Box 25">
          <a:extLst>
            <a:ext uri="{FF2B5EF4-FFF2-40B4-BE49-F238E27FC236}">
              <a16:creationId xmlns:a16="http://schemas.microsoft.com/office/drawing/2014/main" id="{5E6982F5-5023-46BA-B04E-C7C2894B0B9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0" name="Text Box 26">
          <a:extLst>
            <a:ext uri="{FF2B5EF4-FFF2-40B4-BE49-F238E27FC236}">
              <a16:creationId xmlns:a16="http://schemas.microsoft.com/office/drawing/2014/main" id="{0C5AC533-7237-43B2-BD41-9CE60527597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1" name="Text Box 27">
          <a:extLst>
            <a:ext uri="{FF2B5EF4-FFF2-40B4-BE49-F238E27FC236}">
              <a16:creationId xmlns:a16="http://schemas.microsoft.com/office/drawing/2014/main" id="{A503D75E-4818-4EE0-9272-97DC33C0E9F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2" name="Text Box 28">
          <a:extLst>
            <a:ext uri="{FF2B5EF4-FFF2-40B4-BE49-F238E27FC236}">
              <a16:creationId xmlns:a16="http://schemas.microsoft.com/office/drawing/2014/main" id="{3CC47C9A-3B97-4A33-AE1D-DC7F683BAE6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3" name="Text Box 29">
          <a:extLst>
            <a:ext uri="{FF2B5EF4-FFF2-40B4-BE49-F238E27FC236}">
              <a16:creationId xmlns:a16="http://schemas.microsoft.com/office/drawing/2014/main" id="{B26A2697-C1F4-479C-AE17-80CD5EE5231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4" name="Text Box 30">
          <a:extLst>
            <a:ext uri="{FF2B5EF4-FFF2-40B4-BE49-F238E27FC236}">
              <a16:creationId xmlns:a16="http://schemas.microsoft.com/office/drawing/2014/main" id="{75E5EF4D-F85B-4D95-8700-87B0C9A347E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5" name="Text Box 31">
          <a:extLst>
            <a:ext uri="{FF2B5EF4-FFF2-40B4-BE49-F238E27FC236}">
              <a16:creationId xmlns:a16="http://schemas.microsoft.com/office/drawing/2014/main" id="{08234A6F-47DB-454B-A049-45F5FF18D15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6" name="Text Box 32">
          <a:extLst>
            <a:ext uri="{FF2B5EF4-FFF2-40B4-BE49-F238E27FC236}">
              <a16:creationId xmlns:a16="http://schemas.microsoft.com/office/drawing/2014/main" id="{58B3577C-20A6-464E-B7D9-D405576571D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7" name="Text Box 33">
          <a:extLst>
            <a:ext uri="{FF2B5EF4-FFF2-40B4-BE49-F238E27FC236}">
              <a16:creationId xmlns:a16="http://schemas.microsoft.com/office/drawing/2014/main" id="{FF9AA396-D3E0-4DCD-AA45-AD2330D728C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8" name="Text Box 34">
          <a:extLst>
            <a:ext uri="{FF2B5EF4-FFF2-40B4-BE49-F238E27FC236}">
              <a16:creationId xmlns:a16="http://schemas.microsoft.com/office/drawing/2014/main" id="{A5A8E8F6-030C-420B-BF04-2DC0DEB9EF6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29" name="Text Box 35">
          <a:extLst>
            <a:ext uri="{FF2B5EF4-FFF2-40B4-BE49-F238E27FC236}">
              <a16:creationId xmlns:a16="http://schemas.microsoft.com/office/drawing/2014/main" id="{5C97D6F2-7228-4C0B-8C84-0F4B713132D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0" name="Text Box 36">
          <a:extLst>
            <a:ext uri="{FF2B5EF4-FFF2-40B4-BE49-F238E27FC236}">
              <a16:creationId xmlns:a16="http://schemas.microsoft.com/office/drawing/2014/main" id="{EC2D7C03-3ED8-40D5-A4BE-1E7C9C24CA6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1" name="Text Box 37">
          <a:extLst>
            <a:ext uri="{FF2B5EF4-FFF2-40B4-BE49-F238E27FC236}">
              <a16:creationId xmlns:a16="http://schemas.microsoft.com/office/drawing/2014/main" id="{D0347AFB-ACF6-40A8-B396-88A032356CF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2" name="Text Box 38">
          <a:extLst>
            <a:ext uri="{FF2B5EF4-FFF2-40B4-BE49-F238E27FC236}">
              <a16:creationId xmlns:a16="http://schemas.microsoft.com/office/drawing/2014/main" id="{A055FB16-5443-4A96-B846-BB64BCC9582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3" name="Text Box 39">
          <a:extLst>
            <a:ext uri="{FF2B5EF4-FFF2-40B4-BE49-F238E27FC236}">
              <a16:creationId xmlns:a16="http://schemas.microsoft.com/office/drawing/2014/main" id="{A707E346-8065-4D57-9AFA-DEF5EBEC1E3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4" name="Text Box 40">
          <a:extLst>
            <a:ext uri="{FF2B5EF4-FFF2-40B4-BE49-F238E27FC236}">
              <a16:creationId xmlns:a16="http://schemas.microsoft.com/office/drawing/2014/main" id="{89B8113A-4B12-4F0A-86E3-C189F7408B5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5" name="Text Box 41">
          <a:extLst>
            <a:ext uri="{FF2B5EF4-FFF2-40B4-BE49-F238E27FC236}">
              <a16:creationId xmlns:a16="http://schemas.microsoft.com/office/drawing/2014/main" id="{FC2ABD53-8454-4B5B-B6AF-1424755FFA5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6" name="Text Box 42">
          <a:extLst>
            <a:ext uri="{FF2B5EF4-FFF2-40B4-BE49-F238E27FC236}">
              <a16:creationId xmlns:a16="http://schemas.microsoft.com/office/drawing/2014/main" id="{7700309E-334F-4069-BD15-30EEC189F90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7" name="Text Box 43">
          <a:extLst>
            <a:ext uri="{FF2B5EF4-FFF2-40B4-BE49-F238E27FC236}">
              <a16:creationId xmlns:a16="http://schemas.microsoft.com/office/drawing/2014/main" id="{E52C4F25-2B49-45E9-97F5-2662F1175B7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8" name="Text Box 44">
          <a:extLst>
            <a:ext uri="{FF2B5EF4-FFF2-40B4-BE49-F238E27FC236}">
              <a16:creationId xmlns:a16="http://schemas.microsoft.com/office/drawing/2014/main" id="{058CF937-10DC-4E62-AD80-F27A9056867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39" name="Text Box 45">
          <a:extLst>
            <a:ext uri="{FF2B5EF4-FFF2-40B4-BE49-F238E27FC236}">
              <a16:creationId xmlns:a16="http://schemas.microsoft.com/office/drawing/2014/main" id="{AF7F2041-B4CD-4648-8622-D33887F48D4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0" name="Text Box 46">
          <a:extLst>
            <a:ext uri="{FF2B5EF4-FFF2-40B4-BE49-F238E27FC236}">
              <a16:creationId xmlns:a16="http://schemas.microsoft.com/office/drawing/2014/main" id="{8B17D3ED-65DD-40C4-A437-770FA3254E5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1" name="Text Box 47">
          <a:extLst>
            <a:ext uri="{FF2B5EF4-FFF2-40B4-BE49-F238E27FC236}">
              <a16:creationId xmlns:a16="http://schemas.microsoft.com/office/drawing/2014/main" id="{7180DA51-8FEB-49E7-9646-36CDB5E0FC6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2" name="Text Box 48">
          <a:extLst>
            <a:ext uri="{FF2B5EF4-FFF2-40B4-BE49-F238E27FC236}">
              <a16:creationId xmlns:a16="http://schemas.microsoft.com/office/drawing/2014/main" id="{4625796F-8263-43A4-A873-6A1B40AF343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3" name="Text Box 49">
          <a:extLst>
            <a:ext uri="{FF2B5EF4-FFF2-40B4-BE49-F238E27FC236}">
              <a16:creationId xmlns:a16="http://schemas.microsoft.com/office/drawing/2014/main" id="{EE4E4E4F-B948-458F-B58E-09A78F88A7F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4" name="Text Box 50">
          <a:extLst>
            <a:ext uri="{FF2B5EF4-FFF2-40B4-BE49-F238E27FC236}">
              <a16:creationId xmlns:a16="http://schemas.microsoft.com/office/drawing/2014/main" id="{45ED87C3-6261-4C2D-A359-69E1E917121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5" name="Text Box 51">
          <a:extLst>
            <a:ext uri="{FF2B5EF4-FFF2-40B4-BE49-F238E27FC236}">
              <a16:creationId xmlns:a16="http://schemas.microsoft.com/office/drawing/2014/main" id="{852857C3-3B26-4791-8317-EE92C91DBCC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6" name="Text Box 52">
          <a:extLst>
            <a:ext uri="{FF2B5EF4-FFF2-40B4-BE49-F238E27FC236}">
              <a16:creationId xmlns:a16="http://schemas.microsoft.com/office/drawing/2014/main" id="{4A194D52-1233-4F7E-8DC3-D45850FCFE3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7" name="Text Box 53">
          <a:extLst>
            <a:ext uri="{FF2B5EF4-FFF2-40B4-BE49-F238E27FC236}">
              <a16:creationId xmlns:a16="http://schemas.microsoft.com/office/drawing/2014/main" id="{C0B46BA2-11E6-452D-A12E-2C4B72E3D13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8" name="Text Box 54">
          <a:extLst>
            <a:ext uri="{FF2B5EF4-FFF2-40B4-BE49-F238E27FC236}">
              <a16:creationId xmlns:a16="http://schemas.microsoft.com/office/drawing/2014/main" id="{8CBE571E-6638-4B33-A32B-60723AD8CEB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49" name="Text Box 55">
          <a:extLst>
            <a:ext uri="{FF2B5EF4-FFF2-40B4-BE49-F238E27FC236}">
              <a16:creationId xmlns:a16="http://schemas.microsoft.com/office/drawing/2014/main" id="{EC4619CF-F6E2-4718-BED4-21C83889066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0" name="Text Box 56">
          <a:extLst>
            <a:ext uri="{FF2B5EF4-FFF2-40B4-BE49-F238E27FC236}">
              <a16:creationId xmlns:a16="http://schemas.microsoft.com/office/drawing/2014/main" id="{4DDB50E8-F493-4BA2-9BCE-BE1ABE191A5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1" name="Text Box 57">
          <a:extLst>
            <a:ext uri="{FF2B5EF4-FFF2-40B4-BE49-F238E27FC236}">
              <a16:creationId xmlns:a16="http://schemas.microsoft.com/office/drawing/2014/main" id="{894FA50E-3A57-4872-A2EB-B3ABD08896C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2" name="Text Box 58">
          <a:extLst>
            <a:ext uri="{FF2B5EF4-FFF2-40B4-BE49-F238E27FC236}">
              <a16:creationId xmlns:a16="http://schemas.microsoft.com/office/drawing/2014/main" id="{2DA227A1-D9C0-4E98-AB01-ECCC30A9580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3" name="Text Box 59">
          <a:extLst>
            <a:ext uri="{FF2B5EF4-FFF2-40B4-BE49-F238E27FC236}">
              <a16:creationId xmlns:a16="http://schemas.microsoft.com/office/drawing/2014/main" id="{5495AD35-4CEA-4A82-8DFB-A5A1BAFC8A7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4" name="Text Box 60">
          <a:extLst>
            <a:ext uri="{FF2B5EF4-FFF2-40B4-BE49-F238E27FC236}">
              <a16:creationId xmlns:a16="http://schemas.microsoft.com/office/drawing/2014/main" id="{94A567D4-2FCF-468E-A34C-69F83A077DF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5" name="Text Box 61">
          <a:extLst>
            <a:ext uri="{FF2B5EF4-FFF2-40B4-BE49-F238E27FC236}">
              <a16:creationId xmlns:a16="http://schemas.microsoft.com/office/drawing/2014/main" id="{202BE6BC-0518-419C-968F-B67114671C6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6" name="Text Box 62">
          <a:extLst>
            <a:ext uri="{FF2B5EF4-FFF2-40B4-BE49-F238E27FC236}">
              <a16:creationId xmlns:a16="http://schemas.microsoft.com/office/drawing/2014/main" id="{D54BC9F5-1A62-4289-B61E-465D204E4F7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7" name="Text Box 63">
          <a:extLst>
            <a:ext uri="{FF2B5EF4-FFF2-40B4-BE49-F238E27FC236}">
              <a16:creationId xmlns:a16="http://schemas.microsoft.com/office/drawing/2014/main" id="{3CB68F29-4C19-49AD-9A7D-210E5E19061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8" name="Text Box 64">
          <a:extLst>
            <a:ext uri="{FF2B5EF4-FFF2-40B4-BE49-F238E27FC236}">
              <a16:creationId xmlns:a16="http://schemas.microsoft.com/office/drawing/2014/main" id="{BCB85FA8-994C-46F9-A5F8-5676D4F4119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59" name="Text Box 65">
          <a:extLst>
            <a:ext uri="{FF2B5EF4-FFF2-40B4-BE49-F238E27FC236}">
              <a16:creationId xmlns:a16="http://schemas.microsoft.com/office/drawing/2014/main" id="{463D535D-EDFC-4D72-97E5-06B47CA3CC4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60" name="Text Box 66">
          <a:extLst>
            <a:ext uri="{FF2B5EF4-FFF2-40B4-BE49-F238E27FC236}">
              <a16:creationId xmlns:a16="http://schemas.microsoft.com/office/drawing/2014/main" id="{7DE5BD51-E020-46B1-82B3-9BAAA6DB933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561" name="Text Box 67">
          <a:extLst>
            <a:ext uri="{FF2B5EF4-FFF2-40B4-BE49-F238E27FC236}">
              <a16:creationId xmlns:a16="http://schemas.microsoft.com/office/drawing/2014/main" id="{7AEB44B6-61D5-4F94-982E-864D14924AA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2" name="Text Box 17">
          <a:extLst>
            <a:ext uri="{FF2B5EF4-FFF2-40B4-BE49-F238E27FC236}">
              <a16:creationId xmlns:a16="http://schemas.microsoft.com/office/drawing/2014/main" id="{5BFB5610-CA9E-45AC-A9B4-35F27694AA8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3" name="Text Box 18">
          <a:extLst>
            <a:ext uri="{FF2B5EF4-FFF2-40B4-BE49-F238E27FC236}">
              <a16:creationId xmlns:a16="http://schemas.microsoft.com/office/drawing/2014/main" id="{72B8B88D-2AF5-433A-AD37-FE2B897F80E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4" name="Text Box 19">
          <a:extLst>
            <a:ext uri="{FF2B5EF4-FFF2-40B4-BE49-F238E27FC236}">
              <a16:creationId xmlns:a16="http://schemas.microsoft.com/office/drawing/2014/main" id="{2910CA58-3974-49F8-9FBF-D500A5C23D9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5" name="Text Box 20">
          <a:extLst>
            <a:ext uri="{FF2B5EF4-FFF2-40B4-BE49-F238E27FC236}">
              <a16:creationId xmlns:a16="http://schemas.microsoft.com/office/drawing/2014/main" id="{68AAB6D5-FE5F-4870-8B9E-9441A3808F0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6" name="Text Box 21">
          <a:extLst>
            <a:ext uri="{FF2B5EF4-FFF2-40B4-BE49-F238E27FC236}">
              <a16:creationId xmlns:a16="http://schemas.microsoft.com/office/drawing/2014/main" id="{3F53499E-A413-4079-95FB-F9E6B2FECB36}"/>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7" name="Text Box 22">
          <a:extLst>
            <a:ext uri="{FF2B5EF4-FFF2-40B4-BE49-F238E27FC236}">
              <a16:creationId xmlns:a16="http://schemas.microsoft.com/office/drawing/2014/main" id="{A2D0B6E8-24D6-4DA6-B596-564A0F7787C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8" name="Text Box 23">
          <a:extLst>
            <a:ext uri="{FF2B5EF4-FFF2-40B4-BE49-F238E27FC236}">
              <a16:creationId xmlns:a16="http://schemas.microsoft.com/office/drawing/2014/main" id="{A4FC9A00-8E3D-4A0E-B9F1-3B7C199BB0D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69" name="Text Box 24">
          <a:extLst>
            <a:ext uri="{FF2B5EF4-FFF2-40B4-BE49-F238E27FC236}">
              <a16:creationId xmlns:a16="http://schemas.microsoft.com/office/drawing/2014/main" id="{B98F63CA-8609-4F40-A7F9-2325A67434C3}"/>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0" name="Text Box 25">
          <a:extLst>
            <a:ext uri="{FF2B5EF4-FFF2-40B4-BE49-F238E27FC236}">
              <a16:creationId xmlns:a16="http://schemas.microsoft.com/office/drawing/2014/main" id="{677A116A-807F-44B2-A7C3-955F9391F291}"/>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1" name="Text Box 26">
          <a:extLst>
            <a:ext uri="{FF2B5EF4-FFF2-40B4-BE49-F238E27FC236}">
              <a16:creationId xmlns:a16="http://schemas.microsoft.com/office/drawing/2014/main" id="{E790F73C-0AEB-40A5-8C73-3C26D6DA50A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2" name="Text Box 27">
          <a:extLst>
            <a:ext uri="{FF2B5EF4-FFF2-40B4-BE49-F238E27FC236}">
              <a16:creationId xmlns:a16="http://schemas.microsoft.com/office/drawing/2014/main" id="{CF77EDA0-29E6-472E-AC16-A27A99F0ED6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3" name="Text Box 28">
          <a:extLst>
            <a:ext uri="{FF2B5EF4-FFF2-40B4-BE49-F238E27FC236}">
              <a16:creationId xmlns:a16="http://schemas.microsoft.com/office/drawing/2014/main" id="{C5B38BC9-B36F-4EEB-92D2-97321D30E3E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4" name="Text Box 29">
          <a:extLst>
            <a:ext uri="{FF2B5EF4-FFF2-40B4-BE49-F238E27FC236}">
              <a16:creationId xmlns:a16="http://schemas.microsoft.com/office/drawing/2014/main" id="{4E411ABC-0DFD-4FC8-9182-90AF955344B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5" name="Text Box 30">
          <a:extLst>
            <a:ext uri="{FF2B5EF4-FFF2-40B4-BE49-F238E27FC236}">
              <a16:creationId xmlns:a16="http://schemas.microsoft.com/office/drawing/2014/main" id="{BC2D84BD-EB07-4944-BF95-4B00C6671DF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6" name="Text Box 31">
          <a:extLst>
            <a:ext uri="{FF2B5EF4-FFF2-40B4-BE49-F238E27FC236}">
              <a16:creationId xmlns:a16="http://schemas.microsoft.com/office/drawing/2014/main" id="{3165B496-43BB-47DF-AA6E-72EF0CB36390}"/>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7" name="Text Box 32">
          <a:extLst>
            <a:ext uri="{FF2B5EF4-FFF2-40B4-BE49-F238E27FC236}">
              <a16:creationId xmlns:a16="http://schemas.microsoft.com/office/drawing/2014/main" id="{A174FE6F-B645-4044-B6CE-6583189A29F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8" name="Text Box 33">
          <a:extLst>
            <a:ext uri="{FF2B5EF4-FFF2-40B4-BE49-F238E27FC236}">
              <a16:creationId xmlns:a16="http://schemas.microsoft.com/office/drawing/2014/main" id="{59C24D2F-473E-4F30-AB63-2D5112C1E7B3}"/>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79" name="Text Box 34">
          <a:extLst>
            <a:ext uri="{FF2B5EF4-FFF2-40B4-BE49-F238E27FC236}">
              <a16:creationId xmlns:a16="http://schemas.microsoft.com/office/drawing/2014/main" id="{07CDED86-5C23-41D1-B266-D66530A2DCF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0" name="Text Box 35">
          <a:extLst>
            <a:ext uri="{FF2B5EF4-FFF2-40B4-BE49-F238E27FC236}">
              <a16:creationId xmlns:a16="http://schemas.microsoft.com/office/drawing/2014/main" id="{A2B88559-9B15-4EA8-8AED-60680CEE7190}"/>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1" name="Text Box 36">
          <a:extLst>
            <a:ext uri="{FF2B5EF4-FFF2-40B4-BE49-F238E27FC236}">
              <a16:creationId xmlns:a16="http://schemas.microsoft.com/office/drawing/2014/main" id="{07C8DA9D-AD4D-4DBB-9487-601FCA599D6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2" name="Text Box 37">
          <a:extLst>
            <a:ext uri="{FF2B5EF4-FFF2-40B4-BE49-F238E27FC236}">
              <a16:creationId xmlns:a16="http://schemas.microsoft.com/office/drawing/2014/main" id="{059A8586-9BED-4862-B72D-9BAADE46D37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3" name="Text Box 38">
          <a:extLst>
            <a:ext uri="{FF2B5EF4-FFF2-40B4-BE49-F238E27FC236}">
              <a16:creationId xmlns:a16="http://schemas.microsoft.com/office/drawing/2014/main" id="{44294D84-139A-4711-88BB-BDD62A560B31}"/>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4" name="Text Box 39">
          <a:extLst>
            <a:ext uri="{FF2B5EF4-FFF2-40B4-BE49-F238E27FC236}">
              <a16:creationId xmlns:a16="http://schemas.microsoft.com/office/drawing/2014/main" id="{B8E329E6-FA18-4E40-AFDF-66E7D4326366}"/>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5" name="Text Box 40">
          <a:extLst>
            <a:ext uri="{FF2B5EF4-FFF2-40B4-BE49-F238E27FC236}">
              <a16:creationId xmlns:a16="http://schemas.microsoft.com/office/drawing/2014/main" id="{48C4EB4C-7DE4-4A65-AE3E-EF7689727355}"/>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6" name="Text Box 41">
          <a:extLst>
            <a:ext uri="{FF2B5EF4-FFF2-40B4-BE49-F238E27FC236}">
              <a16:creationId xmlns:a16="http://schemas.microsoft.com/office/drawing/2014/main" id="{517572E3-D540-4799-8324-D8C291698F37}"/>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7" name="Text Box 42">
          <a:extLst>
            <a:ext uri="{FF2B5EF4-FFF2-40B4-BE49-F238E27FC236}">
              <a16:creationId xmlns:a16="http://schemas.microsoft.com/office/drawing/2014/main" id="{4736D288-6A19-4E7B-992D-68B0B189965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8" name="Text Box 43">
          <a:extLst>
            <a:ext uri="{FF2B5EF4-FFF2-40B4-BE49-F238E27FC236}">
              <a16:creationId xmlns:a16="http://schemas.microsoft.com/office/drawing/2014/main" id="{7F1800F3-BB30-483A-B018-7DB60C6F611B}"/>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89" name="Text Box 44">
          <a:extLst>
            <a:ext uri="{FF2B5EF4-FFF2-40B4-BE49-F238E27FC236}">
              <a16:creationId xmlns:a16="http://schemas.microsoft.com/office/drawing/2014/main" id="{FD738155-9834-44FD-8B30-7F931B409879}"/>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0" name="Text Box 45">
          <a:extLst>
            <a:ext uri="{FF2B5EF4-FFF2-40B4-BE49-F238E27FC236}">
              <a16:creationId xmlns:a16="http://schemas.microsoft.com/office/drawing/2014/main" id="{B2AA9B75-BFAC-43F5-BE46-0A0AFAA6AEF1}"/>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1" name="Text Box 46">
          <a:extLst>
            <a:ext uri="{FF2B5EF4-FFF2-40B4-BE49-F238E27FC236}">
              <a16:creationId xmlns:a16="http://schemas.microsoft.com/office/drawing/2014/main" id="{5A7B0F1E-B62C-461E-AB1E-EEDD17D1F5BC}"/>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2" name="Text Box 47">
          <a:extLst>
            <a:ext uri="{FF2B5EF4-FFF2-40B4-BE49-F238E27FC236}">
              <a16:creationId xmlns:a16="http://schemas.microsoft.com/office/drawing/2014/main" id="{F5740292-DD00-428C-98B2-1E68C9D247C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3" name="Text Box 48">
          <a:extLst>
            <a:ext uri="{FF2B5EF4-FFF2-40B4-BE49-F238E27FC236}">
              <a16:creationId xmlns:a16="http://schemas.microsoft.com/office/drawing/2014/main" id="{2F6361DC-499F-4694-A100-CEB78225F97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4" name="Text Box 49">
          <a:extLst>
            <a:ext uri="{FF2B5EF4-FFF2-40B4-BE49-F238E27FC236}">
              <a16:creationId xmlns:a16="http://schemas.microsoft.com/office/drawing/2014/main" id="{9EE6692B-3159-4AA3-8207-D0F11ABE923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5" name="Text Box 50">
          <a:extLst>
            <a:ext uri="{FF2B5EF4-FFF2-40B4-BE49-F238E27FC236}">
              <a16:creationId xmlns:a16="http://schemas.microsoft.com/office/drawing/2014/main" id="{FF8C2F5E-8C64-4587-9C98-41289B78A29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6" name="Text Box 51">
          <a:extLst>
            <a:ext uri="{FF2B5EF4-FFF2-40B4-BE49-F238E27FC236}">
              <a16:creationId xmlns:a16="http://schemas.microsoft.com/office/drawing/2014/main" id="{63D45C30-22D6-4CAF-8945-2BCBCF36FE8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7" name="Text Box 52">
          <a:extLst>
            <a:ext uri="{FF2B5EF4-FFF2-40B4-BE49-F238E27FC236}">
              <a16:creationId xmlns:a16="http://schemas.microsoft.com/office/drawing/2014/main" id="{3DB3D2EA-DFE7-4FE6-BAAB-C57D851B2B26}"/>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8" name="Text Box 53">
          <a:extLst>
            <a:ext uri="{FF2B5EF4-FFF2-40B4-BE49-F238E27FC236}">
              <a16:creationId xmlns:a16="http://schemas.microsoft.com/office/drawing/2014/main" id="{55668232-405C-45B4-A302-B74B06EE1A79}"/>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599" name="Text Box 54">
          <a:extLst>
            <a:ext uri="{FF2B5EF4-FFF2-40B4-BE49-F238E27FC236}">
              <a16:creationId xmlns:a16="http://schemas.microsoft.com/office/drawing/2014/main" id="{366FEDD9-DA9B-4417-96BA-13155C4F88F3}"/>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0" name="Text Box 55">
          <a:extLst>
            <a:ext uri="{FF2B5EF4-FFF2-40B4-BE49-F238E27FC236}">
              <a16:creationId xmlns:a16="http://schemas.microsoft.com/office/drawing/2014/main" id="{C794A951-F836-4AAE-A4CB-F481DD7E1084}"/>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1" name="Text Box 56">
          <a:extLst>
            <a:ext uri="{FF2B5EF4-FFF2-40B4-BE49-F238E27FC236}">
              <a16:creationId xmlns:a16="http://schemas.microsoft.com/office/drawing/2014/main" id="{1955AA56-523E-4AF0-B7AD-2F6C27C65D1B}"/>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2" name="Text Box 57">
          <a:extLst>
            <a:ext uri="{FF2B5EF4-FFF2-40B4-BE49-F238E27FC236}">
              <a16:creationId xmlns:a16="http://schemas.microsoft.com/office/drawing/2014/main" id="{6B7F2CA7-0F4A-4D83-96C7-5C69A63DA78A}"/>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3" name="Text Box 58">
          <a:extLst>
            <a:ext uri="{FF2B5EF4-FFF2-40B4-BE49-F238E27FC236}">
              <a16:creationId xmlns:a16="http://schemas.microsoft.com/office/drawing/2014/main" id="{E716E4FD-ED2B-443F-89C1-52E838FB4713}"/>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4" name="Text Box 59">
          <a:extLst>
            <a:ext uri="{FF2B5EF4-FFF2-40B4-BE49-F238E27FC236}">
              <a16:creationId xmlns:a16="http://schemas.microsoft.com/office/drawing/2014/main" id="{21BB3F96-A0BE-4418-AB27-71CB13ED7ABB}"/>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5" name="Text Box 60">
          <a:extLst>
            <a:ext uri="{FF2B5EF4-FFF2-40B4-BE49-F238E27FC236}">
              <a16:creationId xmlns:a16="http://schemas.microsoft.com/office/drawing/2014/main" id="{3934B481-7404-4F3E-93B9-319C6D5E1DAA}"/>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6" name="Text Box 61">
          <a:extLst>
            <a:ext uri="{FF2B5EF4-FFF2-40B4-BE49-F238E27FC236}">
              <a16:creationId xmlns:a16="http://schemas.microsoft.com/office/drawing/2014/main" id="{3500976F-CA61-4EAC-A6CB-704A868A7582}"/>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7" name="Text Box 62">
          <a:extLst>
            <a:ext uri="{FF2B5EF4-FFF2-40B4-BE49-F238E27FC236}">
              <a16:creationId xmlns:a16="http://schemas.microsoft.com/office/drawing/2014/main" id="{F20111D2-9A2C-48BB-A455-F59813A52FB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8" name="Text Box 63">
          <a:extLst>
            <a:ext uri="{FF2B5EF4-FFF2-40B4-BE49-F238E27FC236}">
              <a16:creationId xmlns:a16="http://schemas.microsoft.com/office/drawing/2014/main" id="{53239B0E-42FE-4FDC-937D-0B67BE161289}"/>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09" name="Text Box 64">
          <a:extLst>
            <a:ext uri="{FF2B5EF4-FFF2-40B4-BE49-F238E27FC236}">
              <a16:creationId xmlns:a16="http://schemas.microsoft.com/office/drawing/2014/main" id="{B53A71F9-FBD6-438D-89E5-C477420344F3}"/>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10" name="Text Box 65">
          <a:extLst>
            <a:ext uri="{FF2B5EF4-FFF2-40B4-BE49-F238E27FC236}">
              <a16:creationId xmlns:a16="http://schemas.microsoft.com/office/drawing/2014/main" id="{9B69D3EB-C4DA-422F-87F9-855AC39B9578}"/>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11" name="Text Box 66">
          <a:extLst>
            <a:ext uri="{FF2B5EF4-FFF2-40B4-BE49-F238E27FC236}">
              <a16:creationId xmlns:a16="http://schemas.microsoft.com/office/drawing/2014/main" id="{63DC4F10-4706-4EB7-9BD7-E3816421E39E}"/>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273571</xdr:rowOff>
    </xdr:to>
    <xdr:sp macro="" textlink="">
      <xdr:nvSpPr>
        <xdr:cNvPr id="2612" name="Text Box 67">
          <a:extLst>
            <a:ext uri="{FF2B5EF4-FFF2-40B4-BE49-F238E27FC236}">
              <a16:creationId xmlns:a16="http://schemas.microsoft.com/office/drawing/2014/main" id="{54ED9314-0A5A-4FE9-BB3A-D0850AB80B5F}"/>
            </a:ext>
          </a:extLst>
        </xdr:cNvPr>
        <xdr:cNvSpPr txBox="1">
          <a:spLocks noChangeArrowheads="1"/>
        </xdr:cNvSpPr>
      </xdr:nvSpPr>
      <xdr:spPr bwMode="auto">
        <a:xfrm>
          <a:off x="4552950" y="64684275"/>
          <a:ext cx="76200" cy="4878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3" name="Text Box 17">
          <a:extLst>
            <a:ext uri="{FF2B5EF4-FFF2-40B4-BE49-F238E27FC236}">
              <a16:creationId xmlns:a16="http://schemas.microsoft.com/office/drawing/2014/main" id="{A5834802-19BB-49EA-AF09-F9AE849EE5C5}"/>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4" name="Text Box 18">
          <a:extLst>
            <a:ext uri="{FF2B5EF4-FFF2-40B4-BE49-F238E27FC236}">
              <a16:creationId xmlns:a16="http://schemas.microsoft.com/office/drawing/2014/main" id="{A0F82187-472F-4F05-A7A7-244471A2561D}"/>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5" name="Text Box 19">
          <a:extLst>
            <a:ext uri="{FF2B5EF4-FFF2-40B4-BE49-F238E27FC236}">
              <a16:creationId xmlns:a16="http://schemas.microsoft.com/office/drawing/2014/main" id="{0CD4C008-2943-4D78-961D-44D6707C07C5}"/>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6" name="Text Box 20">
          <a:extLst>
            <a:ext uri="{FF2B5EF4-FFF2-40B4-BE49-F238E27FC236}">
              <a16:creationId xmlns:a16="http://schemas.microsoft.com/office/drawing/2014/main" id="{98EEB640-18D7-4484-850D-DCC33BBBBDE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7" name="Text Box 21">
          <a:extLst>
            <a:ext uri="{FF2B5EF4-FFF2-40B4-BE49-F238E27FC236}">
              <a16:creationId xmlns:a16="http://schemas.microsoft.com/office/drawing/2014/main" id="{540840C1-B25F-431B-B71A-21FDE7B89EB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8" name="Text Box 22">
          <a:extLst>
            <a:ext uri="{FF2B5EF4-FFF2-40B4-BE49-F238E27FC236}">
              <a16:creationId xmlns:a16="http://schemas.microsoft.com/office/drawing/2014/main" id="{58AB73CB-101F-469C-9396-71795EAF613C}"/>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19" name="Text Box 23">
          <a:extLst>
            <a:ext uri="{FF2B5EF4-FFF2-40B4-BE49-F238E27FC236}">
              <a16:creationId xmlns:a16="http://schemas.microsoft.com/office/drawing/2014/main" id="{1EFDE4B5-527E-4AD8-B18E-D4E0C98A644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0" name="Text Box 24">
          <a:extLst>
            <a:ext uri="{FF2B5EF4-FFF2-40B4-BE49-F238E27FC236}">
              <a16:creationId xmlns:a16="http://schemas.microsoft.com/office/drawing/2014/main" id="{890AD52C-E118-4DF9-A17A-64D8B0AAE001}"/>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1" name="Text Box 25">
          <a:extLst>
            <a:ext uri="{FF2B5EF4-FFF2-40B4-BE49-F238E27FC236}">
              <a16:creationId xmlns:a16="http://schemas.microsoft.com/office/drawing/2014/main" id="{86BCEF6D-74FD-405A-B798-EEA274414237}"/>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2" name="Text Box 26">
          <a:extLst>
            <a:ext uri="{FF2B5EF4-FFF2-40B4-BE49-F238E27FC236}">
              <a16:creationId xmlns:a16="http://schemas.microsoft.com/office/drawing/2014/main" id="{49DB9CFE-489F-4F21-9FC6-EA78190F26F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3" name="Text Box 27">
          <a:extLst>
            <a:ext uri="{FF2B5EF4-FFF2-40B4-BE49-F238E27FC236}">
              <a16:creationId xmlns:a16="http://schemas.microsoft.com/office/drawing/2014/main" id="{770661E1-8C24-4E02-8667-47298B8013C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4" name="Text Box 28">
          <a:extLst>
            <a:ext uri="{FF2B5EF4-FFF2-40B4-BE49-F238E27FC236}">
              <a16:creationId xmlns:a16="http://schemas.microsoft.com/office/drawing/2014/main" id="{D578CBB7-12AA-40FE-92F0-E38D485D201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5" name="Text Box 29">
          <a:extLst>
            <a:ext uri="{FF2B5EF4-FFF2-40B4-BE49-F238E27FC236}">
              <a16:creationId xmlns:a16="http://schemas.microsoft.com/office/drawing/2014/main" id="{35D38C60-7A70-489F-BEB8-B55B044C154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6" name="Text Box 30">
          <a:extLst>
            <a:ext uri="{FF2B5EF4-FFF2-40B4-BE49-F238E27FC236}">
              <a16:creationId xmlns:a16="http://schemas.microsoft.com/office/drawing/2014/main" id="{BFDB2DB8-520C-4EC9-B0F8-CCE197A71EBD}"/>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7" name="Text Box 31">
          <a:extLst>
            <a:ext uri="{FF2B5EF4-FFF2-40B4-BE49-F238E27FC236}">
              <a16:creationId xmlns:a16="http://schemas.microsoft.com/office/drawing/2014/main" id="{BB9D6792-85B8-4940-947C-FD381271F74C}"/>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8" name="Text Box 32">
          <a:extLst>
            <a:ext uri="{FF2B5EF4-FFF2-40B4-BE49-F238E27FC236}">
              <a16:creationId xmlns:a16="http://schemas.microsoft.com/office/drawing/2014/main" id="{34D2C825-7B4B-4397-82B3-8C5F337B14D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29" name="Text Box 33">
          <a:extLst>
            <a:ext uri="{FF2B5EF4-FFF2-40B4-BE49-F238E27FC236}">
              <a16:creationId xmlns:a16="http://schemas.microsoft.com/office/drawing/2014/main" id="{898D293B-8A63-4AA9-A79E-CF9C00A99FE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0" name="Text Box 34">
          <a:extLst>
            <a:ext uri="{FF2B5EF4-FFF2-40B4-BE49-F238E27FC236}">
              <a16:creationId xmlns:a16="http://schemas.microsoft.com/office/drawing/2014/main" id="{6B5DD3F5-7B18-4D2E-B2FC-3E280C223DA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1" name="Text Box 35">
          <a:extLst>
            <a:ext uri="{FF2B5EF4-FFF2-40B4-BE49-F238E27FC236}">
              <a16:creationId xmlns:a16="http://schemas.microsoft.com/office/drawing/2014/main" id="{E9DBD383-7AFB-4353-A145-2DF2AAF54879}"/>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2" name="Text Box 36">
          <a:extLst>
            <a:ext uri="{FF2B5EF4-FFF2-40B4-BE49-F238E27FC236}">
              <a16:creationId xmlns:a16="http://schemas.microsoft.com/office/drawing/2014/main" id="{C6F20360-DE3D-44E2-8E9A-20A6812F93E1}"/>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3" name="Text Box 37">
          <a:extLst>
            <a:ext uri="{FF2B5EF4-FFF2-40B4-BE49-F238E27FC236}">
              <a16:creationId xmlns:a16="http://schemas.microsoft.com/office/drawing/2014/main" id="{BD08A4D8-2653-4D19-AA98-EB1567BDB62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4" name="Text Box 38">
          <a:extLst>
            <a:ext uri="{FF2B5EF4-FFF2-40B4-BE49-F238E27FC236}">
              <a16:creationId xmlns:a16="http://schemas.microsoft.com/office/drawing/2014/main" id="{5D332FB2-6643-422D-AD54-3D1B65B55CC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5" name="Text Box 39">
          <a:extLst>
            <a:ext uri="{FF2B5EF4-FFF2-40B4-BE49-F238E27FC236}">
              <a16:creationId xmlns:a16="http://schemas.microsoft.com/office/drawing/2014/main" id="{B2221040-670F-493B-990C-7F0E608898A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6" name="Text Box 40">
          <a:extLst>
            <a:ext uri="{FF2B5EF4-FFF2-40B4-BE49-F238E27FC236}">
              <a16:creationId xmlns:a16="http://schemas.microsoft.com/office/drawing/2014/main" id="{93C1C0A1-FEB0-44B4-8B2B-B622E45B84CD}"/>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7" name="Text Box 41">
          <a:extLst>
            <a:ext uri="{FF2B5EF4-FFF2-40B4-BE49-F238E27FC236}">
              <a16:creationId xmlns:a16="http://schemas.microsoft.com/office/drawing/2014/main" id="{0D976324-A576-4D19-9588-8F07DA25FAE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8" name="Text Box 42">
          <a:extLst>
            <a:ext uri="{FF2B5EF4-FFF2-40B4-BE49-F238E27FC236}">
              <a16:creationId xmlns:a16="http://schemas.microsoft.com/office/drawing/2014/main" id="{8860453C-B707-4525-82D9-05B1BC944732}"/>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39" name="Text Box 43">
          <a:extLst>
            <a:ext uri="{FF2B5EF4-FFF2-40B4-BE49-F238E27FC236}">
              <a16:creationId xmlns:a16="http://schemas.microsoft.com/office/drawing/2014/main" id="{BA8EAD61-8484-48CA-A8C5-8DDD47EB22BB}"/>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0" name="Text Box 44">
          <a:extLst>
            <a:ext uri="{FF2B5EF4-FFF2-40B4-BE49-F238E27FC236}">
              <a16:creationId xmlns:a16="http://schemas.microsoft.com/office/drawing/2014/main" id="{B7AA8A97-60F6-4CE0-9AE0-82DAE232816D}"/>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1" name="Text Box 45">
          <a:extLst>
            <a:ext uri="{FF2B5EF4-FFF2-40B4-BE49-F238E27FC236}">
              <a16:creationId xmlns:a16="http://schemas.microsoft.com/office/drawing/2014/main" id="{A96F4B2F-6DBC-465A-80C4-DCF63EA1486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2" name="Text Box 46">
          <a:extLst>
            <a:ext uri="{FF2B5EF4-FFF2-40B4-BE49-F238E27FC236}">
              <a16:creationId xmlns:a16="http://schemas.microsoft.com/office/drawing/2014/main" id="{BCC87A31-2E3F-44A2-B73F-4CA02F3E2AD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3" name="Text Box 47">
          <a:extLst>
            <a:ext uri="{FF2B5EF4-FFF2-40B4-BE49-F238E27FC236}">
              <a16:creationId xmlns:a16="http://schemas.microsoft.com/office/drawing/2014/main" id="{D7E75795-222D-48A7-B91A-134ED8359B31}"/>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4" name="Text Box 48">
          <a:extLst>
            <a:ext uri="{FF2B5EF4-FFF2-40B4-BE49-F238E27FC236}">
              <a16:creationId xmlns:a16="http://schemas.microsoft.com/office/drawing/2014/main" id="{D137CC52-2A75-436B-B3F8-9E5F45DD0F07}"/>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5" name="Text Box 49">
          <a:extLst>
            <a:ext uri="{FF2B5EF4-FFF2-40B4-BE49-F238E27FC236}">
              <a16:creationId xmlns:a16="http://schemas.microsoft.com/office/drawing/2014/main" id="{85DD52CD-CFDE-4CE7-BC38-1D49BF6912D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6" name="Text Box 50">
          <a:extLst>
            <a:ext uri="{FF2B5EF4-FFF2-40B4-BE49-F238E27FC236}">
              <a16:creationId xmlns:a16="http://schemas.microsoft.com/office/drawing/2014/main" id="{D6686B0D-398C-4828-959F-14EA7BBB3B49}"/>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7" name="Text Box 51">
          <a:extLst>
            <a:ext uri="{FF2B5EF4-FFF2-40B4-BE49-F238E27FC236}">
              <a16:creationId xmlns:a16="http://schemas.microsoft.com/office/drawing/2014/main" id="{B5EE7638-DCDD-44D4-82D6-0D3F0632A39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8" name="Text Box 52">
          <a:extLst>
            <a:ext uri="{FF2B5EF4-FFF2-40B4-BE49-F238E27FC236}">
              <a16:creationId xmlns:a16="http://schemas.microsoft.com/office/drawing/2014/main" id="{0212AC22-F62C-4345-A05C-4E6CF1DF8B99}"/>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49" name="Text Box 53">
          <a:extLst>
            <a:ext uri="{FF2B5EF4-FFF2-40B4-BE49-F238E27FC236}">
              <a16:creationId xmlns:a16="http://schemas.microsoft.com/office/drawing/2014/main" id="{CDD8B9B0-41FD-4615-B93A-6E6D9460E6FF}"/>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0" name="Text Box 54">
          <a:extLst>
            <a:ext uri="{FF2B5EF4-FFF2-40B4-BE49-F238E27FC236}">
              <a16:creationId xmlns:a16="http://schemas.microsoft.com/office/drawing/2014/main" id="{86559878-26AC-4C3D-8EA5-04CA25F8E2A7}"/>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1" name="Text Box 55">
          <a:extLst>
            <a:ext uri="{FF2B5EF4-FFF2-40B4-BE49-F238E27FC236}">
              <a16:creationId xmlns:a16="http://schemas.microsoft.com/office/drawing/2014/main" id="{00739EB5-E0C8-40FC-A733-173115F21438}"/>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2" name="Text Box 56">
          <a:extLst>
            <a:ext uri="{FF2B5EF4-FFF2-40B4-BE49-F238E27FC236}">
              <a16:creationId xmlns:a16="http://schemas.microsoft.com/office/drawing/2014/main" id="{7FE97496-3B1E-47A9-9758-080810B8E5C0}"/>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3" name="Text Box 57">
          <a:extLst>
            <a:ext uri="{FF2B5EF4-FFF2-40B4-BE49-F238E27FC236}">
              <a16:creationId xmlns:a16="http://schemas.microsoft.com/office/drawing/2014/main" id="{DA1E9E7D-EFF4-48E1-9396-3CAC7857113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4" name="Text Box 58">
          <a:extLst>
            <a:ext uri="{FF2B5EF4-FFF2-40B4-BE49-F238E27FC236}">
              <a16:creationId xmlns:a16="http://schemas.microsoft.com/office/drawing/2014/main" id="{8E659A47-3F24-4C28-A339-FF432622ABBE}"/>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5" name="Text Box 59">
          <a:extLst>
            <a:ext uri="{FF2B5EF4-FFF2-40B4-BE49-F238E27FC236}">
              <a16:creationId xmlns:a16="http://schemas.microsoft.com/office/drawing/2014/main" id="{BB67F023-731B-42C8-9401-1ACDDD1A13DC}"/>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6" name="Text Box 60">
          <a:extLst>
            <a:ext uri="{FF2B5EF4-FFF2-40B4-BE49-F238E27FC236}">
              <a16:creationId xmlns:a16="http://schemas.microsoft.com/office/drawing/2014/main" id="{3AFC9DDA-5B69-4F1A-A624-82EB2F4ECC23}"/>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7" name="Text Box 61">
          <a:extLst>
            <a:ext uri="{FF2B5EF4-FFF2-40B4-BE49-F238E27FC236}">
              <a16:creationId xmlns:a16="http://schemas.microsoft.com/office/drawing/2014/main" id="{651CE3D6-7F8C-440A-A0B5-2E2696E7D87C}"/>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8" name="Text Box 62">
          <a:extLst>
            <a:ext uri="{FF2B5EF4-FFF2-40B4-BE49-F238E27FC236}">
              <a16:creationId xmlns:a16="http://schemas.microsoft.com/office/drawing/2014/main" id="{9A1F7C30-36FD-4E67-B0BF-3D9AC49A43D9}"/>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59" name="Text Box 63">
          <a:extLst>
            <a:ext uri="{FF2B5EF4-FFF2-40B4-BE49-F238E27FC236}">
              <a16:creationId xmlns:a16="http://schemas.microsoft.com/office/drawing/2014/main" id="{C49B33AC-C70B-4092-B873-621A9C8C33E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60" name="Text Box 64">
          <a:extLst>
            <a:ext uri="{FF2B5EF4-FFF2-40B4-BE49-F238E27FC236}">
              <a16:creationId xmlns:a16="http://schemas.microsoft.com/office/drawing/2014/main" id="{5B622F65-8517-4376-AFDC-BECD0932545B}"/>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61" name="Text Box 65">
          <a:extLst>
            <a:ext uri="{FF2B5EF4-FFF2-40B4-BE49-F238E27FC236}">
              <a16:creationId xmlns:a16="http://schemas.microsoft.com/office/drawing/2014/main" id="{5938F307-6EAD-4684-B9B1-BC2EF1852B75}"/>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62" name="Text Box 66">
          <a:extLst>
            <a:ext uri="{FF2B5EF4-FFF2-40B4-BE49-F238E27FC236}">
              <a16:creationId xmlns:a16="http://schemas.microsoft.com/office/drawing/2014/main" id="{3E945B5A-B93E-4E9D-9F77-615C06E4F5CA}"/>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122834</xdr:rowOff>
    </xdr:to>
    <xdr:sp macro="" textlink="">
      <xdr:nvSpPr>
        <xdr:cNvPr id="2663" name="Text Box 67">
          <a:extLst>
            <a:ext uri="{FF2B5EF4-FFF2-40B4-BE49-F238E27FC236}">
              <a16:creationId xmlns:a16="http://schemas.microsoft.com/office/drawing/2014/main" id="{E5068B28-1FD7-46FD-890E-B31A3EA56104}"/>
            </a:ext>
          </a:extLst>
        </xdr:cNvPr>
        <xdr:cNvSpPr txBox="1">
          <a:spLocks noChangeArrowheads="1"/>
        </xdr:cNvSpPr>
      </xdr:nvSpPr>
      <xdr:spPr bwMode="auto">
        <a:xfrm>
          <a:off x="4552950" y="64684275"/>
          <a:ext cx="76200" cy="3371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64" name="Text Box 17">
          <a:extLst>
            <a:ext uri="{FF2B5EF4-FFF2-40B4-BE49-F238E27FC236}">
              <a16:creationId xmlns:a16="http://schemas.microsoft.com/office/drawing/2014/main" id="{454BC805-B02B-4FE9-B90F-78A52D7FC20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65" name="Text Box 18">
          <a:extLst>
            <a:ext uri="{FF2B5EF4-FFF2-40B4-BE49-F238E27FC236}">
              <a16:creationId xmlns:a16="http://schemas.microsoft.com/office/drawing/2014/main" id="{A6B0B996-C1A4-4DA0-BB41-0E0291A61F4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66" name="Text Box 19">
          <a:extLst>
            <a:ext uri="{FF2B5EF4-FFF2-40B4-BE49-F238E27FC236}">
              <a16:creationId xmlns:a16="http://schemas.microsoft.com/office/drawing/2014/main" id="{C8690409-4739-40F4-B3DF-4DE70C61350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67" name="Text Box 20">
          <a:extLst>
            <a:ext uri="{FF2B5EF4-FFF2-40B4-BE49-F238E27FC236}">
              <a16:creationId xmlns:a16="http://schemas.microsoft.com/office/drawing/2014/main" id="{FEE0D748-D5FC-4F20-A289-C46AD5A50EB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68" name="Text Box 21">
          <a:extLst>
            <a:ext uri="{FF2B5EF4-FFF2-40B4-BE49-F238E27FC236}">
              <a16:creationId xmlns:a16="http://schemas.microsoft.com/office/drawing/2014/main" id="{123B8E4C-54A4-42EF-89CD-FA4AB040E82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69" name="Text Box 22">
          <a:extLst>
            <a:ext uri="{FF2B5EF4-FFF2-40B4-BE49-F238E27FC236}">
              <a16:creationId xmlns:a16="http://schemas.microsoft.com/office/drawing/2014/main" id="{FFBE649A-7DFB-4DE1-8256-55BAC5EB77F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0" name="Text Box 23">
          <a:extLst>
            <a:ext uri="{FF2B5EF4-FFF2-40B4-BE49-F238E27FC236}">
              <a16:creationId xmlns:a16="http://schemas.microsoft.com/office/drawing/2014/main" id="{EC4FF404-5443-4A95-97BF-7B0711645BE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1" name="Text Box 24">
          <a:extLst>
            <a:ext uri="{FF2B5EF4-FFF2-40B4-BE49-F238E27FC236}">
              <a16:creationId xmlns:a16="http://schemas.microsoft.com/office/drawing/2014/main" id="{BCF68A02-EA73-4820-BA25-35516B2E1C7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2" name="Text Box 25">
          <a:extLst>
            <a:ext uri="{FF2B5EF4-FFF2-40B4-BE49-F238E27FC236}">
              <a16:creationId xmlns:a16="http://schemas.microsoft.com/office/drawing/2014/main" id="{637D595A-B43C-4CF5-9796-C17E8E53310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3" name="Text Box 26">
          <a:extLst>
            <a:ext uri="{FF2B5EF4-FFF2-40B4-BE49-F238E27FC236}">
              <a16:creationId xmlns:a16="http://schemas.microsoft.com/office/drawing/2014/main" id="{AEB0D404-9B0E-4F50-9C60-A1F98751957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4" name="Text Box 27">
          <a:extLst>
            <a:ext uri="{FF2B5EF4-FFF2-40B4-BE49-F238E27FC236}">
              <a16:creationId xmlns:a16="http://schemas.microsoft.com/office/drawing/2014/main" id="{7856959D-3A15-462D-99B6-66D2C1CF3C0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5" name="Text Box 28">
          <a:extLst>
            <a:ext uri="{FF2B5EF4-FFF2-40B4-BE49-F238E27FC236}">
              <a16:creationId xmlns:a16="http://schemas.microsoft.com/office/drawing/2014/main" id="{9704E5A8-1BB3-4FF9-A247-44320D85832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6" name="Text Box 29">
          <a:extLst>
            <a:ext uri="{FF2B5EF4-FFF2-40B4-BE49-F238E27FC236}">
              <a16:creationId xmlns:a16="http://schemas.microsoft.com/office/drawing/2014/main" id="{A078521D-54E3-45AD-AC1B-5794759E4F3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7" name="Text Box 30">
          <a:extLst>
            <a:ext uri="{FF2B5EF4-FFF2-40B4-BE49-F238E27FC236}">
              <a16:creationId xmlns:a16="http://schemas.microsoft.com/office/drawing/2014/main" id="{A100B525-C3F3-4B32-A338-62726FEE296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8" name="Text Box 31">
          <a:extLst>
            <a:ext uri="{FF2B5EF4-FFF2-40B4-BE49-F238E27FC236}">
              <a16:creationId xmlns:a16="http://schemas.microsoft.com/office/drawing/2014/main" id="{68B7822E-3434-4FA6-B5C7-0CBC8750363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79" name="Text Box 32">
          <a:extLst>
            <a:ext uri="{FF2B5EF4-FFF2-40B4-BE49-F238E27FC236}">
              <a16:creationId xmlns:a16="http://schemas.microsoft.com/office/drawing/2014/main" id="{B1EF990E-62D0-44E3-9073-79222A69F88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0" name="Text Box 33">
          <a:extLst>
            <a:ext uri="{FF2B5EF4-FFF2-40B4-BE49-F238E27FC236}">
              <a16:creationId xmlns:a16="http://schemas.microsoft.com/office/drawing/2014/main" id="{5D9BC972-002D-4627-9F05-215D2E984FC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1" name="Text Box 34">
          <a:extLst>
            <a:ext uri="{FF2B5EF4-FFF2-40B4-BE49-F238E27FC236}">
              <a16:creationId xmlns:a16="http://schemas.microsoft.com/office/drawing/2014/main" id="{E1E97D22-D3A7-4A55-BE58-9C08E3A7B4E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2" name="Text Box 35">
          <a:extLst>
            <a:ext uri="{FF2B5EF4-FFF2-40B4-BE49-F238E27FC236}">
              <a16:creationId xmlns:a16="http://schemas.microsoft.com/office/drawing/2014/main" id="{DE1D567A-3819-471C-941D-CC4C0A83425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3" name="Text Box 36">
          <a:extLst>
            <a:ext uri="{FF2B5EF4-FFF2-40B4-BE49-F238E27FC236}">
              <a16:creationId xmlns:a16="http://schemas.microsoft.com/office/drawing/2014/main" id="{F193A575-758C-44DB-B37A-7D270FF23C3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4" name="Text Box 37">
          <a:extLst>
            <a:ext uri="{FF2B5EF4-FFF2-40B4-BE49-F238E27FC236}">
              <a16:creationId xmlns:a16="http://schemas.microsoft.com/office/drawing/2014/main" id="{11878A1D-5D81-4535-8227-5F1B3675595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5" name="Text Box 38">
          <a:extLst>
            <a:ext uri="{FF2B5EF4-FFF2-40B4-BE49-F238E27FC236}">
              <a16:creationId xmlns:a16="http://schemas.microsoft.com/office/drawing/2014/main" id="{1C38A20D-3C8B-4E3C-AB1E-5E49BAA2CBD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6" name="Text Box 39">
          <a:extLst>
            <a:ext uri="{FF2B5EF4-FFF2-40B4-BE49-F238E27FC236}">
              <a16:creationId xmlns:a16="http://schemas.microsoft.com/office/drawing/2014/main" id="{9154E445-B1F0-482A-90E5-12921AF05AE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7" name="Text Box 40">
          <a:extLst>
            <a:ext uri="{FF2B5EF4-FFF2-40B4-BE49-F238E27FC236}">
              <a16:creationId xmlns:a16="http://schemas.microsoft.com/office/drawing/2014/main" id="{E8947330-F3FB-45C7-BCB2-E6570626896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8" name="Text Box 41">
          <a:extLst>
            <a:ext uri="{FF2B5EF4-FFF2-40B4-BE49-F238E27FC236}">
              <a16:creationId xmlns:a16="http://schemas.microsoft.com/office/drawing/2014/main" id="{691920E0-1878-4C84-A5F0-C3A0D005CD4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89" name="Text Box 42">
          <a:extLst>
            <a:ext uri="{FF2B5EF4-FFF2-40B4-BE49-F238E27FC236}">
              <a16:creationId xmlns:a16="http://schemas.microsoft.com/office/drawing/2014/main" id="{402E4A60-1C6A-4F01-9586-E32338EB259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0" name="Text Box 43">
          <a:extLst>
            <a:ext uri="{FF2B5EF4-FFF2-40B4-BE49-F238E27FC236}">
              <a16:creationId xmlns:a16="http://schemas.microsoft.com/office/drawing/2014/main" id="{F17FEFF5-07E8-4459-AC8C-439A4A5306B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1" name="Text Box 44">
          <a:extLst>
            <a:ext uri="{FF2B5EF4-FFF2-40B4-BE49-F238E27FC236}">
              <a16:creationId xmlns:a16="http://schemas.microsoft.com/office/drawing/2014/main" id="{AA9E5704-D0B2-463A-83BD-58B999D352C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2" name="Text Box 45">
          <a:extLst>
            <a:ext uri="{FF2B5EF4-FFF2-40B4-BE49-F238E27FC236}">
              <a16:creationId xmlns:a16="http://schemas.microsoft.com/office/drawing/2014/main" id="{BFBFB130-E267-48DE-B65B-0183337E767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3" name="Text Box 46">
          <a:extLst>
            <a:ext uri="{FF2B5EF4-FFF2-40B4-BE49-F238E27FC236}">
              <a16:creationId xmlns:a16="http://schemas.microsoft.com/office/drawing/2014/main" id="{DA226DD0-DDDB-4413-98B8-BAD07C27B8D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4" name="Text Box 47">
          <a:extLst>
            <a:ext uri="{FF2B5EF4-FFF2-40B4-BE49-F238E27FC236}">
              <a16:creationId xmlns:a16="http://schemas.microsoft.com/office/drawing/2014/main" id="{74E07F3C-1332-4598-A9E8-5C45B952CB4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5" name="Text Box 48">
          <a:extLst>
            <a:ext uri="{FF2B5EF4-FFF2-40B4-BE49-F238E27FC236}">
              <a16:creationId xmlns:a16="http://schemas.microsoft.com/office/drawing/2014/main" id="{27898DD9-9ACA-4E1A-9211-5A2C0AA906D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6" name="Text Box 49">
          <a:extLst>
            <a:ext uri="{FF2B5EF4-FFF2-40B4-BE49-F238E27FC236}">
              <a16:creationId xmlns:a16="http://schemas.microsoft.com/office/drawing/2014/main" id="{4A271E16-9AB5-4E07-A84C-C888CAB7919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7" name="Text Box 50">
          <a:extLst>
            <a:ext uri="{FF2B5EF4-FFF2-40B4-BE49-F238E27FC236}">
              <a16:creationId xmlns:a16="http://schemas.microsoft.com/office/drawing/2014/main" id="{4A91AB31-6376-4490-BF4B-8077193CE54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8" name="Text Box 51">
          <a:extLst>
            <a:ext uri="{FF2B5EF4-FFF2-40B4-BE49-F238E27FC236}">
              <a16:creationId xmlns:a16="http://schemas.microsoft.com/office/drawing/2014/main" id="{DB321D10-C7A1-4489-B074-01709FBD681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699" name="Text Box 52">
          <a:extLst>
            <a:ext uri="{FF2B5EF4-FFF2-40B4-BE49-F238E27FC236}">
              <a16:creationId xmlns:a16="http://schemas.microsoft.com/office/drawing/2014/main" id="{A9784984-4D90-4873-81B4-96AD72161D0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0" name="Text Box 53">
          <a:extLst>
            <a:ext uri="{FF2B5EF4-FFF2-40B4-BE49-F238E27FC236}">
              <a16:creationId xmlns:a16="http://schemas.microsoft.com/office/drawing/2014/main" id="{90087BEB-99E2-44F8-BF0C-8BF51A9548D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1" name="Text Box 54">
          <a:extLst>
            <a:ext uri="{FF2B5EF4-FFF2-40B4-BE49-F238E27FC236}">
              <a16:creationId xmlns:a16="http://schemas.microsoft.com/office/drawing/2014/main" id="{832F6A62-6AD8-49C5-874E-DBE48D9C26D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2" name="Text Box 55">
          <a:extLst>
            <a:ext uri="{FF2B5EF4-FFF2-40B4-BE49-F238E27FC236}">
              <a16:creationId xmlns:a16="http://schemas.microsoft.com/office/drawing/2014/main" id="{BEB56CBE-5E7D-4295-BDCD-5ED87265159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3" name="Text Box 56">
          <a:extLst>
            <a:ext uri="{FF2B5EF4-FFF2-40B4-BE49-F238E27FC236}">
              <a16:creationId xmlns:a16="http://schemas.microsoft.com/office/drawing/2014/main" id="{EA8A3329-1743-4FD0-A641-27E455CECDB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4" name="Text Box 57">
          <a:extLst>
            <a:ext uri="{FF2B5EF4-FFF2-40B4-BE49-F238E27FC236}">
              <a16:creationId xmlns:a16="http://schemas.microsoft.com/office/drawing/2014/main" id="{516B374C-0F2A-4984-B7A6-EE6C1FA12C8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5" name="Text Box 58">
          <a:extLst>
            <a:ext uri="{FF2B5EF4-FFF2-40B4-BE49-F238E27FC236}">
              <a16:creationId xmlns:a16="http://schemas.microsoft.com/office/drawing/2014/main" id="{7A3CE699-7B5B-4541-9011-762AAD5A065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6" name="Text Box 59">
          <a:extLst>
            <a:ext uri="{FF2B5EF4-FFF2-40B4-BE49-F238E27FC236}">
              <a16:creationId xmlns:a16="http://schemas.microsoft.com/office/drawing/2014/main" id="{DA5BE770-66AB-4C41-B095-AE3071E8836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7" name="Text Box 60">
          <a:extLst>
            <a:ext uri="{FF2B5EF4-FFF2-40B4-BE49-F238E27FC236}">
              <a16:creationId xmlns:a16="http://schemas.microsoft.com/office/drawing/2014/main" id="{41EBDB19-0D30-4812-81C0-8532528BD7D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8" name="Text Box 61">
          <a:extLst>
            <a:ext uri="{FF2B5EF4-FFF2-40B4-BE49-F238E27FC236}">
              <a16:creationId xmlns:a16="http://schemas.microsoft.com/office/drawing/2014/main" id="{EE795F72-AF9B-4CAC-A589-B1013182D4B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09" name="Text Box 62">
          <a:extLst>
            <a:ext uri="{FF2B5EF4-FFF2-40B4-BE49-F238E27FC236}">
              <a16:creationId xmlns:a16="http://schemas.microsoft.com/office/drawing/2014/main" id="{CBCCE0B4-CA3D-49D1-A196-5834B44E286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10" name="Text Box 63">
          <a:extLst>
            <a:ext uri="{FF2B5EF4-FFF2-40B4-BE49-F238E27FC236}">
              <a16:creationId xmlns:a16="http://schemas.microsoft.com/office/drawing/2014/main" id="{FF2AE89E-F5CB-47B8-95C1-20D3B839BAB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11" name="Text Box 64">
          <a:extLst>
            <a:ext uri="{FF2B5EF4-FFF2-40B4-BE49-F238E27FC236}">
              <a16:creationId xmlns:a16="http://schemas.microsoft.com/office/drawing/2014/main" id="{9DA1BE09-9A3F-4E28-AD66-C962E55BEBC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12" name="Text Box 65">
          <a:extLst>
            <a:ext uri="{FF2B5EF4-FFF2-40B4-BE49-F238E27FC236}">
              <a16:creationId xmlns:a16="http://schemas.microsoft.com/office/drawing/2014/main" id="{7FA2731C-B514-41C3-AF3D-CE98964430D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13" name="Text Box 66">
          <a:extLst>
            <a:ext uri="{FF2B5EF4-FFF2-40B4-BE49-F238E27FC236}">
              <a16:creationId xmlns:a16="http://schemas.microsoft.com/office/drawing/2014/main" id="{27CAC7FD-4EC5-43BC-8CCE-B3B1F54B511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714" name="Text Box 67">
          <a:extLst>
            <a:ext uri="{FF2B5EF4-FFF2-40B4-BE49-F238E27FC236}">
              <a16:creationId xmlns:a16="http://schemas.microsoft.com/office/drawing/2014/main" id="{8E37DB9E-7B2B-4D08-BAAC-09E3F1CECF9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15" name="Text Box 17">
          <a:extLst>
            <a:ext uri="{FF2B5EF4-FFF2-40B4-BE49-F238E27FC236}">
              <a16:creationId xmlns:a16="http://schemas.microsoft.com/office/drawing/2014/main" id="{E0CDE016-17D1-4344-AB00-918C53990F4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16" name="Text Box 18">
          <a:extLst>
            <a:ext uri="{FF2B5EF4-FFF2-40B4-BE49-F238E27FC236}">
              <a16:creationId xmlns:a16="http://schemas.microsoft.com/office/drawing/2014/main" id="{DD6A9185-8791-477A-A914-5FF2E5E0C610}"/>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17" name="Text Box 19">
          <a:extLst>
            <a:ext uri="{FF2B5EF4-FFF2-40B4-BE49-F238E27FC236}">
              <a16:creationId xmlns:a16="http://schemas.microsoft.com/office/drawing/2014/main" id="{204513F7-3B58-43ED-BE96-ABB4BC91A51A}"/>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18" name="Text Box 20">
          <a:extLst>
            <a:ext uri="{FF2B5EF4-FFF2-40B4-BE49-F238E27FC236}">
              <a16:creationId xmlns:a16="http://schemas.microsoft.com/office/drawing/2014/main" id="{5044E4CA-47AB-4BA9-ABB4-06AA9FB23C1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19" name="Text Box 21">
          <a:extLst>
            <a:ext uri="{FF2B5EF4-FFF2-40B4-BE49-F238E27FC236}">
              <a16:creationId xmlns:a16="http://schemas.microsoft.com/office/drawing/2014/main" id="{A6EB2478-99A8-4524-A492-B2D2CE4B21FC}"/>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0" name="Text Box 22">
          <a:extLst>
            <a:ext uri="{FF2B5EF4-FFF2-40B4-BE49-F238E27FC236}">
              <a16:creationId xmlns:a16="http://schemas.microsoft.com/office/drawing/2014/main" id="{D9334116-71E0-4A70-A635-1C7E0F136599}"/>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1" name="Text Box 23">
          <a:extLst>
            <a:ext uri="{FF2B5EF4-FFF2-40B4-BE49-F238E27FC236}">
              <a16:creationId xmlns:a16="http://schemas.microsoft.com/office/drawing/2014/main" id="{BBB070EB-0409-4DB9-8D47-E83A34755966}"/>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2" name="Text Box 24">
          <a:extLst>
            <a:ext uri="{FF2B5EF4-FFF2-40B4-BE49-F238E27FC236}">
              <a16:creationId xmlns:a16="http://schemas.microsoft.com/office/drawing/2014/main" id="{93FDA31D-81A6-44A2-B72B-6449CB7004A9}"/>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3" name="Text Box 25">
          <a:extLst>
            <a:ext uri="{FF2B5EF4-FFF2-40B4-BE49-F238E27FC236}">
              <a16:creationId xmlns:a16="http://schemas.microsoft.com/office/drawing/2014/main" id="{C6A0095E-53D1-459C-9910-70CE0F45D30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4" name="Text Box 26">
          <a:extLst>
            <a:ext uri="{FF2B5EF4-FFF2-40B4-BE49-F238E27FC236}">
              <a16:creationId xmlns:a16="http://schemas.microsoft.com/office/drawing/2014/main" id="{531F45EB-EC1A-4F0C-9200-BE980A5C8F1B}"/>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5" name="Text Box 27">
          <a:extLst>
            <a:ext uri="{FF2B5EF4-FFF2-40B4-BE49-F238E27FC236}">
              <a16:creationId xmlns:a16="http://schemas.microsoft.com/office/drawing/2014/main" id="{DC01D493-C5CF-4925-B8B0-C2ACC9785A78}"/>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6" name="Text Box 28">
          <a:extLst>
            <a:ext uri="{FF2B5EF4-FFF2-40B4-BE49-F238E27FC236}">
              <a16:creationId xmlns:a16="http://schemas.microsoft.com/office/drawing/2014/main" id="{44575E31-98F6-4719-9E03-98A3AD609C51}"/>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7" name="Text Box 29">
          <a:extLst>
            <a:ext uri="{FF2B5EF4-FFF2-40B4-BE49-F238E27FC236}">
              <a16:creationId xmlns:a16="http://schemas.microsoft.com/office/drawing/2014/main" id="{CD6A3B79-A05D-46D9-AD45-BD535C7BD1AE}"/>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8" name="Text Box 30">
          <a:extLst>
            <a:ext uri="{FF2B5EF4-FFF2-40B4-BE49-F238E27FC236}">
              <a16:creationId xmlns:a16="http://schemas.microsoft.com/office/drawing/2014/main" id="{7AFFE797-E012-427C-B83E-D5DF4EE1B62D}"/>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29" name="Text Box 31">
          <a:extLst>
            <a:ext uri="{FF2B5EF4-FFF2-40B4-BE49-F238E27FC236}">
              <a16:creationId xmlns:a16="http://schemas.microsoft.com/office/drawing/2014/main" id="{8E74AB1E-F312-4584-9E6C-9E3378B7E8E9}"/>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0" name="Text Box 32">
          <a:extLst>
            <a:ext uri="{FF2B5EF4-FFF2-40B4-BE49-F238E27FC236}">
              <a16:creationId xmlns:a16="http://schemas.microsoft.com/office/drawing/2014/main" id="{B977E193-28EF-4573-A4FD-9B65BD5FAFF1}"/>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1" name="Text Box 33">
          <a:extLst>
            <a:ext uri="{FF2B5EF4-FFF2-40B4-BE49-F238E27FC236}">
              <a16:creationId xmlns:a16="http://schemas.microsoft.com/office/drawing/2014/main" id="{17EFC8B3-A109-4843-A9F7-AAA0FA5D1A48}"/>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2" name="Text Box 34">
          <a:extLst>
            <a:ext uri="{FF2B5EF4-FFF2-40B4-BE49-F238E27FC236}">
              <a16:creationId xmlns:a16="http://schemas.microsoft.com/office/drawing/2014/main" id="{AA1317D8-08F7-4ED6-A961-CFE3796DFB2E}"/>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3" name="Text Box 35">
          <a:extLst>
            <a:ext uri="{FF2B5EF4-FFF2-40B4-BE49-F238E27FC236}">
              <a16:creationId xmlns:a16="http://schemas.microsoft.com/office/drawing/2014/main" id="{66D7F078-C5D0-486B-947E-4956A9DCD32A}"/>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4" name="Text Box 36">
          <a:extLst>
            <a:ext uri="{FF2B5EF4-FFF2-40B4-BE49-F238E27FC236}">
              <a16:creationId xmlns:a16="http://schemas.microsoft.com/office/drawing/2014/main" id="{6E105C40-B541-44B0-8A3A-ACE1BA67AE13}"/>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5" name="Text Box 37">
          <a:extLst>
            <a:ext uri="{FF2B5EF4-FFF2-40B4-BE49-F238E27FC236}">
              <a16:creationId xmlns:a16="http://schemas.microsoft.com/office/drawing/2014/main" id="{16732A57-5095-4740-887A-4AFC7D6624CA}"/>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6" name="Text Box 38">
          <a:extLst>
            <a:ext uri="{FF2B5EF4-FFF2-40B4-BE49-F238E27FC236}">
              <a16:creationId xmlns:a16="http://schemas.microsoft.com/office/drawing/2014/main" id="{BA8F17D2-C3CD-442D-AFB5-D405B897BDD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7" name="Text Box 39">
          <a:extLst>
            <a:ext uri="{FF2B5EF4-FFF2-40B4-BE49-F238E27FC236}">
              <a16:creationId xmlns:a16="http://schemas.microsoft.com/office/drawing/2014/main" id="{4060F625-8170-44B0-863C-B8139D11F846}"/>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8" name="Text Box 40">
          <a:extLst>
            <a:ext uri="{FF2B5EF4-FFF2-40B4-BE49-F238E27FC236}">
              <a16:creationId xmlns:a16="http://schemas.microsoft.com/office/drawing/2014/main" id="{56BFA7F0-9B30-4EFC-999D-8DCD8F4007B5}"/>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39" name="Text Box 41">
          <a:extLst>
            <a:ext uri="{FF2B5EF4-FFF2-40B4-BE49-F238E27FC236}">
              <a16:creationId xmlns:a16="http://schemas.microsoft.com/office/drawing/2014/main" id="{5236EDE9-594A-4BAE-B6A1-4FF2180B48D6}"/>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0" name="Text Box 42">
          <a:extLst>
            <a:ext uri="{FF2B5EF4-FFF2-40B4-BE49-F238E27FC236}">
              <a16:creationId xmlns:a16="http://schemas.microsoft.com/office/drawing/2014/main" id="{5526A0E7-CBB2-45D1-8E4B-53810231FF4A}"/>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1" name="Text Box 43">
          <a:extLst>
            <a:ext uri="{FF2B5EF4-FFF2-40B4-BE49-F238E27FC236}">
              <a16:creationId xmlns:a16="http://schemas.microsoft.com/office/drawing/2014/main" id="{EA16A1C2-AFCC-4B91-8365-113E725E220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2" name="Text Box 44">
          <a:extLst>
            <a:ext uri="{FF2B5EF4-FFF2-40B4-BE49-F238E27FC236}">
              <a16:creationId xmlns:a16="http://schemas.microsoft.com/office/drawing/2014/main" id="{A6103590-4220-417F-9198-94BAB8E8AB62}"/>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3" name="Text Box 45">
          <a:extLst>
            <a:ext uri="{FF2B5EF4-FFF2-40B4-BE49-F238E27FC236}">
              <a16:creationId xmlns:a16="http://schemas.microsoft.com/office/drawing/2014/main" id="{A62AF514-A67B-40A0-B3F4-6F33698627BE}"/>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4" name="Text Box 46">
          <a:extLst>
            <a:ext uri="{FF2B5EF4-FFF2-40B4-BE49-F238E27FC236}">
              <a16:creationId xmlns:a16="http://schemas.microsoft.com/office/drawing/2014/main" id="{5A203F37-A912-4CA4-8E91-A5EB616081ED}"/>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5" name="Text Box 47">
          <a:extLst>
            <a:ext uri="{FF2B5EF4-FFF2-40B4-BE49-F238E27FC236}">
              <a16:creationId xmlns:a16="http://schemas.microsoft.com/office/drawing/2014/main" id="{76C19912-0953-4C55-8B31-E65BCA5BDFAC}"/>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6" name="Text Box 48">
          <a:extLst>
            <a:ext uri="{FF2B5EF4-FFF2-40B4-BE49-F238E27FC236}">
              <a16:creationId xmlns:a16="http://schemas.microsoft.com/office/drawing/2014/main" id="{B892568B-35DA-482F-884C-BF6490B32198}"/>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7" name="Text Box 49">
          <a:extLst>
            <a:ext uri="{FF2B5EF4-FFF2-40B4-BE49-F238E27FC236}">
              <a16:creationId xmlns:a16="http://schemas.microsoft.com/office/drawing/2014/main" id="{D1C70CA0-8F08-4AD8-BF9F-D0C761319210}"/>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8" name="Text Box 50">
          <a:extLst>
            <a:ext uri="{FF2B5EF4-FFF2-40B4-BE49-F238E27FC236}">
              <a16:creationId xmlns:a16="http://schemas.microsoft.com/office/drawing/2014/main" id="{BF066E7C-1006-4836-BC71-FF7F07C97951}"/>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49" name="Text Box 51">
          <a:extLst>
            <a:ext uri="{FF2B5EF4-FFF2-40B4-BE49-F238E27FC236}">
              <a16:creationId xmlns:a16="http://schemas.microsoft.com/office/drawing/2014/main" id="{9023B0D9-985C-4E04-A3BB-7979216CD087}"/>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0" name="Text Box 52">
          <a:extLst>
            <a:ext uri="{FF2B5EF4-FFF2-40B4-BE49-F238E27FC236}">
              <a16:creationId xmlns:a16="http://schemas.microsoft.com/office/drawing/2014/main" id="{9E508208-7B51-4A06-AC5E-C9D0A13E0E96}"/>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1" name="Text Box 53">
          <a:extLst>
            <a:ext uri="{FF2B5EF4-FFF2-40B4-BE49-F238E27FC236}">
              <a16:creationId xmlns:a16="http://schemas.microsoft.com/office/drawing/2014/main" id="{209A9B1C-3200-4F32-8A06-ECD7F88431E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2" name="Text Box 54">
          <a:extLst>
            <a:ext uri="{FF2B5EF4-FFF2-40B4-BE49-F238E27FC236}">
              <a16:creationId xmlns:a16="http://schemas.microsoft.com/office/drawing/2014/main" id="{7C027F3B-DB6F-4DA6-BC9D-246F14F1C74D}"/>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3" name="Text Box 55">
          <a:extLst>
            <a:ext uri="{FF2B5EF4-FFF2-40B4-BE49-F238E27FC236}">
              <a16:creationId xmlns:a16="http://schemas.microsoft.com/office/drawing/2014/main" id="{9E84CE9F-7F5C-48A7-A613-0C884371139E}"/>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4" name="Text Box 56">
          <a:extLst>
            <a:ext uri="{FF2B5EF4-FFF2-40B4-BE49-F238E27FC236}">
              <a16:creationId xmlns:a16="http://schemas.microsoft.com/office/drawing/2014/main" id="{32B9F98D-E14C-487B-941E-D4683BD882D2}"/>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5" name="Text Box 57">
          <a:extLst>
            <a:ext uri="{FF2B5EF4-FFF2-40B4-BE49-F238E27FC236}">
              <a16:creationId xmlns:a16="http://schemas.microsoft.com/office/drawing/2014/main" id="{46A184C6-1774-49C8-BC54-C03C51D6B808}"/>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6" name="Text Box 58">
          <a:extLst>
            <a:ext uri="{FF2B5EF4-FFF2-40B4-BE49-F238E27FC236}">
              <a16:creationId xmlns:a16="http://schemas.microsoft.com/office/drawing/2014/main" id="{60AEB8D4-11B1-43F8-9A5C-6877572462E1}"/>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7" name="Text Box 59">
          <a:extLst>
            <a:ext uri="{FF2B5EF4-FFF2-40B4-BE49-F238E27FC236}">
              <a16:creationId xmlns:a16="http://schemas.microsoft.com/office/drawing/2014/main" id="{EC39D516-87A0-41E1-8907-229C0F21E8E0}"/>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8" name="Text Box 60">
          <a:extLst>
            <a:ext uri="{FF2B5EF4-FFF2-40B4-BE49-F238E27FC236}">
              <a16:creationId xmlns:a16="http://schemas.microsoft.com/office/drawing/2014/main" id="{34E4681C-AEA3-4D5D-BAAA-8737E486F300}"/>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59" name="Text Box 61">
          <a:extLst>
            <a:ext uri="{FF2B5EF4-FFF2-40B4-BE49-F238E27FC236}">
              <a16:creationId xmlns:a16="http://schemas.microsoft.com/office/drawing/2014/main" id="{C0750AE1-8F84-4A66-927F-07D2308BBE68}"/>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60" name="Text Box 62">
          <a:extLst>
            <a:ext uri="{FF2B5EF4-FFF2-40B4-BE49-F238E27FC236}">
              <a16:creationId xmlns:a16="http://schemas.microsoft.com/office/drawing/2014/main" id="{66E4454F-8168-4678-B062-63448FCCC197}"/>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61" name="Text Box 63">
          <a:extLst>
            <a:ext uri="{FF2B5EF4-FFF2-40B4-BE49-F238E27FC236}">
              <a16:creationId xmlns:a16="http://schemas.microsoft.com/office/drawing/2014/main" id="{B5510CBD-D259-4254-A1D1-B1053508219A}"/>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62" name="Text Box 64">
          <a:extLst>
            <a:ext uri="{FF2B5EF4-FFF2-40B4-BE49-F238E27FC236}">
              <a16:creationId xmlns:a16="http://schemas.microsoft.com/office/drawing/2014/main" id="{0A2EAAAD-CB3A-45BB-99D4-D7631CF572D0}"/>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63" name="Text Box 65">
          <a:extLst>
            <a:ext uri="{FF2B5EF4-FFF2-40B4-BE49-F238E27FC236}">
              <a16:creationId xmlns:a16="http://schemas.microsoft.com/office/drawing/2014/main" id="{7AB69A4E-1E9E-4212-9969-81CF91C5C51F}"/>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64" name="Text Box 66">
          <a:extLst>
            <a:ext uri="{FF2B5EF4-FFF2-40B4-BE49-F238E27FC236}">
              <a16:creationId xmlns:a16="http://schemas.microsoft.com/office/drawing/2014/main" id="{B55EF8E0-551A-47E7-8B3B-8103C35C0297}"/>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81559</xdr:rowOff>
    </xdr:to>
    <xdr:sp macro="" textlink="">
      <xdr:nvSpPr>
        <xdr:cNvPr id="2765" name="Text Box 67">
          <a:extLst>
            <a:ext uri="{FF2B5EF4-FFF2-40B4-BE49-F238E27FC236}">
              <a16:creationId xmlns:a16="http://schemas.microsoft.com/office/drawing/2014/main" id="{2DFA1DC9-EB95-4FBC-B123-5A0C4EF799BC}"/>
            </a:ext>
          </a:extLst>
        </xdr:cNvPr>
        <xdr:cNvSpPr txBox="1">
          <a:spLocks noChangeArrowheads="1"/>
        </xdr:cNvSpPr>
      </xdr:nvSpPr>
      <xdr:spPr bwMode="auto">
        <a:xfrm>
          <a:off x="4552950" y="64684275"/>
          <a:ext cx="76200" cy="2958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66" name="Text Box 17">
          <a:extLst>
            <a:ext uri="{FF2B5EF4-FFF2-40B4-BE49-F238E27FC236}">
              <a16:creationId xmlns:a16="http://schemas.microsoft.com/office/drawing/2014/main" id="{0FCF7BA4-B236-4176-B10F-8570E886B212}"/>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67" name="Text Box 18">
          <a:extLst>
            <a:ext uri="{FF2B5EF4-FFF2-40B4-BE49-F238E27FC236}">
              <a16:creationId xmlns:a16="http://schemas.microsoft.com/office/drawing/2014/main" id="{C1C89DDA-8EA9-4719-BD94-7FFB84FA766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68" name="Text Box 19">
          <a:extLst>
            <a:ext uri="{FF2B5EF4-FFF2-40B4-BE49-F238E27FC236}">
              <a16:creationId xmlns:a16="http://schemas.microsoft.com/office/drawing/2014/main" id="{A9A15CC7-3A1C-4C3F-A730-B6B6F20B4E0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69" name="Text Box 20">
          <a:extLst>
            <a:ext uri="{FF2B5EF4-FFF2-40B4-BE49-F238E27FC236}">
              <a16:creationId xmlns:a16="http://schemas.microsoft.com/office/drawing/2014/main" id="{03585F11-ABB9-403F-AC7F-ADDA0A94601C}"/>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0" name="Text Box 21">
          <a:extLst>
            <a:ext uri="{FF2B5EF4-FFF2-40B4-BE49-F238E27FC236}">
              <a16:creationId xmlns:a16="http://schemas.microsoft.com/office/drawing/2014/main" id="{A01FD5C9-8339-422D-A914-5E7DD60AF485}"/>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1" name="Text Box 22">
          <a:extLst>
            <a:ext uri="{FF2B5EF4-FFF2-40B4-BE49-F238E27FC236}">
              <a16:creationId xmlns:a16="http://schemas.microsoft.com/office/drawing/2014/main" id="{61441E57-6E9E-4C5A-9C7D-D3480F90BD19}"/>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2" name="Text Box 23">
          <a:extLst>
            <a:ext uri="{FF2B5EF4-FFF2-40B4-BE49-F238E27FC236}">
              <a16:creationId xmlns:a16="http://schemas.microsoft.com/office/drawing/2014/main" id="{A70F6D37-DF86-43FD-9B0B-3921DE51D60B}"/>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3" name="Text Box 24">
          <a:extLst>
            <a:ext uri="{FF2B5EF4-FFF2-40B4-BE49-F238E27FC236}">
              <a16:creationId xmlns:a16="http://schemas.microsoft.com/office/drawing/2014/main" id="{D005143C-B16A-42DA-A530-49984D1F277E}"/>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4" name="Text Box 25">
          <a:extLst>
            <a:ext uri="{FF2B5EF4-FFF2-40B4-BE49-F238E27FC236}">
              <a16:creationId xmlns:a16="http://schemas.microsoft.com/office/drawing/2014/main" id="{7F39EE62-7E2A-481B-BA31-680F300D9B5A}"/>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5" name="Text Box 26">
          <a:extLst>
            <a:ext uri="{FF2B5EF4-FFF2-40B4-BE49-F238E27FC236}">
              <a16:creationId xmlns:a16="http://schemas.microsoft.com/office/drawing/2014/main" id="{FEC62B1F-6B57-4F1C-8537-B6105B58A119}"/>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6" name="Text Box 27">
          <a:extLst>
            <a:ext uri="{FF2B5EF4-FFF2-40B4-BE49-F238E27FC236}">
              <a16:creationId xmlns:a16="http://schemas.microsoft.com/office/drawing/2014/main" id="{4B774F4E-4C7E-4158-8288-3BB9AB364611}"/>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7" name="Text Box 28">
          <a:extLst>
            <a:ext uri="{FF2B5EF4-FFF2-40B4-BE49-F238E27FC236}">
              <a16:creationId xmlns:a16="http://schemas.microsoft.com/office/drawing/2014/main" id="{F734D85A-A848-499F-9908-A1EA0CD41852}"/>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8" name="Text Box 29">
          <a:extLst>
            <a:ext uri="{FF2B5EF4-FFF2-40B4-BE49-F238E27FC236}">
              <a16:creationId xmlns:a16="http://schemas.microsoft.com/office/drawing/2014/main" id="{7453C44A-91B1-4F04-BCD9-F55A4D82A624}"/>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79" name="Text Box 30">
          <a:extLst>
            <a:ext uri="{FF2B5EF4-FFF2-40B4-BE49-F238E27FC236}">
              <a16:creationId xmlns:a16="http://schemas.microsoft.com/office/drawing/2014/main" id="{CA2ADB6E-EE3A-43CC-9273-C2C7C2FFACC1}"/>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0" name="Text Box 31">
          <a:extLst>
            <a:ext uri="{FF2B5EF4-FFF2-40B4-BE49-F238E27FC236}">
              <a16:creationId xmlns:a16="http://schemas.microsoft.com/office/drawing/2014/main" id="{04F1F7DD-151C-4D65-B691-B7D9E71B7F5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1" name="Text Box 32">
          <a:extLst>
            <a:ext uri="{FF2B5EF4-FFF2-40B4-BE49-F238E27FC236}">
              <a16:creationId xmlns:a16="http://schemas.microsoft.com/office/drawing/2014/main" id="{9D9EE33A-DB23-4BCC-8D1E-B18523C8A0EC}"/>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2" name="Text Box 33">
          <a:extLst>
            <a:ext uri="{FF2B5EF4-FFF2-40B4-BE49-F238E27FC236}">
              <a16:creationId xmlns:a16="http://schemas.microsoft.com/office/drawing/2014/main" id="{71527773-A9FE-4724-B106-F5CAF10A2907}"/>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3" name="Text Box 34">
          <a:extLst>
            <a:ext uri="{FF2B5EF4-FFF2-40B4-BE49-F238E27FC236}">
              <a16:creationId xmlns:a16="http://schemas.microsoft.com/office/drawing/2014/main" id="{01F723F9-BDC8-44ED-B20D-6BB9672D99B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4" name="Text Box 35">
          <a:extLst>
            <a:ext uri="{FF2B5EF4-FFF2-40B4-BE49-F238E27FC236}">
              <a16:creationId xmlns:a16="http://schemas.microsoft.com/office/drawing/2014/main" id="{69048786-8481-4A6E-BB95-DA2B7039D05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5" name="Text Box 36">
          <a:extLst>
            <a:ext uri="{FF2B5EF4-FFF2-40B4-BE49-F238E27FC236}">
              <a16:creationId xmlns:a16="http://schemas.microsoft.com/office/drawing/2014/main" id="{4BD0151D-6468-42E4-B1E1-15C99BAD3B78}"/>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6" name="Text Box 37">
          <a:extLst>
            <a:ext uri="{FF2B5EF4-FFF2-40B4-BE49-F238E27FC236}">
              <a16:creationId xmlns:a16="http://schemas.microsoft.com/office/drawing/2014/main" id="{530D9394-735F-4881-B3AD-1F1C36F10E56}"/>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7" name="Text Box 38">
          <a:extLst>
            <a:ext uri="{FF2B5EF4-FFF2-40B4-BE49-F238E27FC236}">
              <a16:creationId xmlns:a16="http://schemas.microsoft.com/office/drawing/2014/main" id="{DEF20196-2B15-4F93-8844-47C570F880D1}"/>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8" name="Text Box 39">
          <a:extLst>
            <a:ext uri="{FF2B5EF4-FFF2-40B4-BE49-F238E27FC236}">
              <a16:creationId xmlns:a16="http://schemas.microsoft.com/office/drawing/2014/main" id="{54256D75-8F1C-424B-915C-D4C6D1275C0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89" name="Text Box 40">
          <a:extLst>
            <a:ext uri="{FF2B5EF4-FFF2-40B4-BE49-F238E27FC236}">
              <a16:creationId xmlns:a16="http://schemas.microsoft.com/office/drawing/2014/main" id="{6046AB26-674D-47C1-940A-9B9F5DDF44CA}"/>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0" name="Text Box 41">
          <a:extLst>
            <a:ext uri="{FF2B5EF4-FFF2-40B4-BE49-F238E27FC236}">
              <a16:creationId xmlns:a16="http://schemas.microsoft.com/office/drawing/2014/main" id="{28EEABC5-AAC6-4C7E-B689-A25D0827608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1" name="Text Box 42">
          <a:extLst>
            <a:ext uri="{FF2B5EF4-FFF2-40B4-BE49-F238E27FC236}">
              <a16:creationId xmlns:a16="http://schemas.microsoft.com/office/drawing/2014/main" id="{71F994BF-CDD4-4C9B-842F-DACE5E488403}"/>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2" name="Text Box 43">
          <a:extLst>
            <a:ext uri="{FF2B5EF4-FFF2-40B4-BE49-F238E27FC236}">
              <a16:creationId xmlns:a16="http://schemas.microsoft.com/office/drawing/2014/main" id="{6F15E8BE-42BE-4F41-826F-FCDC93F715A2}"/>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3" name="Text Box 44">
          <a:extLst>
            <a:ext uri="{FF2B5EF4-FFF2-40B4-BE49-F238E27FC236}">
              <a16:creationId xmlns:a16="http://schemas.microsoft.com/office/drawing/2014/main" id="{22A1283C-2C55-4E38-98F6-F36413BF3FC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4" name="Text Box 45">
          <a:extLst>
            <a:ext uri="{FF2B5EF4-FFF2-40B4-BE49-F238E27FC236}">
              <a16:creationId xmlns:a16="http://schemas.microsoft.com/office/drawing/2014/main" id="{21D63B39-9E89-4817-96DD-601131FBAA35}"/>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5" name="Text Box 46">
          <a:extLst>
            <a:ext uri="{FF2B5EF4-FFF2-40B4-BE49-F238E27FC236}">
              <a16:creationId xmlns:a16="http://schemas.microsoft.com/office/drawing/2014/main" id="{63D02F66-BA90-496E-91F9-7BFA910148B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6" name="Text Box 47">
          <a:extLst>
            <a:ext uri="{FF2B5EF4-FFF2-40B4-BE49-F238E27FC236}">
              <a16:creationId xmlns:a16="http://schemas.microsoft.com/office/drawing/2014/main" id="{42D5D2EA-72A2-4A97-BEB4-6F35B1F14AD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7" name="Text Box 48">
          <a:extLst>
            <a:ext uri="{FF2B5EF4-FFF2-40B4-BE49-F238E27FC236}">
              <a16:creationId xmlns:a16="http://schemas.microsoft.com/office/drawing/2014/main" id="{2326E4CC-E970-4E8F-A7BC-439EF6ABA1F5}"/>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8" name="Text Box 49">
          <a:extLst>
            <a:ext uri="{FF2B5EF4-FFF2-40B4-BE49-F238E27FC236}">
              <a16:creationId xmlns:a16="http://schemas.microsoft.com/office/drawing/2014/main" id="{094CDE52-A0CA-4633-B120-363D6A025834}"/>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799" name="Text Box 50">
          <a:extLst>
            <a:ext uri="{FF2B5EF4-FFF2-40B4-BE49-F238E27FC236}">
              <a16:creationId xmlns:a16="http://schemas.microsoft.com/office/drawing/2014/main" id="{B17EFA67-3EC5-4E7B-8CD9-B9C410793A94}"/>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0" name="Text Box 51">
          <a:extLst>
            <a:ext uri="{FF2B5EF4-FFF2-40B4-BE49-F238E27FC236}">
              <a16:creationId xmlns:a16="http://schemas.microsoft.com/office/drawing/2014/main" id="{6D17ADE2-7191-4B71-BA45-FD24F8ADB7E3}"/>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1" name="Text Box 52">
          <a:extLst>
            <a:ext uri="{FF2B5EF4-FFF2-40B4-BE49-F238E27FC236}">
              <a16:creationId xmlns:a16="http://schemas.microsoft.com/office/drawing/2014/main" id="{31F34F96-F91A-40BE-809C-8E81A106939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2" name="Text Box 53">
          <a:extLst>
            <a:ext uri="{FF2B5EF4-FFF2-40B4-BE49-F238E27FC236}">
              <a16:creationId xmlns:a16="http://schemas.microsoft.com/office/drawing/2014/main" id="{B9DFF0C1-4290-48FA-B2AB-C067751B7698}"/>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3" name="Text Box 54">
          <a:extLst>
            <a:ext uri="{FF2B5EF4-FFF2-40B4-BE49-F238E27FC236}">
              <a16:creationId xmlns:a16="http://schemas.microsoft.com/office/drawing/2014/main" id="{710EDF29-4F1F-4E72-801C-D39BE6CE0B83}"/>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4" name="Text Box 55">
          <a:extLst>
            <a:ext uri="{FF2B5EF4-FFF2-40B4-BE49-F238E27FC236}">
              <a16:creationId xmlns:a16="http://schemas.microsoft.com/office/drawing/2014/main" id="{693732A9-3CB3-4B0A-84BE-F0C23A2DB4A5}"/>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5" name="Text Box 56">
          <a:extLst>
            <a:ext uri="{FF2B5EF4-FFF2-40B4-BE49-F238E27FC236}">
              <a16:creationId xmlns:a16="http://schemas.microsoft.com/office/drawing/2014/main" id="{E1D66FD4-0661-45D3-AC49-CA1C14F275D7}"/>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6" name="Text Box 57">
          <a:extLst>
            <a:ext uri="{FF2B5EF4-FFF2-40B4-BE49-F238E27FC236}">
              <a16:creationId xmlns:a16="http://schemas.microsoft.com/office/drawing/2014/main" id="{FB29AB8C-2270-4BEB-A55C-AA543B99A32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7" name="Text Box 58">
          <a:extLst>
            <a:ext uri="{FF2B5EF4-FFF2-40B4-BE49-F238E27FC236}">
              <a16:creationId xmlns:a16="http://schemas.microsoft.com/office/drawing/2014/main" id="{75E46FF1-83E4-40F7-8CA9-18411E9939C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8" name="Text Box 59">
          <a:extLst>
            <a:ext uri="{FF2B5EF4-FFF2-40B4-BE49-F238E27FC236}">
              <a16:creationId xmlns:a16="http://schemas.microsoft.com/office/drawing/2014/main" id="{18677616-798C-4F0E-886C-4E2CCB6E241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09" name="Text Box 60">
          <a:extLst>
            <a:ext uri="{FF2B5EF4-FFF2-40B4-BE49-F238E27FC236}">
              <a16:creationId xmlns:a16="http://schemas.microsoft.com/office/drawing/2014/main" id="{6C86E792-87DE-4827-BF42-4CADF13C582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0" name="Text Box 61">
          <a:extLst>
            <a:ext uri="{FF2B5EF4-FFF2-40B4-BE49-F238E27FC236}">
              <a16:creationId xmlns:a16="http://schemas.microsoft.com/office/drawing/2014/main" id="{36431BA0-8187-4CB6-982E-D4BDD2067961}"/>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1" name="Text Box 62">
          <a:extLst>
            <a:ext uri="{FF2B5EF4-FFF2-40B4-BE49-F238E27FC236}">
              <a16:creationId xmlns:a16="http://schemas.microsoft.com/office/drawing/2014/main" id="{F87288EE-E1AA-457F-9D20-52DF33839D12}"/>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2" name="Text Box 63">
          <a:extLst>
            <a:ext uri="{FF2B5EF4-FFF2-40B4-BE49-F238E27FC236}">
              <a16:creationId xmlns:a16="http://schemas.microsoft.com/office/drawing/2014/main" id="{0739307A-F5E0-48B3-9C8E-C1F75640F008}"/>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3" name="Text Box 64">
          <a:extLst>
            <a:ext uri="{FF2B5EF4-FFF2-40B4-BE49-F238E27FC236}">
              <a16:creationId xmlns:a16="http://schemas.microsoft.com/office/drawing/2014/main" id="{35679FB6-A1AC-4182-8C63-FFA01D87780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4" name="Text Box 65">
          <a:extLst>
            <a:ext uri="{FF2B5EF4-FFF2-40B4-BE49-F238E27FC236}">
              <a16:creationId xmlns:a16="http://schemas.microsoft.com/office/drawing/2014/main" id="{661FF62A-9103-4030-9CC7-450A6648260D}"/>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5" name="Text Box 66">
          <a:extLst>
            <a:ext uri="{FF2B5EF4-FFF2-40B4-BE49-F238E27FC236}">
              <a16:creationId xmlns:a16="http://schemas.microsoft.com/office/drawing/2014/main" id="{096C8422-CD62-4AEA-823A-624476F16773}"/>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14743</xdr:rowOff>
    </xdr:to>
    <xdr:sp macro="" textlink="">
      <xdr:nvSpPr>
        <xdr:cNvPr id="2816" name="Text Box 67">
          <a:extLst>
            <a:ext uri="{FF2B5EF4-FFF2-40B4-BE49-F238E27FC236}">
              <a16:creationId xmlns:a16="http://schemas.microsoft.com/office/drawing/2014/main" id="{5CBE8056-EE76-4AB2-9E7B-536ABB947830}"/>
            </a:ext>
          </a:extLst>
        </xdr:cNvPr>
        <xdr:cNvSpPr txBox="1">
          <a:spLocks noChangeArrowheads="1"/>
        </xdr:cNvSpPr>
      </xdr:nvSpPr>
      <xdr:spPr bwMode="auto">
        <a:xfrm>
          <a:off x="4552950" y="64684275"/>
          <a:ext cx="76200" cy="58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17" name="Text Box 17">
          <a:extLst>
            <a:ext uri="{FF2B5EF4-FFF2-40B4-BE49-F238E27FC236}">
              <a16:creationId xmlns:a16="http://schemas.microsoft.com/office/drawing/2014/main" id="{AA417072-1FC0-4B61-A8EC-18E12178EA1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18" name="Text Box 18">
          <a:extLst>
            <a:ext uri="{FF2B5EF4-FFF2-40B4-BE49-F238E27FC236}">
              <a16:creationId xmlns:a16="http://schemas.microsoft.com/office/drawing/2014/main" id="{DEA27F59-3CA8-4D4A-B5D7-DDF40452824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19" name="Text Box 19">
          <a:extLst>
            <a:ext uri="{FF2B5EF4-FFF2-40B4-BE49-F238E27FC236}">
              <a16:creationId xmlns:a16="http://schemas.microsoft.com/office/drawing/2014/main" id="{40CDCDFA-5F0A-4517-9C56-D2E426CEE31D}"/>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0" name="Text Box 20">
          <a:extLst>
            <a:ext uri="{FF2B5EF4-FFF2-40B4-BE49-F238E27FC236}">
              <a16:creationId xmlns:a16="http://schemas.microsoft.com/office/drawing/2014/main" id="{C2465F66-DA59-45EA-8B12-2D649CF882C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1" name="Text Box 21">
          <a:extLst>
            <a:ext uri="{FF2B5EF4-FFF2-40B4-BE49-F238E27FC236}">
              <a16:creationId xmlns:a16="http://schemas.microsoft.com/office/drawing/2014/main" id="{D4063950-B7FF-433F-9FA6-4A6B9BA82CF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2" name="Text Box 22">
          <a:extLst>
            <a:ext uri="{FF2B5EF4-FFF2-40B4-BE49-F238E27FC236}">
              <a16:creationId xmlns:a16="http://schemas.microsoft.com/office/drawing/2014/main" id="{DA1D533A-3163-4573-AF1F-F160DDDA781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3" name="Text Box 23">
          <a:extLst>
            <a:ext uri="{FF2B5EF4-FFF2-40B4-BE49-F238E27FC236}">
              <a16:creationId xmlns:a16="http://schemas.microsoft.com/office/drawing/2014/main" id="{D0F85D4D-ED97-4BD0-B1E5-A3D46C73A84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4" name="Text Box 24">
          <a:extLst>
            <a:ext uri="{FF2B5EF4-FFF2-40B4-BE49-F238E27FC236}">
              <a16:creationId xmlns:a16="http://schemas.microsoft.com/office/drawing/2014/main" id="{254AA8B1-4CB0-47D5-A9F4-5181C34D786E}"/>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5" name="Text Box 25">
          <a:extLst>
            <a:ext uri="{FF2B5EF4-FFF2-40B4-BE49-F238E27FC236}">
              <a16:creationId xmlns:a16="http://schemas.microsoft.com/office/drawing/2014/main" id="{16D46D5B-7289-429E-9561-8DB21D256C5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6" name="Text Box 26">
          <a:extLst>
            <a:ext uri="{FF2B5EF4-FFF2-40B4-BE49-F238E27FC236}">
              <a16:creationId xmlns:a16="http://schemas.microsoft.com/office/drawing/2014/main" id="{6C54180F-83B3-4567-947D-EE8A7F9BCFD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7" name="Text Box 27">
          <a:extLst>
            <a:ext uri="{FF2B5EF4-FFF2-40B4-BE49-F238E27FC236}">
              <a16:creationId xmlns:a16="http://schemas.microsoft.com/office/drawing/2014/main" id="{ABCDC0B7-0D0C-466A-B326-5445A66BD1A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8" name="Text Box 28">
          <a:extLst>
            <a:ext uri="{FF2B5EF4-FFF2-40B4-BE49-F238E27FC236}">
              <a16:creationId xmlns:a16="http://schemas.microsoft.com/office/drawing/2014/main" id="{1DBDCCB2-95DA-46C2-8206-B1F5A5B6E23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29" name="Text Box 29">
          <a:extLst>
            <a:ext uri="{FF2B5EF4-FFF2-40B4-BE49-F238E27FC236}">
              <a16:creationId xmlns:a16="http://schemas.microsoft.com/office/drawing/2014/main" id="{B45A4226-0064-4A79-AA79-0BAC29B7879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0" name="Text Box 30">
          <a:extLst>
            <a:ext uri="{FF2B5EF4-FFF2-40B4-BE49-F238E27FC236}">
              <a16:creationId xmlns:a16="http://schemas.microsoft.com/office/drawing/2014/main" id="{B206345F-4DE5-410F-A1C2-F092D31A317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1" name="Text Box 31">
          <a:extLst>
            <a:ext uri="{FF2B5EF4-FFF2-40B4-BE49-F238E27FC236}">
              <a16:creationId xmlns:a16="http://schemas.microsoft.com/office/drawing/2014/main" id="{F8E30622-A695-42D4-AD61-3420D2914BB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2" name="Text Box 32">
          <a:extLst>
            <a:ext uri="{FF2B5EF4-FFF2-40B4-BE49-F238E27FC236}">
              <a16:creationId xmlns:a16="http://schemas.microsoft.com/office/drawing/2014/main" id="{42647829-F3F2-43DD-9379-01615607AF4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3" name="Text Box 33">
          <a:extLst>
            <a:ext uri="{FF2B5EF4-FFF2-40B4-BE49-F238E27FC236}">
              <a16:creationId xmlns:a16="http://schemas.microsoft.com/office/drawing/2014/main" id="{1C3160AA-15D2-401F-B366-60C03409735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4" name="Text Box 34">
          <a:extLst>
            <a:ext uri="{FF2B5EF4-FFF2-40B4-BE49-F238E27FC236}">
              <a16:creationId xmlns:a16="http://schemas.microsoft.com/office/drawing/2014/main" id="{51838177-1163-4FF6-B733-56297E86962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5" name="Text Box 35">
          <a:extLst>
            <a:ext uri="{FF2B5EF4-FFF2-40B4-BE49-F238E27FC236}">
              <a16:creationId xmlns:a16="http://schemas.microsoft.com/office/drawing/2014/main" id="{8E138789-3D96-4D90-927A-F59B781063B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6" name="Text Box 36">
          <a:extLst>
            <a:ext uri="{FF2B5EF4-FFF2-40B4-BE49-F238E27FC236}">
              <a16:creationId xmlns:a16="http://schemas.microsoft.com/office/drawing/2014/main" id="{69D2319A-D24E-4DE6-9939-BCFBE69860C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7" name="Text Box 37">
          <a:extLst>
            <a:ext uri="{FF2B5EF4-FFF2-40B4-BE49-F238E27FC236}">
              <a16:creationId xmlns:a16="http://schemas.microsoft.com/office/drawing/2014/main" id="{895B339C-4F2E-41F6-96E9-0312AF4A24F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8" name="Text Box 38">
          <a:extLst>
            <a:ext uri="{FF2B5EF4-FFF2-40B4-BE49-F238E27FC236}">
              <a16:creationId xmlns:a16="http://schemas.microsoft.com/office/drawing/2014/main" id="{357A3B19-40E1-4252-8632-D4D7FE1B104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39" name="Text Box 39">
          <a:extLst>
            <a:ext uri="{FF2B5EF4-FFF2-40B4-BE49-F238E27FC236}">
              <a16:creationId xmlns:a16="http://schemas.microsoft.com/office/drawing/2014/main" id="{FC5FD782-9E7A-428A-8A31-8404B6D9209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0" name="Text Box 40">
          <a:extLst>
            <a:ext uri="{FF2B5EF4-FFF2-40B4-BE49-F238E27FC236}">
              <a16:creationId xmlns:a16="http://schemas.microsoft.com/office/drawing/2014/main" id="{3AC7A034-71BC-479A-ADB6-752D0D3AFAF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1" name="Text Box 41">
          <a:extLst>
            <a:ext uri="{FF2B5EF4-FFF2-40B4-BE49-F238E27FC236}">
              <a16:creationId xmlns:a16="http://schemas.microsoft.com/office/drawing/2014/main" id="{C376B630-A575-4B66-A42C-5BB2CFF76F1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2" name="Text Box 42">
          <a:extLst>
            <a:ext uri="{FF2B5EF4-FFF2-40B4-BE49-F238E27FC236}">
              <a16:creationId xmlns:a16="http://schemas.microsoft.com/office/drawing/2014/main" id="{416CE386-2DB7-4367-891F-7CE15308434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3" name="Text Box 43">
          <a:extLst>
            <a:ext uri="{FF2B5EF4-FFF2-40B4-BE49-F238E27FC236}">
              <a16:creationId xmlns:a16="http://schemas.microsoft.com/office/drawing/2014/main" id="{334F2E97-5F39-44D6-AE7D-1F80607EDF5A}"/>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4" name="Text Box 44">
          <a:extLst>
            <a:ext uri="{FF2B5EF4-FFF2-40B4-BE49-F238E27FC236}">
              <a16:creationId xmlns:a16="http://schemas.microsoft.com/office/drawing/2014/main" id="{9E66539A-EF8F-472E-B4BD-C83D6231397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5" name="Text Box 45">
          <a:extLst>
            <a:ext uri="{FF2B5EF4-FFF2-40B4-BE49-F238E27FC236}">
              <a16:creationId xmlns:a16="http://schemas.microsoft.com/office/drawing/2014/main" id="{182AB1D4-6426-4155-95BD-6D36E69EF51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6" name="Text Box 46">
          <a:extLst>
            <a:ext uri="{FF2B5EF4-FFF2-40B4-BE49-F238E27FC236}">
              <a16:creationId xmlns:a16="http://schemas.microsoft.com/office/drawing/2014/main" id="{BAE79015-E3C1-4592-8B7A-95259AC582F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7" name="Text Box 47">
          <a:extLst>
            <a:ext uri="{FF2B5EF4-FFF2-40B4-BE49-F238E27FC236}">
              <a16:creationId xmlns:a16="http://schemas.microsoft.com/office/drawing/2014/main" id="{55C51FB7-E5D5-442A-818A-46C52064A2B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8" name="Text Box 48">
          <a:extLst>
            <a:ext uri="{FF2B5EF4-FFF2-40B4-BE49-F238E27FC236}">
              <a16:creationId xmlns:a16="http://schemas.microsoft.com/office/drawing/2014/main" id="{F54F34D5-7637-423B-89C5-585FC598288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49" name="Text Box 49">
          <a:extLst>
            <a:ext uri="{FF2B5EF4-FFF2-40B4-BE49-F238E27FC236}">
              <a16:creationId xmlns:a16="http://schemas.microsoft.com/office/drawing/2014/main" id="{F083D30B-31E7-4AA6-A60F-CD5576DB5848}"/>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0" name="Text Box 50">
          <a:extLst>
            <a:ext uri="{FF2B5EF4-FFF2-40B4-BE49-F238E27FC236}">
              <a16:creationId xmlns:a16="http://schemas.microsoft.com/office/drawing/2014/main" id="{2B77BDD1-E2C3-4489-B72C-7ADB378F365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1" name="Text Box 51">
          <a:extLst>
            <a:ext uri="{FF2B5EF4-FFF2-40B4-BE49-F238E27FC236}">
              <a16:creationId xmlns:a16="http://schemas.microsoft.com/office/drawing/2014/main" id="{ABE2F48E-E3EB-4C22-93C1-03F540EBFED0}"/>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2" name="Text Box 52">
          <a:extLst>
            <a:ext uri="{FF2B5EF4-FFF2-40B4-BE49-F238E27FC236}">
              <a16:creationId xmlns:a16="http://schemas.microsoft.com/office/drawing/2014/main" id="{809388D3-3C92-4E46-8CE6-46C5041799B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3" name="Text Box 53">
          <a:extLst>
            <a:ext uri="{FF2B5EF4-FFF2-40B4-BE49-F238E27FC236}">
              <a16:creationId xmlns:a16="http://schemas.microsoft.com/office/drawing/2014/main" id="{3E9DA8CB-1BBC-4C03-A2D0-18FFD88ECA9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4" name="Text Box 54">
          <a:extLst>
            <a:ext uri="{FF2B5EF4-FFF2-40B4-BE49-F238E27FC236}">
              <a16:creationId xmlns:a16="http://schemas.microsoft.com/office/drawing/2014/main" id="{1DC0361F-2B10-4312-9A64-A2EF31DFDAF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5" name="Text Box 55">
          <a:extLst>
            <a:ext uri="{FF2B5EF4-FFF2-40B4-BE49-F238E27FC236}">
              <a16:creationId xmlns:a16="http://schemas.microsoft.com/office/drawing/2014/main" id="{40A47E54-DB1C-4B74-BD5C-114C92B1EE34}"/>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6" name="Text Box 56">
          <a:extLst>
            <a:ext uri="{FF2B5EF4-FFF2-40B4-BE49-F238E27FC236}">
              <a16:creationId xmlns:a16="http://schemas.microsoft.com/office/drawing/2014/main" id="{05F19C1B-0FC1-4648-B6C1-9B05E8863C69}"/>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7" name="Text Box 57">
          <a:extLst>
            <a:ext uri="{FF2B5EF4-FFF2-40B4-BE49-F238E27FC236}">
              <a16:creationId xmlns:a16="http://schemas.microsoft.com/office/drawing/2014/main" id="{7AB9950B-75A9-4312-8FEC-542C9E80E40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8" name="Text Box 58">
          <a:extLst>
            <a:ext uri="{FF2B5EF4-FFF2-40B4-BE49-F238E27FC236}">
              <a16:creationId xmlns:a16="http://schemas.microsoft.com/office/drawing/2014/main" id="{DB80A1E1-A9BB-4B4C-A022-82AA92472AFC}"/>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59" name="Text Box 59">
          <a:extLst>
            <a:ext uri="{FF2B5EF4-FFF2-40B4-BE49-F238E27FC236}">
              <a16:creationId xmlns:a16="http://schemas.microsoft.com/office/drawing/2014/main" id="{60268B78-4824-4A6E-9EB8-55236A7729AB}"/>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0" name="Text Box 60">
          <a:extLst>
            <a:ext uri="{FF2B5EF4-FFF2-40B4-BE49-F238E27FC236}">
              <a16:creationId xmlns:a16="http://schemas.microsoft.com/office/drawing/2014/main" id="{FA764814-195E-4047-BF44-B64FEC9B3976}"/>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1" name="Text Box 61">
          <a:extLst>
            <a:ext uri="{FF2B5EF4-FFF2-40B4-BE49-F238E27FC236}">
              <a16:creationId xmlns:a16="http://schemas.microsoft.com/office/drawing/2014/main" id="{633EA308-17EB-402B-A8E0-FCF68C639573}"/>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2" name="Text Box 62">
          <a:extLst>
            <a:ext uri="{FF2B5EF4-FFF2-40B4-BE49-F238E27FC236}">
              <a16:creationId xmlns:a16="http://schemas.microsoft.com/office/drawing/2014/main" id="{03FEC992-51CC-4C85-9C30-C01CF3555982}"/>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3" name="Text Box 63">
          <a:extLst>
            <a:ext uri="{FF2B5EF4-FFF2-40B4-BE49-F238E27FC236}">
              <a16:creationId xmlns:a16="http://schemas.microsoft.com/office/drawing/2014/main" id="{322AD972-2F0C-449B-886D-B9CA5C158E7F}"/>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4" name="Text Box 64">
          <a:extLst>
            <a:ext uri="{FF2B5EF4-FFF2-40B4-BE49-F238E27FC236}">
              <a16:creationId xmlns:a16="http://schemas.microsoft.com/office/drawing/2014/main" id="{D39BDC52-644B-446B-A794-6CDACDE48607}"/>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5" name="Text Box 65">
          <a:extLst>
            <a:ext uri="{FF2B5EF4-FFF2-40B4-BE49-F238E27FC236}">
              <a16:creationId xmlns:a16="http://schemas.microsoft.com/office/drawing/2014/main" id="{7C9A7768-F21A-4EA5-A28E-E9876C937FE5}"/>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6" name="Text Box 66">
          <a:extLst>
            <a:ext uri="{FF2B5EF4-FFF2-40B4-BE49-F238E27FC236}">
              <a16:creationId xmlns:a16="http://schemas.microsoft.com/office/drawing/2014/main" id="{3B4601AA-690F-49AC-B000-13583177879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244</xdr:row>
      <xdr:rowOff>74098</xdr:rowOff>
    </xdr:to>
    <xdr:sp macro="" textlink="">
      <xdr:nvSpPr>
        <xdr:cNvPr id="2867" name="Text Box 67">
          <a:extLst>
            <a:ext uri="{FF2B5EF4-FFF2-40B4-BE49-F238E27FC236}">
              <a16:creationId xmlns:a16="http://schemas.microsoft.com/office/drawing/2014/main" id="{B613C242-7A31-4915-81B4-0795ECA360C1}"/>
            </a:ext>
          </a:extLst>
        </xdr:cNvPr>
        <xdr:cNvSpPr txBox="1">
          <a:spLocks noChangeArrowheads="1"/>
        </xdr:cNvSpPr>
      </xdr:nvSpPr>
      <xdr:spPr bwMode="auto">
        <a:xfrm>
          <a:off x="4552950" y="64684275"/>
          <a:ext cx="76200" cy="6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68" name="Text Box 1250">
          <a:extLst>
            <a:ext uri="{FF2B5EF4-FFF2-40B4-BE49-F238E27FC236}">
              <a16:creationId xmlns:a16="http://schemas.microsoft.com/office/drawing/2014/main" id="{A626B91F-0340-4D29-B4C8-26509A0A6A0C}"/>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69" name="Text Box 1251">
          <a:extLst>
            <a:ext uri="{FF2B5EF4-FFF2-40B4-BE49-F238E27FC236}">
              <a16:creationId xmlns:a16="http://schemas.microsoft.com/office/drawing/2014/main" id="{5EA43C9D-D7AD-4DF4-89C5-192F1981BE00}"/>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0" name="Text Box 1252">
          <a:extLst>
            <a:ext uri="{FF2B5EF4-FFF2-40B4-BE49-F238E27FC236}">
              <a16:creationId xmlns:a16="http://schemas.microsoft.com/office/drawing/2014/main" id="{B60979CF-08B8-43FE-B3B0-CAC5A6A4D777}"/>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1" name="Text Box 1253">
          <a:extLst>
            <a:ext uri="{FF2B5EF4-FFF2-40B4-BE49-F238E27FC236}">
              <a16:creationId xmlns:a16="http://schemas.microsoft.com/office/drawing/2014/main" id="{67D30AF1-F311-40B0-B951-F862F0F111FE}"/>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2" name="Text Box 1254">
          <a:extLst>
            <a:ext uri="{FF2B5EF4-FFF2-40B4-BE49-F238E27FC236}">
              <a16:creationId xmlns:a16="http://schemas.microsoft.com/office/drawing/2014/main" id="{6C29193D-2626-41E5-836D-F7C34C81F782}"/>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3" name="Text Box 1255">
          <a:extLst>
            <a:ext uri="{FF2B5EF4-FFF2-40B4-BE49-F238E27FC236}">
              <a16:creationId xmlns:a16="http://schemas.microsoft.com/office/drawing/2014/main" id="{98A82570-1C62-4256-A413-9D29295A7B4B}"/>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4" name="Text Box 1256">
          <a:extLst>
            <a:ext uri="{FF2B5EF4-FFF2-40B4-BE49-F238E27FC236}">
              <a16:creationId xmlns:a16="http://schemas.microsoft.com/office/drawing/2014/main" id="{8704550B-156F-4AEA-8136-E73CF4E5DD3C}"/>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5" name="Text Box 1257">
          <a:extLst>
            <a:ext uri="{FF2B5EF4-FFF2-40B4-BE49-F238E27FC236}">
              <a16:creationId xmlns:a16="http://schemas.microsoft.com/office/drawing/2014/main" id="{0AF0849B-CF64-4673-8026-CF48A2726179}"/>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6" name="Text Box 1258">
          <a:extLst>
            <a:ext uri="{FF2B5EF4-FFF2-40B4-BE49-F238E27FC236}">
              <a16:creationId xmlns:a16="http://schemas.microsoft.com/office/drawing/2014/main" id="{52F6FCD0-EF0B-4C80-ABD9-DED9138FDBF0}"/>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7" name="Text Box 1259">
          <a:extLst>
            <a:ext uri="{FF2B5EF4-FFF2-40B4-BE49-F238E27FC236}">
              <a16:creationId xmlns:a16="http://schemas.microsoft.com/office/drawing/2014/main" id="{1F2CAA2D-3CD0-4FC1-A525-F489492B31E5}"/>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8" name="Text Box 1260">
          <a:extLst>
            <a:ext uri="{FF2B5EF4-FFF2-40B4-BE49-F238E27FC236}">
              <a16:creationId xmlns:a16="http://schemas.microsoft.com/office/drawing/2014/main" id="{1BF199DF-9FC4-4F09-990A-7857E16821A4}"/>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79" name="Text Box 1261">
          <a:extLst>
            <a:ext uri="{FF2B5EF4-FFF2-40B4-BE49-F238E27FC236}">
              <a16:creationId xmlns:a16="http://schemas.microsoft.com/office/drawing/2014/main" id="{3AF9F9D8-3B38-4E2E-9614-7100AD69FFDF}"/>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0" name="Text Box 1262">
          <a:extLst>
            <a:ext uri="{FF2B5EF4-FFF2-40B4-BE49-F238E27FC236}">
              <a16:creationId xmlns:a16="http://schemas.microsoft.com/office/drawing/2014/main" id="{83B8E0B1-9C91-4465-A889-721ED1D535D3}"/>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1" name="Text Box 1263">
          <a:extLst>
            <a:ext uri="{FF2B5EF4-FFF2-40B4-BE49-F238E27FC236}">
              <a16:creationId xmlns:a16="http://schemas.microsoft.com/office/drawing/2014/main" id="{FA67959D-3026-43E8-A2CB-D639E23EEB22}"/>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2" name="Text Box 1264">
          <a:extLst>
            <a:ext uri="{FF2B5EF4-FFF2-40B4-BE49-F238E27FC236}">
              <a16:creationId xmlns:a16="http://schemas.microsoft.com/office/drawing/2014/main" id="{68653B50-C826-4AA4-9F01-4D79472E8268}"/>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3" name="Text Box 1265">
          <a:extLst>
            <a:ext uri="{FF2B5EF4-FFF2-40B4-BE49-F238E27FC236}">
              <a16:creationId xmlns:a16="http://schemas.microsoft.com/office/drawing/2014/main" id="{10CF1CD6-406C-442E-9BEE-3D53A2235DD3}"/>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4" name="Text Box 1266">
          <a:extLst>
            <a:ext uri="{FF2B5EF4-FFF2-40B4-BE49-F238E27FC236}">
              <a16:creationId xmlns:a16="http://schemas.microsoft.com/office/drawing/2014/main" id="{AB726BE9-37F9-4D6E-9A3E-3DA273CBD4ED}"/>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5" name="Text Box 1267">
          <a:extLst>
            <a:ext uri="{FF2B5EF4-FFF2-40B4-BE49-F238E27FC236}">
              <a16:creationId xmlns:a16="http://schemas.microsoft.com/office/drawing/2014/main" id="{D4EA55C0-F68F-49B9-B7C8-71648A15490D}"/>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6" name="Text Box 1268">
          <a:extLst>
            <a:ext uri="{FF2B5EF4-FFF2-40B4-BE49-F238E27FC236}">
              <a16:creationId xmlns:a16="http://schemas.microsoft.com/office/drawing/2014/main" id="{EB0FFAA1-A3A0-4A88-BCBA-DC81A01EF9A5}"/>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7" name="Text Box 1269">
          <a:extLst>
            <a:ext uri="{FF2B5EF4-FFF2-40B4-BE49-F238E27FC236}">
              <a16:creationId xmlns:a16="http://schemas.microsoft.com/office/drawing/2014/main" id="{18C1FE55-C471-41DE-AAAD-35392F15B2FE}"/>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8" name="Text Box 1270">
          <a:extLst>
            <a:ext uri="{FF2B5EF4-FFF2-40B4-BE49-F238E27FC236}">
              <a16:creationId xmlns:a16="http://schemas.microsoft.com/office/drawing/2014/main" id="{63AD1793-F5D1-4327-83AD-93BF8BECF475}"/>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89" name="Text Box 1271">
          <a:extLst>
            <a:ext uri="{FF2B5EF4-FFF2-40B4-BE49-F238E27FC236}">
              <a16:creationId xmlns:a16="http://schemas.microsoft.com/office/drawing/2014/main" id="{C251F21E-3DF7-43E7-9B93-38B5704CFE81}"/>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0" name="Text Box 1272">
          <a:extLst>
            <a:ext uri="{FF2B5EF4-FFF2-40B4-BE49-F238E27FC236}">
              <a16:creationId xmlns:a16="http://schemas.microsoft.com/office/drawing/2014/main" id="{787652C8-2AF6-4EFF-AFCB-3D29C487C07F}"/>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1" name="Text Box 1273">
          <a:extLst>
            <a:ext uri="{FF2B5EF4-FFF2-40B4-BE49-F238E27FC236}">
              <a16:creationId xmlns:a16="http://schemas.microsoft.com/office/drawing/2014/main" id="{0C0237B2-2D8B-4980-893B-3492D8479AA2}"/>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2" name="Text Box 1274">
          <a:extLst>
            <a:ext uri="{FF2B5EF4-FFF2-40B4-BE49-F238E27FC236}">
              <a16:creationId xmlns:a16="http://schemas.microsoft.com/office/drawing/2014/main" id="{206E08FD-CC6F-40F9-A667-FB92D7B5BE8A}"/>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3" name="Text Box 1275">
          <a:extLst>
            <a:ext uri="{FF2B5EF4-FFF2-40B4-BE49-F238E27FC236}">
              <a16:creationId xmlns:a16="http://schemas.microsoft.com/office/drawing/2014/main" id="{31C68424-76B9-462A-9AB5-5AF1E5459C26}"/>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4" name="Text Box 1276">
          <a:extLst>
            <a:ext uri="{FF2B5EF4-FFF2-40B4-BE49-F238E27FC236}">
              <a16:creationId xmlns:a16="http://schemas.microsoft.com/office/drawing/2014/main" id="{279BC1F5-CAE4-4EE6-BC44-06E8B52C1EF5}"/>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5" name="Text Box 1277">
          <a:extLst>
            <a:ext uri="{FF2B5EF4-FFF2-40B4-BE49-F238E27FC236}">
              <a16:creationId xmlns:a16="http://schemas.microsoft.com/office/drawing/2014/main" id="{7B78D914-7017-4199-8278-3169A3135D74}"/>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6" name="Text Box 1278">
          <a:extLst>
            <a:ext uri="{FF2B5EF4-FFF2-40B4-BE49-F238E27FC236}">
              <a16:creationId xmlns:a16="http://schemas.microsoft.com/office/drawing/2014/main" id="{3FB13184-A042-4F32-A8D1-2EC1B1A8A319}"/>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7" name="Text Box 1279">
          <a:extLst>
            <a:ext uri="{FF2B5EF4-FFF2-40B4-BE49-F238E27FC236}">
              <a16:creationId xmlns:a16="http://schemas.microsoft.com/office/drawing/2014/main" id="{E6C4AE67-E5D7-4024-8D3F-8689751AF9B0}"/>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8" name="Text Box 1280">
          <a:extLst>
            <a:ext uri="{FF2B5EF4-FFF2-40B4-BE49-F238E27FC236}">
              <a16:creationId xmlns:a16="http://schemas.microsoft.com/office/drawing/2014/main" id="{1006B305-0949-4416-8037-A218D175FAFA}"/>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899" name="Text Box 1281">
          <a:extLst>
            <a:ext uri="{FF2B5EF4-FFF2-40B4-BE49-F238E27FC236}">
              <a16:creationId xmlns:a16="http://schemas.microsoft.com/office/drawing/2014/main" id="{AD82A46A-9FF9-4B8A-8577-CE42B284633A}"/>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0" name="Text Box 1282">
          <a:extLst>
            <a:ext uri="{FF2B5EF4-FFF2-40B4-BE49-F238E27FC236}">
              <a16:creationId xmlns:a16="http://schemas.microsoft.com/office/drawing/2014/main" id="{4DABF27B-2A39-47BD-9001-F77F99C8180A}"/>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1" name="Text Box 1283">
          <a:extLst>
            <a:ext uri="{FF2B5EF4-FFF2-40B4-BE49-F238E27FC236}">
              <a16:creationId xmlns:a16="http://schemas.microsoft.com/office/drawing/2014/main" id="{43A47DCA-58F8-4EF6-8105-78C7A8B5FE37}"/>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2" name="Text Box 1284">
          <a:extLst>
            <a:ext uri="{FF2B5EF4-FFF2-40B4-BE49-F238E27FC236}">
              <a16:creationId xmlns:a16="http://schemas.microsoft.com/office/drawing/2014/main" id="{E2F2345D-DB01-4512-AD84-E4E65238D502}"/>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3" name="Text Box 1285">
          <a:extLst>
            <a:ext uri="{FF2B5EF4-FFF2-40B4-BE49-F238E27FC236}">
              <a16:creationId xmlns:a16="http://schemas.microsoft.com/office/drawing/2014/main" id="{F044D3B7-7F0A-4BE9-8426-D835703C4D0C}"/>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4" name="Text Box 1286">
          <a:extLst>
            <a:ext uri="{FF2B5EF4-FFF2-40B4-BE49-F238E27FC236}">
              <a16:creationId xmlns:a16="http://schemas.microsoft.com/office/drawing/2014/main" id="{E0A104BA-D3BD-4C9A-A2FD-03E35232130A}"/>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5" name="Text Box 1287">
          <a:extLst>
            <a:ext uri="{FF2B5EF4-FFF2-40B4-BE49-F238E27FC236}">
              <a16:creationId xmlns:a16="http://schemas.microsoft.com/office/drawing/2014/main" id="{2D1A6409-00EE-4B8C-8D08-B8384D07D3D0}"/>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6" name="Text Box 1288">
          <a:extLst>
            <a:ext uri="{FF2B5EF4-FFF2-40B4-BE49-F238E27FC236}">
              <a16:creationId xmlns:a16="http://schemas.microsoft.com/office/drawing/2014/main" id="{7072F5A0-A5CE-4F31-BDF6-4A38D74E8BC8}"/>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7" name="Text Box 1289">
          <a:extLst>
            <a:ext uri="{FF2B5EF4-FFF2-40B4-BE49-F238E27FC236}">
              <a16:creationId xmlns:a16="http://schemas.microsoft.com/office/drawing/2014/main" id="{171888E4-29E3-45C2-88BD-A31223309EA7}"/>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8" name="Text Box 1290">
          <a:extLst>
            <a:ext uri="{FF2B5EF4-FFF2-40B4-BE49-F238E27FC236}">
              <a16:creationId xmlns:a16="http://schemas.microsoft.com/office/drawing/2014/main" id="{E7E6A3F4-840B-43DF-88AE-EE6707D79A75}"/>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09" name="Text Box 1291">
          <a:extLst>
            <a:ext uri="{FF2B5EF4-FFF2-40B4-BE49-F238E27FC236}">
              <a16:creationId xmlns:a16="http://schemas.microsoft.com/office/drawing/2014/main" id="{D9BD0A4C-2BAF-4EBC-9274-5925C0E7B83B}"/>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0" name="Text Box 1292">
          <a:extLst>
            <a:ext uri="{FF2B5EF4-FFF2-40B4-BE49-F238E27FC236}">
              <a16:creationId xmlns:a16="http://schemas.microsoft.com/office/drawing/2014/main" id="{BD8435B9-EE60-4C82-A751-0E1AF4E1CFCF}"/>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1" name="Text Box 1293">
          <a:extLst>
            <a:ext uri="{FF2B5EF4-FFF2-40B4-BE49-F238E27FC236}">
              <a16:creationId xmlns:a16="http://schemas.microsoft.com/office/drawing/2014/main" id="{C513788D-813C-44DF-AD8A-6ECA3E68291F}"/>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2" name="Text Box 1294">
          <a:extLst>
            <a:ext uri="{FF2B5EF4-FFF2-40B4-BE49-F238E27FC236}">
              <a16:creationId xmlns:a16="http://schemas.microsoft.com/office/drawing/2014/main" id="{B5D82598-0D36-4849-9D37-1A55FA870774}"/>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3" name="Text Box 1295">
          <a:extLst>
            <a:ext uri="{FF2B5EF4-FFF2-40B4-BE49-F238E27FC236}">
              <a16:creationId xmlns:a16="http://schemas.microsoft.com/office/drawing/2014/main" id="{5EB0877F-BEB1-4943-A350-E48235B256C0}"/>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4" name="Text Box 1296">
          <a:extLst>
            <a:ext uri="{FF2B5EF4-FFF2-40B4-BE49-F238E27FC236}">
              <a16:creationId xmlns:a16="http://schemas.microsoft.com/office/drawing/2014/main" id="{76830079-7D8C-4F03-BFA5-543D8A64F63F}"/>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5" name="Text Box 1297">
          <a:extLst>
            <a:ext uri="{FF2B5EF4-FFF2-40B4-BE49-F238E27FC236}">
              <a16:creationId xmlns:a16="http://schemas.microsoft.com/office/drawing/2014/main" id="{96F10F3A-7ABE-4F4D-A1CF-C76EA4AD3958}"/>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6" name="Text Box 1298">
          <a:extLst>
            <a:ext uri="{FF2B5EF4-FFF2-40B4-BE49-F238E27FC236}">
              <a16:creationId xmlns:a16="http://schemas.microsoft.com/office/drawing/2014/main" id="{D792FD5C-3CA7-4211-8AF2-D6B776BD3354}"/>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7" name="Text Box 1299">
          <a:extLst>
            <a:ext uri="{FF2B5EF4-FFF2-40B4-BE49-F238E27FC236}">
              <a16:creationId xmlns:a16="http://schemas.microsoft.com/office/drawing/2014/main" id="{9EFEB5C4-DE6B-4B38-8CC8-49B66530BFCB}"/>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66675</xdr:rowOff>
    </xdr:to>
    <xdr:sp macro="" textlink="">
      <xdr:nvSpPr>
        <xdr:cNvPr id="2918" name="Text Box 1300">
          <a:extLst>
            <a:ext uri="{FF2B5EF4-FFF2-40B4-BE49-F238E27FC236}">
              <a16:creationId xmlns:a16="http://schemas.microsoft.com/office/drawing/2014/main" id="{67BBA0B9-2E38-42DE-860B-5943D159FED7}"/>
            </a:ext>
          </a:extLst>
        </xdr:cNvPr>
        <xdr:cNvSpPr txBox="1">
          <a:spLocks noChangeArrowheads="1"/>
        </xdr:cNvSpPr>
      </xdr:nvSpPr>
      <xdr:spPr bwMode="auto">
        <a:xfrm>
          <a:off x="4552950" y="64684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19" name="Text Box 17">
          <a:extLst>
            <a:ext uri="{FF2B5EF4-FFF2-40B4-BE49-F238E27FC236}">
              <a16:creationId xmlns:a16="http://schemas.microsoft.com/office/drawing/2014/main" id="{C29175B4-4074-4AB1-89D1-3F4AD068799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0" name="Text Box 18">
          <a:extLst>
            <a:ext uri="{FF2B5EF4-FFF2-40B4-BE49-F238E27FC236}">
              <a16:creationId xmlns:a16="http://schemas.microsoft.com/office/drawing/2014/main" id="{E5170F4C-768C-45F1-878B-259A3342115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1" name="Text Box 19">
          <a:extLst>
            <a:ext uri="{FF2B5EF4-FFF2-40B4-BE49-F238E27FC236}">
              <a16:creationId xmlns:a16="http://schemas.microsoft.com/office/drawing/2014/main" id="{232457FE-E806-446D-AA3A-FE981FF7C66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2" name="Text Box 20">
          <a:extLst>
            <a:ext uri="{FF2B5EF4-FFF2-40B4-BE49-F238E27FC236}">
              <a16:creationId xmlns:a16="http://schemas.microsoft.com/office/drawing/2014/main" id="{37789868-0A68-43F7-85DB-50C352B3899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3" name="Text Box 21">
          <a:extLst>
            <a:ext uri="{FF2B5EF4-FFF2-40B4-BE49-F238E27FC236}">
              <a16:creationId xmlns:a16="http://schemas.microsoft.com/office/drawing/2014/main" id="{4BC7DFA0-7C7F-45A6-B27C-09F02257F17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4" name="Text Box 22">
          <a:extLst>
            <a:ext uri="{FF2B5EF4-FFF2-40B4-BE49-F238E27FC236}">
              <a16:creationId xmlns:a16="http://schemas.microsoft.com/office/drawing/2014/main" id="{C9E3C878-2707-48CD-9910-E295133C419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5" name="Text Box 23">
          <a:extLst>
            <a:ext uri="{FF2B5EF4-FFF2-40B4-BE49-F238E27FC236}">
              <a16:creationId xmlns:a16="http://schemas.microsoft.com/office/drawing/2014/main" id="{3050AA0C-A32C-4C04-BA26-D71AA9BD6F4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6" name="Text Box 24">
          <a:extLst>
            <a:ext uri="{FF2B5EF4-FFF2-40B4-BE49-F238E27FC236}">
              <a16:creationId xmlns:a16="http://schemas.microsoft.com/office/drawing/2014/main" id="{26486F50-F1D9-487D-98C0-87774ED8688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7" name="Text Box 25">
          <a:extLst>
            <a:ext uri="{FF2B5EF4-FFF2-40B4-BE49-F238E27FC236}">
              <a16:creationId xmlns:a16="http://schemas.microsoft.com/office/drawing/2014/main" id="{868BFA76-9C48-4D95-AE97-A726F25BAD2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8" name="Text Box 26">
          <a:extLst>
            <a:ext uri="{FF2B5EF4-FFF2-40B4-BE49-F238E27FC236}">
              <a16:creationId xmlns:a16="http://schemas.microsoft.com/office/drawing/2014/main" id="{C59B6E3F-FAEF-4807-86B8-B23DA81373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29" name="Text Box 27">
          <a:extLst>
            <a:ext uri="{FF2B5EF4-FFF2-40B4-BE49-F238E27FC236}">
              <a16:creationId xmlns:a16="http://schemas.microsoft.com/office/drawing/2014/main" id="{7D8CBC2E-3A75-4886-89DE-22A93AD42F1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0" name="Text Box 28">
          <a:extLst>
            <a:ext uri="{FF2B5EF4-FFF2-40B4-BE49-F238E27FC236}">
              <a16:creationId xmlns:a16="http://schemas.microsoft.com/office/drawing/2014/main" id="{B4372284-7F8A-4382-BA02-27D433E1265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1" name="Text Box 29">
          <a:extLst>
            <a:ext uri="{FF2B5EF4-FFF2-40B4-BE49-F238E27FC236}">
              <a16:creationId xmlns:a16="http://schemas.microsoft.com/office/drawing/2014/main" id="{C09742D8-1BF2-4F7F-B1FD-A9CD72F9934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2" name="Text Box 30">
          <a:extLst>
            <a:ext uri="{FF2B5EF4-FFF2-40B4-BE49-F238E27FC236}">
              <a16:creationId xmlns:a16="http://schemas.microsoft.com/office/drawing/2014/main" id="{4872CA81-A174-435F-8823-D20EFA3E2BD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3" name="Text Box 31">
          <a:extLst>
            <a:ext uri="{FF2B5EF4-FFF2-40B4-BE49-F238E27FC236}">
              <a16:creationId xmlns:a16="http://schemas.microsoft.com/office/drawing/2014/main" id="{4BE61290-0FC5-475D-9A6B-555D5D76C85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4" name="Text Box 32">
          <a:extLst>
            <a:ext uri="{FF2B5EF4-FFF2-40B4-BE49-F238E27FC236}">
              <a16:creationId xmlns:a16="http://schemas.microsoft.com/office/drawing/2014/main" id="{D3BD84E6-CB20-4F25-8DC7-083CC35322D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5" name="Text Box 33">
          <a:extLst>
            <a:ext uri="{FF2B5EF4-FFF2-40B4-BE49-F238E27FC236}">
              <a16:creationId xmlns:a16="http://schemas.microsoft.com/office/drawing/2014/main" id="{2EE418D3-84B5-4DE8-8501-298FB1FE633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6" name="Text Box 34">
          <a:extLst>
            <a:ext uri="{FF2B5EF4-FFF2-40B4-BE49-F238E27FC236}">
              <a16:creationId xmlns:a16="http://schemas.microsoft.com/office/drawing/2014/main" id="{4A9AB345-0E50-4E80-B064-12B574BB495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7" name="Text Box 35">
          <a:extLst>
            <a:ext uri="{FF2B5EF4-FFF2-40B4-BE49-F238E27FC236}">
              <a16:creationId xmlns:a16="http://schemas.microsoft.com/office/drawing/2014/main" id="{7FCBC9DF-A580-418F-A2F7-EE5AFEBDAF4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8" name="Text Box 36">
          <a:extLst>
            <a:ext uri="{FF2B5EF4-FFF2-40B4-BE49-F238E27FC236}">
              <a16:creationId xmlns:a16="http://schemas.microsoft.com/office/drawing/2014/main" id="{C37F9F2B-F361-4D03-9C2E-7327ECA3369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39" name="Text Box 37">
          <a:extLst>
            <a:ext uri="{FF2B5EF4-FFF2-40B4-BE49-F238E27FC236}">
              <a16:creationId xmlns:a16="http://schemas.microsoft.com/office/drawing/2014/main" id="{CABFC531-F316-460F-B826-B7F3ECA68C7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0" name="Text Box 38">
          <a:extLst>
            <a:ext uri="{FF2B5EF4-FFF2-40B4-BE49-F238E27FC236}">
              <a16:creationId xmlns:a16="http://schemas.microsoft.com/office/drawing/2014/main" id="{0CAB9F62-FEEF-40AF-A261-53B751E6475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1" name="Text Box 39">
          <a:extLst>
            <a:ext uri="{FF2B5EF4-FFF2-40B4-BE49-F238E27FC236}">
              <a16:creationId xmlns:a16="http://schemas.microsoft.com/office/drawing/2014/main" id="{DDD2667D-1057-4DAA-BD4A-753F8673F3D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2" name="Text Box 40">
          <a:extLst>
            <a:ext uri="{FF2B5EF4-FFF2-40B4-BE49-F238E27FC236}">
              <a16:creationId xmlns:a16="http://schemas.microsoft.com/office/drawing/2014/main" id="{9C1F3585-4468-4202-8B8D-5EF24734CCC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3" name="Text Box 41">
          <a:extLst>
            <a:ext uri="{FF2B5EF4-FFF2-40B4-BE49-F238E27FC236}">
              <a16:creationId xmlns:a16="http://schemas.microsoft.com/office/drawing/2014/main" id="{5D9BB30C-E50F-4C87-A46D-66DC11008A1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4" name="Text Box 42">
          <a:extLst>
            <a:ext uri="{FF2B5EF4-FFF2-40B4-BE49-F238E27FC236}">
              <a16:creationId xmlns:a16="http://schemas.microsoft.com/office/drawing/2014/main" id="{82387C78-1318-4E8B-A842-43917C5659D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5" name="Text Box 43">
          <a:extLst>
            <a:ext uri="{FF2B5EF4-FFF2-40B4-BE49-F238E27FC236}">
              <a16:creationId xmlns:a16="http://schemas.microsoft.com/office/drawing/2014/main" id="{2654301E-2F16-4DE6-B738-B816703090B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6" name="Text Box 44">
          <a:extLst>
            <a:ext uri="{FF2B5EF4-FFF2-40B4-BE49-F238E27FC236}">
              <a16:creationId xmlns:a16="http://schemas.microsoft.com/office/drawing/2014/main" id="{BD247826-A50E-4F26-AC96-BC16BC75EB5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7" name="Text Box 45">
          <a:extLst>
            <a:ext uri="{FF2B5EF4-FFF2-40B4-BE49-F238E27FC236}">
              <a16:creationId xmlns:a16="http://schemas.microsoft.com/office/drawing/2014/main" id="{16C07498-CB13-49FA-BDC6-70D9AE6663C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8" name="Text Box 46">
          <a:extLst>
            <a:ext uri="{FF2B5EF4-FFF2-40B4-BE49-F238E27FC236}">
              <a16:creationId xmlns:a16="http://schemas.microsoft.com/office/drawing/2014/main" id="{772A707F-C839-4E6C-89ED-CA6CB815921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49" name="Text Box 47">
          <a:extLst>
            <a:ext uri="{FF2B5EF4-FFF2-40B4-BE49-F238E27FC236}">
              <a16:creationId xmlns:a16="http://schemas.microsoft.com/office/drawing/2014/main" id="{77030B03-A791-43F8-8678-1035118908F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0" name="Text Box 48">
          <a:extLst>
            <a:ext uri="{FF2B5EF4-FFF2-40B4-BE49-F238E27FC236}">
              <a16:creationId xmlns:a16="http://schemas.microsoft.com/office/drawing/2014/main" id="{79698329-F8A3-4056-9BD9-B4BFDF7F982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1" name="Text Box 49">
          <a:extLst>
            <a:ext uri="{FF2B5EF4-FFF2-40B4-BE49-F238E27FC236}">
              <a16:creationId xmlns:a16="http://schemas.microsoft.com/office/drawing/2014/main" id="{2D173C8D-882F-44F8-8FB5-37808756555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2" name="Text Box 50">
          <a:extLst>
            <a:ext uri="{FF2B5EF4-FFF2-40B4-BE49-F238E27FC236}">
              <a16:creationId xmlns:a16="http://schemas.microsoft.com/office/drawing/2014/main" id="{03978B0A-DB65-4904-8B5B-41BFAA59209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3" name="Text Box 51">
          <a:extLst>
            <a:ext uri="{FF2B5EF4-FFF2-40B4-BE49-F238E27FC236}">
              <a16:creationId xmlns:a16="http://schemas.microsoft.com/office/drawing/2014/main" id="{8DC92827-4A98-4632-974C-2DE6ED231B4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4" name="Text Box 52">
          <a:extLst>
            <a:ext uri="{FF2B5EF4-FFF2-40B4-BE49-F238E27FC236}">
              <a16:creationId xmlns:a16="http://schemas.microsoft.com/office/drawing/2014/main" id="{BD3CA7A9-8C93-4167-AE08-A8FCF6D2866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5" name="Text Box 53">
          <a:extLst>
            <a:ext uri="{FF2B5EF4-FFF2-40B4-BE49-F238E27FC236}">
              <a16:creationId xmlns:a16="http://schemas.microsoft.com/office/drawing/2014/main" id="{2090F485-CBD8-4B42-903D-97ABB8F792D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6" name="Text Box 54">
          <a:extLst>
            <a:ext uri="{FF2B5EF4-FFF2-40B4-BE49-F238E27FC236}">
              <a16:creationId xmlns:a16="http://schemas.microsoft.com/office/drawing/2014/main" id="{EABEB119-7061-48CE-8731-DA9C7A5BDBD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7" name="Text Box 55">
          <a:extLst>
            <a:ext uri="{FF2B5EF4-FFF2-40B4-BE49-F238E27FC236}">
              <a16:creationId xmlns:a16="http://schemas.microsoft.com/office/drawing/2014/main" id="{217725A8-57AF-4427-8B22-D4C8D6D3363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8" name="Text Box 56">
          <a:extLst>
            <a:ext uri="{FF2B5EF4-FFF2-40B4-BE49-F238E27FC236}">
              <a16:creationId xmlns:a16="http://schemas.microsoft.com/office/drawing/2014/main" id="{8ECB0A37-1D1B-4C6C-B117-E8AA6C6D3B4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59" name="Text Box 57">
          <a:extLst>
            <a:ext uri="{FF2B5EF4-FFF2-40B4-BE49-F238E27FC236}">
              <a16:creationId xmlns:a16="http://schemas.microsoft.com/office/drawing/2014/main" id="{D3CCDFA9-4135-4262-9800-E670DF68311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0" name="Text Box 58">
          <a:extLst>
            <a:ext uri="{FF2B5EF4-FFF2-40B4-BE49-F238E27FC236}">
              <a16:creationId xmlns:a16="http://schemas.microsoft.com/office/drawing/2014/main" id="{21C4EAF8-0B2D-41C0-8E6B-1533C5342B7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1" name="Text Box 59">
          <a:extLst>
            <a:ext uri="{FF2B5EF4-FFF2-40B4-BE49-F238E27FC236}">
              <a16:creationId xmlns:a16="http://schemas.microsoft.com/office/drawing/2014/main" id="{1660F488-C789-4B9C-A3B6-76E7D5ED3F8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2" name="Text Box 60">
          <a:extLst>
            <a:ext uri="{FF2B5EF4-FFF2-40B4-BE49-F238E27FC236}">
              <a16:creationId xmlns:a16="http://schemas.microsoft.com/office/drawing/2014/main" id="{089BD861-F311-40AE-A0C6-E4A1679C119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3" name="Text Box 61">
          <a:extLst>
            <a:ext uri="{FF2B5EF4-FFF2-40B4-BE49-F238E27FC236}">
              <a16:creationId xmlns:a16="http://schemas.microsoft.com/office/drawing/2014/main" id="{F89181D0-A019-48D6-B33E-63FE844405B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4" name="Text Box 62">
          <a:extLst>
            <a:ext uri="{FF2B5EF4-FFF2-40B4-BE49-F238E27FC236}">
              <a16:creationId xmlns:a16="http://schemas.microsoft.com/office/drawing/2014/main" id="{156FC30A-C8C1-4E28-8FB0-640C92AB4E3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5" name="Text Box 63">
          <a:extLst>
            <a:ext uri="{FF2B5EF4-FFF2-40B4-BE49-F238E27FC236}">
              <a16:creationId xmlns:a16="http://schemas.microsoft.com/office/drawing/2014/main" id="{DFF9A099-A844-4D04-9926-B59105DA835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6" name="Text Box 64">
          <a:extLst>
            <a:ext uri="{FF2B5EF4-FFF2-40B4-BE49-F238E27FC236}">
              <a16:creationId xmlns:a16="http://schemas.microsoft.com/office/drawing/2014/main" id="{381763A5-89B2-4674-B8A5-D3799E93C60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7" name="Text Box 65">
          <a:extLst>
            <a:ext uri="{FF2B5EF4-FFF2-40B4-BE49-F238E27FC236}">
              <a16:creationId xmlns:a16="http://schemas.microsoft.com/office/drawing/2014/main" id="{F59F2843-2641-4806-8256-10378017F59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8" name="Text Box 66">
          <a:extLst>
            <a:ext uri="{FF2B5EF4-FFF2-40B4-BE49-F238E27FC236}">
              <a16:creationId xmlns:a16="http://schemas.microsoft.com/office/drawing/2014/main" id="{D2851597-7B90-4447-BE99-2216084CBE4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69" name="Text Box 67">
          <a:extLst>
            <a:ext uri="{FF2B5EF4-FFF2-40B4-BE49-F238E27FC236}">
              <a16:creationId xmlns:a16="http://schemas.microsoft.com/office/drawing/2014/main" id="{12AF4158-9E06-4195-8016-49861A8D306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0" name="Text Box 17">
          <a:extLst>
            <a:ext uri="{FF2B5EF4-FFF2-40B4-BE49-F238E27FC236}">
              <a16:creationId xmlns:a16="http://schemas.microsoft.com/office/drawing/2014/main" id="{5D2831E5-7D59-4EE6-898A-ECAD6F38B42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1" name="Text Box 18">
          <a:extLst>
            <a:ext uri="{FF2B5EF4-FFF2-40B4-BE49-F238E27FC236}">
              <a16:creationId xmlns:a16="http://schemas.microsoft.com/office/drawing/2014/main" id="{26B514B6-956C-4362-A9EF-83E0D9EFC82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2" name="Text Box 19">
          <a:extLst>
            <a:ext uri="{FF2B5EF4-FFF2-40B4-BE49-F238E27FC236}">
              <a16:creationId xmlns:a16="http://schemas.microsoft.com/office/drawing/2014/main" id="{6945969C-3AD5-4915-A3F2-496C882ED96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3" name="Text Box 20">
          <a:extLst>
            <a:ext uri="{FF2B5EF4-FFF2-40B4-BE49-F238E27FC236}">
              <a16:creationId xmlns:a16="http://schemas.microsoft.com/office/drawing/2014/main" id="{82D38A59-548E-48D7-A5D1-7088A6EFFFA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4" name="Text Box 21">
          <a:extLst>
            <a:ext uri="{FF2B5EF4-FFF2-40B4-BE49-F238E27FC236}">
              <a16:creationId xmlns:a16="http://schemas.microsoft.com/office/drawing/2014/main" id="{765A5986-7B99-4CD6-9EFF-00D80FA8B66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5" name="Text Box 22">
          <a:extLst>
            <a:ext uri="{FF2B5EF4-FFF2-40B4-BE49-F238E27FC236}">
              <a16:creationId xmlns:a16="http://schemas.microsoft.com/office/drawing/2014/main" id="{A7A6A586-C2AC-459A-B911-D11033CC3C8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6" name="Text Box 23">
          <a:extLst>
            <a:ext uri="{FF2B5EF4-FFF2-40B4-BE49-F238E27FC236}">
              <a16:creationId xmlns:a16="http://schemas.microsoft.com/office/drawing/2014/main" id="{0FEDF12D-32AE-4995-9474-27F66AD5F8C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7" name="Text Box 24">
          <a:extLst>
            <a:ext uri="{FF2B5EF4-FFF2-40B4-BE49-F238E27FC236}">
              <a16:creationId xmlns:a16="http://schemas.microsoft.com/office/drawing/2014/main" id="{1E4C8856-56A9-4C03-BC2D-104466A848E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8" name="Text Box 25">
          <a:extLst>
            <a:ext uri="{FF2B5EF4-FFF2-40B4-BE49-F238E27FC236}">
              <a16:creationId xmlns:a16="http://schemas.microsoft.com/office/drawing/2014/main" id="{F804B4CF-467A-4CD2-88B3-889C49BE893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79" name="Text Box 26">
          <a:extLst>
            <a:ext uri="{FF2B5EF4-FFF2-40B4-BE49-F238E27FC236}">
              <a16:creationId xmlns:a16="http://schemas.microsoft.com/office/drawing/2014/main" id="{F5A322F3-5363-44E5-AA7B-A5F0A73147C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0" name="Text Box 27">
          <a:extLst>
            <a:ext uri="{FF2B5EF4-FFF2-40B4-BE49-F238E27FC236}">
              <a16:creationId xmlns:a16="http://schemas.microsoft.com/office/drawing/2014/main" id="{57820BFF-8E10-425E-BDC5-078180FEDB9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1" name="Text Box 28">
          <a:extLst>
            <a:ext uri="{FF2B5EF4-FFF2-40B4-BE49-F238E27FC236}">
              <a16:creationId xmlns:a16="http://schemas.microsoft.com/office/drawing/2014/main" id="{921131F3-49B7-4B48-AC00-AC37465132A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2" name="Text Box 29">
          <a:extLst>
            <a:ext uri="{FF2B5EF4-FFF2-40B4-BE49-F238E27FC236}">
              <a16:creationId xmlns:a16="http://schemas.microsoft.com/office/drawing/2014/main" id="{1E62F491-BE02-4E32-8D12-B81BC921A62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3" name="Text Box 30">
          <a:extLst>
            <a:ext uri="{FF2B5EF4-FFF2-40B4-BE49-F238E27FC236}">
              <a16:creationId xmlns:a16="http://schemas.microsoft.com/office/drawing/2014/main" id="{77F74F5F-9FEC-4022-9FA3-2AB7B57EE51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4" name="Text Box 31">
          <a:extLst>
            <a:ext uri="{FF2B5EF4-FFF2-40B4-BE49-F238E27FC236}">
              <a16:creationId xmlns:a16="http://schemas.microsoft.com/office/drawing/2014/main" id="{1A3B0137-7EEA-4C70-B52A-AFCB6923D11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5" name="Text Box 32">
          <a:extLst>
            <a:ext uri="{FF2B5EF4-FFF2-40B4-BE49-F238E27FC236}">
              <a16:creationId xmlns:a16="http://schemas.microsoft.com/office/drawing/2014/main" id="{C53C6ACA-B8A3-4218-89E7-C4A7E8F88D2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6" name="Text Box 33">
          <a:extLst>
            <a:ext uri="{FF2B5EF4-FFF2-40B4-BE49-F238E27FC236}">
              <a16:creationId xmlns:a16="http://schemas.microsoft.com/office/drawing/2014/main" id="{1E388C72-5A1A-4462-969A-790BFE03496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7" name="Text Box 34">
          <a:extLst>
            <a:ext uri="{FF2B5EF4-FFF2-40B4-BE49-F238E27FC236}">
              <a16:creationId xmlns:a16="http://schemas.microsoft.com/office/drawing/2014/main" id="{4030F02F-9335-4ACD-BB8B-4313F6BB29A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8" name="Text Box 35">
          <a:extLst>
            <a:ext uri="{FF2B5EF4-FFF2-40B4-BE49-F238E27FC236}">
              <a16:creationId xmlns:a16="http://schemas.microsoft.com/office/drawing/2014/main" id="{536C56FE-CAF3-4EEA-BC06-CEA8DD87E07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89" name="Text Box 36">
          <a:extLst>
            <a:ext uri="{FF2B5EF4-FFF2-40B4-BE49-F238E27FC236}">
              <a16:creationId xmlns:a16="http://schemas.microsoft.com/office/drawing/2014/main" id="{D4F411FB-9191-4839-B035-3C957540298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0" name="Text Box 37">
          <a:extLst>
            <a:ext uri="{FF2B5EF4-FFF2-40B4-BE49-F238E27FC236}">
              <a16:creationId xmlns:a16="http://schemas.microsoft.com/office/drawing/2014/main" id="{C0FE0044-F62B-4404-9D39-041A5D49ED1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1" name="Text Box 38">
          <a:extLst>
            <a:ext uri="{FF2B5EF4-FFF2-40B4-BE49-F238E27FC236}">
              <a16:creationId xmlns:a16="http://schemas.microsoft.com/office/drawing/2014/main" id="{8224CD60-2215-4369-B755-F7EAC30212D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2" name="Text Box 39">
          <a:extLst>
            <a:ext uri="{FF2B5EF4-FFF2-40B4-BE49-F238E27FC236}">
              <a16:creationId xmlns:a16="http://schemas.microsoft.com/office/drawing/2014/main" id="{8535779C-DE33-4837-86B4-1323004566F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3" name="Text Box 40">
          <a:extLst>
            <a:ext uri="{FF2B5EF4-FFF2-40B4-BE49-F238E27FC236}">
              <a16:creationId xmlns:a16="http://schemas.microsoft.com/office/drawing/2014/main" id="{B3AA3D30-7EA8-401B-A9F6-7E7650100D5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4" name="Text Box 41">
          <a:extLst>
            <a:ext uri="{FF2B5EF4-FFF2-40B4-BE49-F238E27FC236}">
              <a16:creationId xmlns:a16="http://schemas.microsoft.com/office/drawing/2014/main" id="{ED22478F-F3CC-4D00-99C9-680D214B2DF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5" name="Text Box 42">
          <a:extLst>
            <a:ext uri="{FF2B5EF4-FFF2-40B4-BE49-F238E27FC236}">
              <a16:creationId xmlns:a16="http://schemas.microsoft.com/office/drawing/2014/main" id="{B54594F5-A9D6-4D93-93E3-AD93647E7C7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6" name="Text Box 43">
          <a:extLst>
            <a:ext uri="{FF2B5EF4-FFF2-40B4-BE49-F238E27FC236}">
              <a16:creationId xmlns:a16="http://schemas.microsoft.com/office/drawing/2014/main" id="{573274FC-B465-4487-AA86-FD1CC182F95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7" name="Text Box 44">
          <a:extLst>
            <a:ext uri="{FF2B5EF4-FFF2-40B4-BE49-F238E27FC236}">
              <a16:creationId xmlns:a16="http://schemas.microsoft.com/office/drawing/2014/main" id="{B9CB894F-BADE-4769-B9A2-381FB6A09A6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8" name="Text Box 45">
          <a:extLst>
            <a:ext uri="{FF2B5EF4-FFF2-40B4-BE49-F238E27FC236}">
              <a16:creationId xmlns:a16="http://schemas.microsoft.com/office/drawing/2014/main" id="{B0540210-F448-4583-B6E1-A3B42EFE004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2999" name="Text Box 46">
          <a:extLst>
            <a:ext uri="{FF2B5EF4-FFF2-40B4-BE49-F238E27FC236}">
              <a16:creationId xmlns:a16="http://schemas.microsoft.com/office/drawing/2014/main" id="{CEB9F61A-5358-42EB-BCAC-0690F9B2D9E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0" name="Text Box 47">
          <a:extLst>
            <a:ext uri="{FF2B5EF4-FFF2-40B4-BE49-F238E27FC236}">
              <a16:creationId xmlns:a16="http://schemas.microsoft.com/office/drawing/2014/main" id="{429FC6D9-BB84-4B16-AED6-3E4429FE832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1" name="Text Box 48">
          <a:extLst>
            <a:ext uri="{FF2B5EF4-FFF2-40B4-BE49-F238E27FC236}">
              <a16:creationId xmlns:a16="http://schemas.microsoft.com/office/drawing/2014/main" id="{C406C531-F0D3-4FF5-8513-A086D3BE22F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2" name="Text Box 49">
          <a:extLst>
            <a:ext uri="{FF2B5EF4-FFF2-40B4-BE49-F238E27FC236}">
              <a16:creationId xmlns:a16="http://schemas.microsoft.com/office/drawing/2014/main" id="{DB32BF34-89D8-4951-AB73-BE77774341D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3" name="Text Box 50">
          <a:extLst>
            <a:ext uri="{FF2B5EF4-FFF2-40B4-BE49-F238E27FC236}">
              <a16:creationId xmlns:a16="http://schemas.microsoft.com/office/drawing/2014/main" id="{D8549CA5-C441-4B54-85C3-8F42A8EC553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4" name="Text Box 51">
          <a:extLst>
            <a:ext uri="{FF2B5EF4-FFF2-40B4-BE49-F238E27FC236}">
              <a16:creationId xmlns:a16="http://schemas.microsoft.com/office/drawing/2014/main" id="{2DB94765-3E74-42FA-88B9-9508721F5D5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5" name="Text Box 52">
          <a:extLst>
            <a:ext uri="{FF2B5EF4-FFF2-40B4-BE49-F238E27FC236}">
              <a16:creationId xmlns:a16="http://schemas.microsoft.com/office/drawing/2014/main" id="{75F60E04-5370-4C77-B8FB-5BC8FF3213C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6" name="Text Box 53">
          <a:extLst>
            <a:ext uri="{FF2B5EF4-FFF2-40B4-BE49-F238E27FC236}">
              <a16:creationId xmlns:a16="http://schemas.microsoft.com/office/drawing/2014/main" id="{09E96746-3317-45DF-AE62-E421C65DBDF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7" name="Text Box 54">
          <a:extLst>
            <a:ext uri="{FF2B5EF4-FFF2-40B4-BE49-F238E27FC236}">
              <a16:creationId xmlns:a16="http://schemas.microsoft.com/office/drawing/2014/main" id="{7BCD34E3-DF24-4B6E-8C81-89A0458C937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8" name="Text Box 55">
          <a:extLst>
            <a:ext uri="{FF2B5EF4-FFF2-40B4-BE49-F238E27FC236}">
              <a16:creationId xmlns:a16="http://schemas.microsoft.com/office/drawing/2014/main" id="{6F8E0889-0AD1-46F0-AE70-2650DA4107F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09" name="Text Box 56">
          <a:extLst>
            <a:ext uri="{FF2B5EF4-FFF2-40B4-BE49-F238E27FC236}">
              <a16:creationId xmlns:a16="http://schemas.microsoft.com/office/drawing/2014/main" id="{0A15DD6B-F8A6-4632-8166-B0FC72C1926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0" name="Text Box 57">
          <a:extLst>
            <a:ext uri="{FF2B5EF4-FFF2-40B4-BE49-F238E27FC236}">
              <a16:creationId xmlns:a16="http://schemas.microsoft.com/office/drawing/2014/main" id="{748DFE94-D8D7-46F5-9AFB-3D06141DAE9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1" name="Text Box 58">
          <a:extLst>
            <a:ext uri="{FF2B5EF4-FFF2-40B4-BE49-F238E27FC236}">
              <a16:creationId xmlns:a16="http://schemas.microsoft.com/office/drawing/2014/main" id="{A74E24AC-5ABF-4D86-BFB4-CD6ADFBBB11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2" name="Text Box 59">
          <a:extLst>
            <a:ext uri="{FF2B5EF4-FFF2-40B4-BE49-F238E27FC236}">
              <a16:creationId xmlns:a16="http://schemas.microsoft.com/office/drawing/2014/main" id="{C710E207-C1C4-47C9-9106-35F074C0BB2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3" name="Text Box 60">
          <a:extLst>
            <a:ext uri="{FF2B5EF4-FFF2-40B4-BE49-F238E27FC236}">
              <a16:creationId xmlns:a16="http://schemas.microsoft.com/office/drawing/2014/main" id="{EB73A201-83FF-4613-AC61-55602791CB1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4" name="Text Box 61">
          <a:extLst>
            <a:ext uri="{FF2B5EF4-FFF2-40B4-BE49-F238E27FC236}">
              <a16:creationId xmlns:a16="http://schemas.microsoft.com/office/drawing/2014/main" id="{4F97D9F3-24B4-4606-8AC3-016CEFDFC9D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5" name="Text Box 62">
          <a:extLst>
            <a:ext uri="{FF2B5EF4-FFF2-40B4-BE49-F238E27FC236}">
              <a16:creationId xmlns:a16="http://schemas.microsoft.com/office/drawing/2014/main" id="{D1DA0D75-682E-4A62-8890-539A9EF553C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6" name="Text Box 63">
          <a:extLst>
            <a:ext uri="{FF2B5EF4-FFF2-40B4-BE49-F238E27FC236}">
              <a16:creationId xmlns:a16="http://schemas.microsoft.com/office/drawing/2014/main" id="{EF65AADB-1A45-4848-B954-0ED5F806019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7" name="Text Box 64">
          <a:extLst>
            <a:ext uri="{FF2B5EF4-FFF2-40B4-BE49-F238E27FC236}">
              <a16:creationId xmlns:a16="http://schemas.microsoft.com/office/drawing/2014/main" id="{51D25053-418E-45FE-B9B6-5AAEBE36722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8" name="Text Box 65">
          <a:extLst>
            <a:ext uri="{FF2B5EF4-FFF2-40B4-BE49-F238E27FC236}">
              <a16:creationId xmlns:a16="http://schemas.microsoft.com/office/drawing/2014/main" id="{3B7707DD-1147-4D20-A75F-E125431219B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19" name="Text Box 66">
          <a:extLst>
            <a:ext uri="{FF2B5EF4-FFF2-40B4-BE49-F238E27FC236}">
              <a16:creationId xmlns:a16="http://schemas.microsoft.com/office/drawing/2014/main" id="{EF3484FA-FA61-4E81-BBFB-22E1481BC30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0" name="Text Box 67">
          <a:extLst>
            <a:ext uri="{FF2B5EF4-FFF2-40B4-BE49-F238E27FC236}">
              <a16:creationId xmlns:a16="http://schemas.microsoft.com/office/drawing/2014/main" id="{452A2EF6-850F-451C-BFEC-8591E8E825C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1" name="Text Box 17">
          <a:extLst>
            <a:ext uri="{FF2B5EF4-FFF2-40B4-BE49-F238E27FC236}">
              <a16:creationId xmlns:a16="http://schemas.microsoft.com/office/drawing/2014/main" id="{F4339C72-F47E-46FF-B5A5-474831D6963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2" name="Text Box 18">
          <a:extLst>
            <a:ext uri="{FF2B5EF4-FFF2-40B4-BE49-F238E27FC236}">
              <a16:creationId xmlns:a16="http://schemas.microsoft.com/office/drawing/2014/main" id="{9F3546AF-C871-449F-9CB7-0AFB8ED858E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3" name="Text Box 19">
          <a:extLst>
            <a:ext uri="{FF2B5EF4-FFF2-40B4-BE49-F238E27FC236}">
              <a16:creationId xmlns:a16="http://schemas.microsoft.com/office/drawing/2014/main" id="{B3C4E192-EDBF-4EA5-95C9-78958765CAF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4" name="Text Box 20">
          <a:extLst>
            <a:ext uri="{FF2B5EF4-FFF2-40B4-BE49-F238E27FC236}">
              <a16:creationId xmlns:a16="http://schemas.microsoft.com/office/drawing/2014/main" id="{A18A14C4-E1C2-482D-BBA2-2A1953EE244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5" name="Text Box 21">
          <a:extLst>
            <a:ext uri="{FF2B5EF4-FFF2-40B4-BE49-F238E27FC236}">
              <a16:creationId xmlns:a16="http://schemas.microsoft.com/office/drawing/2014/main" id="{5ECF39E7-87CD-40B4-90FD-49768120384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6" name="Text Box 22">
          <a:extLst>
            <a:ext uri="{FF2B5EF4-FFF2-40B4-BE49-F238E27FC236}">
              <a16:creationId xmlns:a16="http://schemas.microsoft.com/office/drawing/2014/main" id="{CE0AADB2-4D2A-4573-88C3-84C306E2C3F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7" name="Text Box 23">
          <a:extLst>
            <a:ext uri="{FF2B5EF4-FFF2-40B4-BE49-F238E27FC236}">
              <a16:creationId xmlns:a16="http://schemas.microsoft.com/office/drawing/2014/main" id="{52A5AD3B-8B59-4311-94FB-48CEF0C2DA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8" name="Text Box 24">
          <a:extLst>
            <a:ext uri="{FF2B5EF4-FFF2-40B4-BE49-F238E27FC236}">
              <a16:creationId xmlns:a16="http://schemas.microsoft.com/office/drawing/2014/main" id="{731EA08E-3BD0-423C-A95C-335D9B9C38B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29" name="Text Box 25">
          <a:extLst>
            <a:ext uri="{FF2B5EF4-FFF2-40B4-BE49-F238E27FC236}">
              <a16:creationId xmlns:a16="http://schemas.microsoft.com/office/drawing/2014/main" id="{65B4DC8E-D310-4E5E-91DA-8FF83C9E9C9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0" name="Text Box 26">
          <a:extLst>
            <a:ext uri="{FF2B5EF4-FFF2-40B4-BE49-F238E27FC236}">
              <a16:creationId xmlns:a16="http://schemas.microsoft.com/office/drawing/2014/main" id="{7E4B9BB5-4A9D-4EB7-97DA-B880FD144BF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1" name="Text Box 27">
          <a:extLst>
            <a:ext uri="{FF2B5EF4-FFF2-40B4-BE49-F238E27FC236}">
              <a16:creationId xmlns:a16="http://schemas.microsoft.com/office/drawing/2014/main" id="{23B9CB71-0482-41F0-BD3F-A05C4B2D392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2" name="Text Box 28">
          <a:extLst>
            <a:ext uri="{FF2B5EF4-FFF2-40B4-BE49-F238E27FC236}">
              <a16:creationId xmlns:a16="http://schemas.microsoft.com/office/drawing/2014/main" id="{C62E3BD1-2E33-437C-ABC9-B6ED6D96BA3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3" name="Text Box 29">
          <a:extLst>
            <a:ext uri="{FF2B5EF4-FFF2-40B4-BE49-F238E27FC236}">
              <a16:creationId xmlns:a16="http://schemas.microsoft.com/office/drawing/2014/main" id="{22FA361D-874A-4632-90F8-E79CF1C6209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4" name="Text Box 30">
          <a:extLst>
            <a:ext uri="{FF2B5EF4-FFF2-40B4-BE49-F238E27FC236}">
              <a16:creationId xmlns:a16="http://schemas.microsoft.com/office/drawing/2014/main" id="{097EFBDE-0D9B-4572-A89F-33D0016A437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5" name="Text Box 31">
          <a:extLst>
            <a:ext uri="{FF2B5EF4-FFF2-40B4-BE49-F238E27FC236}">
              <a16:creationId xmlns:a16="http://schemas.microsoft.com/office/drawing/2014/main" id="{87A5CB73-4378-4116-9394-B8D6DEC55DE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6" name="Text Box 32">
          <a:extLst>
            <a:ext uri="{FF2B5EF4-FFF2-40B4-BE49-F238E27FC236}">
              <a16:creationId xmlns:a16="http://schemas.microsoft.com/office/drawing/2014/main" id="{A9C460E3-A61B-473E-9033-297084B5D0F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7" name="Text Box 33">
          <a:extLst>
            <a:ext uri="{FF2B5EF4-FFF2-40B4-BE49-F238E27FC236}">
              <a16:creationId xmlns:a16="http://schemas.microsoft.com/office/drawing/2014/main" id="{8BFD13D4-7840-4D06-9976-FAF533EA572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8" name="Text Box 34">
          <a:extLst>
            <a:ext uri="{FF2B5EF4-FFF2-40B4-BE49-F238E27FC236}">
              <a16:creationId xmlns:a16="http://schemas.microsoft.com/office/drawing/2014/main" id="{5EAAB0FC-0D9D-4575-AFF1-606181798DF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39" name="Text Box 35">
          <a:extLst>
            <a:ext uri="{FF2B5EF4-FFF2-40B4-BE49-F238E27FC236}">
              <a16:creationId xmlns:a16="http://schemas.microsoft.com/office/drawing/2014/main" id="{781D3484-BAD5-47B3-8B36-35431FF7273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0" name="Text Box 36">
          <a:extLst>
            <a:ext uri="{FF2B5EF4-FFF2-40B4-BE49-F238E27FC236}">
              <a16:creationId xmlns:a16="http://schemas.microsoft.com/office/drawing/2014/main" id="{FD36F639-8DF8-4D22-8D1D-6C4931EFB0A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1" name="Text Box 37">
          <a:extLst>
            <a:ext uri="{FF2B5EF4-FFF2-40B4-BE49-F238E27FC236}">
              <a16:creationId xmlns:a16="http://schemas.microsoft.com/office/drawing/2014/main" id="{7AE0D32B-7B0E-429A-9188-3C1E31FC392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2" name="Text Box 38">
          <a:extLst>
            <a:ext uri="{FF2B5EF4-FFF2-40B4-BE49-F238E27FC236}">
              <a16:creationId xmlns:a16="http://schemas.microsoft.com/office/drawing/2014/main" id="{8743587E-20B0-40C1-924C-ACBE1474A4B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3" name="Text Box 39">
          <a:extLst>
            <a:ext uri="{FF2B5EF4-FFF2-40B4-BE49-F238E27FC236}">
              <a16:creationId xmlns:a16="http://schemas.microsoft.com/office/drawing/2014/main" id="{3DF3EA81-AC95-4B81-B2F0-DE5CF21BEDF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4" name="Text Box 40">
          <a:extLst>
            <a:ext uri="{FF2B5EF4-FFF2-40B4-BE49-F238E27FC236}">
              <a16:creationId xmlns:a16="http://schemas.microsoft.com/office/drawing/2014/main" id="{A9AA685D-8303-4600-AE25-6A68939FF9E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5" name="Text Box 41">
          <a:extLst>
            <a:ext uri="{FF2B5EF4-FFF2-40B4-BE49-F238E27FC236}">
              <a16:creationId xmlns:a16="http://schemas.microsoft.com/office/drawing/2014/main" id="{C0EB4DC7-B83A-47FC-8186-07859016A61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6" name="Text Box 42">
          <a:extLst>
            <a:ext uri="{FF2B5EF4-FFF2-40B4-BE49-F238E27FC236}">
              <a16:creationId xmlns:a16="http://schemas.microsoft.com/office/drawing/2014/main" id="{45F7A9C7-37E0-435C-BC1E-662BE4DF7A4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7" name="Text Box 43">
          <a:extLst>
            <a:ext uri="{FF2B5EF4-FFF2-40B4-BE49-F238E27FC236}">
              <a16:creationId xmlns:a16="http://schemas.microsoft.com/office/drawing/2014/main" id="{2E1EB123-064E-494A-BB58-133A07072B0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8" name="Text Box 44">
          <a:extLst>
            <a:ext uri="{FF2B5EF4-FFF2-40B4-BE49-F238E27FC236}">
              <a16:creationId xmlns:a16="http://schemas.microsoft.com/office/drawing/2014/main" id="{BF5FA31B-9BBE-4A7A-8A2B-E6AD59BF407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49" name="Text Box 45">
          <a:extLst>
            <a:ext uri="{FF2B5EF4-FFF2-40B4-BE49-F238E27FC236}">
              <a16:creationId xmlns:a16="http://schemas.microsoft.com/office/drawing/2014/main" id="{E21EC38F-C536-4402-A426-1AC62B8FB43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0" name="Text Box 46">
          <a:extLst>
            <a:ext uri="{FF2B5EF4-FFF2-40B4-BE49-F238E27FC236}">
              <a16:creationId xmlns:a16="http://schemas.microsoft.com/office/drawing/2014/main" id="{04D345D9-EF51-418E-BC32-1377643EA03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1" name="Text Box 47">
          <a:extLst>
            <a:ext uri="{FF2B5EF4-FFF2-40B4-BE49-F238E27FC236}">
              <a16:creationId xmlns:a16="http://schemas.microsoft.com/office/drawing/2014/main" id="{3D426DDB-FC34-4DDD-AAC1-9AE1EF197FE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2" name="Text Box 48">
          <a:extLst>
            <a:ext uri="{FF2B5EF4-FFF2-40B4-BE49-F238E27FC236}">
              <a16:creationId xmlns:a16="http://schemas.microsoft.com/office/drawing/2014/main" id="{FC614E59-AE8B-41A7-93F1-E54AD0AC1EC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3" name="Text Box 49">
          <a:extLst>
            <a:ext uri="{FF2B5EF4-FFF2-40B4-BE49-F238E27FC236}">
              <a16:creationId xmlns:a16="http://schemas.microsoft.com/office/drawing/2014/main" id="{BD314446-CB43-4038-9D68-8C682301E74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4" name="Text Box 50">
          <a:extLst>
            <a:ext uri="{FF2B5EF4-FFF2-40B4-BE49-F238E27FC236}">
              <a16:creationId xmlns:a16="http://schemas.microsoft.com/office/drawing/2014/main" id="{352BD8F5-F456-4FCD-B350-8CE6B66D5B5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5" name="Text Box 51">
          <a:extLst>
            <a:ext uri="{FF2B5EF4-FFF2-40B4-BE49-F238E27FC236}">
              <a16:creationId xmlns:a16="http://schemas.microsoft.com/office/drawing/2014/main" id="{C7971E27-52CF-42A7-A29A-3C0012A7DEE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6" name="Text Box 52">
          <a:extLst>
            <a:ext uri="{FF2B5EF4-FFF2-40B4-BE49-F238E27FC236}">
              <a16:creationId xmlns:a16="http://schemas.microsoft.com/office/drawing/2014/main" id="{21492062-EC65-4EAA-9C40-8CAD629F14C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7" name="Text Box 53">
          <a:extLst>
            <a:ext uri="{FF2B5EF4-FFF2-40B4-BE49-F238E27FC236}">
              <a16:creationId xmlns:a16="http://schemas.microsoft.com/office/drawing/2014/main" id="{1227A367-C8D6-476A-A409-2D07EE51B6F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8" name="Text Box 54">
          <a:extLst>
            <a:ext uri="{FF2B5EF4-FFF2-40B4-BE49-F238E27FC236}">
              <a16:creationId xmlns:a16="http://schemas.microsoft.com/office/drawing/2014/main" id="{1964BEB1-1403-494E-9EA0-38E535768F1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59" name="Text Box 55">
          <a:extLst>
            <a:ext uri="{FF2B5EF4-FFF2-40B4-BE49-F238E27FC236}">
              <a16:creationId xmlns:a16="http://schemas.microsoft.com/office/drawing/2014/main" id="{349E60EC-BE98-4070-A0E0-E7EE13FCD79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0" name="Text Box 56">
          <a:extLst>
            <a:ext uri="{FF2B5EF4-FFF2-40B4-BE49-F238E27FC236}">
              <a16:creationId xmlns:a16="http://schemas.microsoft.com/office/drawing/2014/main" id="{CE9622BD-E563-42D6-929F-57EBC4C6590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1" name="Text Box 57">
          <a:extLst>
            <a:ext uri="{FF2B5EF4-FFF2-40B4-BE49-F238E27FC236}">
              <a16:creationId xmlns:a16="http://schemas.microsoft.com/office/drawing/2014/main" id="{F59FD4C9-127A-4580-AB26-C3F96B8DED2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2" name="Text Box 58">
          <a:extLst>
            <a:ext uri="{FF2B5EF4-FFF2-40B4-BE49-F238E27FC236}">
              <a16:creationId xmlns:a16="http://schemas.microsoft.com/office/drawing/2014/main" id="{4F499666-6AE6-47F0-B904-D09FBA46AE2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3" name="Text Box 59">
          <a:extLst>
            <a:ext uri="{FF2B5EF4-FFF2-40B4-BE49-F238E27FC236}">
              <a16:creationId xmlns:a16="http://schemas.microsoft.com/office/drawing/2014/main" id="{A6E1B813-954D-40DE-874D-4EEBA4B1757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4" name="Text Box 60">
          <a:extLst>
            <a:ext uri="{FF2B5EF4-FFF2-40B4-BE49-F238E27FC236}">
              <a16:creationId xmlns:a16="http://schemas.microsoft.com/office/drawing/2014/main" id="{8B6DC1FC-60A8-45B7-9C8F-A658402BE88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5" name="Text Box 61">
          <a:extLst>
            <a:ext uri="{FF2B5EF4-FFF2-40B4-BE49-F238E27FC236}">
              <a16:creationId xmlns:a16="http://schemas.microsoft.com/office/drawing/2014/main" id="{0EB11B93-3893-4FA4-B01E-6CC331594B3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6" name="Text Box 62">
          <a:extLst>
            <a:ext uri="{FF2B5EF4-FFF2-40B4-BE49-F238E27FC236}">
              <a16:creationId xmlns:a16="http://schemas.microsoft.com/office/drawing/2014/main" id="{6CB66824-43E0-4D32-8C69-35D70C9DFC1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7" name="Text Box 63">
          <a:extLst>
            <a:ext uri="{FF2B5EF4-FFF2-40B4-BE49-F238E27FC236}">
              <a16:creationId xmlns:a16="http://schemas.microsoft.com/office/drawing/2014/main" id="{834444AD-9F44-4800-816D-0D1D41AE196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8" name="Text Box 64">
          <a:extLst>
            <a:ext uri="{FF2B5EF4-FFF2-40B4-BE49-F238E27FC236}">
              <a16:creationId xmlns:a16="http://schemas.microsoft.com/office/drawing/2014/main" id="{494FBD1E-F80C-4348-9279-D673F48AFA6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69" name="Text Box 65">
          <a:extLst>
            <a:ext uri="{FF2B5EF4-FFF2-40B4-BE49-F238E27FC236}">
              <a16:creationId xmlns:a16="http://schemas.microsoft.com/office/drawing/2014/main" id="{2DB7124C-BB9F-430F-859C-E3B717DA3E3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0" name="Text Box 66">
          <a:extLst>
            <a:ext uri="{FF2B5EF4-FFF2-40B4-BE49-F238E27FC236}">
              <a16:creationId xmlns:a16="http://schemas.microsoft.com/office/drawing/2014/main" id="{6FBC74CF-9C0E-426E-AD30-031D0429C34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1" name="Text Box 67">
          <a:extLst>
            <a:ext uri="{FF2B5EF4-FFF2-40B4-BE49-F238E27FC236}">
              <a16:creationId xmlns:a16="http://schemas.microsoft.com/office/drawing/2014/main" id="{621EEA1C-B08A-41FD-AEAD-AC0478FB026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2" name="Text Box 17">
          <a:extLst>
            <a:ext uri="{FF2B5EF4-FFF2-40B4-BE49-F238E27FC236}">
              <a16:creationId xmlns:a16="http://schemas.microsoft.com/office/drawing/2014/main" id="{649F007B-A647-4A84-9DF8-E760C7848F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3" name="Text Box 18">
          <a:extLst>
            <a:ext uri="{FF2B5EF4-FFF2-40B4-BE49-F238E27FC236}">
              <a16:creationId xmlns:a16="http://schemas.microsoft.com/office/drawing/2014/main" id="{37035F20-F639-4FC8-8EDF-7275DCD5F53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4" name="Text Box 19">
          <a:extLst>
            <a:ext uri="{FF2B5EF4-FFF2-40B4-BE49-F238E27FC236}">
              <a16:creationId xmlns:a16="http://schemas.microsoft.com/office/drawing/2014/main" id="{F9435F2A-3E4D-4FA6-8E70-0E382886D20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5" name="Text Box 20">
          <a:extLst>
            <a:ext uri="{FF2B5EF4-FFF2-40B4-BE49-F238E27FC236}">
              <a16:creationId xmlns:a16="http://schemas.microsoft.com/office/drawing/2014/main" id="{C130AD42-AF82-4B36-A9DE-2A929B6BC8F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6" name="Text Box 21">
          <a:extLst>
            <a:ext uri="{FF2B5EF4-FFF2-40B4-BE49-F238E27FC236}">
              <a16:creationId xmlns:a16="http://schemas.microsoft.com/office/drawing/2014/main" id="{FD7F4486-40B5-4B10-AD28-21B1F61C67C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7" name="Text Box 22">
          <a:extLst>
            <a:ext uri="{FF2B5EF4-FFF2-40B4-BE49-F238E27FC236}">
              <a16:creationId xmlns:a16="http://schemas.microsoft.com/office/drawing/2014/main" id="{218707BD-F5D3-4C73-B435-5CCC65C3BD2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8" name="Text Box 23">
          <a:extLst>
            <a:ext uri="{FF2B5EF4-FFF2-40B4-BE49-F238E27FC236}">
              <a16:creationId xmlns:a16="http://schemas.microsoft.com/office/drawing/2014/main" id="{2EA57AC1-FBB0-4284-ACFA-32683190322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79" name="Text Box 24">
          <a:extLst>
            <a:ext uri="{FF2B5EF4-FFF2-40B4-BE49-F238E27FC236}">
              <a16:creationId xmlns:a16="http://schemas.microsoft.com/office/drawing/2014/main" id="{6558A3F3-1318-4FE9-8240-5532E5D8484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0" name="Text Box 25">
          <a:extLst>
            <a:ext uri="{FF2B5EF4-FFF2-40B4-BE49-F238E27FC236}">
              <a16:creationId xmlns:a16="http://schemas.microsoft.com/office/drawing/2014/main" id="{84F89809-CB71-4C16-AD4F-B193C688751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1" name="Text Box 26">
          <a:extLst>
            <a:ext uri="{FF2B5EF4-FFF2-40B4-BE49-F238E27FC236}">
              <a16:creationId xmlns:a16="http://schemas.microsoft.com/office/drawing/2014/main" id="{5F656EE5-616B-447F-8937-11D81DD130D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2" name="Text Box 27">
          <a:extLst>
            <a:ext uri="{FF2B5EF4-FFF2-40B4-BE49-F238E27FC236}">
              <a16:creationId xmlns:a16="http://schemas.microsoft.com/office/drawing/2014/main" id="{D812588A-FA21-4BDC-9921-72E189B1169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3" name="Text Box 28">
          <a:extLst>
            <a:ext uri="{FF2B5EF4-FFF2-40B4-BE49-F238E27FC236}">
              <a16:creationId xmlns:a16="http://schemas.microsoft.com/office/drawing/2014/main" id="{32A75F89-9FBD-4700-A399-E17D59C5D9D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4" name="Text Box 29">
          <a:extLst>
            <a:ext uri="{FF2B5EF4-FFF2-40B4-BE49-F238E27FC236}">
              <a16:creationId xmlns:a16="http://schemas.microsoft.com/office/drawing/2014/main" id="{76649B42-3893-4B1C-84F1-A2E7AF4E815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5" name="Text Box 30">
          <a:extLst>
            <a:ext uri="{FF2B5EF4-FFF2-40B4-BE49-F238E27FC236}">
              <a16:creationId xmlns:a16="http://schemas.microsoft.com/office/drawing/2014/main" id="{5A3694F3-222F-43E5-A41E-03D58129F9C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6" name="Text Box 31">
          <a:extLst>
            <a:ext uri="{FF2B5EF4-FFF2-40B4-BE49-F238E27FC236}">
              <a16:creationId xmlns:a16="http://schemas.microsoft.com/office/drawing/2014/main" id="{54C3D39E-FD6C-4686-858C-45F1C7D858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7" name="Text Box 32">
          <a:extLst>
            <a:ext uri="{FF2B5EF4-FFF2-40B4-BE49-F238E27FC236}">
              <a16:creationId xmlns:a16="http://schemas.microsoft.com/office/drawing/2014/main" id="{4D241B7B-519F-4B51-8EBB-E763EDAC4BF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8" name="Text Box 33">
          <a:extLst>
            <a:ext uri="{FF2B5EF4-FFF2-40B4-BE49-F238E27FC236}">
              <a16:creationId xmlns:a16="http://schemas.microsoft.com/office/drawing/2014/main" id="{A36E362A-24A1-4789-9CEF-44D17D9935C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89" name="Text Box 34">
          <a:extLst>
            <a:ext uri="{FF2B5EF4-FFF2-40B4-BE49-F238E27FC236}">
              <a16:creationId xmlns:a16="http://schemas.microsoft.com/office/drawing/2014/main" id="{9CF114F7-9D95-482C-862F-87A85A61F77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0" name="Text Box 35">
          <a:extLst>
            <a:ext uri="{FF2B5EF4-FFF2-40B4-BE49-F238E27FC236}">
              <a16:creationId xmlns:a16="http://schemas.microsoft.com/office/drawing/2014/main" id="{11A35ABB-C5F7-40DF-9FB6-71F25D72EAB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1" name="Text Box 36">
          <a:extLst>
            <a:ext uri="{FF2B5EF4-FFF2-40B4-BE49-F238E27FC236}">
              <a16:creationId xmlns:a16="http://schemas.microsoft.com/office/drawing/2014/main" id="{C6497ACA-71BE-4052-A9A1-A77D6D1DFA3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2" name="Text Box 37">
          <a:extLst>
            <a:ext uri="{FF2B5EF4-FFF2-40B4-BE49-F238E27FC236}">
              <a16:creationId xmlns:a16="http://schemas.microsoft.com/office/drawing/2014/main" id="{D7A06CF5-325C-4BB0-A357-D6605A76B17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3" name="Text Box 38">
          <a:extLst>
            <a:ext uri="{FF2B5EF4-FFF2-40B4-BE49-F238E27FC236}">
              <a16:creationId xmlns:a16="http://schemas.microsoft.com/office/drawing/2014/main" id="{5EB4A499-331F-4DAF-B50C-0B2B499AE2E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4" name="Text Box 39">
          <a:extLst>
            <a:ext uri="{FF2B5EF4-FFF2-40B4-BE49-F238E27FC236}">
              <a16:creationId xmlns:a16="http://schemas.microsoft.com/office/drawing/2014/main" id="{E6496B21-F094-4460-B011-133E7D2A86F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5" name="Text Box 40">
          <a:extLst>
            <a:ext uri="{FF2B5EF4-FFF2-40B4-BE49-F238E27FC236}">
              <a16:creationId xmlns:a16="http://schemas.microsoft.com/office/drawing/2014/main" id="{3D0F6775-0254-485F-AF4C-204AEAF9A5D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6" name="Text Box 41">
          <a:extLst>
            <a:ext uri="{FF2B5EF4-FFF2-40B4-BE49-F238E27FC236}">
              <a16:creationId xmlns:a16="http://schemas.microsoft.com/office/drawing/2014/main" id="{3E021640-0747-4283-839E-4FB0244A17D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7" name="Text Box 42">
          <a:extLst>
            <a:ext uri="{FF2B5EF4-FFF2-40B4-BE49-F238E27FC236}">
              <a16:creationId xmlns:a16="http://schemas.microsoft.com/office/drawing/2014/main" id="{A66D276B-DDDE-47A4-BD87-B4B02DDD5BA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8" name="Text Box 43">
          <a:extLst>
            <a:ext uri="{FF2B5EF4-FFF2-40B4-BE49-F238E27FC236}">
              <a16:creationId xmlns:a16="http://schemas.microsoft.com/office/drawing/2014/main" id="{6C94B74A-E55B-4DCE-B70D-753DABEC4B6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099" name="Text Box 44">
          <a:extLst>
            <a:ext uri="{FF2B5EF4-FFF2-40B4-BE49-F238E27FC236}">
              <a16:creationId xmlns:a16="http://schemas.microsoft.com/office/drawing/2014/main" id="{00F580E6-2207-4BBC-8D8E-52686142835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0" name="Text Box 45">
          <a:extLst>
            <a:ext uri="{FF2B5EF4-FFF2-40B4-BE49-F238E27FC236}">
              <a16:creationId xmlns:a16="http://schemas.microsoft.com/office/drawing/2014/main" id="{B8F6A53D-977A-4E25-A07D-493EDF4C222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1" name="Text Box 46">
          <a:extLst>
            <a:ext uri="{FF2B5EF4-FFF2-40B4-BE49-F238E27FC236}">
              <a16:creationId xmlns:a16="http://schemas.microsoft.com/office/drawing/2014/main" id="{05269D0B-EA59-4391-8EE9-4D0888952DC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2" name="Text Box 47">
          <a:extLst>
            <a:ext uri="{FF2B5EF4-FFF2-40B4-BE49-F238E27FC236}">
              <a16:creationId xmlns:a16="http://schemas.microsoft.com/office/drawing/2014/main" id="{1CB2E174-2EED-4EA4-BF25-C7DB04DB999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3" name="Text Box 48">
          <a:extLst>
            <a:ext uri="{FF2B5EF4-FFF2-40B4-BE49-F238E27FC236}">
              <a16:creationId xmlns:a16="http://schemas.microsoft.com/office/drawing/2014/main" id="{324CE0B8-9853-480D-9EF3-E989A08F4D3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4" name="Text Box 49">
          <a:extLst>
            <a:ext uri="{FF2B5EF4-FFF2-40B4-BE49-F238E27FC236}">
              <a16:creationId xmlns:a16="http://schemas.microsoft.com/office/drawing/2014/main" id="{AB67B45C-BDBE-4826-B1D3-06AE989AE1F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5" name="Text Box 50">
          <a:extLst>
            <a:ext uri="{FF2B5EF4-FFF2-40B4-BE49-F238E27FC236}">
              <a16:creationId xmlns:a16="http://schemas.microsoft.com/office/drawing/2014/main" id="{635FE7CA-9174-4524-811D-914CCDB182B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6" name="Text Box 51">
          <a:extLst>
            <a:ext uri="{FF2B5EF4-FFF2-40B4-BE49-F238E27FC236}">
              <a16:creationId xmlns:a16="http://schemas.microsoft.com/office/drawing/2014/main" id="{C3ECD73F-4A6A-404A-BF65-CC668C000C0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7" name="Text Box 52">
          <a:extLst>
            <a:ext uri="{FF2B5EF4-FFF2-40B4-BE49-F238E27FC236}">
              <a16:creationId xmlns:a16="http://schemas.microsoft.com/office/drawing/2014/main" id="{DE30D304-8087-4267-A9F6-14C0AF1E1C8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8" name="Text Box 53">
          <a:extLst>
            <a:ext uri="{FF2B5EF4-FFF2-40B4-BE49-F238E27FC236}">
              <a16:creationId xmlns:a16="http://schemas.microsoft.com/office/drawing/2014/main" id="{518C3C98-C807-4B58-BBDF-9FA004762B5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09" name="Text Box 54">
          <a:extLst>
            <a:ext uri="{FF2B5EF4-FFF2-40B4-BE49-F238E27FC236}">
              <a16:creationId xmlns:a16="http://schemas.microsoft.com/office/drawing/2014/main" id="{223B6FC4-27BD-4871-AFD4-0A1EB32255C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0" name="Text Box 55">
          <a:extLst>
            <a:ext uri="{FF2B5EF4-FFF2-40B4-BE49-F238E27FC236}">
              <a16:creationId xmlns:a16="http://schemas.microsoft.com/office/drawing/2014/main" id="{AB7D3019-FD01-49D4-AC89-8D63B921AA9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1" name="Text Box 56">
          <a:extLst>
            <a:ext uri="{FF2B5EF4-FFF2-40B4-BE49-F238E27FC236}">
              <a16:creationId xmlns:a16="http://schemas.microsoft.com/office/drawing/2014/main" id="{D3650190-C6BC-4FB7-A47B-9B72C89D7F3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2" name="Text Box 57">
          <a:extLst>
            <a:ext uri="{FF2B5EF4-FFF2-40B4-BE49-F238E27FC236}">
              <a16:creationId xmlns:a16="http://schemas.microsoft.com/office/drawing/2014/main" id="{D60580C9-56D5-408A-9156-C193D138317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3" name="Text Box 58">
          <a:extLst>
            <a:ext uri="{FF2B5EF4-FFF2-40B4-BE49-F238E27FC236}">
              <a16:creationId xmlns:a16="http://schemas.microsoft.com/office/drawing/2014/main" id="{BDAB8238-8869-4CA4-8258-91DA6BC02BD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4" name="Text Box 59">
          <a:extLst>
            <a:ext uri="{FF2B5EF4-FFF2-40B4-BE49-F238E27FC236}">
              <a16:creationId xmlns:a16="http://schemas.microsoft.com/office/drawing/2014/main" id="{4276992F-F24F-4138-BA18-1FDA33A6B0A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5" name="Text Box 60">
          <a:extLst>
            <a:ext uri="{FF2B5EF4-FFF2-40B4-BE49-F238E27FC236}">
              <a16:creationId xmlns:a16="http://schemas.microsoft.com/office/drawing/2014/main" id="{FECECEAC-A7A1-4B23-91B0-1583290A216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6" name="Text Box 61">
          <a:extLst>
            <a:ext uri="{FF2B5EF4-FFF2-40B4-BE49-F238E27FC236}">
              <a16:creationId xmlns:a16="http://schemas.microsoft.com/office/drawing/2014/main" id="{80F57F43-4E14-4EC3-B8AB-CD5994DA6A5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7" name="Text Box 62">
          <a:extLst>
            <a:ext uri="{FF2B5EF4-FFF2-40B4-BE49-F238E27FC236}">
              <a16:creationId xmlns:a16="http://schemas.microsoft.com/office/drawing/2014/main" id="{23A62B48-0F7B-4EA8-8E7F-1A999D07841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8" name="Text Box 63">
          <a:extLst>
            <a:ext uri="{FF2B5EF4-FFF2-40B4-BE49-F238E27FC236}">
              <a16:creationId xmlns:a16="http://schemas.microsoft.com/office/drawing/2014/main" id="{CEC6052A-C2F8-4593-9439-97B58F3BC50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19" name="Text Box 64">
          <a:extLst>
            <a:ext uri="{FF2B5EF4-FFF2-40B4-BE49-F238E27FC236}">
              <a16:creationId xmlns:a16="http://schemas.microsoft.com/office/drawing/2014/main" id="{A2545185-FC04-4AFE-81AC-4D77E0CEC56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0" name="Text Box 65">
          <a:extLst>
            <a:ext uri="{FF2B5EF4-FFF2-40B4-BE49-F238E27FC236}">
              <a16:creationId xmlns:a16="http://schemas.microsoft.com/office/drawing/2014/main" id="{59525FD3-351B-4C04-99AC-73AC694C49A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1" name="Text Box 66">
          <a:extLst>
            <a:ext uri="{FF2B5EF4-FFF2-40B4-BE49-F238E27FC236}">
              <a16:creationId xmlns:a16="http://schemas.microsoft.com/office/drawing/2014/main" id="{60071EEB-7F97-4EFE-A8EB-EB90C3BF7B1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2" name="Text Box 67">
          <a:extLst>
            <a:ext uri="{FF2B5EF4-FFF2-40B4-BE49-F238E27FC236}">
              <a16:creationId xmlns:a16="http://schemas.microsoft.com/office/drawing/2014/main" id="{823516E3-718B-468F-A777-A5409A92B34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3" name="Text Box 17">
          <a:extLst>
            <a:ext uri="{FF2B5EF4-FFF2-40B4-BE49-F238E27FC236}">
              <a16:creationId xmlns:a16="http://schemas.microsoft.com/office/drawing/2014/main" id="{C74E7004-67CF-4D96-8475-951BECA2F1E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4" name="Text Box 18">
          <a:extLst>
            <a:ext uri="{FF2B5EF4-FFF2-40B4-BE49-F238E27FC236}">
              <a16:creationId xmlns:a16="http://schemas.microsoft.com/office/drawing/2014/main" id="{44CCD399-6FF5-434D-AAC0-9ED4678EAF7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5" name="Text Box 19">
          <a:extLst>
            <a:ext uri="{FF2B5EF4-FFF2-40B4-BE49-F238E27FC236}">
              <a16:creationId xmlns:a16="http://schemas.microsoft.com/office/drawing/2014/main" id="{EA565B5F-98EA-45E1-A29D-9EAE79FDD3A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6" name="Text Box 20">
          <a:extLst>
            <a:ext uri="{FF2B5EF4-FFF2-40B4-BE49-F238E27FC236}">
              <a16:creationId xmlns:a16="http://schemas.microsoft.com/office/drawing/2014/main" id="{DC413E61-99D6-4999-B89D-A505441D5B7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7" name="Text Box 21">
          <a:extLst>
            <a:ext uri="{FF2B5EF4-FFF2-40B4-BE49-F238E27FC236}">
              <a16:creationId xmlns:a16="http://schemas.microsoft.com/office/drawing/2014/main" id="{20AED68B-D588-4B76-A877-7C44FB54817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8" name="Text Box 22">
          <a:extLst>
            <a:ext uri="{FF2B5EF4-FFF2-40B4-BE49-F238E27FC236}">
              <a16:creationId xmlns:a16="http://schemas.microsoft.com/office/drawing/2014/main" id="{370B7CCC-BD7B-4660-8FFD-83C44FC299F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29" name="Text Box 23">
          <a:extLst>
            <a:ext uri="{FF2B5EF4-FFF2-40B4-BE49-F238E27FC236}">
              <a16:creationId xmlns:a16="http://schemas.microsoft.com/office/drawing/2014/main" id="{184CEEED-18B6-4E24-94FD-C78806683AD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0" name="Text Box 24">
          <a:extLst>
            <a:ext uri="{FF2B5EF4-FFF2-40B4-BE49-F238E27FC236}">
              <a16:creationId xmlns:a16="http://schemas.microsoft.com/office/drawing/2014/main" id="{D1CC06AB-BF66-4208-A334-D815B3585A2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1" name="Text Box 25">
          <a:extLst>
            <a:ext uri="{FF2B5EF4-FFF2-40B4-BE49-F238E27FC236}">
              <a16:creationId xmlns:a16="http://schemas.microsoft.com/office/drawing/2014/main" id="{88BD40D6-F4B9-498F-AE41-F1EC2C4F541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2" name="Text Box 26">
          <a:extLst>
            <a:ext uri="{FF2B5EF4-FFF2-40B4-BE49-F238E27FC236}">
              <a16:creationId xmlns:a16="http://schemas.microsoft.com/office/drawing/2014/main" id="{E50AA34F-1515-4E93-98DE-0235AA9C702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3" name="Text Box 27">
          <a:extLst>
            <a:ext uri="{FF2B5EF4-FFF2-40B4-BE49-F238E27FC236}">
              <a16:creationId xmlns:a16="http://schemas.microsoft.com/office/drawing/2014/main" id="{74854A01-2125-486E-ACBE-F009A1EEA97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4" name="Text Box 28">
          <a:extLst>
            <a:ext uri="{FF2B5EF4-FFF2-40B4-BE49-F238E27FC236}">
              <a16:creationId xmlns:a16="http://schemas.microsoft.com/office/drawing/2014/main" id="{5C7508C0-1AC7-4463-97AE-6CF73BF89B2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5" name="Text Box 29">
          <a:extLst>
            <a:ext uri="{FF2B5EF4-FFF2-40B4-BE49-F238E27FC236}">
              <a16:creationId xmlns:a16="http://schemas.microsoft.com/office/drawing/2014/main" id="{E7930D7B-E913-48ED-A8CD-F968DDC7301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6" name="Text Box 33">
          <a:extLst>
            <a:ext uri="{FF2B5EF4-FFF2-40B4-BE49-F238E27FC236}">
              <a16:creationId xmlns:a16="http://schemas.microsoft.com/office/drawing/2014/main" id="{1A423E9B-410E-4BD1-BA8A-419656CE54E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7" name="Text Box 34">
          <a:extLst>
            <a:ext uri="{FF2B5EF4-FFF2-40B4-BE49-F238E27FC236}">
              <a16:creationId xmlns:a16="http://schemas.microsoft.com/office/drawing/2014/main" id="{1581B70A-838E-4AC9-B801-C9408690076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8" name="Text Box 35">
          <a:extLst>
            <a:ext uri="{FF2B5EF4-FFF2-40B4-BE49-F238E27FC236}">
              <a16:creationId xmlns:a16="http://schemas.microsoft.com/office/drawing/2014/main" id="{D081457F-C45B-46E7-A4FA-673582DAB3E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39" name="Text Box 36">
          <a:extLst>
            <a:ext uri="{FF2B5EF4-FFF2-40B4-BE49-F238E27FC236}">
              <a16:creationId xmlns:a16="http://schemas.microsoft.com/office/drawing/2014/main" id="{F633F26E-E8CF-4ABD-AAEC-65ABFAB9C56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0" name="Text Box 37">
          <a:extLst>
            <a:ext uri="{FF2B5EF4-FFF2-40B4-BE49-F238E27FC236}">
              <a16:creationId xmlns:a16="http://schemas.microsoft.com/office/drawing/2014/main" id="{CEC003EB-5E7F-4AA0-A03D-D57457CB56F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1" name="Text Box 38">
          <a:extLst>
            <a:ext uri="{FF2B5EF4-FFF2-40B4-BE49-F238E27FC236}">
              <a16:creationId xmlns:a16="http://schemas.microsoft.com/office/drawing/2014/main" id="{5978C4F0-5524-41F7-845C-25B9A4D461A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2" name="Text Box 39">
          <a:extLst>
            <a:ext uri="{FF2B5EF4-FFF2-40B4-BE49-F238E27FC236}">
              <a16:creationId xmlns:a16="http://schemas.microsoft.com/office/drawing/2014/main" id="{8106251D-26FE-4976-A5D8-429C852BC24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3" name="Text Box 40">
          <a:extLst>
            <a:ext uri="{FF2B5EF4-FFF2-40B4-BE49-F238E27FC236}">
              <a16:creationId xmlns:a16="http://schemas.microsoft.com/office/drawing/2014/main" id="{D7B4E430-CBF9-4347-937C-5DB188A5737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4" name="Text Box 41">
          <a:extLst>
            <a:ext uri="{FF2B5EF4-FFF2-40B4-BE49-F238E27FC236}">
              <a16:creationId xmlns:a16="http://schemas.microsoft.com/office/drawing/2014/main" id="{B276D92D-F63F-4E3D-B585-179F8FED5A3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5" name="Text Box 42">
          <a:extLst>
            <a:ext uri="{FF2B5EF4-FFF2-40B4-BE49-F238E27FC236}">
              <a16:creationId xmlns:a16="http://schemas.microsoft.com/office/drawing/2014/main" id="{8E6B0A2C-A9A3-43FE-BC13-16B19D0DD71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6" name="Text Box 43">
          <a:extLst>
            <a:ext uri="{FF2B5EF4-FFF2-40B4-BE49-F238E27FC236}">
              <a16:creationId xmlns:a16="http://schemas.microsoft.com/office/drawing/2014/main" id="{8FB97077-61B0-4483-942F-1C12A49A951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7" name="Text Box 44">
          <a:extLst>
            <a:ext uri="{FF2B5EF4-FFF2-40B4-BE49-F238E27FC236}">
              <a16:creationId xmlns:a16="http://schemas.microsoft.com/office/drawing/2014/main" id="{8B65FD71-E288-4999-81F3-8ACC7594ACF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8" name="Text Box 45">
          <a:extLst>
            <a:ext uri="{FF2B5EF4-FFF2-40B4-BE49-F238E27FC236}">
              <a16:creationId xmlns:a16="http://schemas.microsoft.com/office/drawing/2014/main" id="{FC337170-450D-408E-ADF6-369E97D7EED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49" name="Text Box 46">
          <a:extLst>
            <a:ext uri="{FF2B5EF4-FFF2-40B4-BE49-F238E27FC236}">
              <a16:creationId xmlns:a16="http://schemas.microsoft.com/office/drawing/2014/main" id="{63BCCB6E-7516-48B4-BBD2-490647D46A6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0" name="Text Box 47">
          <a:extLst>
            <a:ext uri="{FF2B5EF4-FFF2-40B4-BE49-F238E27FC236}">
              <a16:creationId xmlns:a16="http://schemas.microsoft.com/office/drawing/2014/main" id="{5B3AF163-B05A-473A-8561-790CA19F3A5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1" name="Text Box 48">
          <a:extLst>
            <a:ext uri="{FF2B5EF4-FFF2-40B4-BE49-F238E27FC236}">
              <a16:creationId xmlns:a16="http://schemas.microsoft.com/office/drawing/2014/main" id="{FACBAC6C-FDE3-49DD-9E84-8691C82315E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2" name="Text Box 49">
          <a:extLst>
            <a:ext uri="{FF2B5EF4-FFF2-40B4-BE49-F238E27FC236}">
              <a16:creationId xmlns:a16="http://schemas.microsoft.com/office/drawing/2014/main" id="{A040BCFE-F6A2-4877-A7B7-0607732FF22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3" name="Text Box 50">
          <a:extLst>
            <a:ext uri="{FF2B5EF4-FFF2-40B4-BE49-F238E27FC236}">
              <a16:creationId xmlns:a16="http://schemas.microsoft.com/office/drawing/2014/main" id="{5FF551E9-0901-4E50-9A69-9B87BACA324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4" name="Text Box 51">
          <a:extLst>
            <a:ext uri="{FF2B5EF4-FFF2-40B4-BE49-F238E27FC236}">
              <a16:creationId xmlns:a16="http://schemas.microsoft.com/office/drawing/2014/main" id="{602CB709-1581-4A0D-AEEE-098AB00A832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5" name="Text Box 52">
          <a:extLst>
            <a:ext uri="{FF2B5EF4-FFF2-40B4-BE49-F238E27FC236}">
              <a16:creationId xmlns:a16="http://schemas.microsoft.com/office/drawing/2014/main" id="{E2363ABE-3F32-4FBB-A8A7-CD5B92FCC97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6" name="Text Box 53">
          <a:extLst>
            <a:ext uri="{FF2B5EF4-FFF2-40B4-BE49-F238E27FC236}">
              <a16:creationId xmlns:a16="http://schemas.microsoft.com/office/drawing/2014/main" id="{EE244E56-4E89-4307-BA6A-08C96D0BCE9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7" name="Text Box 54">
          <a:extLst>
            <a:ext uri="{FF2B5EF4-FFF2-40B4-BE49-F238E27FC236}">
              <a16:creationId xmlns:a16="http://schemas.microsoft.com/office/drawing/2014/main" id="{1BA753B1-011C-48D1-8C5C-6B9AC472A31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8" name="Text Box 55">
          <a:extLst>
            <a:ext uri="{FF2B5EF4-FFF2-40B4-BE49-F238E27FC236}">
              <a16:creationId xmlns:a16="http://schemas.microsoft.com/office/drawing/2014/main" id="{F13FA33C-990D-4429-BA98-D801FE0F810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59" name="Text Box 56">
          <a:extLst>
            <a:ext uri="{FF2B5EF4-FFF2-40B4-BE49-F238E27FC236}">
              <a16:creationId xmlns:a16="http://schemas.microsoft.com/office/drawing/2014/main" id="{5CE4E006-EBDF-48A1-89CD-FF540729CB9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0" name="Text Box 57">
          <a:extLst>
            <a:ext uri="{FF2B5EF4-FFF2-40B4-BE49-F238E27FC236}">
              <a16:creationId xmlns:a16="http://schemas.microsoft.com/office/drawing/2014/main" id="{2F1C361D-F26C-40FB-B3D5-B19CBC5147D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1" name="Text Box 58">
          <a:extLst>
            <a:ext uri="{FF2B5EF4-FFF2-40B4-BE49-F238E27FC236}">
              <a16:creationId xmlns:a16="http://schemas.microsoft.com/office/drawing/2014/main" id="{3A967758-C3C8-48F7-9A92-3F5DA11247A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2" name="Text Box 59">
          <a:extLst>
            <a:ext uri="{FF2B5EF4-FFF2-40B4-BE49-F238E27FC236}">
              <a16:creationId xmlns:a16="http://schemas.microsoft.com/office/drawing/2014/main" id="{BBBEC8A1-6667-44A2-9321-DDA5A053900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3" name="Text Box 60">
          <a:extLst>
            <a:ext uri="{FF2B5EF4-FFF2-40B4-BE49-F238E27FC236}">
              <a16:creationId xmlns:a16="http://schemas.microsoft.com/office/drawing/2014/main" id="{5721DF24-86DE-463B-81DC-292F21C0FDC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4" name="Text Box 61">
          <a:extLst>
            <a:ext uri="{FF2B5EF4-FFF2-40B4-BE49-F238E27FC236}">
              <a16:creationId xmlns:a16="http://schemas.microsoft.com/office/drawing/2014/main" id="{CD1FDDD9-F375-489D-BDD7-599EAF7AD66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5" name="Text Box 62">
          <a:extLst>
            <a:ext uri="{FF2B5EF4-FFF2-40B4-BE49-F238E27FC236}">
              <a16:creationId xmlns:a16="http://schemas.microsoft.com/office/drawing/2014/main" id="{4FCA2D1B-0E69-48E4-BBFC-65C9A966365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6" name="Text Box 63">
          <a:extLst>
            <a:ext uri="{FF2B5EF4-FFF2-40B4-BE49-F238E27FC236}">
              <a16:creationId xmlns:a16="http://schemas.microsoft.com/office/drawing/2014/main" id="{235CD5BB-C6C6-4BBA-B973-20F79F2C1EA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7" name="Text Box 64">
          <a:extLst>
            <a:ext uri="{FF2B5EF4-FFF2-40B4-BE49-F238E27FC236}">
              <a16:creationId xmlns:a16="http://schemas.microsoft.com/office/drawing/2014/main" id="{CC9B77B6-C9B6-499E-84BC-BFB0594A112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8" name="Text Box 65">
          <a:extLst>
            <a:ext uri="{FF2B5EF4-FFF2-40B4-BE49-F238E27FC236}">
              <a16:creationId xmlns:a16="http://schemas.microsoft.com/office/drawing/2014/main" id="{FFCD5CA3-37FA-40F9-BFC0-E31645AD481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69" name="Text Box 66">
          <a:extLst>
            <a:ext uri="{FF2B5EF4-FFF2-40B4-BE49-F238E27FC236}">
              <a16:creationId xmlns:a16="http://schemas.microsoft.com/office/drawing/2014/main" id="{921E85C7-98B6-4EA8-AFE1-8B9BC7BE178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0" name="Text Box 67">
          <a:extLst>
            <a:ext uri="{FF2B5EF4-FFF2-40B4-BE49-F238E27FC236}">
              <a16:creationId xmlns:a16="http://schemas.microsoft.com/office/drawing/2014/main" id="{ED045608-4875-4012-88D7-BB870B5D4DA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1" name="Text Box 17">
          <a:extLst>
            <a:ext uri="{FF2B5EF4-FFF2-40B4-BE49-F238E27FC236}">
              <a16:creationId xmlns:a16="http://schemas.microsoft.com/office/drawing/2014/main" id="{AB8CD998-DA44-4B3B-91F3-8B21BE67DD6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2" name="Text Box 18">
          <a:extLst>
            <a:ext uri="{FF2B5EF4-FFF2-40B4-BE49-F238E27FC236}">
              <a16:creationId xmlns:a16="http://schemas.microsoft.com/office/drawing/2014/main" id="{B8014250-CD40-4E3C-9153-952CB78D6FB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3" name="Text Box 19">
          <a:extLst>
            <a:ext uri="{FF2B5EF4-FFF2-40B4-BE49-F238E27FC236}">
              <a16:creationId xmlns:a16="http://schemas.microsoft.com/office/drawing/2014/main" id="{BAC54410-EB71-453A-A4A0-D0EF4D9485B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4" name="Text Box 20">
          <a:extLst>
            <a:ext uri="{FF2B5EF4-FFF2-40B4-BE49-F238E27FC236}">
              <a16:creationId xmlns:a16="http://schemas.microsoft.com/office/drawing/2014/main" id="{03F96A54-FE54-4C0C-9CE0-93BB94BEC7A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5" name="Text Box 21">
          <a:extLst>
            <a:ext uri="{FF2B5EF4-FFF2-40B4-BE49-F238E27FC236}">
              <a16:creationId xmlns:a16="http://schemas.microsoft.com/office/drawing/2014/main" id="{CD0B4430-2D09-4F47-A1EF-7831F59CCA6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6" name="Text Box 22">
          <a:extLst>
            <a:ext uri="{FF2B5EF4-FFF2-40B4-BE49-F238E27FC236}">
              <a16:creationId xmlns:a16="http://schemas.microsoft.com/office/drawing/2014/main" id="{43DEE21F-93D3-4842-B96F-2F773ACFF84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7" name="Text Box 23">
          <a:extLst>
            <a:ext uri="{FF2B5EF4-FFF2-40B4-BE49-F238E27FC236}">
              <a16:creationId xmlns:a16="http://schemas.microsoft.com/office/drawing/2014/main" id="{BE167882-7088-4F7E-9181-CA253742559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8" name="Text Box 24">
          <a:extLst>
            <a:ext uri="{FF2B5EF4-FFF2-40B4-BE49-F238E27FC236}">
              <a16:creationId xmlns:a16="http://schemas.microsoft.com/office/drawing/2014/main" id="{D61C2A87-8AC0-4655-920F-9D0FA633FE5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79" name="Text Box 25">
          <a:extLst>
            <a:ext uri="{FF2B5EF4-FFF2-40B4-BE49-F238E27FC236}">
              <a16:creationId xmlns:a16="http://schemas.microsoft.com/office/drawing/2014/main" id="{80E31111-2AEF-4D44-8599-59BF89BA1FE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0" name="Text Box 26">
          <a:extLst>
            <a:ext uri="{FF2B5EF4-FFF2-40B4-BE49-F238E27FC236}">
              <a16:creationId xmlns:a16="http://schemas.microsoft.com/office/drawing/2014/main" id="{1AB216B9-E5E2-421F-9D08-28EC5153601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1" name="Text Box 27">
          <a:extLst>
            <a:ext uri="{FF2B5EF4-FFF2-40B4-BE49-F238E27FC236}">
              <a16:creationId xmlns:a16="http://schemas.microsoft.com/office/drawing/2014/main" id="{FF27F306-F18A-4F95-9159-4B6042D23E5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2" name="Text Box 28">
          <a:extLst>
            <a:ext uri="{FF2B5EF4-FFF2-40B4-BE49-F238E27FC236}">
              <a16:creationId xmlns:a16="http://schemas.microsoft.com/office/drawing/2014/main" id="{4A62CA87-2F1E-4BF5-A67D-723997CFCAD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3" name="Text Box 29">
          <a:extLst>
            <a:ext uri="{FF2B5EF4-FFF2-40B4-BE49-F238E27FC236}">
              <a16:creationId xmlns:a16="http://schemas.microsoft.com/office/drawing/2014/main" id="{41E0096C-8B53-4F1B-BC2C-974E34A4CD6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4" name="Text Box 30">
          <a:extLst>
            <a:ext uri="{FF2B5EF4-FFF2-40B4-BE49-F238E27FC236}">
              <a16:creationId xmlns:a16="http://schemas.microsoft.com/office/drawing/2014/main" id="{05339207-39A2-4B7A-B43D-E47DDC189AC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5" name="Text Box 31">
          <a:extLst>
            <a:ext uri="{FF2B5EF4-FFF2-40B4-BE49-F238E27FC236}">
              <a16:creationId xmlns:a16="http://schemas.microsoft.com/office/drawing/2014/main" id="{9D8F19E7-CBB7-4185-9C70-5DE826A4A60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6" name="Text Box 32">
          <a:extLst>
            <a:ext uri="{FF2B5EF4-FFF2-40B4-BE49-F238E27FC236}">
              <a16:creationId xmlns:a16="http://schemas.microsoft.com/office/drawing/2014/main" id="{EC759B3E-CE70-4196-BC32-D4ADFE5B251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7" name="Text Box 33">
          <a:extLst>
            <a:ext uri="{FF2B5EF4-FFF2-40B4-BE49-F238E27FC236}">
              <a16:creationId xmlns:a16="http://schemas.microsoft.com/office/drawing/2014/main" id="{E8A13B13-B7E7-4C48-BD8E-C6C31A77902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8" name="Text Box 34">
          <a:extLst>
            <a:ext uri="{FF2B5EF4-FFF2-40B4-BE49-F238E27FC236}">
              <a16:creationId xmlns:a16="http://schemas.microsoft.com/office/drawing/2014/main" id="{43786081-FCA5-4099-B7A0-F33A647C4AB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89" name="Text Box 35">
          <a:extLst>
            <a:ext uri="{FF2B5EF4-FFF2-40B4-BE49-F238E27FC236}">
              <a16:creationId xmlns:a16="http://schemas.microsoft.com/office/drawing/2014/main" id="{0ACB7D80-6EC2-411F-AAF0-718EB707252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0" name="Text Box 36">
          <a:extLst>
            <a:ext uri="{FF2B5EF4-FFF2-40B4-BE49-F238E27FC236}">
              <a16:creationId xmlns:a16="http://schemas.microsoft.com/office/drawing/2014/main" id="{33D2C108-2317-4675-B6EB-00C1DACBACD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1" name="Text Box 37">
          <a:extLst>
            <a:ext uri="{FF2B5EF4-FFF2-40B4-BE49-F238E27FC236}">
              <a16:creationId xmlns:a16="http://schemas.microsoft.com/office/drawing/2014/main" id="{F43F8242-114D-4A17-9EE9-6F8AA0EA722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2" name="Text Box 38">
          <a:extLst>
            <a:ext uri="{FF2B5EF4-FFF2-40B4-BE49-F238E27FC236}">
              <a16:creationId xmlns:a16="http://schemas.microsoft.com/office/drawing/2014/main" id="{F91186D3-C3F6-4128-AA73-EE100577E34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3" name="Text Box 39">
          <a:extLst>
            <a:ext uri="{FF2B5EF4-FFF2-40B4-BE49-F238E27FC236}">
              <a16:creationId xmlns:a16="http://schemas.microsoft.com/office/drawing/2014/main" id="{A109A40A-4E6F-415A-817C-AAD635C35A7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4" name="Text Box 40">
          <a:extLst>
            <a:ext uri="{FF2B5EF4-FFF2-40B4-BE49-F238E27FC236}">
              <a16:creationId xmlns:a16="http://schemas.microsoft.com/office/drawing/2014/main" id="{AF52A446-E340-4BC9-9A57-699D8363957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5" name="Text Box 41">
          <a:extLst>
            <a:ext uri="{FF2B5EF4-FFF2-40B4-BE49-F238E27FC236}">
              <a16:creationId xmlns:a16="http://schemas.microsoft.com/office/drawing/2014/main" id="{D5E5B0D7-C2ED-4A0D-B1AD-46D15B4A6F3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6" name="Text Box 42">
          <a:extLst>
            <a:ext uri="{FF2B5EF4-FFF2-40B4-BE49-F238E27FC236}">
              <a16:creationId xmlns:a16="http://schemas.microsoft.com/office/drawing/2014/main" id="{15689CF5-A745-4911-A386-D88BE704C9E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7" name="Text Box 43">
          <a:extLst>
            <a:ext uri="{FF2B5EF4-FFF2-40B4-BE49-F238E27FC236}">
              <a16:creationId xmlns:a16="http://schemas.microsoft.com/office/drawing/2014/main" id="{217BDFA5-1CF3-4D87-9CD8-576390C55D4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8" name="Text Box 44">
          <a:extLst>
            <a:ext uri="{FF2B5EF4-FFF2-40B4-BE49-F238E27FC236}">
              <a16:creationId xmlns:a16="http://schemas.microsoft.com/office/drawing/2014/main" id="{F35A93C2-2857-42B6-A925-8BC18647371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199" name="Text Box 45">
          <a:extLst>
            <a:ext uri="{FF2B5EF4-FFF2-40B4-BE49-F238E27FC236}">
              <a16:creationId xmlns:a16="http://schemas.microsoft.com/office/drawing/2014/main" id="{269716F3-88A7-4CCB-9C14-2F29B08820A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0" name="Text Box 46">
          <a:extLst>
            <a:ext uri="{FF2B5EF4-FFF2-40B4-BE49-F238E27FC236}">
              <a16:creationId xmlns:a16="http://schemas.microsoft.com/office/drawing/2014/main" id="{CD3090EC-285F-4F77-B07E-433F3349853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1" name="Text Box 47">
          <a:extLst>
            <a:ext uri="{FF2B5EF4-FFF2-40B4-BE49-F238E27FC236}">
              <a16:creationId xmlns:a16="http://schemas.microsoft.com/office/drawing/2014/main" id="{9DCB686B-3E7E-4BBE-8BCD-B1E50D32DE1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2" name="Text Box 48">
          <a:extLst>
            <a:ext uri="{FF2B5EF4-FFF2-40B4-BE49-F238E27FC236}">
              <a16:creationId xmlns:a16="http://schemas.microsoft.com/office/drawing/2014/main" id="{212EB1C9-B341-4FAD-A33C-A4A689209A8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3" name="Text Box 49">
          <a:extLst>
            <a:ext uri="{FF2B5EF4-FFF2-40B4-BE49-F238E27FC236}">
              <a16:creationId xmlns:a16="http://schemas.microsoft.com/office/drawing/2014/main" id="{ABFE4E1F-C471-4E17-A7EA-13BAEBE5C72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4" name="Text Box 50">
          <a:extLst>
            <a:ext uri="{FF2B5EF4-FFF2-40B4-BE49-F238E27FC236}">
              <a16:creationId xmlns:a16="http://schemas.microsoft.com/office/drawing/2014/main" id="{2EC2833D-24D6-4558-BB2E-6C85223FA4A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5" name="Text Box 51">
          <a:extLst>
            <a:ext uri="{FF2B5EF4-FFF2-40B4-BE49-F238E27FC236}">
              <a16:creationId xmlns:a16="http://schemas.microsoft.com/office/drawing/2014/main" id="{28A69A3A-8DCA-45AB-A680-89B09BDB173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6" name="Text Box 52">
          <a:extLst>
            <a:ext uri="{FF2B5EF4-FFF2-40B4-BE49-F238E27FC236}">
              <a16:creationId xmlns:a16="http://schemas.microsoft.com/office/drawing/2014/main" id="{46202E3E-5A4C-4D1D-8BD0-62C370C70D8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7" name="Text Box 53">
          <a:extLst>
            <a:ext uri="{FF2B5EF4-FFF2-40B4-BE49-F238E27FC236}">
              <a16:creationId xmlns:a16="http://schemas.microsoft.com/office/drawing/2014/main" id="{0A19AFA2-BDD8-4C22-A152-8C0EBD3D479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8" name="Text Box 54">
          <a:extLst>
            <a:ext uri="{FF2B5EF4-FFF2-40B4-BE49-F238E27FC236}">
              <a16:creationId xmlns:a16="http://schemas.microsoft.com/office/drawing/2014/main" id="{746028A2-B760-4515-B8E5-ABAF94D8CA6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09" name="Text Box 55">
          <a:extLst>
            <a:ext uri="{FF2B5EF4-FFF2-40B4-BE49-F238E27FC236}">
              <a16:creationId xmlns:a16="http://schemas.microsoft.com/office/drawing/2014/main" id="{571C6103-9A18-441F-BEF2-3381DD5BA8B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0" name="Text Box 56">
          <a:extLst>
            <a:ext uri="{FF2B5EF4-FFF2-40B4-BE49-F238E27FC236}">
              <a16:creationId xmlns:a16="http://schemas.microsoft.com/office/drawing/2014/main" id="{52F491A2-C7C1-4F98-8AD2-EF5AF2662BD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1" name="Text Box 57">
          <a:extLst>
            <a:ext uri="{FF2B5EF4-FFF2-40B4-BE49-F238E27FC236}">
              <a16:creationId xmlns:a16="http://schemas.microsoft.com/office/drawing/2014/main" id="{CDCD4D81-F13E-4BA6-80D7-0E6ADA26CDD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2" name="Text Box 58">
          <a:extLst>
            <a:ext uri="{FF2B5EF4-FFF2-40B4-BE49-F238E27FC236}">
              <a16:creationId xmlns:a16="http://schemas.microsoft.com/office/drawing/2014/main" id="{4C68E42A-7EB7-4BF1-A48F-B2A1665F7A2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3" name="Text Box 59">
          <a:extLst>
            <a:ext uri="{FF2B5EF4-FFF2-40B4-BE49-F238E27FC236}">
              <a16:creationId xmlns:a16="http://schemas.microsoft.com/office/drawing/2014/main" id="{E9547094-7782-46FD-ABFE-9B57B56A4D1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4" name="Text Box 60">
          <a:extLst>
            <a:ext uri="{FF2B5EF4-FFF2-40B4-BE49-F238E27FC236}">
              <a16:creationId xmlns:a16="http://schemas.microsoft.com/office/drawing/2014/main" id="{9DEEC826-E74F-4657-B5DA-A7DD391491B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5" name="Text Box 61">
          <a:extLst>
            <a:ext uri="{FF2B5EF4-FFF2-40B4-BE49-F238E27FC236}">
              <a16:creationId xmlns:a16="http://schemas.microsoft.com/office/drawing/2014/main" id="{78FDE0DE-7343-441C-A000-A5D2B3C8EB9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6" name="Text Box 62">
          <a:extLst>
            <a:ext uri="{FF2B5EF4-FFF2-40B4-BE49-F238E27FC236}">
              <a16:creationId xmlns:a16="http://schemas.microsoft.com/office/drawing/2014/main" id="{888F9D15-BA6E-448E-8B42-EE0CE54FBA9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7" name="Text Box 63">
          <a:extLst>
            <a:ext uri="{FF2B5EF4-FFF2-40B4-BE49-F238E27FC236}">
              <a16:creationId xmlns:a16="http://schemas.microsoft.com/office/drawing/2014/main" id="{8DB57886-5F50-499D-9F2C-145F3946B06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8" name="Text Box 64">
          <a:extLst>
            <a:ext uri="{FF2B5EF4-FFF2-40B4-BE49-F238E27FC236}">
              <a16:creationId xmlns:a16="http://schemas.microsoft.com/office/drawing/2014/main" id="{4BB2407F-E9ED-4E37-8262-DD73F86E408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19" name="Text Box 65">
          <a:extLst>
            <a:ext uri="{FF2B5EF4-FFF2-40B4-BE49-F238E27FC236}">
              <a16:creationId xmlns:a16="http://schemas.microsoft.com/office/drawing/2014/main" id="{0414F977-F53B-4422-9E59-B9A046BF1C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20" name="Text Box 66">
          <a:extLst>
            <a:ext uri="{FF2B5EF4-FFF2-40B4-BE49-F238E27FC236}">
              <a16:creationId xmlns:a16="http://schemas.microsoft.com/office/drawing/2014/main" id="{7520B6D4-EEFD-49DD-BA24-E3E919E82EC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221" name="Text Box 67">
          <a:extLst>
            <a:ext uri="{FF2B5EF4-FFF2-40B4-BE49-F238E27FC236}">
              <a16:creationId xmlns:a16="http://schemas.microsoft.com/office/drawing/2014/main" id="{407CAB8E-1121-4FB5-AB7E-AF10CD03ECE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2" name="Text Box 17">
          <a:extLst>
            <a:ext uri="{FF2B5EF4-FFF2-40B4-BE49-F238E27FC236}">
              <a16:creationId xmlns:a16="http://schemas.microsoft.com/office/drawing/2014/main" id="{ED1EDF58-58F0-4708-BF18-EC3299D31A8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3" name="Text Box 18">
          <a:extLst>
            <a:ext uri="{FF2B5EF4-FFF2-40B4-BE49-F238E27FC236}">
              <a16:creationId xmlns:a16="http://schemas.microsoft.com/office/drawing/2014/main" id="{5BF419C4-3E5B-47B0-92D7-E990A2B1239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4" name="Text Box 19">
          <a:extLst>
            <a:ext uri="{FF2B5EF4-FFF2-40B4-BE49-F238E27FC236}">
              <a16:creationId xmlns:a16="http://schemas.microsoft.com/office/drawing/2014/main" id="{AF8EAD58-993E-4417-A39F-2447FAE1D33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5" name="Text Box 20">
          <a:extLst>
            <a:ext uri="{FF2B5EF4-FFF2-40B4-BE49-F238E27FC236}">
              <a16:creationId xmlns:a16="http://schemas.microsoft.com/office/drawing/2014/main" id="{1294A440-D358-4FD9-A5D9-D392621BF75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6" name="Text Box 21">
          <a:extLst>
            <a:ext uri="{FF2B5EF4-FFF2-40B4-BE49-F238E27FC236}">
              <a16:creationId xmlns:a16="http://schemas.microsoft.com/office/drawing/2014/main" id="{A2D32E2F-11C6-4C32-A81C-DB174BA379A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7" name="Text Box 22">
          <a:extLst>
            <a:ext uri="{FF2B5EF4-FFF2-40B4-BE49-F238E27FC236}">
              <a16:creationId xmlns:a16="http://schemas.microsoft.com/office/drawing/2014/main" id="{D7568BBD-D573-4499-8574-AB1F54E65549}"/>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8" name="Text Box 23">
          <a:extLst>
            <a:ext uri="{FF2B5EF4-FFF2-40B4-BE49-F238E27FC236}">
              <a16:creationId xmlns:a16="http://schemas.microsoft.com/office/drawing/2014/main" id="{F579FE42-7831-401F-8FF3-4F4B0F95BA1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29" name="Text Box 24">
          <a:extLst>
            <a:ext uri="{FF2B5EF4-FFF2-40B4-BE49-F238E27FC236}">
              <a16:creationId xmlns:a16="http://schemas.microsoft.com/office/drawing/2014/main" id="{87BE332A-353E-4DCA-A354-BC574D768FEF}"/>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0" name="Text Box 25">
          <a:extLst>
            <a:ext uri="{FF2B5EF4-FFF2-40B4-BE49-F238E27FC236}">
              <a16:creationId xmlns:a16="http://schemas.microsoft.com/office/drawing/2014/main" id="{8C0FE085-152A-4132-87A3-0FB42FBD459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1" name="Text Box 26">
          <a:extLst>
            <a:ext uri="{FF2B5EF4-FFF2-40B4-BE49-F238E27FC236}">
              <a16:creationId xmlns:a16="http://schemas.microsoft.com/office/drawing/2014/main" id="{5C8D0E01-0C94-4E2D-BED1-1256FB5A2E8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2" name="Text Box 27">
          <a:extLst>
            <a:ext uri="{FF2B5EF4-FFF2-40B4-BE49-F238E27FC236}">
              <a16:creationId xmlns:a16="http://schemas.microsoft.com/office/drawing/2014/main" id="{5DD87DC5-3E5F-4BB1-8105-9B176FE35F6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3" name="Text Box 28">
          <a:extLst>
            <a:ext uri="{FF2B5EF4-FFF2-40B4-BE49-F238E27FC236}">
              <a16:creationId xmlns:a16="http://schemas.microsoft.com/office/drawing/2014/main" id="{1921B634-5178-457D-9E5C-09A7EE60B58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4" name="Text Box 29">
          <a:extLst>
            <a:ext uri="{FF2B5EF4-FFF2-40B4-BE49-F238E27FC236}">
              <a16:creationId xmlns:a16="http://schemas.microsoft.com/office/drawing/2014/main" id="{55F9D9EA-BF7A-475F-B5A7-6013CE813DA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5" name="Text Box 30">
          <a:extLst>
            <a:ext uri="{FF2B5EF4-FFF2-40B4-BE49-F238E27FC236}">
              <a16:creationId xmlns:a16="http://schemas.microsoft.com/office/drawing/2014/main" id="{3A3CC377-6254-4FAD-8597-320599EC967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6" name="Text Box 31">
          <a:extLst>
            <a:ext uri="{FF2B5EF4-FFF2-40B4-BE49-F238E27FC236}">
              <a16:creationId xmlns:a16="http://schemas.microsoft.com/office/drawing/2014/main" id="{D4FED20D-8AFB-47BA-89EA-061062F68F7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7" name="Text Box 32">
          <a:extLst>
            <a:ext uri="{FF2B5EF4-FFF2-40B4-BE49-F238E27FC236}">
              <a16:creationId xmlns:a16="http://schemas.microsoft.com/office/drawing/2014/main" id="{C1A01D1B-62D5-4904-81EE-D768CA8CBF9A}"/>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8" name="Text Box 33">
          <a:extLst>
            <a:ext uri="{FF2B5EF4-FFF2-40B4-BE49-F238E27FC236}">
              <a16:creationId xmlns:a16="http://schemas.microsoft.com/office/drawing/2014/main" id="{665238E0-ACFD-45CF-8124-76F9760B5ACA}"/>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39" name="Text Box 34">
          <a:extLst>
            <a:ext uri="{FF2B5EF4-FFF2-40B4-BE49-F238E27FC236}">
              <a16:creationId xmlns:a16="http://schemas.microsoft.com/office/drawing/2014/main" id="{1A48BC17-8FBD-4EDA-B327-7E8C47A9A03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0" name="Text Box 35">
          <a:extLst>
            <a:ext uri="{FF2B5EF4-FFF2-40B4-BE49-F238E27FC236}">
              <a16:creationId xmlns:a16="http://schemas.microsoft.com/office/drawing/2014/main" id="{88817C33-AD8E-402D-A019-71BCF758AC0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1" name="Text Box 36">
          <a:extLst>
            <a:ext uri="{FF2B5EF4-FFF2-40B4-BE49-F238E27FC236}">
              <a16:creationId xmlns:a16="http://schemas.microsoft.com/office/drawing/2014/main" id="{C2A4A5A3-E0E5-41D5-9EFA-9335DF00434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2" name="Text Box 37">
          <a:extLst>
            <a:ext uri="{FF2B5EF4-FFF2-40B4-BE49-F238E27FC236}">
              <a16:creationId xmlns:a16="http://schemas.microsoft.com/office/drawing/2014/main" id="{D61B051E-01AA-44BD-93B4-C27CEF0131E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3" name="Text Box 38">
          <a:extLst>
            <a:ext uri="{FF2B5EF4-FFF2-40B4-BE49-F238E27FC236}">
              <a16:creationId xmlns:a16="http://schemas.microsoft.com/office/drawing/2014/main" id="{D11CDD6B-ECFA-45CD-B029-19D8A2236DD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4" name="Text Box 39">
          <a:extLst>
            <a:ext uri="{FF2B5EF4-FFF2-40B4-BE49-F238E27FC236}">
              <a16:creationId xmlns:a16="http://schemas.microsoft.com/office/drawing/2014/main" id="{69B26C4C-8A77-47B1-89FB-EAE41E92DFA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5" name="Text Box 40">
          <a:extLst>
            <a:ext uri="{FF2B5EF4-FFF2-40B4-BE49-F238E27FC236}">
              <a16:creationId xmlns:a16="http://schemas.microsoft.com/office/drawing/2014/main" id="{A3C7CE50-7B18-4F72-81B4-0C673B607DE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6" name="Text Box 41">
          <a:extLst>
            <a:ext uri="{FF2B5EF4-FFF2-40B4-BE49-F238E27FC236}">
              <a16:creationId xmlns:a16="http://schemas.microsoft.com/office/drawing/2014/main" id="{FD3676D0-62DC-489C-BA82-D6055E6A864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7" name="Text Box 42">
          <a:extLst>
            <a:ext uri="{FF2B5EF4-FFF2-40B4-BE49-F238E27FC236}">
              <a16:creationId xmlns:a16="http://schemas.microsoft.com/office/drawing/2014/main" id="{6DFE8E64-3BF5-44E8-B067-AACD8A2B91E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8" name="Text Box 43">
          <a:extLst>
            <a:ext uri="{FF2B5EF4-FFF2-40B4-BE49-F238E27FC236}">
              <a16:creationId xmlns:a16="http://schemas.microsoft.com/office/drawing/2014/main" id="{B7247D04-D5E8-4972-B424-5EB3D11D650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49" name="Text Box 44">
          <a:extLst>
            <a:ext uri="{FF2B5EF4-FFF2-40B4-BE49-F238E27FC236}">
              <a16:creationId xmlns:a16="http://schemas.microsoft.com/office/drawing/2014/main" id="{517CD01D-9F8F-4548-A2DF-B0FD1D3887E1}"/>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0" name="Text Box 45">
          <a:extLst>
            <a:ext uri="{FF2B5EF4-FFF2-40B4-BE49-F238E27FC236}">
              <a16:creationId xmlns:a16="http://schemas.microsoft.com/office/drawing/2014/main" id="{5C66B26A-A051-4C40-8FF2-D84D2C5AEA8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1" name="Text Box 46">
          <a:extLst>
            <a:ext uri="{FF2B5EF4-FFF2-40B4-BE49-F238E27FC236}">
              <a16:creationId xmlns:a16="http://schemas.microsoft.com/office/drawing/2014/main" id="{00324428-BEB6-4B85-9DCD-E17479BCB7F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2" name="Text Box 47">
          <a:extLst>
            <a:ext uri="{FF2B5EF4-FFF2-40B4-BE49-F238E27FC236}">
              <a16:creationId xmlns:a16="http://schemas.microsoft.com/office/drawing/2014/main" id="{188C4BE3-8FD7-4644-AB60-2BCAA9CEFC0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3" name="Text Box 48">
          <a:extLst>
            <a:ext uri="{FF2B5EF4-FFF2-40B4-BE49-F238E27FC236}">
              <a16:creationId xmlns:a16="http://schemas.microsoft.com/office/drawing/2014/main" id="{641D8061-01DD-4EA9-BE4F-701618967FA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4" name="Text Box 49">
          <a:extLst>
            <a:ext uri="{FF2B5EF4-FFF2-40B4-BE49-F238E27FC236}">
              <a16:creationId xmlns:a16="http://schemas.microsoft.com/office/drawing/2014/main" id="{B10023E3-DE4C-4F63-AD49-5E48C0ADCBA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5" name="Text Box 50">
          <a:extLst>
            <a:ext uri="{FF2B5EF4-FFF2-40B4-BE49-F238E27FC236}">
              <a16:creationId xmlns:a16="http://schemas.microsoft.com/office/drawing/2014/main" id="{E6E597B6-DF0F-4342-9881-1916A27C01BA}"/>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6" name="Text Box 51">
          <a:extLst>
            <a:ext uri="{FF2B5EF4-FFF2-40B4-BE49-F238E27FC236}">
              <a16:creationId xmlns:a16="http://schemas.microsoft.com/office/drawing/2014/main" id="{C9AA252A-0B87-435F-BCFA-3EDBAA7CED7D}"/>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7" name="Text Box 52">
          <a:extLst>
            <a:ext uri="{FF2B5EF4-FFF2-40B4-BE49-F238E27FC236}">
              <a16:creationId xmlns:a16="http://schemas.microsoft.com/office/drawing/2014/main" id="{1E84D4FA-1BC7-4CA8-98CE-462791117936}"/>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8" name="Text Box 53">
          <a:extLst>
            <a:ext uri="{FF2B5EF4-FFF2-40B4-BE49-F238E27FC236}">
              <a16:creationId xmlns:a16="http://schemas.microsoft.com/office/drawing/2014/main" id="{A20EDF48-EECE-4D09-A4B0-A6FFE5945378}"/>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59" name="Text Box 54">
          <a:extLst>
            <a:ext uri="{FF2B5EF4-FFF2-40B4-BE49-F238E27FC236}">
              <a16:creationId xmlns:a16="http://schemas.microsoft.com/office/drawing/2014/main" id="{38BEB1B7-D852-4FB1-AFAE-15B11D5CAB07}"/>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0" name="Text Box 55">
          <a:extLst>
            <a:ext uri="{FF2B5EF4-FFF2-40B4-BE49-F238E27FC236}">
              <a16:creationId xmlns:a16="http://schemas.microsoft.com/office/drawing/2014/main" id="{917294AB-590D-40EB-9605-6775BED88DF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1" name="Text Box 56">
          <a:extLst>
            <a:ext uri="{FF2B5EF4-FFF2-40B4-BE49-F238E27FC236}">
              <a16:creationId xmlns:a16="http://schemas.microsoft.com/office/drawing/2014/main" id="{5D3C6F64-3DFB-4475-AE36-0B59C89B8FD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2" name="Text Box 57">
          <a:extLst>
            <a:ext uri="{FF2B5EF4-FFF2-40B4-BE49-F238E27FC236}">
              <a16:creationId xmlns:a16="http://schemas.microsoft.com/office/drawing/2014/main" id="{F704CFEE-EB9D-4CCC-AE2F-18C6C13EFA9C}"/>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3" name="Text Box 58">
          <a:extLst>
            <a:ext uri="{FF2B5EF4-FFF2-40B4-BE49-F238E27FC236}">
              <a16:creationId xmlns:a16="http://schemas.microsoft.com/office/drawing/2014/main" id="{9325D800-AC76-4282-99A0-D94DAFB00582}"/>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4" name="Text Box 59">
          <a:extLst>
            <a:ext uri="{FF2B5EF4-FFF2-40B4-BE49-F238E27FC236}">
              <a16:creationId xmlns:a16="http://schemas.microsoft.com/office/drawing/2014/main" id="{39833D5C-4D09-496A-B291-2F58A8521BDE}"/>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5" name="Text Box 60">
          <a:extLst>
            <a:ext uri="{FF2B5EF4-FFF2-40B4-BE49-F238E27FC236}">
              <a16:creationId xmlns:a16="http://schemas.microsoft.com/office/drawing/2014/main" id="{631C707B-3091-4FE4-9221-93A318C8D55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6" name="Text Box 61">
          <a:extLst>
            <a:ext uri="{FF2B5EF4-FFF2-40B4-BE49-F238E27FC236}">
              <a16:creationId xmlns:a16="http://schemas.microsoft.com/office/drawing/2014/main" id="{EC79C2F4-9CBE-46BC-9533-8353CBFE8E24}"/>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7" name="Text Box 62">
          <a:extLst>
            <a:ext uri="{FF2B5EF4-FFF2-40B4-BE49-F238E27FC236}">
              <a16:creationId xmlns:a16="http://schemas.microsoft.com/office/drawing/2014/main" id="{713F52FF-B12E-4F08-88E3-61EEA65E169B}"/>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8" name="Text Box 63">
          <a:extLst>
            <a:ext uri="{FF2B5EF4-FFF2-40B4-BE49-F238E27FC236}">
              <a16:creationId xmlns:a16="http://schemas.microsoft.com/office/drawing/2014/main" id="{E8BEE1C1-A786-4FBF-BB1F-10894B3E6B30}"/>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69" name="Text Box 64">
          <a:extLst>
            <a:ext uri="{FF2B5EF4-FFF2-40B4-BE49-F238E27FC236}">
              <a16:creationId xmlns:a16="http://schemas.microsoft.com/office/drawing/2014/main" id="{606E98A6-6EF3-4B8B-9375-E13FCF246319}"/>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70" name="Text Box 65">
          <a:extLst>
            <a:ext uri="{FF2B5EF4-FFF2-40B4-BE49-F238E27FC236}">
              <a16:creationId xmlns:a16="http://schemas.microsoft.com/office/drawing/2014/main" id="{36EA34B1-B677-4D5C-BA67-ACCB998057D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71" name="Text Box 66">
          <a:extLst>
            <a:ext uri="{FF2B5EF4-FFF2-40B4-BE49-F238E27FC236}">
              <a16:creationId xmlns:a16="http://schemas.microsoft.com/office/drawing/2014/main" id="{C716B204-AD93-418A-9A78-EFC425338363}"/>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243</xdr:row>
      <xdr:rowOff>91084</xdr:rowOff>
    </xdr:to>
    <xdr:sp macro="" textlink="">
      <xdr:nvSpPr>
        <xdr:cNvPr id="3272" name="Text Box 67">
          <a:extLst>
            <a:ext uri="{FF2B5EF4-FFF2-40B4-BE49-F238E27FC236}">
              <a16:creationId xmlns:a16="http://schemas.microsoft.com/office/drawing/2014/main" id="{B059AADC-982C-44FD-88CD-E89CC672C035}"/>
            </a:ext>
          </a:extLst>
        </xdr:cNvPr>
        <xdr:cNvSpPr txBox="1">
          <a:spLocks noChangeArrowheads="1"/>
        </xdr:cNvSpPr>
      </xdr:nvSpPr>
      <xdr:spPr bwMode="auto">
        <a:xfrm>
          <a:off x="4552950" y="64684275"/>
          <a:ext cx="76200" cy="3053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3" name="Text Box 17">
          <a:extLst>
            <a:ext uri="{FF2B5EF4-FFF2-40B4-BE49-F238E27FC236}">
              <a16:creationId xmlns:a16="http://schemas.microsoft.com/office/drawing/2014/main" id="{83974689-B811-47EC-8755-23C5DDE3635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4" name="Text Box 18">
          <a:extLst>
            <a:ext uri="{FF2B5EF4-FFF2-40B4-BE49-F238E27FC236}">
              <a16:creationId xmlns:a16="http://schemas.microsoft.com/office/drawing/2014/main" id="{1D32FB4A-6B5E-4A8D-8350-5217E86E5670}"/>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5" name="Text Box 19">
          <a:extLst>
            <a:ext uri="{FF2B5EF4-FFF2-40B4-BE49-F238E27FC236}">
              <a16:creationId xmlns:a16="http://schemas.microsoft.com/office/drawing/2014/main" id="{2CB3CDAA-F70F-4E77-B32C-87A8CF1C603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6" name="Text Box 20">
          <a:extLst>
            <a:ext uri="{FF2B5EF4-FFF2-40B4-BE49-F238E27FC236}">
              <a16:creationId xmlns:a16="http://schemas.microsoft.com/office/drawing/2014/main" id="{40507D21-66F3-4C37-8E17-530A37590BA5}"/>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7" name="Text Box 21">
          <a:extLst>
            <a:ext uri="{FF2B5EF4-FFF2-40B4-BE49-F238E27FC236}">
              <a16:creationId xmlns:a16="http://schemas.microsoft.com/office/drawing/2014/main" id="{FB3733B7-116B-43F1-B3F6-E25815AE227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8" name="Text Box 22">
          <a:extLst>
            <a:ext uri="{FF2B5EF4-FFF2-40B4-BE49-F238E27FC236}">
              <a16:creationId xmlns:a16="http://schemas.microsoft.com/office/drawing/2014/main" id="{9881DB7D-EF32-4433-9CC2-4834DF95ECF5}"/>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79" name="Text Box 23">
          <a:extLst>
            <a:ext uri="{FF2B5EF4-FFF2-40B4-BE49-F238E27FC236}">
              <a16:creationId xmlns:a16="http://schemas.microsoft.com/office/drawing/2014/main" id="{F4E68D3A-B8A6-4C2F-825F-1D64F7AE1FAB}"/>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0" name="Text Box 24">
          <a:extLst>
            <a:ext uri="{FF2B5EF4-FFF2-40B4-BE49-F238E27FC236}">
              <a16:creationId xmlns:a16="http://schemas.microsoft.com/office/drawing/2014/main" id="{7F03B482-1346-458B-8886-F4DEE66B28B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1" name="Text Box 25">
          <a:extLst>
            <a:ext uri="{FF2B5EF4-FFF2-40B4-BE49-F238E27FC236}">
              <a16:creationId xmlns:a16="http://schemas.microsoft.com/office/drawing/2014/main" id="{F8AAA193-C5B3-4993-917D-7A11EE4D54D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2" name="Text Box 26">
          <a:extLst>
            <a:ext uri="{FF2B5EF4-FFF2-40B4-BE49-F238E27FC236}">
              <a16:creationId xmlns:a16="http://schemas.microsoft.com/office/drawing/2014/main" id="{77D8087E-B7F9-4414-9045-B35665C4976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3" name="Text Box 27">
          <a:extLst>
            <a:ext uri="{FF2B5EF4-FFF2-40B4-BE49-F238E27FC236}">
              <a16:creationId xmlns:a16="http://schemas.microsoft.com/office/drawing/2014/main" id="{4277C5A5-2336-413B-9AC9-02AA54B0B98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4" name="Text Box 28">
          <a:extLst>
            <a:ext uri="{FF2B5EF4-FFF2-40B4-BE49-F238E27FC236}">
              <a16:creationId xmlns:a16="http://schemas.microsoft.com/office/drawing/2014/main" id="{A19616EC-2A16-4C87-B2F7-D41D39BD86DD}"/>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5" name="Text Box 29">
          <a:extLst>
            <a:ext uri="{FF2B5EF4-FFF2-40B4-BE49-F238E27FC236}">
              <a16:creationId xmlns:a16="http://schemas.microsoft.com/office/drawing/2014/main" id="{FB210AFD-8CF5-4994-A5B1-91409889B80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6" name="Text Box 30">
          <a:extLst>
            <a:ext uri="{FF2B5EF4-FFF2-40B4-BE49-F238E27FC236}">
              <a16:creationId xmlns:a16="http://schemas.microsoft.com/office/drawing/2014/main" id="{785C17DC-09B8-47E6-A8C6-E46ADAB3A79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7" name="Text Box 31">
          <a:extLst>
            <a:ext uri="{FF2B5EF4-FFF2-40B4-BE49-F238E27FC236}">
              <a16:creationId xmlns:a16="http://schemas.microsoft.com/office/drawing/2014/main" id="{CF645782-2BDF-47B2-AC70-1E150B5702D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8" name="Text Box 32">
          <a:extLst>
            <a:ext uri="{FF2B5EF4-FFF2-40B4-BE49-F238E27FC236}">
              <a16:creationId xmlns:a16="http://schemas.microsoft.com/office/drawing/2014/main" id="{DAEF28EF-461C-4F7A-B333-EA4778D632E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89" name="Text Box 33">
          <a:extLst>
            <a:ext uri="{FF2B5EF4-FFF2-40B4-BE49-F238E27FC236}">
              <a16:creationId xmlns:a16="http://schemas.microsoft.com/office/drawing/2014/main" id="{9A9BF13C-7CA2-4584-918B-5248A2C5123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0" name="Text Box 34">
          <a:extLst>
            <a:ext uri="{FF2B5EF4-FFF2-40B4-BE49-F238E27FC236}">
              <a16:creationId xmlns:a16="http://schemas.microsoft.com/office/drawing/2014/main" id="{99F0C699-C36B-4EEF-BFB2-C8D4151C6F39}"/>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1" name="Text Box 35">
          <a:extLst>
            <a:ext uri="{FF2B5EF4-FFF2-40B4-BE49-F238E27FC236}">
              <a16:creationId xmlns:a16="http://schemas.microsoft.com/office/drawing/2014/main" id="{0FC85851-FDA9-4276-A012-80AE48922D4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2" name="Text Box 36">
          <a:extLst>
            <a:ext uri="{FF2B5EF4-FFF2-40B4-BE49-F238E27FC236}">
              <a16:creationId xmlns:a16="http://schemas.microsoft.com/office/drawing/2014/main" id="{9E997CE7-05F1-4E1B-BD11-12B6D71050B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3" name="Text Box 37">
          <a:extLst>
            <a:ext uri="{FF2B5EF4-FFF2-40B4-BE49-F238E27FC236}">
              <a16:creationId xmlns:a16="http://schemas.microsoft.com/office/drawing/2014/main" id="{10EA1A75-8A6E-40C2-A4B1-68DDB94762E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4" name="Text Box 38">
          <a:extLst>
            <a:ext uri="{FF2B5EF4-FFF2-40B4-BE49-F238E27FC236}">
              <a16:creationId xmlns:a16="http://schemas.microsoft.com/office/drawing/2014/main" id="{B82D42D2-3696-4A7B-8484-A169B3B88BF9}"/>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5" name="Text Box 39">
          <a:extLst>
            <a:ext uri="{FF2B5EF4-FFF2-40B4-BE49-F238E27FC236}">
              <a16:creationId xmlns:a16="http://schemas.microsoft.com/office/drawing/2014/main" id="{A084CFC8-5F70-4258-B5FC-35473C70F2B2}"/>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6" name="Text Box 40">
          <a:extLst>
            <a:ext uri="{FF2B5EF4-FFF2-40B4-BE49-F238E27FC236}">
              <a16:creationId xmlns:a16="http://schemas.microsoft.com/office/drawing/2014/main" id="{85CFC0F8-9D95-43C9-ADE2-BA9C7314AA8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7" name="Text Box 41">
          <a:extLst>
            <a:ext uri="{FF2B5EF4-FFF2-40B4-BE49-F238E27FC236}">
              <a16:creationId xmlns:a16="http://schemas.microsoft.com/office/drawing/2014/main" id="{BC3AB8B1-57CC-4408-A350-F22A8A88118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8" name="Text Box 42">
          <a:extLst>
            <a:ext uri="{FF2B5EF4-FFF2-40B4-BE49-F238E27FC236}">
              <a16:creationId xmlns:a16="http://schemas.microsoft.com/office/drawing/2014/main" id="{44397846-C539-4938-A7A8-A4F9717EF79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299" name="Text Box 43">
          <a:extLst>
            <a:ext uri="{FF2B5EF4-FFF2-40B4-BE49-F238E27FC236}">
              <a16:creationId xmlns:a16="http://schemas.microsoft.com/office/drawing/2014/main" id="{A9BDCFB1-5738-4611-A1A3-3D0761A35C0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0" name="Text Box 44">
          <a:extLst>
            <a:ext uri="{FF2B5EF4-FFF2-40B4-BE49-F238E27FC236}">
              <a16:creationId xmlns:a16="http://schemas.microsoft.com/office/drawing/2014/main" id="{D46F82C0-B6FE-4F60-A8AC-C6E5BB081EB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1" name="Text Box 45">
          <a:extLst>
            <a:ext uri="{FF2B5EF4-FFF2-40B4-BE49-F238E27FC236}">
              <a16:creationId xmlns:a16="http://schemas.microsoft.com/office/drawing/2014/main" id="{A9B3D95E-1B89-44B3-9524-F93E2A59FA9E}"/>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2" name="Text Box 46">
          <a:extLst>
            <a:ext uri="{FF2B5EF4-FFF2-40B4-BE49-F238E27FC236}">
              <a16:creationId xmlns:a16="http://schemas.microsoft.com/office/drawing/2014/main" id="{C9B7E488-724E-46A5-9B25-F5DBEB49C1CE}"/>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3" name="Text Box 47">
          <a:extLst>
            <a:ext uri="{FF2B5EF4-FFF2-40B4-BE49-F238E27FC236}">
              <a16:creationId xmlns:a16="http://schemas.microsoft.com/office/drawing/2014/main" id="{5F7D0557-9BCA-4BF4-8F66-EA571AC03EC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4" name="Text Box 48">
          <a:extLst>
            <a:ext uri="{FF2B5EF4-FFF2-40B4-BE49-F238E27FC236}">
              <a16:creationId xmlns:a16="http://schemas.microsoft.com/office/drawing/2014/main" id="{6D53C089-22C7-4C6B-8E71-54AF34D7B52B}"/>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5" name="Text Box 49">
          <a:extLst>
            <a:ext uri="{FF2B5EF4-FFF2-40B4-BE49-F238E27FC236}">
              <a16:creationId xmlns:a16="http://schemas.microsoft.com/office/drawing/2014/main" id="{9E53CA1E-72B2-4EAC-9067-45C9D788E1FE}"/>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6" name="Text Box 50">
          <a:extLst>
            <a:ext uri="{FF2B5EF4-FFF2-40B4-BE49-F238E27FC236}">
              <a16:creationId xmlns:a16="http://schemas.microsoft.com/office/drawing/2014/main" id="{3789013A-C831-490C-A97E-AECBE337F6EF}"/>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7" name="Text Box 51">
          <a:extLst>
            <a:ext uri="{FF2B5EF4-FFF2-40B4-BE49-F238E27FC236}">
              <a16:creationId xmlns:a16="http://schemas.microsoft.com/office/drawing/2014/main" id="{6432B95A-23C9-4A5A-A5C0-702C2983C94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8" name="Text Box 52">
          <a:extLst>
            <a:ext uri="{FF2B5EF4-FFF2-40B4-BE49-F238E27FC236}">
              <a16:creationId xmlns:a16="http://schemas.microsoft.com/office/drawing/2014/main" id="{1308D412-2082-4CB7-9545-9E6990F8F420}"/>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09" name="Text Box 53">
          <a:extLst>
            <a:ext uri="{FF2B5EF4-FFF2-40B4-BE49-F238E27FC236}">
              <a16:creationId xmlns:a16="http://schemas.microsoft.com/office/drawing/2014/main" id="{5DA48EF3-63C1-46DE-8ABC-B61CBEC62FF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0" name="Text Box 54">
          <a:extLst>
            <a:ext uri="{FF2B5EF4-FFF2-40B4-BE49-F238E27FC236}">
              <a16:creationId xmlns:a16="http://schemas.microsoft.com/office/drawing/2014/main" id="{F1335788-CA4C-4527-9C6F-FE8140F61860}"/>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1" name="Text Box 55">
          <a:extLst>
            <a:ext uri="{FF2B5EF4-FFF2-40B4-BE49-F238E27FC236}">
              <a16:creationId xmlns:a16="http://schemas.microsoft.com/office/drawing/2014/main" id="{89564126-327F-49A3-9A16-1277E3B171DB}"/>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2" name="Text Box 56">
          <a:extLst>
            <a:ext uri="{FF2B5EF4-FFF2-40B4-BE49-F238E27FC236}">
              <a16:creationId xmlns:a16="http://schemas.microsoft.com/office/drawing/2014/main" id="{3622D8AB-B1C7-4057-A7F4-90614B9C726E}"/>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3" name="Text Box 57">
          <a:extLst>
            <a:ext uri="{FF2B5EF4-FFF2-40B4-BE49-F238E27FC236}">
              <a16:creationId xmlns:a16="http://schemas.microsoft.com/office/drawing/2014/main" id="{338EBF56-ABC9-4CC0-B7A3-E52C0200214F}"/>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4" name="Text Box 58">
          <a:extLst>
            <a:ext uri="{FF2B5EF4-FFF2-40B4-BE49-F238E27FC236}">
              <a16:creationId xmlns:a16="http://schemas.microsoft.com/office/drawing/2014/main" id="{5C6E9F7C-582C-4CEC-8277-CA64F680ECAC}"/>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5" name="Text Box 59">
          <a:extLst>
            <a:ext uri="{FF2B5EF4-FFF2-40B4-BE49-F238E27FC236}">
              <a16:creationId xmlns:a16="http://schemas.microsoft.com/office/drawing/2014/main" id="{9E13CA2C-F98A-43FA-873D-1F924526A0D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6" name="Text Box 60">
          <a:extLst>
            <a:ext uri="{FF2B5EF4-FFF2-40B4-BE49-F238E27FC236}">
              <a16:creationId xmlns:a16="http://schemas.microsoft.com/office/drawing/2014/main" id="{5D0538BD-F5BA-4E1F-B380-0F472F18296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7" name="Text Box 61">
          <a:extLst>
            <a:ext uri="{FF2B5EF4-FFF2-40B4-BE49-F238E27FC236}">
              <a16:creationId xmlns:a16="http://schemas.microsoft.com/office/drawing/2014/main" id="{A81331D5-5164-425D-9FBA-10733CA6085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8" name="Text Box 62">
          <a:extLst>
            <a:ext uri="{FF2B5EF4-FFF2-40B4-BE49-F238E27FC236}">
              <a16:creationId xmlns:a16="http://schemas.microsoft.com/office/drawing/2014/main" id="{2C55EC0D-DE7D-42C2-B445-ABE2369FA3EF}"/>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19" name="Text Box 63">
          <a:extLst>
            <a:ext uri="{FF2B5EF4-FFF2-40B4-BE49-F238E27FC236}">
              <a16:creationId xmlns:a16="http://schemas.microsoft.com/office/drawing/2014/main" id="{AC885810-766F-4D56-A25D-0FCBE72E6D0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20" name="Text Box 64">
          <a:extLst>
            <a:ext uri="{FF2B5EF4-FFF2-40B4-BE49-F238E27FC236}">
              <a16:creationId xmlns:a16="http://schemas.microsoft.com/office/drawing/2014/main" id="{08129BA6-1957-4ECF-9BD6-6C991AC7D2F7}"/>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21" name="Text Box 65">
          <a:extLst>
            <a:ext uri="{FF2B5EF4-FFF2-40B4-BE49-F238E27FC236}">
              <a16:creationId xmlns:a16="http://schemas.microsoft.com/office/drawing/2014/main" id="{7BC99875-018F-4080-8B72-3DB475CE398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22" name="Text Box 66">
          <a:extLst>
            <a:ext uri="{FF2B5EF4-FFF2-40B4-BE49-F238E27FC236}">
              <a16:creationId xmlns:a16="http://schemas.microsoft.com/office/drawing/2014/main" id="{C197A8B7-1B6F-4C93-889C-141C375568A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323" name="Text Box 67">
          <a:extLst>
            <a:ext uri="{FF2B5EF4-FFF2-40B4-BE49-F238E27FC236}">
              <a16:creationId xmlns:a16="http://schemas.microsoft.com/office/drawing/2014/main" id="{BB56236B-5396-4007-A614-DD5B174E6149}"/>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24" name="Text Box 17">
          <a:extLst>
            <a:ext uri="{FF2B5EF4-FFF2-40B4-BE49-F238E27FC236}">
              <a16:creationId xmlns:a16="http://schemas.microsoft.com/office/drawing/2014/main" id="{9FBAAC29-3D3F-4CD2-8A47-20E7D79CC1C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25" name="Text Box 18">
          <a:extLst>
            <a:ext uri="{FF2B5EF4-FFF2-40B4-BE49-F238E27FC236}">
              <a16:creationId xmlns:a16="http://schemas.microsoft.com/office/drawing/2014/main" id="{5C7619E5-47A2-4B5A-863B-2995C6F3349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26" name="Text Box 19">
          <a:extLst>
            <a:ext uri="{FF2B5EF4-FFF2-40B4-BE49-F238E27FC236}">
              <a16:creationId xmlns:a16="http://schemas.microsoft.com/office/drawing/2014/main" id="{0BA10519-82EF-48ED-84B6-8E052F17C0C1}"/>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27" name="Text Box 20">
          <a:extLst>
            <a:ext uri="{FF2B5EF4-FFF2-40B4-BE49-F238E27FC236}">
              <a16:creationId xmlns:a16="http://schemas.microsoft.com/office/drawing/2014/main" id="{914F5173-3DA9-406F-BE7D-6BC84D6B398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28" name="Text Box 21">
          <a:extLst>
            <a:ext uri="{FF2B5EF4-FFF2-40B4-BE49-F238E27FC236}">
              <a16:creationId xmlns:a16="http://schemas.microsoft.com/office/drawing/2014/main" id="{5BBB5681-964A-4E57-A0F1-488E87F44E5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29" name="Text Box 22">
          <a:extLst>
            <a:ext uri="{FF2B5EF4-FFF2-40B4-BE49-F238E27FC236}">
              <a16:creationId xmlns:a16="http://schemas.microsoft.com/office/drawing/2014/main" id="{A536EDC0-6B39-43BA-B709-4FF0B279883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0" name="Text Box 23">
          <a:extLst>
            <a:ext uri="{FF2B5EF4-FFF2-40B4-BE49-F238E27FC236}">
              <a16:creationId xmlns:a16="http://schemas.microsoft.com/office/drawing/2014/main" id="{1E73CCB5-660C-4BB8-844B-A06E07F7001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1" name="Text Box 24">
          <a:extLst>
            <a:ext uri="{FF2B5EF4-FFF2-40B4-BE49-F238E27FC236}">
              <a16:creationId xmlns:a16="http://schemas.microsoft.com/office/drawing/2014/main" id="{604D33E5-D714-4B8C-9013-046248A20123}"/>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2" name="Text Box 25">
          <a:extLst>
            <a:ext uri="{FF2B5EF4-FFF2-40B4-BE49-F238E27FC236}">
              <a16:creationId xmlns:a16="http://schemas.microsoft.com/office/drawing/2014/main" id="{604884D0-0509-49FC-8E7E-DF28593D6B6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3" name="Text Box 26">
          <a:extLst>
            <a:ext uri="{FF2B5EF4-FFF2-40B4-BE49-F238E27FC236}">
              <a16:creationId xmlns:a16="http://schemas.microsoft.com/office/drawing/2014/main" id="{66C8F050-753C-439A-A2F4-17A12A22D2C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4" name="Text Box 27">
          <a:extLst>
            <a:ext uri="{FF2B5EF4-FFF2-40B4-BE49-F238E27FC236}">
              <a16:creationId xmlns:a16="http://schemas.microsoft.com/office/drawing/2014/main" id="{030B5B2B-27C5-4FDD-B31A-F5F76AB4246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5" name="Text Box 28">
          <a:extLst>
            <a:ext uri="{FF2B5EF4-FFF2-40B4-BE49-F238E27FC236}">
              <a16:creationId xmlns:a16="http://schemas.microsoft.com/office/drawing/2014/main" id="{5CDFE33A-F90C-417C-B304-E71BF28F5789}"/>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6" name="Text Box 29">
          <a:extLst>
            <a:ext uri="{FF2B5EF4-FFF2-40B4-BE49-F238E27FC236}">
              <a16:creationId xmlns:a16="http://schemas.microsoft.com/office/drawing/2014/main" id="{4F323540-3E7E-4134-A2F2-FEFBD7293D21}"/>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7" name="Text Box 30">
          <a:extLst>
            <a:ext uri="{FF2B5EF4-FFF2-40B4-BE49-F238E27FC236}">
              <a16:creationId xmlns:a16="http://schemas.microsoft.com/office/drawing/2014/main" id="{6C649B7A-54C9-4795-B41D-38C46CFCCCE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8" name="Text Box 31">
          <a:extLst>
            <a:ext uri="{FF2B5EF4-FFF2-40B4-BE49-F238E27FC236}">
              <a16:creationId xmlns:a16="http://schemas.microsoft.com/office/drawing/2014/main" id="{D9D50B33-7C36-4DE5-9FFB-66979EB4C3E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39" name="Text Box 32">
          <a:extLst>
            <a:ext uri="{FF2B5EF4-FFF2-40B4-BE49-F238E27FC236}">
              <a16:creationId xmlns:a16="http://schemas.microsoft.com/office/drawing/2014/main" id="{71331BF1-5E37-459E-9D38-B195F4E15098}"/>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0" name="Text Box 33">
          <a:extLst>
            <a:ext uri="{FF2B5EF4-FFF2-40B4-BE49-F238E27FC236}">
              <a16:creationId xmlns:a16="http://schemas.microsoft.com/office/drawing/2014/main" id="{089B1A27-BF17-49FF-9761-745D7327E286}"/>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1" name="Text Box 34">
          <a:extLst>
            <a:ext uri="{FF2B5EF4-FFF2-40B4-BE49-F238E27FC236}">
              <a16:creationId xmlns:a16="http://schemas.microsoft.com/office/drawing/2014/main" id="{1749A2F3-A315-48CA-8F46-96E5529BEFE8}"/>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2" name="Text Box 35">
          <a:extLst>
            <a:ext uri="{FF2B5EF4-FFF2-40B4-BE49-F238E27FC236}">
              <a16:creationId xmlns:a16="http://schemas.microsoft.com/office/drawing/2014/main" id="{C00A9DF8-403F-4A20-B08B-7EA6462EE5D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3" name="Text Box 36">
          <a:extLst>
            <a:ext uri="{FF2B5EF4-FFF2-40B4-BE49-F238E27FC236}">
              <a16:creationId xmlns:a16="http://schemas.microsoft.com/office/drawing/2014/main" id="{7F78FAED-DEAD-4A37-8C31-DF9C81AB385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4" name="Text Box 37">
          <a:extLst>
            <a:ext uri="{FF2B5EF4-FFF2-40B4-BE49-F238E27FC236}">
              <a16:creationId xmlns:a16="http://schemas.microsoft.com/office/drawing/2014/main" id="{C41300C0-0551-4EBB-BA94-1D8DBDDD6CC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5" name="Text Box 38">
          <a:extLst>
            <a:ext uri="{FF2B5EF4-FFF2-40B4-BE49-F238E27FC236}">
              <a16:creationId xmlns:a16="http://schemas.microsoft.com/office/drawing/2014/main" id="{C681F37A-DF77-4C61-9204-95A136C49C1F}"/>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6" name="Text Box 39">
          <a:extLst>
            <a:ext uri="{FF2B5EF4-FFF2-40B4-BE49-F238E27FC236}">
              <a16:creationId xmlns:a16="http://schemas.microsoft.com/office/drawing/2014/main" id="{DE73459D-48B3-4078-A749-8516D085FB99}"/>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7" name="Text Box 40">
          <a:extLst>
            <a:ext uri="{FF2B5EF4-FFF2-40B4-BE49-F238E27FC236}">
              <a16:creationId xmlns:a16="http://schemas.microsoft.com/office/drawing/2014/main" id="{A703724C-CA8A-4879-B931-CA0730D372D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8" name="Text Box 41">
          <a:extLst>
            <a:ext uri="{FF2B5EF4-FFF2-40B4-BE49-F238E27FC236}">
              <a16:creationId xmlns:a16="http://schemas.microsoft.com/office/drawing/2014/main" id="{BB977234-69BD-4C62-AA45-AEB0A2B1E0D8}"/>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49" name="Text Box 42">
          <a:extLst>
            <a:ext uri="{FF2B5EF4-FFF2-40B4-BE49-F238E27FC236}">
              <a16:creationId xmlns:a16="http://schemas.microsoft.com/office/drawing/2014/main" id="{5EBF20E1-333D-4A49-83A1-CFEA47F04E2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0" name="Text Box 43">
          <a:extLst>
            <a:ext uri="{FF2B5EF4-FFF2-40B4-BE49-F238E27FC236}">
              <a16:creationId xmlns:a16="http://schemas.microsoft.com/office/drawing/2014/main" id="{25C64363-7F73-4E8F-8519-04C08DFFFE19}"/>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1" name="Text Box 44">
          <a:extLst>
            <a:ext uri="{FF2B5EF4-FFF2-40B4-BE49-F238E27FC236}">
              <a16:creationId xmlns:a16="http://schemas.microsoft.com/office/drawing/2014/main" id="{B1CB566B-0463-48F1-B5ED-7252C946F77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2" name="Text Box 45">
          <a:extLst>
            <a:ext uri="{FF2B5EF4-FFF2-40B4-BE49-F238E27FC236}">
              <a16:creationId xmlns:a16="http://schemas.microsoft.com/office/drawing/2014/main" id="{D9DE77A3-8902-47AD-8098-72ADC32F133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3" name="Text Box 46">
          <a:extLst>
            <a:ext uri="{FF2B5EF4-FFF2-40B4-BE49-F238E27FC236}">
              <a16:creationId xmlns:a16="http://schemas.microsoft.com/office/drawing/2014/main" id="{3E64DD4B-1D74-4ADC-AD45-BFC1DF7F41E6}"/>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4" name="Text Box 47">
          <a:extLst>
            <a:ext uri="{FF2B5EF4-FFF2-40B4-BE49-F238E27FC236}">
              <a16:creationId xmlns:a16="http://schemas.microsoft.com/office/drawing/2014/main" id="{D8F4535D-8CAB-450A-98A8-B8C0E1DBEC1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5" name="Text Box 48">
          <a:extLst>
            <a:ext uri="{FF2B5EF4-FFF2-40B4-BE49-F238E27FC236}">
              <a16:creationId xmlns:a16="http://schemas.microsoft.com/office/drawing/2014/main" id="{85AF31CE-D156-4995-A52B-8587F2EBC51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6" name="Text Box 49">
          <a:extLst>
            <a:ext uri="{FF2B5EF4-FFF2-40B4-BE49-F238E27FC236}">
              <a16:creationId xmlns:a16="http://schemas.microsoft.com/office/drawing/2014/main" id="{1908AEA5-22AC-41DE-88DB-E809422133E1}"/>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7" name="Text Box 50">
          <a:extLst>
            <a:ext uri="{FF2B5EF4-FFF2-40B4-BE49-F238E27FC236}">
              <a16:creationId xmlns:a16="http://schemas.microsoft.com/office/drawing/2014/main" id="{BDD9DAD5-B944-493C-805E-16B5DA861E7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8" name="Text Box 51">
          <a:extLst>
            <a:ext uri="{FF2B5EF4-FFF2-40B4-BE49-F238E27FC236}">
              <a16:creationId xmlns:a16="http://schemas.microsoft.com/office/drawing/2014/main" id="{2991DD11-8699-4262-A193-CA3B874F05D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59" name="Text Box 52">
          <a:extLst>
            <a:ext uri="{FF2B5EF4-FFF2-40B4-BE49-F238E27FC236}">
              <a16:creationId xmlns:a16="http://schemas.microsoft.com/office/drawing/2014/main" id="{F93D2EDB-A161-4863-A5E2-38FD454FBB2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0" name="Text Box 53">
          <a:extLst>
            <a:ext uri="{FF2B5EF4-FFF2-40B4-BE49-F238E27FC236}">
              <a16:creationId xmlns:a16="http://schemas.microsoft.com/office/drawing/2014/main" id="{CDC23032-A1DF-4AF5-9CAD-7B069D9AB46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1" name="Text Box 54">
          <a:extLst>
            <a:ext uri="{FF2B5EF4-FFF2-40B4-BE49-F238E27FC236}">
              <a16:creationId xmlns:a16="http://schemas.microsoft.com/office/drawing/2014/main" id="{5C494C85-A816-47E2-BB6A-AAAB7A52210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2" name="Text Box 55">
          <a:extLst>
            <a:ext uri="{FF2B5EF4-FFF2-40B4-BE49-F238E27FC236}">
              <a16:creationId xmlns:a16="http://schemas.microsoft.com/office/drawing/2014/main" id="{113D2C03-B7CC-43A3-8B50-3B7647E776A8}"/>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3" name="Text Box 56">
          <a:extLst>
            <a:ext uri="{FF2B5EF4-FFF2-40B4-BE49-F238E27FC236}">
              <a16:creationId xmlns:a16="http://schemas.microsoft.com/office/drawing/2014/main" id="{4ACECAC9-C364-43DC-A72A-2893ABF9AB49}"/>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4" name="Text Box 57">
          <a:extLst>
            <a:ext uri="{FF2B5EF4-FFF2-40B4-BE49-F238E27FC236}">
              <a16:creationId xmlns:a16="http://schemas.microsoft.com/office/drawing/2014/main" id="{BA22FC70-3EF2-4E1A-A243-85ED67D67297}"/>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5" name="Text Box 58">
          <a:extLst>
            <a:ext uri="{FF2B5EF4-FFF2-40B4-BE49-F238E27FC236}">
              <a16:creationId xmlns:a16="http://schemas.microsoft.com/office/drawing/2014/main" id="{7A9DAFE3-69C3-43CE-A4AD-A94BD3D8F06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6" name="Text Box 59">
          <a:extLst>
            <a:ext uri="{FF2B5EF4-FFF2-40B4-BE49-F238E27FC236}">
              <a16:creationId xmlns:a16="http://schemas.microsoft.com/office/drawing/2014/main" id="{66246694-DA4A-45AF-AD8A-AABB6A16175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7" name="Text Box 60">
          <a:extLst>
            <a:ext uri="{FF2B5EF4-FFF2-40B4-BE49-F238E27FC236}">
              <a16:creationId xmlns:a16="http://schemas.microsoft.com/office/drawing/2014/main" id="{7254F506-B93E-4D6A-A2AB-382EBFD3480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8" name="Text Box 61">
          <a:extLst>
            <a:ext uri="{FF2B5EF4-FFF2-40B4-BE49-F238E27FC236}">
              <a16:creationId xmlns:a16="http://schemas.microsoft.com/office/drawing/2014/main" id="{9BE942AA-7455-4087-86E0-31D0984B04C6}"/>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69" name="Text Box 62">
          <a:extLst>
            <a:ext uri="{FF2B5EF4-FFF2-40B4-BE49-F238E27FC236}">
              <a16:creationId xmlns:a16="http://schemas.microsoft.com/office/drawing/2014/main" id="{40F8F45F-456C-41B1-8EFF-0F15508B915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70" name="Text Box 63">
          <a:extLst>
            <a:ext uri="{FF2B5EF4-FFF2-40B4-BE49-F238E27FC236}">
              <a16:creationId xmlns:a16="http://schemas.microsoft.com/office/drawing/2014/main" id="{326EBA4B-5FC6-4F6E-BF18-E16C0CC3B8C4}"/>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71" name="Text Box 64">
          <a:extLst>
            <a:ext uri="{FF2B5EF4-FFF2-40B4-BE49-F238E27FC236}">
              <a16:creationId xmlns:a16="http://schemas.microsoft.com/office/drawing/2014/main" id="{E383D783-AD6F-4B42-85FA-566D887E7777}"/>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72" name="Text Box 65">
          <a:extLst>
            <a:ext uri="{FF2B5EF4-FFF2-40B4-BE49-F238E27FC236}">
              <a16:creationId xmlns:a16="http://schemas.microsoft.com/office/drawing/2014/main" id="{9B866840-3323-490A-A079-B1748053FED7}"/>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73" name="Text Box 66">
          <a:extLst>
            <a:ext uri="{FF2B5EF4-FFF2-40B4-BE49-F238E27FC236}">
              <a16:creationId xmlns:a16="http://schemas.microsoft.com/office/drawing/2014/main" id="{CEBF0857-8B0F-4E07-B775-D9EB53CA4CC9}"/>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374" name="Text Box 67">
          <a:extLst>
            <a:ext uri="{FF2B5EF4-FFF2-40B4-BE49-F238E27FC236}">
              <a16:creationId xmlns:a16="http://schemas.microsoft.com/office/drawing/2014/main" id="{021D0997-4120-405C-9EC2-D8CF88B910C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75" name="Text Box 17">
          <a:extLst>
            <a:ext uri="{FF2B5EF4-FFF2-40B4-BE49-F238E27FC236}">
              <a16:creationId xmlns:a16="http://schemas.microsoft.com/office/drawing/2014/main" id="{C6C76EF1-9CD5-4200-ACDF-BA96DBBD107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76" name="Text Box 18">
          <a:extLst>
            <a:ext uri="{FF2B5EF4-FFF2-40B4-BE49-F238E27FC236}">
              <a16:creationId xmlns:a16="http://schemas.microsoft.com/office/drawing/2014/main" id="{1A315768-BF3A-4C57-8729-B939A405F02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77" name="Text Box 19">
          <a:extLst>
            <a:ext uri="{FF2B5EF4-FFF2-40B4-BE49-F238E27FC236}">
              <a16:creationId xmlns:a16="http://schemas.microsoft.com/office/drawing/2014/main" id="{F4626D31-CF9F-4237-9DEF-EBA99E9F340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78" name="Text Box 20">
          <a:extLst>
            <a:ext uri="{FF2B5EF4-FFF2-40B4-BE49-F238E27FC236}">
              <a16:creationId xmlns:a16="http://schemas.microsoft.com/office/drawing/2014/main" id="{0241691F-7106-444A-B6DF-06EE529015F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79" name="Text Box 21">
          <a:extLst>
            <a:ext uri="{FF2B5EF4-FFF2-40B4-BE49-F238E27FC236}">
              <a16:creationId xmlns:a16="http://schemas.microsoft.com/office/drawing/2014/main" id="{18386AD8-D287-4EF0-84BA-F62366223D9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0" name="Text Box 22">
          <a:extLst>
            <a:ext uri="{FF2B5EF4-FFF2-40B4-BE49-F238E27FC236}">
              <a16:creationId xmlns:a16="http://schemas.microsoft.com/office/drawing/2014/main" id="{C31DB005-AA74-4598-9A06-6D5D64C875A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1" name="Text Box 23">
          <a:extLst>
            <a:ext uri="{FF2B5EF4-FFF2-40B4-BE49-F238E27FC236}">
              <a16:creationId xmlns:a16="http://schemas.microsoft.com/office/drawing/2014/main" id="{EFF36D44-D397-418F-82EF-2D398AC36C2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2" name="Text Box 24">
          <a:extLst>
            <a:ext uri="{FF2B5EF4-FFF2-40B4-BE49-F238E27FC236}">
              <a16:creationId xmlns:a16="http://schemas.microsoft.com/office/drawing/2014/main" id="{4A4A8B24-5EEB-420B-8211-0DA9F61129D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3" name="Text Box 25">
          <a:extLst>
            <a:ext uri="{FF2B5EF4-FFF2-40B4-BE49-F238E27FC236}">
              <a16:creationId xmlns:a16="http://schemas.microsoft.com/office/drawing/2014/main" id="{77CFCD3B-6FBD-431C-98AE-84C244F88FD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4" name="Text Box 26">
          <a:extLst>
            <a:ext uri="{FF2B5EF4-FFF2-40B4-BE49-F238E27FC236}">
              <a16:creationId xmlns:a16="http://schemas.microsoft.com/office/drawing/2014/main" id="{1B277C6A-4F04-4813-A95E-F0FD8C14E7C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5" name="Text Box 27">
          <a:extLst>
            <a:ext uri="{FF2B5EF4-FFF2-40B4-BE49-F238E27FC236}">
              <a16:creationId xmlns:a16="http://schemas.microsoft.com/office/drawing/2014/main" id="{6124FE34-1EE3-439F-B223-9235423882F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6" name="Text Box 28">
          <a:extLst>
            <a:ext uri="{FF2B5EF4-FFF2-40B4-BE49-F238E27FC236}">
              <a16:creationId xmlns:a16="http://schemas.microsoft.com/office/drawing/2014/main" id="{E7F21B3B-F940-412C-8341-CF88D213ACB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7" name="Text Box 29">
          <a:extLst>
            <a:ext uri="{FF2B5EF4-FFF2-40B4-BE49-F238E27FC236}">
              <a16:creationId xmlns:a16="http://schemas.microsoft.com/office/drawing/2014/main" id="{190B4403-B054-487A-B9D2-95BD38DBE9D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8" name="Text Box 30">
          <a:extLst>
            <a:ext uri="{FF2B5EF4-FFF2-40B4-BE49-F238E27FC236}">
              <a16:creationId xmlns:a16="http://schemas.microsoft.com/office/drawing/2014/main" id="{8F4FB434-F03C-4F08-95B4-179DF40FCB4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89" name="Text Box 31">
          <a:extLst>
            <a:ext uri="{FF2B5EF4-FFF2-40B4-BE49-F238E27FC236}">
              <a16:creationId xmlns:a16="http://schemas.microsoft.com/office/drawing/2014/main" id="{6671ED7F-71D1-49F5-8D0D-5764982AF0B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0" name="Text Box 32">
          <a:extLst>
            <a:ext uri="{FF2B5EF4-FFF2-40B4-BE49-F238E27FC236}">
              <a16:creationId xmlns:a16="http://schemas.microsoft.com/office/drawing/2014/main" id="{59EE2046-0155-4405-B91A-41C41A8A189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1" name="Text Box 33">
          <a:extLst>
            <a:ext uri="{FF2B5EF4-FFF2-40B4-BE49-F238E27FC236}">
              <a16:creationId xmlns:a16="http://schemas.microsoft.com/office/drawing/2014/main" id="{7ED2890A-6D2F-40E3-AD7F-BCF438C3550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2" name="Text Box 34">
          <a:extLst>
            <a:ext uri="{FF2B5EF4-FFF2-40B4-BE49-F238E27FC236}">
              <a16:creationId xmlns:a16="http://schemas.microsoft.com/office/drawing/2014/main" id="{7F8933FC-19EC-42F7-B04A-81CCF88352B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3" name="Text Box 35">
          <a:extLst>
            <a:ext uri="{FF2B5EF4-FFF2-40B4-BE49-F238E27FC236}">
              <a16:creationId xmlns:a16="http://schemas.microsoft.com/office/drawing/2014/main" id="{B69B43D9-88BB-4479-8ACE-1AEF3F38749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4" name="Text Box 36">
          <a:extLst>
            <a:ext uri="{FF2B5EF4-FFF2-40B4-BE49-F238E27FC236}">
              <a16:creationId xmlns:a16="http://schemas.microsoft.com/office/drawing/2014/main" id="{CD3E395F-EE8C-451E-B0DA-82FCBD6D0FC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5" name="Text Box 37">
          <a:extLst>
            <a:ext uri="{FF2B5EF4-FFF2-40B4-BE49-F238E27FC236}">
              <a16:creationId xmlns:a16="http://schemas.microsoft.com/office/drawing/2014/main" id="{9E3B29C6-4B58-4655-822A-E108F0DAB93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6" name="Text Box 38">
          <a:extLst>
            <a:ext uri="{FF2B5EF4-FFF2-40B4-BE49-F238E27FC236}">
              <a16:creationId xmlns:a16="http://schemas.microsoft.com/office/drawing/2014/main" id="{4DF67D88-ABDD-4298-9E6D-A5B3C7969E8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7" name="Text Box 39">
          <a:extLst>
            <a:ext uri="{FF2B5EF4-FFF2-40B4-BE49-F238E27FC236}">
              <a16:creationId xmlns:a16="http://schemas.microsoft.com/office/drawing/2014/main" id="{D209809E-D982-41BA-8D39-647944F250A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8" name="Text Box 40">
          <a:extLst>
            <a:ext uri="{FF2B5EF4-FFF2-40B4-BE49-F238E27FC236}">
              <a16:creationId xmlns:a16="http://schemas.microsoft.com/office/drawing/2014/main" id="{5F1EDD70-11FD-404D-9DCC-89B343D0FD2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399" name="Text Box 41">
          <a:extLst>
            <a:ext uri="{FF2B5EF4-FFF2-40B4-BE49-F238E27FC236}">
              <a16:creationId xmlns:a16="http://schemas.microsoft.com/office/drawing/2014/main" id="{8AF1F65E-07C5-4323-9A72-BC68100A653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0" name="Text Box 42">
          <a:extLst>
            <a:ext uri="{FF2B5EF4-FFF2-40B4-BE49-F238E27FC236}">
              <a16:creationId xmlns:a16="http://schemas.microsoft.com/office/drawing/2014/main" id="{C72BCBAD-9D6D-4A53-B700-D14F7DC0150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1" name="Text Box 43">
          <a:extLst>
            <a:ext uri="{FF2B5EF4-FFF2-40B4-BE49-F238E27FC236}">
              <a16:creationId xmlns:a16="http://schemas.microsoft.com/office/drawing/2014/main" id="{07D4FB99-CC62-404D-8327-23C74170832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2" name="Text Box 44">
          <a:extLst>
            <a:ext uri="{FF2B5EF4-FFF2-40B4-BE49-F238E27FC236}">
              <a16:creationId xmlns:a16="http://schemas.microsoft.com/office/drawing/2014/main" id="{968944C6-FA90-4294-9EEA-8A06DCA04E3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3" name="Text Box 45">
          <a:extLst>
            <a:ext uri="{FF2B5EF4-FFF2-40B4-BE49-F238E27FC236}">
              <a16:creationId xmlns:a16="http://schemas.microsoft.com/office/drawing/2014/main" id="{5BE92E7E-7C4C-4ED0-8F0E-FDD64B3575C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4" name="Text Box 46">
          <a:extLst>
            <a:ext uri="{FF2B5EF4-FFF2-40B4-BE49-F238E27FC236}">
              <a16:creationId xmlns:a16="http://schemas.microsoft.com/office/drawing/2014/main" id="{895F2AF5-8226-46DC-AFF4-A5580FAFA40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5" name="Text Box 47">
          <a:extLst>
            <a:ext uri="{FF2B5EF4-FFF2-40B4-BE49-F238E27FC236}">
              <a16:creationId xmlns:a16="http://schemas.microsoft.com/office/drawing/2014/main" id="{5C7D1791-5BD9-4148-BDC2-4B69EAE3735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6" name="Text Box 48">
          <a:extLst>
            <a:ext uri="{FF2B5EF4-FFF2-40B4-BE49-F238E27FC236}">
              <a16:creationId xmlns:a16="http://schemas.microsoft.com/office/drawing/2014/main" id="{8C85572C-B53A-47E8-959B-438E4FFDE47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7" name="Text Box 49">
          <a:extLst>
            <a:ext uri="{FF2B5EF4-FFF2-40B4-BE49-F238E27FC236}">
              <a16:creationId xmlns:a16="http://schemas.microsoft.com/office/drawing/2014/main" id="{D03F8420-BCCF-4B02-9676-451D57340D6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8" name="Text Box 50">
          <a:extLst>
            <a:ext uri="{FF2B5EF4-FFF2-40B4-BE49-F238E27FC236}">
              <a16:creationId xmlns:a16="http://schemas.microsoft.com/office/drawing/2014/main" id="{FE5EF36E-1EF1-4FC3-B1CE-ECF15D4F835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09" name="Text Box 51">
          <a:extLst>
            <a:ext uri="{FF2B5EF4-FFF2-40B4-BE49-F238E27FC236}">
              <a16:creationId xmlns:a16="http://schemas.microsoft.com/office/drawing/2014/main" id="{E5B640AD-9C0D-40AF-8697-07352963170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0" name="Text Box 52">
          <a:extLst>
            <a:ext uri="{FF2B5EF4-FFF2-40B4-BE49-F238E27FC236}">
              <a16:creationId xmlns:a16="http://schemas.microsoft.com/office/drawing/2014/main" id="{C80FA6E3-B713-4003-AC0E-882095B6E77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1" name="Text Box 53">
          <a:extLst>
            <a:ext uri="{FF2B5EF4-FFF2-40B4-BE49-F238E27FC236}">
              <a16:creationId xmlns:a16="http://schemas.microsoft.com/office/drawing/2014/main" id="{26FC971D-FD72-4FF5-82EF-1861869ED2B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2" name="Text Box 54">
          <a:extLst>
            <a:ext uri="{FF2B5EF4-FFF2-40B4-BE49-F238E27FC236}">
              <a16:creationId xmlns:a16="http://schemas.microsoft.com/office/drawing/2014/main" id="{D65F1A74-DF0B-48B3-A5A1-A8262DD87CE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3" name="Text Box 55">
          <a:extLst>
            <a:ext uri="{FF2B5EF4-FFF2-40B4-BE49-F238E27FC236}">
              <a16:creationId xmlns:a16="http://schemas.microsoft.com/office/drawing/2014/main" id="{9DDBC18C-4004-4490-9A45-F660E4FE601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4" name="Text Box 56">
          <a:extLst>
            <a:ext uri="{FF2B5EF4-FFF2-40B4-BE49-F238E27FC236}">
              <a16:creationId xmlns:a16="http://schemas.microsoft.com/office/drawing/2014/main" id="{9B27B19D-4820-4A73-91A9-D6F2501F46B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5" name="Text Box 57">
          <a:extLst>
            <a:ext uri="{FF2B5EF4-FFF2-40B4-BE49-F238E27FC236}">
              <a16:creationId xmlns:a16="http://schemas.microsoft.com/office/drawing/2014/main" id="{FE87ADC1-C55B-46CD-9ED9-BDA27F1131E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6" name="Text Box 58">
          <a:extLst>
            <a:ext uri="{FF2B5EF4-FFF2-40B4-BE49-F238E27FC236}">
              <a16:creationId xmlns:a16="http://schemas.microsoft.com/office/drawing/2014/main" id="{4E07547E-19DE-4A31-A0E3-E8B373DA4B5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7" name="Text Box 59">
          <a:extLst>
            <a:ext uri="{FF2B5EF4-FFF2-40B4-BE49-F238E27FC236}">
              <a16:creationId xmlns:a16="http://schemas.microsoft.com/office/drawing/2014/main" id="{EE2A5C8D-4D24-449A-AB33-6955581EF4E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8" name="Text Box 60">
          <a:extLst>
            <a:ext uri="{FF2B5EF4-FFF2-40B4-BE49-F238E27FC236}">
              <a16:creationId xmlns:a16="http://schemas.microsoft.com/office/drawing/2014/main" id="{B4969132-2893-4E01-88CE-9943347759F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19" name="Text Box 61">
          <a:extLst>
            <a:ext uri="{FF2B5EF4-FFF2-40B4-BE49-F238E27FC236}">
              <a16:creationId xmlns:a16="http://schemas.microsoft.com/office/drawing/2014/main" id="{3762020B-42F8-4A76-932F-29168AF5D9C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0" name="Text Box 62">
          <a:extLst>
            <a:ext uri="{FF2B5EF4-FFF2-40B4-BE49-F238E27FC236}">
              <a16:creationId xmlns:a16="http://schemas.microsoft.com/office/drawing/2014/main" id="{FA261AE9-CB05-47EB-B5F4-819DEE55B46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1" name="Text Box 63">
          <a:extLst>
            <a:ext uri="{FF2B5EF4-FFF2-40B4-BE49-F238E27FC236}">
              <a16:creationId xmlns:a16="http://schemas.microsoft.com/office/drawing/2014/main" id="{B24915E2-7EE0-4E96-80AB-7E37BDAF8FD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2" name="Text Box 64">
          <a:extLst>
            <a:ext uri="{FF2B5EF4-FFF2-40B4-BE49-F238E27FC236}">
              <a16:creationId xmlns:a16="http://schemas.microsoft.com/office/drawing/2014/main" id="{0F111EEB-E6AC-4548-856D-D2962D51A14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3" name="Text Box 65">
          <a:extLst>
            <a:ext uri="{FF2B5EF4-FFF2-40B4-BE49-F238E27FC236}">
              <a16:creationId xmlns:a16="http://schemas.microsoft.com/office/drawing/2014/main" id="{BEDB35D7-4E04-41F6-8F69-EC68CBFC73B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4" name="Text Box 66">
          <a:extLst>
            <a:ext uri="{FF2B5EF4-FFF2-40B4-BE49-F238E27FC236}">
              <a16:creationId xmlns:a16="http://schemas.microsoft.com/office/drawing/2014/main" id="{E49CD948-ECB8-4CE9-B92D-B03DD758BFD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5" name="Text Box 67">
          <a:extLst>
            <a:ext uri="{FF2B5EF4-FFF2-40B4-BE49-F238E27FC236}">
              <a16:creationId xmlns:a16="http://schemas.microsoft.com/office/drawing/2014/main" id="{57AFD145-1D4C-41CC-BE71-379F52222EF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6" name="Text Box 17">
          <a:extLst>
            <a:ext uri="{FF2B5EF4-FFF2-40B4-BE49-F238E27FC236}">
              <a16:creationId xmlns:a16="http://schemas.microsoft.com/office/drawing/2014/main" id="{3E9F73C2-4A6F-4963-B517-D1F39404E7D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7" name="Text Box 18">
          <a:extLst>
            <a:ext uri="{FF2B5EF4-FFF2-40B4-BE49-F238E27FC236}">
              <a16:creationId xmlns:a16="http://schemas.microsoft.com/office/drawing/2014/main" id="{8F63D8FA-2488-4108-BCD1-2FCB684DE02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8" name="Text Box 19">
          <a:extLst>
            <a:ext uri="{FF2B5EF4-FFF2-40B4-BE49-F238E27FC236}">
              <a16:creationId xmlns:a16="http://schemas.microsoft.com/office/drawing/2014/main" id="{7DB38DDE-6D5C-4548-80DB-4DBAFB5CC02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29" name="Text Box 20">
          <a:extLst>
            <a:ext uri="{FF2B5EF4-FFF2-40B4-BE49-F238E27FC236}">
              <a16:creationId xmlns:a16="http://schemas.microsoft.com/office/drawing/2014/main" id="{26001F4E-CE47-4D56-A2F4-6A5106AE84D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0" name="Text Box 21">
          <a:extLst>
            <a:ext uri="{FF2B5EF4-FFF2-40B4-BE49-F238E27FC236}">
              <a16:creationId xmlns:a16="http://schemas.microsoft.com/office/drawing/2014/main" id="{2B3F7483-8CF1-425C-ABF2-C20D0555BA8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1" name="Text Box 22">
          <a:extLst>
            <a:ext uri="{FF2B5EF4-FFF2-40B4-BE49-F238E27FC236}">
              <a16:creationId xmlns:a16="http://schemas.microsoft.com/office/drawing/2014/main" id="{63CBB831-C128-4B00-811E-E9D877E2612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2" name="Text Box 23">
          <a:extLst>
            <a:ext uri="{FF2B5EF4-FFF2-40B4-BE49-F238E27FC236}">
              <a16:creationId xmlns:a16="http://schemas.microsoft.com/office/drawing/2014/main" id="{B061D080-A502-4455-977E-78D8B44EF13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3" name="Text Box 24">
          <a:extLst>
            <a:ext uri="{FF2B5EF4-FFF2-40B4-BE49-F238E27FC236}">
              <a16:creationId xmlns:a16="http://schemas.microsoft.com/office/drawing/2014/main" id="{C8BEAA5E-E1CB-405D-AA8C-0DFEBFD391F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4" name="Text Box 25">
          <a:extLst>
            <a:ext uri="{FF2B5EF4-FFF2-40B4-BE49-F238E27FC236}">
              <a16:creationId xmlns:a16="http://schemas.microsoft.com/office/drawing/2014/main" id="{7E680656-315C-4B33-B3AA-FB71697A1DF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5" name="Text Box 26">
          <a:extLst>
            <a:ext uri="{FF2B5EF4-FFF2-40B4-BE49-F238E27FC236}">
              <a16:creationId xmlns:a16="http://schemas.microsoft.com/office/drawing/2014/main" id="{3950C65E-ED7D-4C32-9CAD-17E32C7B581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6" name="Text Box 27">
          <a:extLst>
            <a:ext uri="{FF2B5EF4-FFF2-40B4-BE49-F238E27FC236}">
              <a16:creationId xmlns:a16="http://schemas.microsoft.com/office/drawing/2014/main" id="{6A884B6F-C05B-475F-9DD9-49EF3D09F35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7" name="Text Box 28">
          <a:extLst>
            <a:ext uri="{FF2B5EF4-FFF2-40B4-BE49-F238E27FC236}">
              <a16:creationId xmlns:a16="http://schemas.microsoft.com/office/drawing/2014/main" id="{3C80B17E-F2C5-420D-8CCA-6313929547E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8" name="Text Box 29">
          <a:extLst>
            <a:ext uri="{FF2B5EF4-FFF2-40B4-BE49-F238E27FC236}">
              <a16:creationId xmlns:a16="http://schemas.microsoft.com/office/drawing/2014/main" id="{4A154E88-7634-4AA5-B3D8-E18CAB445C9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39" name="Text Box 30">
          <a:extLst>
            <a:ext uri="{FF2B5EF4-FFF2-40B4-BE49-F238E27FC236}">
              <a16:creationId xmlns:a16="http://schemas.microsoft.com/office/drawing/2014/main" id="{B127DF15-8CF3-47B0-A030-202E1A1E25C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0" name="Text Box 31">
          <a:extLst>
            <a:ext uri="{FF2B5EF4-FFF2-40B4-BE49-F238E27FC236}">
              <a16:creationId xmlns:a16="http://schemas.microsoft.com/office/drawing/2014/main" id="{5EAE220D-8BE2-4BC4-BAA6-9EE8D2FD918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1" name="Text Box 32">
          <a:extLst>
            <a:ext uri="{FF2B5EF4-FFF2-40B4-BE49-F238E27FC236}">
              <a16:creationId xmlns:a16="http://schemas.microsoft.com/office/drawing/2014/main" id="{0C355EAA-B7BB-4FFE-A2FC-AC03247C752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2" name="Text Box 33">
          <a:extLst>
            <a:ext uri="{FF2B5EF4-FFF2-40B4-BE49-F238E27FC236}">
              <a16:creationId xmlns:a16="http://schemas.microsoft.com/office/drawing/2014/main" id="{C1A33381-57AD-4D25-B1A2-F17BF241B9A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3" name="Text Box 34">
          <a:extLst>
            <a:ext uri="{FF2B5EF4-FFF2-40B4-BE49-F238E27FC236}">
              <a16:creationId xmlns:a16="http://schemas.microsoft.com/office/drawing/2014/main" id="{64D586DE-5D89-4342-B148-E4BC1364C76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4" name="Text Box 35">
          <a:extLst>
            <a:ext uri="{FF2B5EF4-FFF2-40B4-BE49-F238E27FC236}">
              <a16:creationId xmlns:a16="http://schemas.microsoft.com/office/drawing/2014/main" id="{F952CC04-FE3E-4B38-9E8A-6775562F2D9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5" name="Text Box 36">
          <a:extLst>
            <a:ext uri="{FF2B5EF4-FFF2-40B4-BE49-F238E27FC236}">
              <a16:creationId xmlns:a16="http://schemas.microsoft.com/office/drawing/2014/main" id="{3D46BF04-A22E-4CF3-BDF0-B0873D413CB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6" name="Text Box 37">
          <a:extLst>
            <a:ext uri="{FF2B5EF4-FFF2-40B4-BE49-F238E27FC236}">
              <a16:creationId xmlns:a16="http://schemas.microsoft.com/office/drawing/2014/main" id="{69721EA9-29D2-4257-9864-DC50DF50776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7" name="Text Box 38">
          <a:extLst>
            <a:ext uri="{FF2B5EF4-FFF2-40B4-BE49-F238E27FC236}">
              <a16:creationId xmlns:a16="http://schemas.microsoft.com/office/drawing/2014/main" id="{30509144-355A-4040-8475-302B37E7BED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8" name="Text Box 39">
          <a:extLst>
            <a:ext uri="{FF2B5EF4-FFF2-40B4-BE49-F238E27FC236}">
              <a16:creationId xmlns:a16="http://schemas.microsoft.com/office/drawing/2014/main" id="{BD16A387-C20C-45FE-9C42-D9862904093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49" name="Text Box 40">
          <a:extLst>
            <a:ext uri="{FF2B5EF4-FFF2-40B4-BE49-F238E27FC236}">
              <a16:creationId xmlns:a16="http://schemas.microsoft.com/office/drawing/2014/main" id="{3C325168-7724-4917-9E16-8DA393D0ED4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0" name="Text Box 41">
          <a:extLst>
            <a:ext uri="{FF2B5EF4-FFF2-40B4-BE49-F238E27FC236}">
              <a16:creationId xmlns:a16="http://schemas.microsoft.com/office/drawing/2014/main" id="{81664D19-F66A-4F5A-A38B-8F14E71BDA0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1" name="Text Box 42">
          <a:extLst>
            <a:ext uri="{FF2B5EF4-FFF2-40B4-BE49-F238E27FC236}">
              <a16:creationId xmlns:a16="http://schemas.microsoft.com/office/drawing/2014/main" id="{D8A24852-218F-40B6-A4EE-4D50BE0CE17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2" name="Text Box 43">
          <a:extLst>
            <a:ext uri="{FF2B5EF4-FFF2-40B4-BE49-F238E27FC236}">
              <a16:creationId xmlns:a16="http://schemas.microsoft.com/office/drawing/2014/main" id="{3ACE4883-76E2-4EA5-A6C2-B799A15EAB6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3" name="Text Box 44">
          <a:extLst>
            <a:ext uri="{FF2B5EF4-FFF2-40B4-BE49-F238E27FC236}">
              <a16:creationId xmlns:a16="http://schemas.microsoft.com/office/drawing/2014/main" id="{B36F7EC3-C0C5-4A7B-BBF4-6DBB736F6A0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4" name="Text Box 45">
          <a:extLst>
            <a:ext uri="{FF2B5EF4-FFF2-40B4-BE49-F238E27FC236}">
              <a16:creationId xmlns:a16="http://schemas.microsoft.com/office/drawing/2014/main" id="{F8B0A9CC-EEAA-4C58-A566-3BEA291F5F4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5" name="Text Box 46">
          <a:extLst>
            <a:ext uri="{FF2B5EF4-FFF2-40B4-BE49-F238E27FC236}">
              <a16:creationId xmlns:a16="http://schemas.microsoft.com/office/drawing/2014/main" id="{9E5CF2D8-8AB0-4FA2-B1AA-9C7F048263CB}"/>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6" name="Text Box 47">
          <a:extLst>
            <a:ext uri="{FF2B5EF4-FFF2-40B4-BE49-F238E27FC236}">
              <a16:creationId xmlns:a16="http://schemas.microsoft.com/office/drawing/2014/main" id="{78F904FD-4614-40BF-9184-02FB92FE779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7" name="Text Box 48">
          <a:extLst>
            <a:ext uri="{FF2B5EF4-FFF2-40B4-BE49-F238E27FC236}">
              <a16:creationId xmlns:a16="http://schemas.microsoft.com/office/drawing/2014/main" id="{D7D0A4F4-25A8-42BD-9E20-6B4E9021360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8" name="Text Box 49">
          <a:extLst>
            <a:ext uri="{FF2B5EF4-FFF2-40B4-BE49-F238E27FC236}">
              <a16:creationId xmlns:a16="http://schemas.microsoft.com/office/drawing/2014/main" id="{5301E94B-172D-4979-8857-08C13C9B9C8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59" name="Text Box 50">
          <a:extLst>
            <a:ext uri="{FF2B5EF4-FFF2-40B4-BE49-F238E27FC236}">
              <a16:creationId xmlns:a16="http://schemas.microsoft.com/office/drawing/2014/main" id="{4412B363-2133-4036-878D-052F80D05E5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0" name="Text Box 51">
          <a:extLst>
            <a:ext uri="{FF2B5EF4-FFF2-40B4-BE49-F238E27FC236}">
              <a16:creationId xmlns:a16="http://schemas.microsoft.com/office/drawing/2014/main" id="{3C7C6B53-B9F3-4368-B71C-8F55B4B7AED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1" name="Text Box 52">
          <a:extLst>
            <a:ext uri="{FF2B5EF4-FFF2-40B4-BE49-F238E27FC236}">
              <a16:creationId xmlns:a16="http://schemas.microsoft.com/office/drawing/2014/main" id="{93CACF33-AB05-472B-AD1D-96C31990076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2" name="Text Box 53">
          <a:extLst>
            <a:ext uri="{FF2B5EF4-FFF2-40B4-BE49-F238E27FC236}">
              <a16:creationId xmlns:a16="http://schemas.microsoft.com/office/drawing/2014/main" id="{55A47AED-1B04-4BAA-B14E-5C723928E8F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3" name="Text Box 54">
          <a:extLst>
            <a:ext uri="{FF2B5EF4-FFF2-40B4-BE49-F238E27FC236}">
              <a16:creationId xmlns:a16="http://schemas.microsoft.com/office/drawing/2014/main" id="{A459022A-6CA0-4E32-ABC2-88002D30E09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4" name="Text Box 55">
          <a:extLst>
            <a:ext uri="{FF2B5EF4-FFF2-40B4-BE49-F238E27FC236}">
              <a16:creationId xmlns:a16="http://schemas.microsoft.com/office/drawing/2014/main" id="{75D92734-0B0B-4D3D-8835-8DFC0990CBF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5" name="Text Box 56">
          <a:extLst>
            <a:ext uri="{FF2B5EF4-FFF2-40B4-BE49-F238E27FC236}">
              <a16:creationId xmlns:a16="http://schemas.microsoft.com/office/drawing/2014/main" id="{A26D586A-D288-48A9-BBC0-467889D2FF4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6" name="Text Box 57">
          <a:extLst>
            <a:ext uri="{FF2B5EF4-FFF2-40B4-BE49-F238E27FC236}">
              <a16:creationId xmlns:a16="http://schemas.microsoft.com/office/drawing/2014/main" id="{4492598A-E003-4C53-B783-4457284CF12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7" name="Text Box 58">
          <a:extLst>
            <a:ext uri="{FF2B5EF4-FFF2-40B4-BE49-F238E27FC236}">
              <a16:creationId xmlns:a16="http://schemas.microsoft.com/office/drawing/2014/main" id="{01D3CE5E-3161-4AFD-8753-F8C497A1E06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8" name="Text Box 59">
          <a:extLst>
            <a:ext uri="{FF2B5EF4-FFF2-40B4-BE49-F238E27FC236}">
              <a16:creationId xmlns:a16="http://schemas.microsoft.com/office/drawing/2014/main" id="{2277533B-6B0B-4743-8DE6-EAF971FEF8B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69" name="Text Box 60">
          <a:extLst>
            <a:ext uri="{FF2B5EF4-FFF2-40B4-BE49-F238E27FC236}">
              <a16:creationId xmlns:a16="http://schemas.microsoft.com/office/drawing/2014/main" id="{ADA60314-04AA-41A3-B3B8-79225860992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0" name="Text Box 61">
          <a:extLst>
            <a:ext uri="{FF2B5EF4-FFF2-40B4-BE49-F238E27FC236}">
              <a16:creationId xmlns:a16="http://schemas.microsoft.com/office/drawing/2014/main" id="{6881F3A9-1EDB-4E82-87F5-73DBBA71118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1" name="Text Box 62">
          <a:extLst>
            <a:ext uri="{FF2B5EF4-FFF2-40B4-BE49-F238E27FC236}">
              <a16:creationId xmlns:a16="http://schemas.microsoft.com/office/drawing/2014/main" id="{670D4F5E-C6E3-4B81-850B-42440A9D22E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2" name="Text Box 63">
          <a:extLst>
            <a:ext uri="{FF2B5EF4-FFF2-40B4-BE49-F238E27FC236}">
              <a16:creationId xmlns:a16="http://schemas.microsoft.com/office/drawing/2014/main" id="{B2343F3A-984C-41DD-B6F3-6955F4509F7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3" name="Text Box 64">
          <a:extLst>
            <a:ext uri="{FF2B5EF4-FFF2-40B4-BE49-F238E27FC236}">
              <a16:creationId xmlns:a16="http://schemas.microsoft.com/office/drawing/2014/main" id="{0DAC91B4-9E60-4FAC-99B7-EDE4A9519B8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4" name="Text Box 65">
          <a:extLst>
            <a:ext uri="{FF2B5EF4-FFF2-40B4-BE49-F238E27FC236}">
              <a16:creationId xmlns:a16="http://schemas.microsoft.com/office/drawing/2014/main" id="{6ECAD0E2-292C-4CD9-B163-E49F8C7E94F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5" name="Text Box 66">
          <a:extLst>
            <a:ext uri="{FF2B5EF4-FFF2-40B4-BE49-F238E27FC236}">
              <a16:creationId xmlns:a16="http://schemas.microsoft.com/office/drawing/2014/main" id="{D2B6C01B-FFAE-4894-B4E6-055F6C3E7D4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476" name="Text Box 67">
          <a:extLst>
            <a:ext uri="{FF2B5EF4-FFF2-40B4-BE49-F238E27FC236}">
              <a16:creationId xmlns:a16="http://schemas.microsoft.com/office/drawing/2014/main" id="{E804D2BD-825A-4B47-98A5-9A1AD7664B3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77" name="Text Box 17">
          <a:extLst>
            <a:ext uri="{FF2B5EF4-FFF2-40B4-BE49-F238E27FC236}">
              <a16:creationId xmlns:a16="http://schemas.microsoft.com/office/drawing/2014/main" id="{D041F755-9BCF-4179-A198-BE342B37713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78" name="Text Box 18">
          <a:extLst>
            <a:ext uri="{FF2B5EF4-FFF2-40B4-BE49-F238E27FC236}">
              <a16:creationId xmlns:a16="http://schemas.microsoft.com/office/drawing/2014/main" id="{C49F2BDA-EFFE-45AB-92C2-29CB9048094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79" name="Text Box 19">
          <a:extLst>
            <a:ext uri="{FF2B5EF4-FFF2-40B4-BE49-F238E27FC236}">
              <a16:creationId xmlns:a16="http://schemas.microsoft.com/office/drawing/2014/main" id="{3EC8D75E-342D-44B5-B928-660F1306328F}"/>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0" name="Text Box 20">
          <a:extLst>
            <a:ext uri="{FF2B5EF4-FFF2-40B4-BE49-F238E27FC236}">
              <a16:creationId xmlns:a16="http://schemas.microsoft.com/office/drawing/2014/main" id="{8D55F5E2-94DB-4012-A7B4-C2824D585DF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1" name="Text Box 21">
          <a:extLst>
            <a:ext uri="{FF2B5EF4-FFF2-40B4-BE49-F238E27FC236}">
              <a16:creationId xmlns:a16="http://schemas.microsoft.com/office/drawing/2014/main" id="{9EEF73FF-7378-4AD2-B253-8D3BF55234D2}"/>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2" name="Text Box 22">
          <a:extLst>
            <a:ext uri="{FF2B5EF4-FFF2-40B4-BE49-F238E27FC236}">
              <a16:creationId xmlns:a16="http://schemas.microsoft.com/office/drawing/2014/main" id="{07D42005-6C77-4D0A-B78D-FD8A0F6DA78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3" name="Text Box 23">
          <a:extLst>
            <a:ext uri="{FF2B5EF4-FFF2-40B4-BE49-F238E27FC236}">
              <a16:creationId xmlns:a16="http://schemas.microsoft.com/office/drawing/2014/main" id="{3A85AA47-421A-4CCC-A317-F5BD8DEA351E}"/>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4" name="Text Box 24">
          <a:extLst>
            <a:ext uri="{FF2B5EF4-FFF2-40B4-BE49-F238E27FC236}">
              <a16:creationId xmlns:a16="http://schemas.microsoft.com/office/drawing/2014/main" id="{277062A4-DE39-4AD8-9249-5EFDDF6618FC}"/>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5" name="Text Box 25">
          <a:extLst>
            <a:ext uri="{FF2B5EF4-FFF2-40B4-BE49-F238E27FC236}">
              <a16:creationId xmlns:a16="http://schemas.microsoft.com/office/drawing/2014/main" id="{C923258E-8BB8-47E0-9AD9-97EDCAEB9067}"/>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6" name="Text Box 26">
          <a:extLst>
            <a:ext uri="{FF2B5EF4-FFF2-40B4-BE49-F238E27FC236}">
              <a16:creationId xmlns:a16="http://schemas.microsoft.com/office/drawing/2014/main" id="{6331BFDE-A42F-4955-A8F2-7AC9738C6D4D}"/>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7" name="Text Box 27">
          <a:extLst>
            <a:ext uri="{FF2B5EF4-FFF2-40B4-BE49-F238E27FC236}">
              <a16:creationId xmlns:a16="http://schemas.microsoft.com/office/drawing/2014/main" id="{4233B72E-F735-4F91-9BAD-D62D799802F5}"/>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8" name="Text Box 28">
          <a:extLst>
            <a:ext uri="{FF2B5EF4-FFF2-40B4-BE49-F238E27FC236}">
              <a16:creationId xmlns:a16="http://schemas.microsoft.com/office/drawing/2014/main" id="{851ED905-9507-47F2-AD60-5B7C6F26BFF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89" name="Text Box 29">
          <a:extLst>
            <a:ext uri="{FF2B5EF4-FFF2-40B4-BE49-F238E27FC236}">
              <a16:creationId xmlns:a16="http://schemas.microsoft.com/office/drawing/2014/main" id="{8896F5DE-CE71-4DA2-B8AC-F66B2C2CAE7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0" name="Text Box 30">
          <a:extLst>
            <a:ext uri="{FF2B5EF4-FFF2-40B4-BE49-F238E27FC236}">
              <a16:creationId xmlns:a16="http://schemas.microsoft.com/office/drawing/2014/main" id="{7F37527D-F2F2-44CA-A837-D5B6BBF076FD}"/>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1" name="Text Box 31">
          <a:extLst>
            <a:ext uri="{FF2B5EF4-FFF2-40B4-BE49-F238E27FC236}">
              <a16:creationId xmlns:a16="http://schemas.microsoft.com/office/drawing/2014/main" id="{4649CA7A-BA09-4938-984E-F6D3737702BD}"/>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2" name="Text Box 32">
          <a:extLst>
            <a:ext uri="{FF2B5EF4-FFF2-40B4-BE49-F238E27FC236}">
              <a16:creationId xmlns:a16="http://schemas.microsoft.com/office/drawing/2014/main" id="{3E6AFDD9-0DF9-4F2A-AB7A-6C5B841B5837}"/>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3" name="Text Box 33">
          <a:extLst>
            <a:ext uri="{FF2B5EF4-FFF2-40B4-BE49-F238E27FC236}">
              <a16:creationId xmlns:a16="http://schemas.microsoft.com/office/drawing/2014/main" id="{F85185EF-8505-4EDF-B704-30C53C07B8D2}"/>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4" name="Text Box 34">
          <a:extLst>
            <a:ext uri="{FF2B5EF4-FFF2-40B4-BE49-F238E27FC236}">
              <a16:creationId xmlns:a16="http://schemas.microsoft.com/office/drawing/2014/main" id="{9301403F-0CC1-4703-9A9E-C3ED79C2587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5" name="Text Box 35">
          <a:extLst>
            <a:ext uri="{FF2B5EF4-FFF2-40B4-BE49-F238E27FC236}">
              <a16:creationId xmlns:a16="http://schemas.microsoft.com/office/drawing/2014/main" id="{D3FF04EB-A555-42D4-AD16-E22A0D98303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6" name="Text Box 36">
          <a:extLst>
            <a:ext uri="{FF2B5EF4-FFF2-40B4-BE49-F238E27FC236}">
              <a16:creationId xmlns:a16="http://schemas.microsoft.com/office/drawing/2014/main" id="{B3068CBC-01BD-4109-B92C-EF64E68052E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7" name="Text Box 37">
          <a:extLst>
            <a:ext uri="{FF2B5EF4-FFF2-40B4-BE49-F238E27FC236}">
              <a16:creationId xmlns:a16="http://schemas.microsoft.com/office/drawing/2014/main" id="{E62FB959-D669-45B4-AF5C-A14F6862E2AA}"/>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8" name="Text Box 38">
          <a:extLst>
            <a:ext uri="{FF2B5EF4-FFF2-40B4-BE49-F238E27FC236}">
              <a16:creationId xmlns:a16="http://schemas.microsoft.com/office/drawing/2014/main" id="{21BCFA83-5E5C-4C58-B3E3-A2E0A839DA9B}"/>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499" name="Text Box 39">
          <a:extLst>
            <a:ext uri="{FF2B5EF4-FFF2-40B4-BE49-F238E27FC236}">
              <a16:creationId xmlns:a16="http://schemas.microsoft.com/office/drawing/2014/main" id="{BDC8EFD6-6EAE-437E-8D20-09A5555A187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0" name="Text Box 40">
          <a:extLst>
            <a:ext uri="{FF2B5EF4-FFF2-40B4-BE49-F238E27FC236}">
              <a16:creationId xmlns:a16="http://schemas.microsoft.com/office/drawing/2014/main" id="{530EC5DB-8061-4847-A997-DC2749DAB705}"/>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1" name="Text Box 41">
          <a:extLst>
            <a:ext uri="{FF2B5EF4-FFF2-40B4-BE49-F238E27FC236}">
              <a16:creationId xmlns:a16="http://schemas.microsoft.com/office/drawing/2014/main" id="{DE3CF0D2-EFDF-4046-BF4D-9CFA4B43C05F}"/>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2" name="Text Box 42">
          <a:extLst>
            <a:ext uri="{FF2B5EF4-FFF2-40B4-BE49-F238E27FC236}">
              <a16:creationId xmlns:a16="http://schemas.microsoft.com/office/drawing/2014/main" id="{95CAF382-9F88-4D4C-8FA5-42093D25D5D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3" name="Text Box 43">
          <a:extLst>
            <a:ext uri="{FF2B5EF4-FFF2-40B4-BE49-F238E27FC236}">
              <a16:creationId xmlns:a16="http://schemas.microsoft.com/office/drawing/2014/main" id="{972CF452-9EBA-4722-AE99-B1B8CA6A3812}"/>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4" name="Text Box 44">
          <a:extLst>
            <a:ext uri="{FF2B5EF4-FFF2-40B4-BE49-F238E27FC236}">
              <a16:creationId xmlns:a16="http://schemas.microsoft.com/office/drawing/2014/main" id="{4A82CC87-7500-459F-95B7-77C153D83715}"/>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5" name="Text Box 45">
          <a:extLst>
            <a:ext uri="{FF2B5EF4-FFF2-40B4-BE49-F238E27FC236}">
              <a16:creationId xmlns:a16="http://schemas.microsoft.com/office/drawing/2014/main" id="{5D004D01-A96A-439E-B3FA-1C220527A5D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6" name="Text Box 46">
          <a:extLst>
            <a:ext uri="{FF2B5EF4-FFF2-40B4-BE49-F238E27FC236}">
              <a16:creationId xmlns:a16="http://schemas.microsoft.com/office/drawing/2014/main" id="{C69E2542-F125-40DC-99C4-30AB1993CB67}"/>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7" name="Text Box 47">
          <a:extLst>
            <a:ext uri="{FF2B5EF4-FFF2-40B4-BE49-F238E27FC236}">
              <a16:creationId xmlns:a16="http://schemas.microsoft.com/office/drawing/2014/main" id="{50B5A8A5-9169-44D8-BBE1-891B38BD464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8" name="Text Box 48">
          <a:extLst>
            <a:ext uri="{FF2B5EF4-FFF2-40B4-BE49-F238E27FC236}">
              <a16:creationId xmlns:a16="http://schemas.microsoft.com/office/drawing/2014/main" id="{DEC01D25-A4D3-433C-888B-36398DF81EF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09" name="Text Box 49">
          <a:extLst>
            <a:ext uri="{FF2B5EF4-FFF2-40B4-BE49-F238E27FC236}">
              <a16:creationId xmlns:a16="http://schemas.microsoft.com/office/drawing/2014/main" id="{29255C10-3A12-4688-BBE6-F729919B081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0" name="Text Box 50">
          <a:extLst>
            <a:ext uri="{FF2B5EF4-FFF2-40B4-BE49-F238E27FC236}">
              <a16:creationId xmlns:a16="http://schemas.microsoft.com/office/drawing/2014/main" id="{8CCF856B-1EDD-43DB-865C-2FCA37A5AF63}"/>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1" name="Text Box 51">
          <a:extLst>
            <a:ext uri="{FF2B5EF4-FFF2-40B4-BE49-F238E27FC236}">
              <a16:creationId xmlns:a16="http://schemas.microsoft.com/office/drawing/2014/main" id="{4AF52AEC-A949-445A-997E-FBD502AC54FD}"/>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2" name="Text Box 52">
          <a:extLst>
            <a:ext uri="{FF2B5EF4-FFF2-40B4-BE49-F238E27FC236}">
              <a16:creationId xmlns:a16="http://schemas.microsoft.com/office/drawing/2014/main" id="{91B9D81C-EB7E-4BE7-92DE-78F101B2EA3E}"/>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3" name="Text Box 53">
          <a:extLst>
            <a:ext uri="{FF2B5EF4-FFF2-40B4-BE49-F238E27FC236}">
              <a16:creationId xmlns:a16="http://schemas.microsoft.com/office/drawing/2014/main" id="{4E1288B8-DE24-439E-9191-1F03F4546B32}"/>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4" name="Text Box 54">
          <a:extLst>
            <a:ext uri="{FF2B5EF4-FFF2-40B4-BE49-F238E27FC236}">
              <a16:creationId xmlns:a16="http://schemas.microsoft.com/office/drawing/2014/main" id="{7DE0DA2E-056E-449E-B056-C0988E7FEE90}"/>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5" name="Text Box 55">
          <a:extLst>
            <a:ext uri="{FF2B5EF4-FFF2-40B4-BE49-F238E27FC236}">
              <a16:creationId xmlns:a16="http://schemas.microsoft.com/office/drawing/2014/main" id="{AFBBE650-00CD-4468-8A3B-692886F7DD2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6" name="Text Box 56">
          <a:extLst>
            <a:ext uri="{FF2B5EF4-FFF2-40B4-BE49-F238E27FC236}">
              <a16:creationId xmlns:a16="http://schemas.microsoft.com/office/drawing/2014/main" id="{F2AC2902-3B09-49C1-8A82-83370B6F4D8B}"/>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7" name="Text Box 57">
          <a:extLst>
            <a:ext uri="{FF2B5EF4-FFF2-40B4-BE49-F238E27FC236}">
              <a16:creationId xmlns:a16="http://schemas.microsoft.com/office/drawing/2014/main" id="{368BB6EC-0ED5-492E-8555-7AAECB9F1B9D}"/>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8" name="Text Box 58">
          <a:extLst>
            <a:ext uri="{FF2B5EF4-FFF2-40B4-BE49-F238E27FC236}">
              <a16:creationId xmlns:a16="http://schemas.microsoft.com/office/drawing/2014/main" id="{6626E4F7-12A9-4FFC-ADAF-FEC67C09C86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19" name="Text Box 59">
          <a:extLst>
            <a:ext uri="{FF2B5EF4-FFF2-40B4-BE49-F238E27FC236}">
              <a16:creationId xmlns:a16="http://schemas.microsoft.com/office/drawing/2014/main" id="{C30D6CA1-32EE-433F-9720-8952F8703C0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0" name="Text Box 60">
          <a:extLst>
            <a:ext uri="{FF2B5EF4-FFF2-40B4-BE49-F238E27FC236}">
              <a16:creationId xmlns:a16="http://schemas.microsoft.com/office/drawing/2014/main" id="{A8DFF18C-5C92-42B8-A17B-BB91100023B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1" name="Text Box 61">
          <a:extLst>
            <a:ext uri="{FF2B5EF4-FFF2-40B4-BE49-F238E27FC236}">
              <a16:creationId xmlns:a16="http://schemas.microsoft.com/office/drawing/2014/main" id="{D1F46F25-CE5E-43D5-9037-0C0AB225B198}"/>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2" name="Text Box 62">
          <a:extLst>
            <a:ext uri="{FF2B5EF4-FFF2-40B4-BE49-F238E27FC236}">
              <a16:creationId xmlns:a16="http://schemas.microsoft.com/office/drawing/2014/main" id="{6AC658C9-8793-4ACC-A951-473950C04AC7}"/>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3" name="Text Box 63">
          <a:extLst>
            <a:ext uri="{FF2B5EF4-FFF2-40B4-BE49-F238E27FC236}">
              <a16:creationId xmlns:a16="http://schemas.microsoft.com/office/drawing/2014/main" id="{1A6D44B2-8F23-4CEB-8198-AB757760391C}"/>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4" name="Text Box 64">
          <a:extLst>
            <a:ext uri="{FF2B5EF4-FFF2-40B4-BE49-F238E27FC236}">
              <a16:creationId xmlns:a16="http://schemas.microsoft.com/office/drawing/2014/main" id="{ED7C0159-B5B4-4B68-A7AD-0EC23C637721}"/>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5" name="Text Box 65">
          <a:extLst>
            <a:ext uri="{FF2B5EF4-FFF2-40B4-BE49-F238E27FC236}">
              <a16:creationId xmlns:a16="http://schemas.microsoft.com/office/drawing/2014/main" id="{BBDEA99D-29A1-41E0-8A96-F97B29355F6B}"/>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6" name="Text Box 66">
          <a:extLst>
            <a:ext uri="{FF2B5EF4-FFF2-40B4-BE49-F238E27FC236}">
              <a16:creationId xmlns:a16="http://schemas.microsoft.com/office/drawing/2014/main" id="{8A3E2044-EA0A-4816-B509-95CBDC1D1BF4}"/>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171450</xdr:rowOff>
    </xdr:to>
    <xdr:sp macro="" textlink="">
      <xdr:nvSpPr>
        <xdr:cNvPr id="3527" name="Text Box 67">
          <a:extLst>
            <a:ext uri="{FF2B5EF4-FFF2-40B4-BE49-F238E27FC236}">
              <a16:creationId xmlns:a16="http://schemas.microsoft.com/office/drawing/2014/main" id="{F06534D6-C155-454F-93E8-EDC139D5DF96}"/>
            </a:ext>
          </a:extLst>
        </xdr:cNvPr>
        <xdr:cNvSpPr txBox="1">
          <a:spLocks noChangeArrowheads="1"/>
        </xdr:cNvSpPr>
      </xdr:nvSpPr>
      <xdr:spPr bwMode="auto">
        <a:xfrm>
          <a:off x="4552950" y="64684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28" name="Text Box 17">
          <a:extLst>
            <a:ext uri="{FF2B5EF4-FFF2-40B4-BE49-F238E27FC236}">
              <a16:creationId xmlns:a16="http://schemas.microsoft.com/office/drawing/2014/main" id="{153048B7-95E7-43D5-8F55-805333ECB0A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29" name="Text Box 18">
          <a:extLst>
            <a:ext uri="{FF2B5EF4-FFF2-40B4-BE49-F238E27FC236}">
              <a16:creationId xmlns:a16="http://schemas.microsoft.com/office/drawing/2014/main" id="{8481B1C3-7F53-4F2E-A55F-E4F808241D49}"/>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0" name="Text Box 19">
          <a:extLst>
            <a:ext uri="{FF2B5EF4-FFF2-40B4-BE49-F238E27FC236}">
              <a16:creationId xmlns:a16="http://schemas.microsoft.com/office/drawing/2014/main" id="{304E9D9F-04E2-41CD-A737-C5E09035C89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1" name="Text Box 20">
          <a:extLst>
            <a:ext uri="{FF2B5EF4-FFF2-40B4-BE49-F238E27FC236}">
              <a16:creationId xmlns:a16="http://schemas.microsoft.com/office/drawing/2014/main" id="{FA4241D3-CEB3-4230-9618-35863372419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2" name="Text Box 21">
          <a:extLst>
            <a:ext uri="{FF2B5EF4-FFF2-40B4-BE49-F238E27FC236}">
              <a16:creationId xmlns:a16="http://schemas.microsoft.com/office/drawing/2014/main" id="{0923D7D9-15EF-444F-88F9-800E716B11C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3" name="Text Box 22">
          <a:extLst>
            <a:ext uri="{FF2B5EF4-FFF2-40B4-BE49-F238E27FC236}">
              <a16:creationId xmlns:a16="http://schemas.microsoft.com/office/drawing/2014/main" id="{2B22532C-78D0-498E-82D1-AE657D0A0E9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4" name="Text Box 23">
          <a:extLst>
            <a:ext uri="{FF2B5EF4-FFF2-40B4-BE49-F238E27FC236}">
              <a16:creationId xmlns:a16="http://schemas.microsoft.com/office/drawing/2014/main" id="{F586E02D-8C32-49DE-BAC9-E3C125BB5908}"/>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5" name="Text Box 24">
          <a:extLst>
            <a:ext uri="{FF2B5EF4-FFF2-40B4-BE49-F238E27FC236}">
              <a16:creationId xmlns:a16="http://schemas.microsoft.com/office/drawing/2014/main" id="{733B6525-6DE8-4769-9722-D193BFD10E7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6" name="Text Box 25">
          <a:extLst>
            <a:ext uri="{FF2B5EF4-FFF2-40B4-BE49-F238E27FC236}">
              <a16:creationId xmlns:a16="http://schemas.microsoft.com/office/drawing/2014/main" id="{CD5E50F4-ACC1-47EC-8719-E54902CE210F}"/>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7" name="Text Box 26">
          <a:extLst>
            <a:ext uri="{FF2B5EF4-FFF2-40B4-BE49-F238E27FC236}">
              <a16:creationId xmlns:a16="http://schemas.microsoft.com/office/drawing/2014/main" id="{21C6B411-F24D-4CF6-A4F3-5EE0D87BADC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8" name="Text Box 27">
          <a:extLst>
            <a:ext uri="{FF2B5EF4-FFF2-40B4-BE49-F238E27FC236}">
              <a16:creationId xmlns:a16="http://schemas.microsoft.com/office/drawing/2014/main" id="{F0EF42D5-A331-419E-97B6-8535CB682433}"/>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39" name="Text Box 28">
          <a:extLst>
            <a:ext uri="{FF2B5EF4-FFF2-40B4-BE49-F238E27FC236}">
              <a16:creationId xmlns:a16="http://schemas.microsoft.com/office/drawing/2014/main" id="{34BD2169-4F86-4300-9A1D-041C20378EA3}"/>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0" name="Text Box 29">
          <a:extLst>
            <a:ext uri="{FF2B5EF4-FFF2-40B4-BE49-F238E27FC236}">
              <a16:creationId xmlns:a16="http://schemas.microsoft.com/office/drawing/2014/main" id="{962C7F52-7718-4086-8890-253901D1BE3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1" name="Text Box 30">
          <a:extLst>
            <a:ext uri="{FF2B5EF4-FFF2-40B4-BE49-F238E27FC236}">
              <a16:creationId xmlns:a16="http://schemas.microsoft.com/office/drawing/2014/main" id="{1B608E40-8999-4D1A-A3F5-2652084D9EC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2" name="Text Box 31">
          <a:extLst>
            <a:ext uri="{FF2B5EF4-FFF2-40B4-BE49-F238E27FC236}">
              <a16:creationId xmlns:a16="http://schemas.microsoft.com/office/drawing/2014/main" id="{0B27CACE-E58E-4DA8-9FC6-99B021FDA2B6}"/>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3" name="Text Box 32">
          <a:extLst>
            <a:ext uri="{FF2B5EF4-FFF2-40B4-BE49-F238E27FC236}">
              <a16:creationId xmlns:a16="http://schemas.microsoft.com/office/drawing/2014/main" id="{3123A365-51D2-41EB-B952-67358EFAB108}"/>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4" name="Text Box 33">
          <a:extLst>
            <a:ext uri="{FF2B5EF4-FFF2-40B4-BE49-F238E27FC236}">
              <a16:creationId xmlns:a16="http://schemas.microsoft.com/office/drawing/2014/main" id="{4FD717E0-F456-45B3-AC91-26FBBD7DBCE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5" name="Text Box 34">
          <a:extLst>
            <a:ext uri="{FF2B5EF4-FFF2-40B4-BE49-F238E27FC236}">
              <a16:creationId xmlns:a16="http://schemas.microsoft.com/office/drawing/2014/main" id="{0C6F6831-101E-4972-829E-C9EB455C16E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6" name="Text Box 35">
          <a:extLst>
            <a:ext uri="{FF2B5EF4-FFF2-40B4-BE49-F238E27FC236}">
              <a16:creationId xmlns:a16="http://schemas.microsoft.com/office/drawing/2014/main" id="{77FDB439-5B5B-4438-9854-C4FDE523506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7" name="Text Box 36">
          <a:extLst>
            <a:ext uri="{FF2B5EF4-FFF2-40B4-BE49-F238E27FC236}">
              <a16:creationId xmlns:a16="http://schemas.microsoft.com/office/drawing/2014/main" id="{7DA29D79-3377-4E83-8CEF-50487E296E01}"/>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8" name="Text Box 37">
          <a:extLst>
            <a:ext uri="{FF2B5EF4-FFF2-40B4-BE49-F238E27FC236}">
              <a16:creationId xmlns:a16="http://schemas.microsoft.com/office/drawing/2014/main" id="{F6A0A407-4910-475D-8387-C9EDE377EA5F}"/>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49" name="Text Box 38">
          <a:extLst>
            <a:ext uri="{FF2B5EF4-FFF2-40B4-BE49-F238E27FC236}">
              <a16:creationId xmlns:a16="http://schemas.microsoft.com/office/drawing/2014/main" id="{40EF0D4B-85E0-4638-9632-385341721DE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0" name="Text Box 39">
          <a:extLst>
            <a:ext uri="{FF2B5EF4-FFF2-40B4-BE49-F238E27FC236}">
              <a16:creationId xmlns:a16="http://schemas.microsoft.com/office/drawing/2014/main" id="{75750D5A-829C-420E-A041-A56A2D9F5E9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1" name="Text Box 40">
          <a:extLst>
            <a:ext uri="{FF2B5EF4-FFF2-40B4-BE49-F238E27FC236}">
              <a16:creationId xmlns:a16="http://schemas.microsoft.com/office/drawing/2014/main" id="{54DEC144-73D9-4DAD-B0F9-E4C83A0B6B3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2" name="Text Box 41">
          <a:extLst>
            <a:ext uri="{FF2B5EF4-FFF2-40B4-BE49-F238E27FC236}">
              <a16:creationId xmlns:a16="http://schemas.microsoft.com/office/drawing/2014/main" id="{DECEFE1F-2D06-4DB4-8C75-DED1DE9B3D4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3" name="Text Box 42">
          <a:extLst>
            <a:ext uri="{FF2B5EF4-FFF2-40B4-BE49-F238E27FC236}">
              <a16:creationId xmlns:a16="http://schemas.microsoft.com/office/drawing/2014/main" id="{F8FE21EF-5768-492D-BC5E-30EE1B6BB57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4" name="Text Box 43">
          <a:extLst>
            <a:ext uri="{FF2B5EF4-FFF2-40B4-BE49-F238E27FC236}">
              <a16:creationId xmlns:a16="http://schemas.microsoft.com/office/drawing/2014/main" id="{416518C1-18A3-4C17-8EA5-3B6C6DF19A8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5" name="Text Box 44">
          <a:extLst>
            <a:ext uri="{FF2B5EF4-FFF2-40B4-BE49-F238E27FC236}">
              <a16:creationId xmlns:a16="http://schemas.microsoft.com/office/drawing/2014/main" id="{960B0596-6227-49DB-8C3C-422341347D2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6" name="Text Box 45">
          <a:extLst>
            <a:ext uri="{FF2B5EF4-FFF2-40B4-BE49-F238E27FC236}">
              <a16:creationId xmlns:a16="http://schemas.microsoft.com/office/drawing/2014/main" id="{8E58F543-DAF7-4733-A4FA-D58EBF9B2DCF}"/>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7" name="Text Box 46">
          <a:extLst>
            <a:ext uri="{FF2B5EF4-FFF2-40B4-BE49-F238E27FC236}">
              <a16:creationId xmlns:a16="http://schemas.microsoft.com/office/drawing/2014/main" id="{05B51E12-D550-420A-B051-59BEC9825F84}"/>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8" name="Text Box 47">
          <a:extLst>
            <a:ext uri="{FF2B5EF4-FFF2-40B4-BE49-F238E27FC236}">
              <a16:creationId xmlns:a16="http://schemas.microsoft.com/office/drawing/2014/main" id="{B6C1DE6B-8536-4600-94DF-10DED78DF43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59" name="Text Box 48">
          <a:extLst>
            <a:ext uri="{FF2B5EF4-FFF2-40B4-BE49-F238E27FC236}">
              <a16:creationId xmlns:a16="http://schemas.microsoft.com/office/drawing/2014/main" id="{0603A357-39F6-4FEB-A6FF-5FD90CDC47A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0" name="Text Box 49">
          <a:extLst>
            <a:ext uri="{FF2B5EF4-FFF2-40B4-BE49-F238E27FC236}">
              <a16:creationId xmlns:a16="http://schemas.microsoft.com/office/drawing/2014/main" id="{8F346DF4-4BFC-4721-ABD8-5E64739069D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1" name="Text Box 50">
          <a:extLst>
            <a:ext uri="{FF2B5EF4-FFF2-40B4-BE49-F238E27FC236}">
              <a16:creationId xmlns:a16="http://schemas.microsoft.com/office/drawing/2014/main" id="{51280EBF-BA46-46E8-9AAF-1E15375DF66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2" name="Text Box 51">
          <a:extLst>
            <a:ext uri="{FF2B5EF4-FFF2-40B4-BE49-F238E27FC236}">
              <a16:creationId xmlns:a16="http://schemas.microsoft.com/office/drawing/2014/main" id="{29D773BC-1CA0-4DAC-B612-6C9A3DCF9D3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3" name="Text Box 52">
          <a:extLst>
            <a:ext uri="{FF2B5EF4-FFF2-40B4-BE49-F238E27FC236}">
              <a16:creationId xmlns:a16="http://schemas.microsoft.com/office/drawing/2014/main" id="{7BD148E5-3218-4E87-B254-236FEA44043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4" name="Text Box 53">
          <a:extLst>
            <a:ext uri="{FF2B5EF4-FFF2-40B4-BE49-F238E27FC236}">
              <a16:creationId xmlns:a16="http://schemas.microsoft.com/office/drawing/2014/main" id="{9C61197B-7C70-4B91-8BBA-01F147BFC122}"/>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5" name="Text Box 54">
          <a:extLst>
            <a:ext uri="{FF2B5EF4-FFF2-40B4-BE49-F238E27FC236}">
              <a16:creationId xmlns:a16="http://schemas.microsoft.com/office/drawing/2014/main" id="{7EB2EC38-641F-4282-83B2-C61D79F6091B}"/>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6" name="Text Box 55">
          <a:extLst>
            <a:ext uri="{FF2B5EF4-FFF2-40B4-BE49-F238E27FC236}">
              <a16:creationId xmlns:a16="http://schemas.microsoft.com/office/drawing/2014/main" id="{6B32FDBE-6742-4806-B14F-1F17BD457F6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7" name="Text Box 56">
          <a:extLst>
            <a:ext uri="{FF2B5EF4-FFF2-40B4-BE49-F238E27FC236}">
              <a16:creationId xmlns:a16="http://schemas.microsoft.com/office/drawing/2014/main" id="{73C3ED6E-3393-4383-9530-C44141A0A53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8" name="Text Box 57">
          <a:extLst>
            <a:ext uri="{FF2B5EF4-FFF2-40B4-BE49-F238E27FC236}">
              <a16:creationId xmlns:a16="http://schemas.microsoft.com/office/drawing/2014/main" id="{C195006D-55A9-4294-91B0-6F2F9D26FDE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69" name="Text Box 58">
          <a:extLst>
            <a:ext uri="{FF2B5EF4-FFF2-40B4-BE49-F238E27FC236}">
              <a16:creationId xmlns:a16="http://schemas.microsoft.com/office/drawing/2014/main" id="{EFFDE5FE-6599-466F-8E18-DAECF8F86927}"/>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0" name="Text Box 59">
          <a:extLst>
            <a:ext uri="{FF2B5EF4-FFF2-40B4-BE49-F238E27FC236}">
              <a16:creationId xmlns:a16="http://schemas.microsoft.com/office/drawing/2014/main" id="{906684F2-95F4-4BC4-9D04-63222739A26E}"/>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1" name="Text Box 60">
          <a:extLst>
            <a:ext uri="{FF2B5EF4-FFF2-40B4-BE49-F238E27FC236}">
              <a16:creationId xmlns:a16="http://schemas.microsoft.com/office/drawing/2014/main" id="{F8BA6DB5-E296-4B6D-8852-9534FAD6DE6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2" name="Text Box 61">
          <a:extLst>
            <a:ext uri="{FF2B5EF4-FFF2-40B4-BE49-F238E27FC236}">
              <a16:creationId xmlns:a16="http://schemas.microsoft.com/office/drawing/2014/main" id="{E7F25AA3-D4DB-40CF-BD94-C0283490580A}"/>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3" name="Text Box 62">
          <a:extLst>
            <a:ext uri="{FF2B5EF4-FFF2-40B4-BE49-F238E27FC236}">
              <a16:creationId xmlns:a16="http://schemas.microsoft.com/office/drawing/2014/main" id="{1429D4F2-6915-4042-8469-1722A44C2440}"/>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4" name="Text Box 63">
          <a:extLst>
            <a:ext uri="{FF2B5EF4-FFF2-40B4-BE49-F238E27FC236}">
              <a16:creationId xmlns:a16="http://schemas.microsoft.com/office/drawing/2014/main" id="{10C33097-153D-4153-BD0D-8D214470A475}"/>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5" name="Text Box 64">
          <a:extLst>
            <a:ext uri="{FF2B5EF4-FFF2-40B4-BE49-F238E27FC236}">
              <a16:creationId xmlns:a16="http://schemas.microsoft.com/office/drawing/2014/main" id="{6F33A740-F9B6-4D5E-9831-5F378EBB0E3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6" name="Text Box 65">
          <a:extLst>
            <a:ext uri="{FF2B5EF4-FFF2-40B4-BE49-F238E27FC236}">
              <a16:creationId xmlns:a16="http://schemas.microsoft.com/office/drawing/2014/main" id="{DE02C578-4764-4D99-B226-4D7BF03E750C}"/>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7" name="Text Box 66">
          <a:extLst>
            <a:ext uri="{FF2B5EF4-FFF2-40B4-BE49-F238E27FC236}">
              <a16:creationId xmlns:a16="http://schemas.microsoft.com/office/drawing/2014/main" id="{84CE0B18-D23A-4098-A9BB-C904E540E251}"/>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142875</xdr:rowOff>
    </xdr:to>
    <xdr:sp macro="" textlink="">
      <xdr:nvSpPr>
        <xdr:cNvPr id="3578" name="Text Box 67">
          <a:extLst>
            <a:ext uri="{FF2B5EF4-FFF2-40B4-BE49-F238E27FC236}">
              <a16:creationId xmlns:a16="http://schemas.microsoft.com/office/drawing/2014/main" id="{3058A1DB-8673-41AB-BCDD-6D69775740BD}"/>
            </a:ext>
          </a:extLst>
        </xdr:cNvPr>
        <xdr:cNvSpPr txBox="1">
          <a:spLocks noChangeArrowheads="1"/>
        </xdr:cNvSpPr>
      </xdr:nvSpPr>
      <xdr:spPr bwMode="auto">
        <a:xfrm>
          <a:off x="4552950" y="64684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79" name="Text Box 17">
          <a:extLst>
            <a:ext uri="{FF2B5EF4-FFF2-40B4-BE49-F238E27FC236}">
              <a16:creationId xmlns:a16="http://schemas.microsoft.com/office/drawing/2014/main" id="{A0FB265E-5F9B-4868-9DE1-5E51EE30785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0" name="Text Box 18">
          <a:extLst>
            <a:ext uri="{FF2B5EF4-FFF2-40B4-BE49-F238E27FC236}">
              <a16:creationId xmlns:a16="http://schemas.microsoft.com/office/drawing/2014/main" id="{E5B3230C-3467-4B5E-AF15-3D2F4EA7DEA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1" name="Text Box 19">
          <a:extLst>
            <a:ext uri="{FF2B5EF4-FFF2-40B4-BE49-F238E27FC236}">
              <a16:creationId xmlns:a16="http://schemas.microsoft.com/office/drawing/2014/main" id="{71D0E4A1-EB58-4A10-9876-561EA5D0EFD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2" name="Text Box 20">
          <a:extLst>
            <a:ext uri="{FF2B5EF4-FFF2-40B4-BE49-F238E27FC236}">
              <a16:creationId xmlns:a16="http://schemas.microsoft.com/office/drawing/2014/main" id="{3B258A2F-0A30-4C37-9033-3ED3CE5EE7A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3" name="Text Box 21">
          <a:extLst>
            <a:ext uri="{FF2B5EF4-FFF2-40B4-BE49-F238E27FC236}">
              <a16:creationId xmlns:a16="http://schemas.microsoft.com/office/drawing/2014/main" id="{40FE4903-269E-4F9B-84EE-CDC767AD46F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4" name="Text Box 22">
          <a:extLst>
            <a:ext uri="{FF2B5EF4-FFF2-40B4-BE49-F238E27FC236}">
              <a16:creationId xmlns:a16="http://schemas.microsoft.com/office/drawing/2014/main" id="{56A75E2E-9FB3-4D0D-B3A2-3669C074E64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5" name="Text Box 23">
          <a:extLst>
            <a:ext uri="{FF2B5EF4-FFF2-40B4-BE49-F238E27FC236}">
              <a16:creationId xmlns:a16="http://schemas.microsoft.com/office/drawing/2014/main" id="{AEEED92F-C68F-432C-B232-CB5D4671447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6" name="Text Box 24">
          <a:extLst>
            <a:ext uri="{FF2B5EF4-FFF2-40B4-BE49-F238E27FC236}">
              <a16:creationId xmlns:a16="http://schemas.microsoft.com/office/drawing/2014/main" id="{49A9E979-D11A-4655-A5D8-54DAE314FA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7" name="Text Box 25">
          <a:extLst>
            <a:ext uri="{FF2B5EF4-FFF2-40B4-BE49-F238E27FC236}">
              <a16:creationId xmlns:a16="http://schemas.microsoft.com/office/drawing/2014/main" id="{21D5AFD4-6D7A-4721-8163-97549D022FD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8" name="Text Box 26">
          <a:extLst>
            <a:ext uri="{FF2B5EF4-FFF2-40B4-BE49-F238E27FC236}">
              <a16:creationId xmlns:a16="http://schemas.microsoft.com/office/drawing/2014/main" id="{AE2BDE38-0D65-4EBB-8849-58AEC3E8324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89" name="Text Box 27">
          <a:extLst>
            <a:ext uri="{FF2B5EF4-FFF2-40B4-BE49-F238E27FC236}">
              <a16:creationId xmlns:a16="http://schemas.microsoft.com/office/drawing/2014/main" id="{6F0E1684-32A2-468A-B1AB-CC662A0D296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0" name="Text Box 28">
          <a:extLst>
            <a:ext uri="{FF2B5EF4-FFF2-40B4-BE49-F238E27FC236}">
              <a16:creationId xmlns:a16="http://schemas.microsoft.com/office/drawing/2014/main" id="{050D2A72-7332-4325-94E1-5DFCBA77F34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1" name="Text Box 29">
          <a:extLst>
            <a:ext uri="{FF2B5EF4-FFF2-40B4-BE49-F238E27FC236}">
              <a16:creationId xmlns:a16="http://schemas.microsoft.com/office/drawing/2014/main" id="{A5999C69-4C1E-4C1C-9100-03A8364B118C}"/>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2" name="Text Box 30">
          <a:extLst>
            <a:ext uri="{FF2B5EF4-FFF2-40B4-BE49-F238E27FC236}">
              <a16:creationId xmlns:a16="http://schemas.microsoft.com/office/drawing/2014/main" id="{40CAEDB3-B1B2-4A01-9B9E-B48F87133BC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3" name="Text Box 31">
          <a:extLst>
            <a:ext uri="{FF2B5EF4-FFF2-40B4-BE49-F238E27FC236}">
              <a16:creationId xmlns:a16="http://schemas.microsoft.com/office/drawing/2014/main" id="{B8186687-C4EA-45D4-A3BE-813004EF01A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4" name="Text Box 32">
          <a:extLst>
            <a:ext uri="{FF2B5EF4-FFF2-40B4-BE49-F238E27FC236}">
              <a16:creationId xmlns:a16="http://schemas.microsoft.com/office/drawing/2014/main" id="{55F1C60D-BAA4-4B2E-B481-10C5608BBF1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5" name="Text Box 33">
          <a:extLst>
            <a:ext uri="{FF2B5EF4-FFF2-40B4-BE49-F238E27FC236}">
              <a16:creationId xmlns:a16="http://schemas.microsoft.com/office/drawing/2014/main" id="{7D42BBFA-06EA-49D8-8EA2-75B97F9133D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6" name="Text Box 34">
          <a:extLst>
            <a:ext uri="{FF2B5EF4-FFF2-40B4-BE49-F238E27FC236}">
              <a16:creationId xmlns:a16="http://schemas.microsoft.com/office/drawing/2014/main" id="{DF0F12F4-BA3B-4C56-8166-3DF4A3244EE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7" name="Text Box 35">
          <a:extLst>
            <a:ext uri="{FF2B5EF4-FFF2-40B4-BE49-F238E27FC236}">
              <a16:creationId xmlns:a16="http://schemas.microsoft.com/office/drawing/2014/main" id="{8B38E0A1-E363-406E-B55A-05B38E27B17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8" name="Text Box 36">
          <a:extLst>
            <a:ext uri="{FF2B5EF4-FFF2-40B4-BE49-F238E27FC236}">
              <a16:creationId xmlns:a16="http://schemas.microsoft.com/office/drawing/2014/main" id="{19CDD928-7837-4B04-9F74-D5BAA63E0A7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599" name="Text Box 37">
          <a:extLst>
            <a:ext uri="{FF2B5EF4-FFF2-40B4-BE49-F238E27FC236}">
              <a16:creationId xmlns:a16="http://schemas.microsoft.com/office/drawing/2014/main" id="{EFA0B791-A05F-4C84-BC66-130C2A72259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0" name="Text Box 38">
          <a:extLst>
            <a:ext uri="{FF2B5EF4-FFF2-40B4-BE49-F238E27FC236}">
              <a16:creationId xmlns:a16="http://schemas.microsoft.com/office/drawing/2014/main" id="{DE036041-674B-4F14-9CC8-0716C008730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1" name="Text Box 39">
          <a:extLst>
            <a:ext uri="{FF2B5EF4-FFF2-40B4-BE49-F238E27FC236}">
              <a16:creationId xmlns:a16="http://schemas.microsoft.com/office/drawing/2014/main" id="{3D5EA3D2-FDF8-4CB5-9BD7-62C1DEB03C1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2" name="Text Box 40">
          <a:extLst>
            <a:ext uri="{FF2B5EF4-FFF2-40B4-BE49-F238E27FC236}">
              <a16:creationId xmlns:a16="http://schemas.microsoft.com/office/drawing/2014/main" id="{DB6AB1AC-3D71-4F90-AE47-80A14E608B7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3" name="Text Box 41">
          <a:extLst>
            <a:ext uri="{FF2B5EF4-FFF2-40B4-BE49-F238E27FC236}">
              <a16:creationId xmlns:a16="http://schemas.microsoft.com/office/drawing/2014/main" id="{9DD5D959-8C1D-4157-95D4-F631B1E6458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4" name="Text Box 42">
          <a:extLst>
            <a:ext uri="{FF2B5EF4-FFF2-40B4-BE49-F238E27FC236}">
              <a16:creationId xmlns:a16="http://schemas.microsoft.com/office/drawing/2014/main" id="{27153B35-83F0-422B-812C-93DDEC249A49}"/>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5" name="Text Box 43">
          <a:extLst>
            <a:ext uri="{FF2B5EF4-FFF2-40B4-BE49-F238E27FC236}">
              <a16:creationId xmlns:a16="http://schemas.microsoft.com/office/drawing/2014/main" id="{18AA7962-424C-4C22-AC75-ABB5C865664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6" name="Text Box 44">
          <a:extLst>
            <a:ext uri="{FF2B5EF4-FFF2-40B4-BE49-F238E27FC236}">
              <a16:creationId xmlns:a16="http://schemas.microsoft.com/office/drawing/2014/main" id="{6B15731F-0FE5-4CB5-8047-82B6A44E5324}"/>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7" name="Text Box 45">
          <a:extLst>
            <a:ext uri="{FF2B5EF4-FFF2-40B4-BE49-F238E27FC236}">
              <a16:creationId xmlns:a16="http://schemas.microsoft.com/office/drawing/2014/main" id="{83D3BD50-7213-48F4-991B-7565C16FD51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8" name="Text Box 46">
          <a:extLst>
            <a:ext uri="{FF2B5EF4-FFF2-40B4-BE49-F238E27FC236}">
              <a16:creationId xmlns:a16="http://schemas.microsoft.com/office/drawing/2014/main" id="{FEEDCEE4-AC93-45FD-9489-B1798C4FEAB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09" name="Text Box 47">
          <a:extLst>
            <a:ext uri="{FF2B5EF4-FFF2-40B4-BE49-F238E27FC236}">
              <a16:creationId xmlns:a16="http://schemas.microsoft.com/office/drawing/2014/main" id="{D076EE97-5A2E-4C12-B6EE-7801DC22D3E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0" name="Text Box 48">
          <a:extLst>
            <a:ext uri="{FF2B5EF4-FFF2-40B4-BE49-F238E27FC236}">
              <a16:creationId xmlns:a16="http://schemas.microsoft.com/office/drawing/2014/main" id="{E3C93690-0870-4D28-8D18-F51078591FE6}"/>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1" name="Text Box 49">
          <a:extLst>
            <a:ext uri="{FF2B5EF4-FFF2-40B4-BE49-F238E27FC236}">
              <a16:creationId xmlns:a16="http://schemas.microsoft.com/office/drawing/2014/main" id="{A7B5CDFF-DCBC-498B-BB32-2460C6E6F55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2" name="Text Box 50">
          <a:extLst>
            <a:ext uri="{FF2B5EF4-FFF2-40B4-BE49-F238E27FC236}">
              <a16:creationId xmlns:a16="http://schemas.microsoft.com/office/drawing/2014/main" id="{C926291B-31B0-4D4E-8435-E9621FAE920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3" name="Text Box 51">
          <a:extLst>
            <a:ext uri="{FF2B5EF4-FFF2-40B4-BE49-F238E27FC236}">
              <a16:creationId xmlns:a16="http://schemas.microsoft.com/office/drawing/2014/main" id="{69EA498D-50F7-4004-AC20-C457F77145C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4" name="Text Box 52">
          <a:extLst>
            <a:ext uri="{FF2B5EF4-FFF2-40B4-BE49-F238E27FC236}">
              <a16:creationId xmlns:a16="http://schemas.microsoft.com/office/drawing/2014/main" id="{90E65B47-C398-4915-8DB9-23981CCF381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5" name="Text Box 53">
          <a:extLst>
            <a:ext uri="{FF2B5EF4-FFF2-40B4-BE49-F238E27FC236}">
              <a16:creationId xmlns:a16="http://schemas.microsoft.com/office/drawing/2014/main" id="{A4B49711-856B-4294-BCC1-1EDA92C5E6B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6" name="Text Box 54">
          <a:extLst>
            <a:ext uri="{FF2B5EF4-FFF2-40B4-BE49-F238E27FC236}">
              <a16:creationId xmlns:a16="http://schemas.microsoft.com/office/drawing/2014/main" id="{5D13E2C5-1B26-4E3C-B05A-D9EF35F6B04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7" name="Text Box 55">
          <a:extLst>
            <a:ext uri="{FF2B5EF4-FFF2-40B4-BE49-F238E27FC236}">
              <a16:creationId xmlns:a16="http://schemas.microsoft.com/office/drawing/2014/main" id="{B985A756-F2CD-4CFA-B340-FBA4D1B66598}"/>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8" name="Text Box 56">
          <a:extLst>
            <a:ext uri="{FF2B5EF4-FFF2-40B4-BE49-F238E27FC236}">
              <a16:creationId xmlns:a16="http://schemas.microsoft.com/office/drawing/2014/main" id="{5D124E30-DBAD-4C80-ABD2-6B1195C4914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19" name="Text Box 57">
          <a:extLst>
            <a:ext uri="{FF2B5EF4-FFF2-40B4-BE49-F238E27FC236}">
              <a16:creationId xmlns:a16="http://schemas.microsoft.com/office/drawing/2014/main" id="{5D6E643E-AF0B-49CD-BDCF-C70FCDE7AD4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0" name="Text Box 58">
          <a:extLst>
            <a:ext uri="{FF2B5EF4-FFF2-40B4-BE49-F238E27FC236}">
              <a16:creationId xmlns:a16="http://schemas.microsoft.com/office/drawing/2014/main" id="{B848F2DB-06FF-417F-AF9F-9A3921B8A45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1" name="Text Box 59">
          <a:extLst>
            <a:ext uri="{FF2B5EF4-FFF2-40B4-BE49-F238E27FC236}">
              <a16:creationId xmlns:a16="http://schemas.microsoft.com/office/drawing/2014/main" id="{48C405B1-F02D-49EE-8F2E-D2E28F39308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2" name="Text Box 60">
          <a:extLst>
            <a:ext uri="{FF2B5EF4-FFF2-40B4-BE49-F238E27FC236}">
              <a16:creationId xmlns:a16="http://schemas.microsoft.com/office/drawing/2014/main" id="{F9DE7D3A-C665-423D-A2CB-0D71A36F1757}"/>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3" name="Text Box 61">
          <a:extLst>
            <a:ext uri="{FF2B5EF4-FFF2-40B4-BE49-F238E27FC236}">
              <a16:creationId xmlns:a16="http://schemas.microsoft.com/office/drawing/2014/main" id="{64FC3C6D-FC2A-44A4-BA69-47C7BC41362A}"/>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4" name="Text Box 62">
          <a:extLst>
            <a:ext uri="{FF2B5EF4-FFF2-40B4-BE49-F238E27FC236}">
              <a16:creationId xmlns:a16="http://schemas.microsoft.com/office/drawing/2014/main" id="{15C3FE3F-986B-422A-A11F-9C50437ABD2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5" name="Text Box 63">
          <a:extLst>
            <a:ext uri="{FF2B5EF4-FFF2-40B4-BE49-F238E27FC236}">
              <a16:creationId xmlns:a16="http://schemas.microsoft.com/office/drawing/2014/main" id="{377BC92B-88AF-4ABA-AFBE-C9B2B8AE72CE}"/>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6" name="Text Box 64">
          <a:extLst>
            <a:ext uri="{FF2B5EF4-FFF2-40B4-BE49-F238E27FC236}">
              <a16:creationId xmlns:a16="http://schemas.microsoft.com/office/drawing/2014/main" id="{2921081F-BD0C-4C71-996E-9D95DD7FCB15}"/>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7" name="Text Box 65">
          <a:extLst>
            <a:ext uri="{FF2B5EF4-FFF2-40B4-BE49-F238E27FC236}">
              <a16:creationId xmlns:a16="http://schemas.microsoft.com/office/drawing/2014/main" id="{E9162CC5-D5F8-48DC-9D67-F6EEF9ABA42D}"/>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8" name="Text Box 66">
          <a:extLst>
            <a:ext uri="{FF2B5EF4-FFF2-40B4-BE49-F238E27FC236}">
              <a16:creationId xmlns:a16="http://schemas.microsoft.com/office/drawing/2014/main" id="{8C0F6E68-B454-46DC-AAEE-7C0BF6977A92}"/>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29" name="Text Box 67">
          <a:extLst>
            <a:ext uri="{FF2B5EF4-FFF2-40B4-BE49-F238E27FC236}">
              <a16:creationId xmlns:a16="http://schemas.microsoft.com/office/drawing/2014/main" id="{805F7D9C-8F23-470D-8F47-6C90AF2B8851}"/>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30" name="Text Box 30">
          <a:extLst>
            <a:ext uri="{FF2B5EF4-FFF2-40B4-BE49-F238E27FC236}">
              <a16:creationId xmlns:a16="http://schemas.microsoft.com/office/drawing/2014/main" id="{99474EB0-5D2A-44A8-A0C2-363D1D9325A0}"/>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31" name="Text Box 31">
          <a:extLst>
            <a:ext uri="{FF2B5EF4-FFF2-40B4-BE49-F238E27FC236}">
              <a16:creationId xmlns:a16="http://schemas.microsoft.com/office/drawing/2014/main" id="{558F4628-73F4-42B3-994F-6604CDB4008F}"/>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130</xdr:row>
      <xdr:rowOff>0</xdr:rowOff>
    </xdr:from>
    <xdr:to>
      <xdr:col>2</xdr:col>
      <xdr:colOff>76200</xdr:colOff>
      <xdr:row>134</xdr:row>
      <xdr:rowOff>57150</xdr:rowOff>
    </xdr:to>
    <xdr:sp macro="" textlink="">
      <xdr:nvSpPr>
        <xdr:cNvPr id="3632" name="Text Box 32">
          <a:extLst>
            <a:ext uri="{FF2B5EF4-FFF2-40B4-BE49-F238E27FC236}">
              <a16:creationId xmlns:a16="http://schemas.microsoft.com/office/drawing/2014/main" id="{9471F859-C3BB-46E7-AEBA-7B85664EF843}"/>
            </a:ext>
          </a:extLst>
        </xdr:cNvPr>
        <xdr:cNvSpPr txBox="1">
          <a:spLocks noChangeArrowheads="1"/>
        </xdr:cNvSpPr>
      </xdr:nvSpPr>
      <xdr:spPr bwMode="auto">
        <a:xfrm>
          <a:off x="4552950" y="64684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130</xdr:row>
      <xdr:rowOff>0</xdr:rowOff>
    </xdr:from>
    <xdr:ext cx="76200" cy="209550"/>
    <xdr:sp macro="" textlink="">
      <xdr:nvSpPr>
        <xdr:cNvPr id="3633" name="Text Box 17">
          <a:extLst>
            <a:ext uri="{FF2B5EF4-FFF2-40B4-BE49-F238E27FC236}">
              <a16:creationId xmlns:a16="http://schemas.microsoft.com/office/drawing/2014/main" id="{303E5BAD-A1F6-477C-813D-3C416EF06F7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34" name="Text Box 18">
          <a:extLst>
            <a:ext uri="{FF2B5EF4-FFF2-40B4-BE49-F238E27FC236}">
              <a16:creationId xmlns:a16="http://schemas.microsoft.com/office/drawing/2014/main" id="{5804F806-E7A5-452F-B6E9-0D7F68A3D50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35" name="Text Box 19">
          <a:extLst>
            <a:ext uri="{FF2B5EF4-FFF2-40B4-BE49-F238E27FC236}">
              <a16:creationId xmlns:a16="http://schemas.microsoft.com/office/drawing/2014/main" id="{C3FC9FE4-DF05-44EF-ADC2-26CF4E75D1F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36" name="Text Box 20">
          <a:extLst>
            <a:ext uri="{FF2B5EF4-FFF2-40B4-BE49-F238E27FC236}">
              <a16:creationId xmlns:a16="http://schemas.microsoft.com/office/drawing/2014/main" id="{3ABF958B-0C34-4DD9-BF6F-6A5D9C0AC0D1}"/>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37" name="Text Box 21">
          <a:extLst>
            <a:ext uri="{FF2B5EF4-FFF2-40B4-BE49-F238E27FC236}">
              <a16:creationId xmlns:a16="http://schemas.microsoft.com/office/drawing/2014/main" id="{65044C5D-06B2-4FB3-BD4D-31C2AA0E4ADE}"/>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38" name="Text Box 22">
          <a:extLst>
            <a:ext uri="{FF2B5EF4-FFF2-40B4-BE49-F238E27FC236}">
              <a16:creationId xmlns:a16="http://schemas.microsoft.com/office/drawing/2014/main" id="{09676672-C4B3-4D7A-842F-AD7C08A9CC2C}"/>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39" name="Text Box 23">
          <a:extLst>
            <a:ext uri="{FF2B5EF4-FFF2-40B4-BE49-F238E27FC236}">
              <a16:creationId xmlns:a16="http://schemas.microsoft.com/office/drawing/2014/main" id="{5C89EC37-BBFB-4E86-9EF4-1617737CE044}"/>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0" name="Text Box 24">
          <a:extLst>
            <a:ext uri="{FF2B5EF4-FFF2-40B4-BE49-F238E27FC236}">
              <a16:creationId xmlns:a16="http://schemas.microsoft.com/office/drawing/2014/main" id="{8879E3BE-7FDA-4492-B32D-15BD96B98B8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1" name="Text Box 25">
          <a:extLst>
            <a:ext uri="{FF2B5EF4-FFF2-40B4-BE49-F238E27FC236}">
              <a16:creationId xmlns:a16="http://schemas.microsoft.com/office/drawing/2014/main" id="{54195C2D-2863-4D3A-BEBC-FC3BF7DCC2B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2" name="Text Box 26">
          <a:extLst>
            <a:ext uri="{FF2B5EF4-FFF2-40B4-BE49-F238E27FC236}">
              <a16:creationId xmlns:a16="http://schemas.microsoft.com/office/drawing/2014/main" id="{2DD56CBF-A356-4409-B805-58E21C75195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3" name="Text Box 27">
          <a:extLst>
            <a:ext uri="{FF2B5EF4-FFF2-40B4-BE49-F238E27FC236}">
              <a16:creationId xmlns:a16="http://schemas.microsoft.com/office/drawing/2014/main" id="{EF435765-87DB-4C8F-A041-BD1A97914CA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4" name="Text Box 28">
          <a:extLst>
            <a:ext uri="{FF2B5EF4-FFF2-40B4-BE49-F238E27FC236}">
              <a16:creationId xmlns:a16="http://schemas.microsoft.com/office/drawing/2014/main" id="{B3CEB417-909C-464E-BB82-717D3C0802A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5" name="Text Box 29">
          <a:extLst>
            <a:ext uri="{FF2B5EF4-FFF2-40B4-BE49-F238E27FC236}">
              <a16:creationId xmlns:a16="http://schemas.microsoft.com/office/drawing/2014/main" id="{EB8726F1-1591-42ED-BE8D-4C9B153234D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6" name="Text Box 30">
          <a:extLst>
            <a:ext uri="{FF2B5EF4-FFF2-40B4-BE49-F238E27FC236}">
              <a16:creationId xmlns:a16="http://schemas.microsoft.com/office/drawing/2014/main" id="{3F4F4615-971B-4D39-BF6B-892D3DE047D0}"/>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7" name="Text Box 31">
          <a:extLst>
            <a:ext uri="{FF2B5EF4-FFF2-40B4-BE49-F238E27FC236}">
              <a16:creationId xmlns:a16="http://schemas.microsoft.com/office/drawing/2014/main" id="{3E9E1A9D-C4F5-4D13-8C79-2E835C23718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8" name="Text Box 32">
          <a:extLst>
            <a:ext uri="{FF2B5EF4-FFF2-40B4-BE49-F238E27FC236}">
              <a16:creationId xmlns:a16="http://schemas.microsoft.com/office/drawing/2014/main" id="{4522C5EC-E4FF-41CF-9C1D-8AB7217AF90A}"/>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49" name="Text Box 33">
          <a:extLst>
            <a:ext uri="{FF2B5EF4-FFF2-40B4-BE49-F238E27FC236}">
              <a16:creationId xmlns:a16="http://schemas.microsoft.com/office/drawing/2014/main" id="{214FC449-441A-40C5-B149-B42D1392766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0" name="Text Box 34">
          <a:extLst>
            <a:ext uri="{FF2B5EF4-FFF2-40B4-BE49-F238E27FC236}">
              <a16:creationId xmlns:a16="http://schemas.microsoft.com/office/drawing/2014/main" id="{D972A3D2-DB38-4A01-9F6E-2D961F2C0B3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1" name="Text Box 35">
          <a:extLst>
            <a:ext uri="{FF2B5EF4-FFF2-40B4-BE49-F238E27FC236}">
              <a16:creationId xmlns:a16="http://schemas.microsoft.com/office/drawing/2014/main" id="{25C9A130-F807-4C75-908A-DA506D1526F0}"/>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2" name="Text Box 36">
          <a:extLst>
            <a:ext uri="{FF2B5EF4-FFF2-40B4-BE49-F238E27FC236}">
              <a16:creationId xmlns:a16="http://schemas.microsoft.com/office/drawing/2014/main" id="{BB266AD7-0688-4479-BAE1-94A2CEB8517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3" name="Text Box 37">
          <a:extLst>
            <a:ext uri="{FF2B5EF4-FFF2-40B4-BE49-F238E27FC236}">
              <a16:creationId xmlns:a16="http://schemas.microsoft.com/office/drawing/2014/main" id="{4FB71AC4-FEC5-431C-ACF7-8F79910867B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4" name="Text Box 38">
          <a:extLst>
            <a:ext uri="{FF2B5EF4-FFF2-40B4-BE49-F238E27FC236}">
              <a16:creationId xmlns:a16="http://schemas.microsoft.com/office/drawing/2014/main" id="{ABF99428-8A0D-436F-B10C-952925A6B07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5" name="Text Box 39">
          <a:extLst>
            <a:ext uri="{FF2B5EF4-FFF2-40B4-BE49-F238E27FC236}">
              <a16:creationId xmlns:a16="http://schemas.microsoft.com/office/drawing/2014/main" id="{2E8CA597-967E-45A9-979E-52A76DDF78D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6" name="Text Box 40">
          <a:extLst>
            <a:ext uri="{FF2B5EF4-FFF2-40B4-BE49-F238E27FC236}">
              <a16:creationId xmlns:a16="http://schemas.microsoft.com/office/drawing/2014/main" id="{43E1A4C6-7D37-47E5-B9DF-B022714D4EE9}"/>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7" name="Text Box 41">
          <a:extLst>
            <a:ext uri="{FF2B5EF4-FFF2-40B4-BE49-F238E27FC236}">
              <a16:creationId xmlns:a16="http://schemas.microsoft.com/office/drawing/2014/main" id="{1521372A-3A44-4718-8153-A994C06EE52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8" name="Text Box 42">
          <a:extLst>
            <a:ext uri="{FF2B5EF4-FFF2-40B4-BE49-F238E27FC236}">
              <a16:creationId xmlns:a16="http://schemas.microsoft.com/office/drawing/2014/main" id="{1A2F3766-19E9-423F-9893-3D905DED78F0}"/>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59" name="Text Box 43">
          <a:extLst>
            <a:ext uri="{FF2B5EF4-FFF2-40B4-BE49-F238E27FC236}">
              <a16:creationId xmlns:a16="http://schemas.microsoft.com/office/drawing/2014/main" id="{E800172D-1E3B-4FC2-9C71-E5A3BA06D02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0" name="Text Box 44">
          <a:extLst>
            <a:ext uri="{FF2B5EF4-FFF2-40B4-BE49-F238E27FC236}">
              <a16:creationId xmlns:a16="http://schemas.microsoft.com/office/drawing/2014/main" id="{1EA4A821-B4F2-4958-A299-BD46358FAC8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1" name="Text Box 45">
          <a:extLst>
            <a:ext uri="{FF2B5EF4-FFF2-40B4-BE49-F238E27FC236}">
              <a16:creationId xmlns:a16="http://schemas.microsoft.com/office/drawing/2014/main" id="{61D8B153-E1F7-48EF-A4C9-261FDCC63E4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2" name="Text Box 46">
          <a:extLst>
            <a:ext uri="{FF2B5EF4-FFF2-40B4-BE49-F238E27FC236}">
              <a16:creationId xmlns:a16="http://schemas.microsoft.com/office/drawing/2014/main" id="{9A9B6E6E-E7EB-444A-AE2D-889F52A13DE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3" name="Text Box 47">
          <a:extLst>
            <a:ext uri="{FF2B5EF4-FFF2-40B4-BE49-F238E27FC236}">
              <a16:creationId xmlns:a16="http://schemas.microsoft.com/office/drawing/2014/main" id="{42560779-56BF-4646-9498-380D733549CC}"/>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4" name="Text Box 48">
          <a:extLst>
            <a:ext uri="{FF2B5EF4-FFF2-40B4-BE49-F238E27FC236}">
              <a16:creationId xmlns:a16="http://schemas.microsoft.com/office/drawing/2014/main" id="{69D16659-BFA7-45D4-8D76-058A7FB11C8E}"/>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5" name="Text Box 49">
          <a:extLst>
            <a:ext uri="{FF2B5EF4-FFF2-40B4-BE49-F238E27FC236}">
              <a16:creationId xmlns:a16="http://schemas.microsoft.com/office/drawing/2014/main" id="{55DF937E-5882-40A5-953E-00BC3252DC74}"/>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6" name="Text Box 50">
          <a:extLst>
            <a:ext uri="{FF2B5EF4-FFF2-40B4-BE49-F238E27FC236}">
              <a16:creationId xmlns:a16="http://schemas.microsoft.com/office/drawing/2014/main" id="{EF7876C1-B92E-47F3-86C1-4D20290546B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7" name="Text Box 51">
          <a:extLst>
            <a:ext uri="{FF2B5EF4-FFF2-40B4-BE49-F238E27FC236}">
              <a16:creationId xmlns:a16="http://schemas.microsoft.com/office/drawing/2014/main" id="{DBF5D846-7371-4697-8724-8704E4AB72B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8" name="Text Box 52">
          <a:extLst>
            <a:ext uri="{FF2B5EF4-FFF2-40B4-BE49-F238E27FC236}">
              <a16:creationId xmlns:a16="http://schemas.microsoft.com/office/drawing/2014/main" id="{06AE38C8-16D5-44A8-85DF-7471445F64C6}"/>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69" name="Text Box 53">
          <a:extLst>
            <a:ext uri="{FF2B5EF4-FFF2-40B4-BE49-F238E27FC236}">
              <a16:creationId xmlns:a16="http://schemas.microsoft.com/office/drawing/2014/main" id="{C112D29E-DB56-44D7-BF12-5B97101FE30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0" name="Text Box 54">
          <a:extLst>
            <a:ext uri="{FF2B5EF4-FFF2-40B4-BE49-F238E27FC236}">
              <a16:creationId xmlns:a16="http://schemas.microsoft.com/office/drawing/2014/main" id="{901569C7-AA99-4462-AD60-972968BFB16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1" name="Text Box 55">
          <a:extLst>
            <a:ext uri="{FF2B5EF4-FFF2-40B4-BE49-F238E27FC236}">
              <a16:creationId xmlns:a16="http://schemas.microsoft.com/office/drawing/2014/main" id="{4DF79B18-7720-4999-AAFD-D6A7889FDF9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2" name="Text Box 56">
          <a:extLst>
            <a:ext uri="{FF2B5EF4-FFF2-40B4-BE49-F238E27FC236}">
              <a16:creationId xmlns:a16="http://schemas.microsoft.com/office/drawing/2014/main" id="{C2C560F1-6942-4AC0-B619-DAF4582DBD1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3" name="Text Box 57">
          <a:extLst>
            <a:ext uri="{FF2B5EF4-FFF2-40B4-BE49-F238E27FC236}">
              <a16:creationId xmlns:a16="http://schemas.microsoft.com/office/drawing/2014/main" id="{76992000-DAAF-4D60-89B5-9F85FE5395BC}"/>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4" name="Text Box 58">
          <a:extLst>
            <a:ext uri="{FF2B5EF4-FFF2-40B4-BE49-F238E27FC236}">
              <a16:creationId xmlns:a16="http://schemas.microsoft.com/office/drawing/2014/main" id="{6D8A39CD-5A03-4626-9F0B-598677D88125}"/>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5" name="Text Box 59">
          <a:extLst>
            <a:ext uri="{FF2B5EF4-FFF2-40B4-BE49-F238E27FC236}">
              <a16:creationId xmlns:a16="http://schemas.microsoft.com/office/drawing/2014/main" id="{29270DE6-FF6F-4032-9626-6C331DDB58D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6" name="Text Box 60">
          <a:extLst>
            <a:ext uri="{FF2B5EF4-FFF2-40B4-BE49-F238E27FC236}">
              <a16:creationId xmlns:a16="http://schemas.microsoft.com/office/drawing/2014/main" id="{6F7C0397-0A67-4AAF-AA4D-D25ED8B62111}"/>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7" name="Text Box 61">
          <a:extLst>
            <a:ext uri="{FF2B5EF4-FFF2-40B4-BE49-F238E27FC236}">
              <a16:creationId xmlns:a16="http://schemas.microsoft.com/office/drawing/2014/main" id="{4763C05A-7300-4963-9389-1AC6D9DB22D0}"/>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8" name="Text Box 62">
          <a:extLst>
            <a:ext uri="{FF2B5EF4-FFF2-40B4-BE49-F238E27FC236}">
              <a16:creationId xmlns:a16="http://schemas.microsoft.com/office/drawing/2014/main" id="{48BFF465-AE38-4404-BE75-8A31147DB9B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79" name="Text Box 63">
          <a:extLst>
            <a:ext uri="{FF2B5EF4-FFF2-40B4-BE49-F238E27FC236}">
              <a16:creationId xmlns:a16="http://schemas.microsoft.com/office/drawing/2014/main" id="{FA9C22C9-E5BD-4B28-91CD-F2CDA84DD856}"/>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0" name="Text Box 64">
          <a:extLst>
            <a:ext uri="{FF2B5EF4-FFF2-40B4-BE49-F238E27FC236}">
              <a16:creationId xmlns:a16="http://schemas.microsoft.com/office/drawing/2014/main" id="{0E2C0B7B-7FEE-4FE9-8C73-C8A9BE53C13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1" name="Text Box 65">
          <a:extLst>
            <a:ext uri="{FF2B5EF4-FFF2-40B4-BE49-F238E27FC236}">
              <a16:creationId xmlns:a16="http://schemas.microsoft.com/office/drawing/2014/main" id="{FA2A2A92-435D-4ADC-9E2D-AF38FFDC3C7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2" name="Text Box 66">
          <a:extLst>
            <a:ext uri="{FF2B5EF4-FFF2-40B4-BE49-F238E27FC236}">
              <a16:creationId xmlns:a16="http://schemas.microsoft.com/office/drawing/2014/main" id="{F95B2A07-B3F4-46F9-953E-50079DBB1A2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3" name="Text Box 67">
          <a:extLst>
            <a:ext uri="{FF2B5EF4-FFF2-40B4-BE49-F238E27FC236}">
              <a16:creationId xmlns:a16="http://schemas.microsoft.com/office/drawing/2014/main" id="{2533B0AF-F117-417B-A22B-E1D51C7EBE4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4" name="Text Box 17">
          <a:extLst>
            <a:ext uri="{FF2B5EF4-FFF2-40B4-BE49-F238E27FC236}">
              <a16:creationId xmlns:a16="http://schemas.microsoft.com/office/drawing/2014/main" id="{9DCFA982-4C32-4890-BF6D-EC058999B56E}"/>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5" name="Text Box 18">
          <a:extLst>
            <a:ext uri="{FF2B5EF4-FFF2-40B4-BE49-F238E27FC236}">
              <a16:creationId xmlns:a16="http://schemas.microsoft.com/office/drawing/2014/main" id="{194E2876-6035-4891-B79F-08FC23F9F3C0}"/>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6" name="Text Box 19">
          <a:extLst>
            <a:ext uri="{FF2B5EF4-FFF2-40B4-BE49-F238E27FC236}">
              <a16:creationId xmlns:a16="http://schemas.microsoft.com/office/drawing/2014/main" id="{9E085A06-9CC4-4741-A52C-239C2DF96001}"/>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7" name="Text Box 20">
          <a:extLst>
            <a:ext uri="{FF2B5EF4-FFF2-40B4-BE49-F238E27FC236}">
              <a16:creationId xmlns:a16="http://schemas.microsoft.com/office/drawing/2014/main" id="{7D5595A1-AEDA-4816-9D58-D6324299E30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8" name="Text Box 21">
          <a:extLst>
            <a:ext uri="{FF2B5EF4-FFF2-40B4-BE49-F238E27FC236}">
              <a16:creationId xmlns:a16="http://schemas.microsoft.com/office/drawing/2014/main" id="{0D20BBAE-6873-4B53-B7B4-6E8847908C5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89" name="Text Box 22">
          <a:extLst>
            <a:ext uri="{FF2B5EF4-FFF2-40B4-BE49-F238E27FC236}">
              <a16:creationId xmlns:a16="http://schemas.microsoft.com/office/drawing/2014/main" id="{450FCE5F-3697-4962-A17A-7718DF444DC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0" name="Text Box 23">
          <a:extLst>
            <a:ext uri="{FF2B5EF4-FFF2-40B4-BE49-F238E27FC236}">
              <a16:creationId xmlns:a16="http://schemas.microsoft.com/office/drawing/2014/main" id="{023087A3-903E-467B-9554-1BC904AEF896}"/>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1" name="Text Box 24">
          <a:extLst>
            <a:ext uri="{FF2B5EF4-FFF2-40B4-BE49-F238E27FC236}">
              <a16:creationId xmlns:a16="http://schemas.microsoft.com/office/drawing/2014/main" id="{69FD98EB-B7AC-4F02-8A06-4A686A03FDF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2" name="Text Box 25">
          <a:extLst>
            <a:ext uri="{FF2B5EF4-FFF2-40B4-BE49-F238E27FC236}">
              <a16:creationId xmlns:a16="http://schemas.microsoft.com/office/drawing/2014/main" id="{A1A9CE19-FA66-498D-9B15-7261BD90574A}"/>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3" name="Text Box 26">
          <a:extLst>
            <a:ext uri="{FF2B5EF4-FFF2-40B4-BE49-F238E27FC236}">
              <a16:creationId xmlns:a16="http://schemas.microsoft.com/office/drawing/2014/main" id="{D087F462-4737-4934-8501-E0FC868F072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4" name="Text Box 27">
          <a:extLst>
            <a:ext uri="{FF2B5EF4-FFF2-40B4-BE49-F238E27FC236}">
              <a16:creationId xmlns:a16="http://schemas.microsoft.com/office/drawing/2014/main" id="{FFA54C91-8FE3-4576-AF0B-BD406B757CC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5" name="Text Box 28">
          <a:extLst>
            <a:ext uri="{FF2B5EF4-FFF2-40B4-BE49-F238E27FC236}">
              <a16:creationId xmlns:a16="http://schemas.microsoft.com/office/drawing/2014/main" id="{CA44B596-520C-4257-B437-74C782E53E2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6" name="Text Box 29">
          <a:extLst>
            <a:ext uri="{FF2B5EF4-FFF2-40B4-BE49-F238E27FC236}">
              <a16:creationId xmlns:a16="http://schemas.microsoft.com/office/drawing/2014/main" id="{8FBA849F-38BA-43A6-90EB-47CD53124DE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7" name="Text Box 30">
          <a:extLst>
            <a:ext uri="{FF2B5EF4-FFF2-40B4-BE49-F238E27FC236}">
              <a16:creationId xmlns:a16="http://schemas.microsoft.com/office/drawing/2014/main" id="{FDD29277-731E-48C8-93F4-A1D3124F8E8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8" name="Text Box 31">
          <a:extLst>
            <a:ext uri="{FF2B5EF4-FFF2-40B4-BE49-F238E27FC236}">
              <a16:creationId xmlns:a16="http://schemas.microsoft.com/office/drawing/2014/main" id="{44288A1D-8153-4691-A903-08DC6AA00D0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699" name="Text Box 32">
          <a:extLst>
            <a:ext uri="{FF2B5EF4-FFF2-40B4-BE49-F238E27FC236}">
              <a16:creationId xmlns:a16="http://schemas.microsoft.com/office/drawing/2014/main" id="{984F3E5C-93D9-40A9-A43B-AA2FBE61378C}"/>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0" name="Text Box 33">
          <a:extLst>
            <a:ext uri="{FF2B5EF4-FFF2-40B4-BE49-F238E27FC236}">
              <a16:creationId xmlns:a16="http://schemas.microsoft.com/office/drawing/2014/main" id="{AE64475C-9BB0-4A7B-9006-9DF24245CBA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1" name="Text Box 34">
          <a:extLst>
            <a:ext uri="{FF2B5EF4-FFF2-40B4-BE49-F238E27FC236}">
              <a16:creationId xmlns:a16="http://schemas.microsoft.com/office/drawing/2014/main" id="{F2153838-6866-417B-8D6C-2E12485FB45A}"/>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2" name="Text Box 35">
          <a:extLst>
            <a:ext uri="{FF2B5EF4-FFF2-40B4-BE49-F238E27FC236}">
              <a16:creationId xmlns:a16="http://schemas.microsoft.com/office/drawing/2014/main" id="{AC4EFD55-DF1C-41AF-A1F7-A5B6C1B77CC9}"/>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3" name="Text Box 36">
          <a:extLst>
            <a:ext uri="{FF2B5EF4-FFF2-40B4-BE49-F238E27FC236}">
              <a16:creationId xmlns:a16="http://schemas.microsoft.com/office/drawing/2014/main" id="{A386B3AF-41DA-411D-8F0D-56612AD05691}"/>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4" name="Text Box 37">
          <a:extLst>
            <a:ext uri="{FF2B5EF4-FFF2-40B4-BE49-F238E27FC236}">
              <a16:creationId xmlns:a16="http://schemas.microsoft.com/office/drawing/2014/main" id="{763938E3-83AC-4514-8C40-DA0F740BC5E5}"/>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5" name="Text Box 38">
          <a:extLst>
            <a:ext uri="{FF2B5EF4-FFF2-40B4-BE49-F238E27FC236}">
              <a16:creationId xmlns:a16="http://schemas.microsoft.com/office/drawing/2014/main" id="{A31C61BB-5163-4C12-8D71-C4DB41794A0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6" name="Text Box 39">
          <a:extLst>
            <a:ext uri="{FF2B5EF4-FFF2-40B4-BE49-F238E27FC236}">
              <a16:creationId xmlns:a16="http://schemas.microsoft.com/office/drawing/2014/main" id="{0AA4C846-CBC4-4F4D-B137-A5B4A06E1B1E}"/>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7" name="Text Box 40">
          <a:extLst>
            <a:ext uri="{FF2B5EF4-FFF2-40B4-BE49-F238E27FC236}">
              <a16:creationId xmlns:a16="http://schemas.microsoft.com/office/drawing/2014/main" id="{D047C691-732E-4339-8D2D-2D335AA344CD}"/>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8" name="Text Box 41">
          <a:extLst>
            <a:ext uri="{FF2B5EF4-FFF2-40B4-BE49-F238E27FC236}">
              <a16:creationId xmlns:a16="http://schemas.microsoft.com/office/drawing/2014/main" id="{CEC89C7D-56F0-45F3-8DD4-136963E989D6}"/>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09" name="Text Box 42">
          <a:extLst>
            <a:ext uri="{FF2B5EF4-FFF2-40B4-BE49-F238E27FC236}">
              <a16:creationId xmlns:a16="http://schemas.microsoft.com/office/drawing/2014/main" id="{EDD7469C-11B1-4504-8110-A4F3AE4A3F85}"/>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0" name="Text Box 43">
          <a:extLst>
            <a:ext uri="{FF2B5EF4-FFF2-40B4-BE49-F238E27FC236}">
              <a16:creationId xmlns:a16="http://schemas.microsoft.com/office/drawing/2014/main" id="{78A3D1F5-2148-473F-BD19-9A92FBDCE56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1" name="Text Box 44">
          <a:extLst>
            <a:ext uri="{FF2B5EF4-FFF2-40B4-BE49-F238E27FC236}">
              <a16:creationId xmlns:a16="http://schemas.microsoft.com/office/drawing/2014/main" id="{F8B0E93F-D2D0-4601-8329-5B1CB403721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2" name="Text Box 45">
          <a:extLst>
            <a:ext uri="{FF2B5EF4-FFF2-40B4-BE49-F238E27FC236}">
              <a16:creationId xmlns:a16="http://schemas.microsoft.com/office/drawing/2014/main" id="{E901D854-2D88-4F9B-BC6D-0053470597C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3" name="Text Box 46">
          <a:extLst>
            <a:ext uri="{FF2B5EF4-FFF2-40B4-BE49-F238E27FC236}">
              <a16:creationId xmlns:a16="http://schemas.microsoft.com/office/drawing/2014/main" id="{DD54D8E3-3014-41BC-A561-E48DC07137D8}"/>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4" name="Text Box 47">
          <a:extLst>
            <a:ext uri="{FF2B5EF4-FFF2-40B4-BE49-F238E27FC236}">
              <a16:creationId xmlns:a16="http://schemas.microsoft.com/office/drawing/2014/main" id="{5B4EFB4F-794A-4645-BCB2-AA13C743BF6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5" name="Text Box 48">
          <a:extLst>
            <a:ext uri="{FF2B5EF4-FFF2-40B4-BE49-F238E27FC236}">
              <a16:creationId xmlns:a16="http://schemas.microsoft.com/office/drawing/2014/main" id="{8E3BE6BE-A333-4C6E-9D5D-F84BC5394BC6}"/>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6" name="Text Box 49">
          <a:extLst>
            <a:ext uri="{FF2B5EF4-FFF2-40B4-BE49-F238E27FC236}">
              <a16:creationId xmlns:a16="http://schemas.microsoft.com/office/drawing/2014/main" id="{70FA1C74-D19E-458A-9432-F86DB5BB331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7" name="Text Box 50">
          <a:extLst>
            <a:ext uri="{FF2B5EF4-FFF2-40B4-BE49-F238E27FC236}">
              <a16:creationId xmlns:a16="http://schemas.microsoft.com/office/drawing/2014/main" id="{5A5BBA5C-4B1C-4DB5-993D-686318A600A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8" name="Text Box 51">
          <a:extLst>
            <a:ext uri="{FF2B5EF4-FFF2-40B4-BE49-F238E27FC236}">
              <a16:creationId xmlns:a16="http://schemas.microsoft.com/office/drawing/2014/main" id="{79B90A08-CBD2-42AB-8EAB-53C85569C27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19" name="Text Box 52">
          <a:extLst>
            <a:ext uri="{FF2B5EF4-FFF2-40B4-BE49-F238E27FC236}">
              <a16:creationId xmlns:a16="http://schemas.microsoft.com/office/drawing/2014/main" id="{1BE20759-DA14-4E56-A1CB-7D0ED8FA15BE}"/>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0" name="Text Box 53">
          <a:extLst>
            <a:ext uri="{FF2B5EF4-FFF2-40B4-BE49-F238E27FC236}">
              <a16:creationId xmlns:a16="http://schemas.microsoft.com/office/drawing/2014/main" id="{5C574269-0CE7-41E5-95B5-2E06EB83272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1" name="Text Box 54">
          <a:extLst>
            <a:ext uri="{FF2B5EF4-FFF2-40B4-BE49-F238E27FC236}">
              <a16:creationId xmlns:a16="http://schemas.microsoft.com/office/drawing/2014/main" id="{2F039F90-7B3D-4708-BEBB-8829A6D7C4B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2" name="Text Box 55">
          <a:extLst>
            <a:ext uri="{FF2B5EF4-FFF2-40B4-BE49-F238E27FC236}">
              <a16:creationId xmlns:a16="http://schemas.microsoft.com/office/drawing/2014/main" id="{720EDE71-1D58-4931-8D9D-33385D32C754}"/>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3" name="Text Box 56">
          <a:extLst>
            <a:ext uri="{FF2B5EF4-FFF2-40B4-BE49-F238E27FC236}">
              <a16:creationId xmlns:a16="http://schemas.microsoft.com/office/drawing/2014/main" id="{C0B32D70-6789-4848-84E3-0CE702D2D704}"/>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4" name="Text Box 57">
          <a:extLst>
            <a:ext uri="{FF2B5EF4-FFF2-40B4-BE49-F238E27FC236}">
              <a16:creationId xmlns:a16="http://schemas.microsoft.com/office/drawing/2014/main" id="{05C45ABB-9998-4504-98B7-88DC21F80A3B}"/>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5" name="Text Box 58">
          <a:extLst>
            <a:ext uri="{FF2B5EF4-FFF2-40B4-BE49-F238E27FC236}">
              <a16:creationId xmlns:a16="http://schemas.microsoft.com/office/drawing/2014/main" id="{3DCD9CEE-7BDA-4A25-B57F-EC1507BC4AD5}"/>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6" name="Text Box 59">
          <a:extLst>
            <a:ext uri="{FF2B5EF4-FFF2-40B4-BE49-F238E27FC236}">
              <a16:creationId xmlns:a16="http://schemas.microsoft.com/office/drawing/2014/main" id="{D58D24DC-D57C-4A60-875D-66D3AB94E255}"/>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7" name="Text Box 60">
          <a:extLst>
            <a:ext uri="{FF2B5EF4-FFF2-40B4-BE49-F238E27FC236}">
              <a16:creationId xmlns:a16="http://schemas.microsoft.com/office/drawing/2014/main" id="{61CF76EA-0EE7-4846-8F38-429BFACE1F8F}"/>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8" name="Text Box 61">
          <a:extLst>
            <a:ext uri="{FF2B5EF4-FFF2-40B4-BE49-F238E27FC236}">
              <a16:creationId xmlns:a16="http://schemas.microsoft.com/office/drawing/2014/main" id="{4FCD6A02-A769-4B9E-A36D-795535AC8834}"/>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29" name="Text Box 62">
          <a:extLst>
            <a:ext uri="{FF2B5EF4-FFF2-40B4-BE49-F238E27FC236}">
              <a16:creationId xmlns:a16="http://schemas.microsoft.com/office/drawing/2014/main" id="{D91B0278-FEBF-4BE1-A933-759ED601EB93}"/>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30" name="Text Box 63">
          <a:extLst>
            <a:ext uri="{FF2B5EF4-FFF2-40B4-BE49-F238E27FC236}">
              <a16:creationId xmlns:a16="http://schemas.microsoft.com/office/drawing/2014/main" id="{FF628986-10EE-4CD0-8032-9D16D6AE0997}"/>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31" name="Text Box 64">
          <a:extLst>
            <a:ext uri="{FF2B5EF4-FFF2-40B4-BE49-F238E27FC236}">
              <a16:creationId xmlns:a16="http://schemas.microsoft.com/office/drawing/2014/main" id="{4BA7A475-0151-40C8-8259-8FFBADCAB584}"/>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32" name="Text Box 65">
          <a:extLst>
            <a:ext uri="{FF2B5EF4-FFF2-40B4-BE49-F238E27FC236}">
              <a16:creationId xmlns:a16="http://schemas.microsoft.com/office/drawing/2014/main" id="{6E3B0895-B259-4AD2-B858-224718700E02}"/>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33" name="Text Box 66">
          <a:extLst>
            <a:ext uri="{FF2B5EF4-FFF2-40B4-BE49-F238E27FC236}">
              <a16:creationId xmlns:a16="http://schemas.microsoft.com/office/drawing/2014/main" id="{8F08DD37-F049-4879-8D13-712BCAE7DA6E}"/>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130</xdr:row>
      <xdr:rowOff>0</xdr:rowOff>
    </xdr:from>
    <xdr:ext cx="76200" cy="209550"/>
    <xdr:sp macro="" textlink="">
      <xdr:nvSpPr>
        <xdr:cNvPr id="3734" name="Text Box 67">
          <a:extLst>
            <a:ext uri="{FF2B5EF4-FFF2-40B4-BE49-F238E27FC236}">
              <a16:creationId xmlns:a16="http://schemas.microsoft.com/office/drawing/2014/main" id="{51652BB5-E148-4D0A-8FAE-68F7977DE1C9}"/>
            </a:ext>
          </a:extLst>
        </xdr:cNvPr>
        <xdr:cNvSpPr txBox="1">
          <a:spLocks noChangeArrowheads="1"/>
        </xdr:cNvSpPr>
      </xdr:nvSpPr>
      <xdr:spPr bwMode="auto">
        <a:xfrm>
          <a:off x="4552950" y="64684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0</xdr:colOff>
      <xdr:row>131</xdr:row>
      <xdr:rowOff>0</xdr:rowOff>
    </xdr:from>
    <xdr:to>
      <xdr:col>2</xdr:col>
      <xdr:colOff>76200</xdr:colOff>
      <xdr:row>134</xdr:row>
      <xdr:rowOff>38100</xdr:rowOff>
    </xdr:to>
    <xdr:sp macro="" textlink="">
      <xdr:nvSpPr>
        <xdr:cNvPr id="3735" name="Text Box 17">
          <a:extLst>
            <a:ext uri="{FF2B5EF4-FFF2-40B4-BE49-F238E27FC236}">
              <a16:creationId xmlns:a16="http://schemas.microsoft.com/office/drawing/2014/main" id="{5640B8B5-A1FF-4244-B90C-BF88B494ECF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36" name="Text Box 18">
          <a:extLst>
            <a:ext uri="{FF2B5EF4-FFF2-40B4-BE49-F238E27FC236}">
              <a16:creationId xmlns:a16="http://schemas.microsoft.com/office/drawing/2014/main" id="{102E4E78-CC4B-4F2B-9D32-F8C4C556F22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37" name="Text Box 19">
          <a:extLst>
            <a:ext uri="{FF2B5EF4-FFF2-40B4-BE49-F238E27FC236}">
              <a16:creationId xmlns:a16="http://schemas.microsoft.com/office/drawing/2014/main" id="{28CE0ACB-D557-443A-A1AF-11F5D5670EB3}"/>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38" name="Text Box 20">
          <a:extLst>
            <a:ext uri="{FF2B5EF4-FFF2-40B4-BE49-F238E27FC236}">
              <a16:creationId xmlns:a16="http://schemas.microsoft.com/office/drawing/2014/main" id="{6A2C2B5C-8720-4B67-8AE8-69B2D51076A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39" name="Text Box 21">
          <a:extLst>
            <a:ext uri="{FF2B5EF4-FFF2-40B4-BE49-F238E27FC236}">
              <a16:creationId xmlns:a16="http://schemas.microsoft.com/office/drawing/2014/main" id="{74203068-93F7-4899-B6DD-55AB977BE1F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0" name="Text Box 22">
          <a:extLst>
            <a:ext uri="{FF2B5EF4-FFF2-40B4-BE49-F238E27FC236}">
              <a16:creationId xmlns:a16="http://schemas.microsoft.com/office/drawing/2014/main" id="{9A456911-58B7-4526-AF9C-A952C928D4C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1" name="Text Box 23">
          <a:extLst>
            <a:ext uri="{FF2B5EF4-FFF2-40B4-BE49-F238E27FC236}">
              <a16:creationId xmlns:a16="http://schemas.microsoft.com/office/drawing/2014/main" id="{5C3D1706-C376-4ACB-B02A-247EA1CA8CC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2" name="Text Box 24">
          <a:extLst>
            <a:ext uri="{FF2B5EF4-FFF2-40B4-BE49-F238E27FC236}">
              <a16:creationId xmlns:a16="http://schemas.microsoft.com/office/drawing/2014/main" id="{FFD5254F-EC65-40F7-A5E9-EC9872819C8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3" name="Text Box 25">
          <a:extLst>
            <a:ext uri="{FF2B5EF4-FFF2-40B4-BE49-F238E27FC236}">
              <a16:creationId xmlns:a16="http://schemas.microsoft.com/office/drawing/2014/main" id="{C6212357-028B-49AE-8C73-615897F9093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4" name="Text Box 26">
          <a:extLst>
            <a:ext uri="{FF2B5EF4-FFF2-40B4-BE49-F238E27FC236}">
              <a16:creationId xmlns:a16="http://schemas.microsoft.com/office/drawing/2014/main" id="{6E6BDCA8-CF5F-4A2B-89F2-7F8F76FDA496}"/>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5" name="Text Box 27">
          <a:extLst>
            <a:ext uri="{FF2B5EF4-FFF2-40B4-BE49-F238E27FC236}">
              <a16:creationId xmlns:a16="http://schemas.microsoft.com/office/drawing/2014/main" id="{53345C1F-C561-477E-9613-1219661AAA91}"/>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6" name="Text Box 28">
          <a:extLst>
            <a:ext uri="{FF2B5EF4-FFF2-40B4-BE49-F238E27FC236}">
              <a16:creationId xmlns:a16="http://schemas.microsoft.com/office/drawing/2014/main" id="{E7F920DF-922F-4D06-8259-30911023D4E3}"/>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7" name="Text Box 29">
          <a:extLst>
            <a:ext uri="{FF2B5EF4-FFF2-40B4-BE49-F238E27FC236}">
              <a16:creationId xmlns:a16="http://schemas.microsoft.com/office/drawing/2014/main" id="{E5354B29-BA32-47BA-A434-E11A99F61F69}"/>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8" name="Text Box 30">
          <a:extLst>
            <a:ext uri="{FF2B5EF4-FFF2-40B4-BE49-F238E27FC236}">
              <a16:creationId xmlns:a16="http://schemas.microsoft.com/office/drawing/2014/main" id="{56C680AC-8F8D-41BE-AE3B-CD6EE142E37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49" name="Text Box 31">
          <a:extLst>
            <a:ext uri="{FF2B5EF4-FFF2-40B4-BE49-F238E27FC236}">
              <a16:creationId xmlns:a16="http://schemas.microsoft.com/office/drawing/2014/main" id="{BC90F62C-5851-43A7-BEC2-316BAF0F93D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0" name="Text Box 32">
          <a:extLst>
            <a:ext uri="{FF2B5EF4-FFF2-40B4-BE49-F238E27FC236}">
              <a16:creationId xmlns:a16="http://schemas.microsoft.com/office/drawing/2014/main" id="{DD8C3A81-0182-4439-9532-5B042A825BD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1" name="Text Box 33">
          <a:extLst>
            <a:ext uri="{FF2B5EF4-FFF2-40B4-BE49-F238E27FC236}">
              <a16:creationId xmlns:a16="http://schemas.microsoft.com/office/drawing/2014/main" id="{9110FBCE-9F47-4262-8652-7712A7721C39}"/>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2" name="Text Box 34">
          <a:extLst>
            <a:ext uri="{FF2B5EF4-FFF2-40B4-BE49-F238E27FC236}">
              <a16:creationId xmlns:a16="http://schemas.microsoft.com/office/drawing/2014/main" id="{420B9517-F5C3-40E8-A941-86C3D8E6ACB6}"/>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3" name="Text Box 35">
          <a:extLst>
            <a:ext uri="{FF2B5EF4-FFF2-40B4-BE49-F238E27FC236}">
              <a16:creationId xmlns:a16="http://schemas.microsoft.com/office/drawing/2014/main" id="{91C57E7D-DA1D-495C-BEEB-B3483437F662}"/>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4" name="Text Box 36">
          <a:extLst>
            <a:ext uri="{FF2B5EF4-FFF2-40B4-BE49-F238E27FC236}">
              <a16:creationId xmlns:a16="http://schemas.microsoft.com/office/drawing/2014/main" id="{5D5E8C89-8F84-4734-A657-26A951A9BB5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5" name="Text Box 37">
          <a:extLst>
            <a:ext uri="{FF2B5EF4-FFF2-40B4-BE49-F238E27FC236}">
              <a16:creationId xmlns:a16="http://schemas.microsoft.com/office/drawing/2014/main" id="{069F6DEA-9747-40CA-9020-AB8B37275007}"/>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6" name="Text Box 38">
          <a:extLst>
            <a:ext uri="{FF2B5EF4-FFF2-40B4-BE49-F238E27FC236}">
              <a16:creationId xmlns:a16="http://schemas.microsoft.com/office/drawing/2014/main" id="{6B384E38-4E8A-421D-BC9F-806442863686}"/>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7" name="Text Box 39">
          <a:extLst>
            <a:ext uri="{FF2B5EF4-FFF2-40B4-BE49-F238E27FC236}">
              <a16:creationId xmlns:a16="http://schemas.microsoft.com/office/drawing/2014/main" id="{1278BE17-834B-47A0-AD06-76AC1E61992C}"/>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8" name="Text Box 40">
          <a:extLst>
            <a:ext uri="{FF2B5EF4-FFF2-40B4-BE49-F238E27FC236}">
              <a16:creationId xmlns:a16="http://schemas.microsoft.com/office/drawing/2014/main" id="{F574730A-0A38-406D-927C-203A0B42B3A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59" name="Text Box 41">
          <a:extLst>
            <a:ext uri="{FF2B5EF4-FFF2-40B4-BE49-F238E27FC236}">
              <a16:creationId xmlns:a16="http://schemas.microsoft.com/office/drawing/2014/main" id="{08220526-F17F-4340-9AA3-05C8347201BA}"/>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0" name="Text Box 42">
          <a:extLst>
            <a:ext uri="{FF2B5EF4-FFF2-40B4-BE49-F238E27FC236}">
              <a16:creationId xmlns:a16="http://schemas.microsoft.com/office/drawing/2014/main" id="{02EBCE97-87BF-49C9-8E6B-BCC633C8038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1" name="Text Box 43">
          <a:extLst>
            <a:ext uri="{FF2B5EF4-FFF2-40B4-BE49-F238E27FC236}">
              <a16:creationId xmlns:a16="http://schemas.microsoft.com/office/drawing/2014/main" id="{B8C65C80-EA72-48C5-A960-4FAA99174A7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2" name="Text Box 44">
          <a:extLst>
            <a:ext uri="{FF2B5EF4-FFF2-40B4-BE49-F238E27FC236}">
              <a16:creationId xmlns:a16="http://schemas.microsoft.com/office/drawing/2014/main" id="{FAF300B0-5C80-4E67-A246-A6CF47A1FB28}"/>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3" name="Text Box 45">
          <a:extLst>
            <a:ext uri="{FF2B5EF4-FFF2-40B4-BE49-F238E27FC236}">
              <a16:creationId xmlns:a16="http://schemas.microsoft.com/office/drawing/2014/main" id="{70F6017A-193A-4F15-878D-4EEF5E9B777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4" name="Text Box 46">
          <a:extLst>
            <a:ext uri="{FF2B5EF4-FFF2-40B4-BE49-F238E27FC236}">
              <a16:creationId xmlns:a16="http://schemas.microsoft.com/office/drawing/2014/main" id="{F05F1FBF-544F-494D-A80B-52D895DF8AA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5" name="Text Box 47">
          <a:extLst>
            <a:ext uri="{FF2B5EF4-FFF2-40B4-BE49-F238E27FC236}">
              <a16:creationId xmlns:a16="http://schemas.microsoft.com/office/drawing/2014/main" id="{E256287C-6386-4D30-8290-C18564AE608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6" name="Text Box 48">
          <a:extLst>
            <a:ext uri="{FF2B5EF4-FFF2-40B4-BE49-F238E27FC236}">
              <a16:creationId xmlns:a16="http://schemas.microsoft.com/office/drawing/2014/main" id="{F36B3ECA-01A2-4CCD-9D50-3521D2619C6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7" name="Text Box 49">
          <a:extLst>
            <a:ext uri="{FF2B5EF4-FFF2-40B4-BE49-F238E27FC236}">
              <a16:creationId xmlns:a16="http://schemas.microsoft.com/office/drawing/2014/main" id="{E279369A-11CA-4D2C-821A-BDBBE25B4521}"/>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8" name="Text Box 50">
          <a:extLst>
            <a:ext uri="{FF2B5EF4-FFF2-40B4-BE49-F238E27FC236}">
              <a16:creationId xmlns:a16="http://schemas.microsoft.com/office/drawing/2014/main" id="{B2FC0E3B-FA7E-4906-A270-14E58ED802B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69" name="Text Box 51">
          <a:extLst>
            <a:ext uri="{FF2B5EF4-FFF2-40B4-BE49-F238E27FC236}">
              <a16:creationId xmlns:a16="http://schemas.microsoft.com/office/drawing/2014/main" id="{15B2812C-459B-4B0A-97DC-E5379C6F6D7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0" name="Text Box 52">
          <a:extLst>
            <a:ext uri="{FF2B5EF4-FFF2-40B4-BE49-F238E27FC236}">
              <a16:creationId xmlns:a16="http://schemas.microsoft.com/office/drawing/2014/main" id="{81BE632F-A4C5-411D-9012-A264748BC68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1" name="Text Box 53">
          <a:extLst>
            <a:ext uri="{FF2B5EF4-FFF2-40B4-BE49-F238E27FC236}">
              <a16:creationId xmlns:a16="http://schemas.microsoft.com/office/drawing/2014/main" id="{1E9D3F2A-6DA5-40FD-9393-F05433C8C7C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2" name="Text Box 54">
          <a:extLst>
            <a:ext uri="{FF2B5EF4-FFF2-40B4-BE49-F238E27FC236}">
              <a16:creationId xmlns:a16="http://schemas.microsoft.com/office/drawing/2014/main" id="{8EA6E108-3883-4D0C-915B-628D3321E85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3" name="Text Box 55">
          <a:extLst>
            <a:ext uri="{FF2B5EF4-FFF2-40B4-BE49-F238E27FC236}">
              <a16:creationId xmlns:a16="http://schemas.microsoft.com/office/drawing/2014/main" id="{6A35268D-5F44-4FBB-8FF6-8E21AB07424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4" name="Text Box 56">
          <a:extLst>
            <a:ext uri="{FF2B5EF4-FFF2-40B4-BE49-F238E27FC236}">
              <a16:creationId xmlns:a16="http://schemas.microsoft.com/office/drawing/2014/main" id="{172248FA-9637-4099-815C-A035A4DEA56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5" name="Text Box 57">
          <a:extLst>
            <a:ext uri="{FF2B5EF4-FFF2-40B4-BE49-F238E27FC236}">
              <a16:creationId xmlns:a16="http://schemas.microsoft.com/office/drawing/2014/main" id="{BB985BAA-7307-4426-B82F-2ABCFB78094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6" name="Text Box 58">
          <a:extLst>
            <a:ext uri="{FF2B5EF4-FFF2-40B4-BE49-F238E27FC236}">
              <a16:creationId xmlns:a16="http://schemas.microsoft.com/office/drawing/2014/main" id="{3D70764D-E105-4BAA-9B97-9B823928FAA9}"/>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7" name="Text Box 59">
          <a:extLst>
            <a:ext uri="{FF2B5EF4-FFF2-40B4-BE49-F238E27FC236}">
              <a16:creationId xmlns:a16="http://schemas.microsoft.com/office/drawing/2014/main" id="{B776F639-4373-4492-B36C-9F3E85E878C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8" name="Text Box 60">
          <a:extLst>
            <a:ext uri="{FF2B5EF4-FFF2-40B4-BE49-F238E27FC236}">
              <a16:creationId xmlns:a16="http://schemas.microsoft.com/office/drawing/2014/main" id="{CA8048DA-72D0-4225-A35E-A319629F55E7}"/>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79" name="Text Box 61">
          <a:extLst>
            <a:ext uri="{FF2B5EF4-FFF2-40B4-BE49-F238E27FC236}">
              <a16:creationId xmlns:a16="http://schemas.microsoft.com/office/drawing/2014/main" id="{6B894840-85F5-4247-94A6-E66EC9A073D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80" name="Text Box 62">
          <a:extLst>
            <a:ext uri="{FF2B5EF4-FFF2-40B4-BE49-F238E27FC236}">
              <a16:creationId xmlns:a16="http://schemas.microsoft.com/office/drawing/2014/main" id="{D9A303FD-BA46-418D-8AA5-36F48EDE610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81" name="Text Box 63">
          <a:extLst>
            <a:ext uri="{FF2B5EF4-FFF2-40B4-BE49-F238E27FC236}">
              <a16:creationId xmlns:a16="http://schemas.microsoft.com/office/drawing/2014/main" id="{98B4882A-C5F0-43B5-936C-44DAAEE2A93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82" name="Text Box 64">
          <a:extLst>
            <a:ext uri="{FF2B5EF4-FFF2-40B4-BE49-F238E27FC236}">
              <a16:creationId xmlns:a16="http://schemas.microsoft.com/office/drawing/2014/main" id="{5E8B3F56-A33D-47F7-B94D-B342FBF35EB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83" name="Text Box 65">
          <a:extLst>
            <a:ext uri="{FF2B5EF4-FFF2-40B4-BE49-F238E27FC236}">
              <a16:creationId xmlns:a16="http://schemas.microsoft.com/office/drawing/2014/main" id="{0F5173BD-DE9F-43A9-B32F-48E09F9109A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84" name="Text Box 66">
          <a:extLst>
            <a:ext uri="{FF2B5EF4-FFF2-40B4-BE49-F238E27FC236}">
              <a16:creationId xmlns:a16="http://schemas.microsoft.com/office/drawing/2014/main" id="{54A24917-5A05-4E10-A3D4-EB4A79E3415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3785" name="Text Box 67">
          <a:extLst>
            <a:ext uri="{FF2B5EF4-FFF2-40B4-BE49-F238E27FC236}">
              <a16:creationId xmlns:a16="http://schemas.microsoft.com/office/drawing/2014/main" id="{EF6F5616-E6A2-409D-B3C4-D9BE3FE3BCB3}"/>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86" name="Text Box 17">
          <a:extLst>
            <a:ext uri="{FF2B5EF4-FFF2-40B4-BE49-F238E27FC236}">
              <a16:creationId xmlns:a16="http://schemas.microsoft.com/office/drawing/2014/main" id="{556B7A9E-EDFD-4AE2-AC46-8A01EA8A079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87" name="Text Box 18">
          <a:extLst>
            <a:ext uri="{FF2B5EF4-FFF2-40B4-BE49-F238E27FC236}">
              <a16:creationId xmlns:a16="http://schemas.microsoft.com/office/drawing/2014/main" id="{3B1DB469-550D-4587-B225-9732590FA34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88" name="Text Box 19">
          <a:extLst>
            <a:ext uri="{FF2B5EF4-FFF2-40B4-BE49-F238E27FC236}">
              <a16:creationId xmlns:a16="http://schemas.microsoft.com/office/drawing/2014/main" id="{D80B7CFD-D547-47A9-8C46-25970D463D9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89" name="Text Box 20">
          <a:extLst>
            <a:ext uri="{FF2B5EF4-FFF2-40B4-BE49-F238E27FC236}">
              <a16:creationId xmlns:a16="http://schemas.microsoft.com/office/drawing/2014/main" id="{0C8911CA-4FAB-441A-9663-11D4E183B78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0" name="Text Box 21">
          <a:extLst>
            <a:ext uri="{FF2B5EF4-FFF2-40B4-BE49-F238E27FC236}">
              <a16:creationId xmlns:a16="http://schemas.microsoft.com/office/drawing/2014/main" id="{146B932E-899E-4582-9BFE-C224CC60E46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1" name="Text Box 22">
          <a:extLst>
            <a:ext uri="{FF2B5EF4-FFF2-40B4-BE49-F238E27FC236}">
              <a16:creationId xmlns:a16="http://schemas.microsoft.com/office/drawing/2014/main" id="{AB325030-4082-4598-8314-9375DC8760D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2" name="Text Box 23">
          <a:extLst>
            <a:ext uri="{FF2B5EF4-FFF2-40B4-BE49-F238E27FC236}">
              <a16:creationId xmlns:a16="http://schemas.microsoft.com/office/drawing/2014/main" id="{199B388C-82D4-4707-94C2-A8B5379E758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3" name="Text Box 24">
          <a:extLst>
            <a:ext uri="{FF2B5EF4-FFF2-40B4-BE49-F238E27FC236}">
              <a16:creationId xmlns:a16="http://schemas.microsoft.com/office/drawing/2014/main" id="{D6217B70-3808-493A-BE68-D393E3E1D71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4" name="Text Box 25">
          <a:extLst>
            <a:ext uri="{FF2B5EF4-FFF2-40B4-BE49-F238E27FC236}">
              <a16:creationId xmlns:a16="http://schemas.microsoft.com/office/drawing/2014/main" id="{0F061D99-7A5C-4911-8BB9-E16C3E6C66F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5" name="Text Box 26">
          <a:extLst>
            <a:ext uri="{FF2B5EF4-FFF2-40B4-BE49-F238E27FC236}">
              <a16:creationId xmlns:a16="http://schemas.microsoft.com/office/drawing/2014/main" id="{8326DE00-9908-4F88-880F-EF9CAB8066C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6" name="Text Box 27">
          <a:extLst>
            <a:ext uri="{FF2B5EF4-FFF2-40B4-BE49-F238E27FC236}">
              <a16:creationId xmlns:a16="http://schemas.microsoft.com/office/drawing/2014/main" id="{008AC807-5D78-4B3B-8A2E-9FDCB1DF6C6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7" name="Text Box 28">
          <a:extLst>
            <a:ext uri="{FF2B5EF4-FFF2-40B4-BE49-F238E27FC236}">
              <a16:creationId xmlns:a16="http://schemas.microsoft.com/office/drawing/2014/main" id="{0E51159E-5DAF-4CAC-99B2-2E42BCF2D53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8" name="Text Box 29">
          <a:extLst>
            <a:ext uri="{FF2B5EF4-FFF2-40B4-BE49-F238E27FC236}">
              <a16:creationId xmlns:a16="http://schemas.microsoft.com/office/drawing/2014/main" id="{897E3257-15F1-4DF9-9533-6330881DEEB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799" name="Text Box 30">
          <a:extLst>
            <a:ext uri="{FF2B5EF4-FFF2-40B4-BE49-F238E27FC236}">
              <a16:creationId xmlns:a16="http://schemas.microsoft.com/office/drawing/2014/main" id="{533EF0B0-4453-42A7-8763-2E7C054D294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0" name="Text Box 31">
          <a:extLst>
            <a:ext uri="{FF2B5EF4-FFF2-40B4-BE49-F238E27FC236}">
              <a16:creationId xmlns:a16="http://schemas.microsoft.com/office/drawing/2014/main" id="{29DD15D7-F334-419E-BFA9-A982A08409A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1" name="Text Box 32">
          <a:extLst>
            <a:ext uri="{FF2B5EF4-FFF2-40B4-BE49-F238E27FC236}">
              <a16:creationId xmlns:a16="http://schemas.microsoft.com/office/drawing/2014/main" id="{6BE3CE3C-09EB-41A6-AF1F-91FC9792CE8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2" name="Text Box 33">
          <a:extLst>
            <a:ext uri="{FF2B5EF4-FFF2-40B4-BE49-F238E27FC236}">
              <a16:creationId xmlns:a16="http://schemas.microsoft.com/office/drawing/2014/main" id="{B59216DD-76A2-4F82-9917-50F838AC37C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3" name="Text Box 34">
          <a:extLst>
            <a:ext uri="{FF2B5EF4-FFF2-40B4-BE49-F238E27FC236}">
              <a16:creationId xmlns:a16="http://schemas.microsoft.com/office/drawing/2014/main" id="{78EED0AC-31D0-4C7A-846C-18984A706C5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4" name="Text Box 35">
          <a:extLst>
            <a:ext uri="{FF2B5EF4-FFF2-40B4-BE49-F238E27FC236}">
              <a16:creationId xmlns:a16="http://schemas.microsoft.com/office/drawing/2014/main" id="{43FD3761-6E9E-46E7-BF67-11EE141EA3F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5" name="Text Box 36">
          <a:extLst>
            <a:ext uri="{FF2B5EF4-FFF2-40B4-BE49-F238E27FC236}">
              <a16:creationId xmlns:a16="http://schemas.microsoft.com/office/drawing/2014/main" id="{FB720661-30ED-4886-9EA6-801D4C3FE30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6" name="Text Box 37">
          <a:extLst>
            <a:ext uri="{FF2B5EF4-FFF2-40B4-BE49-F238E27FC236}">
              <a16:creationId xmlns:a16="http://schemas.microsoft.com/office/drawing/2014/main" id="{92822264-C8C3-4B93-86D8-A715171E9CF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7" name="Text Box 38">
          <a:extLst>
            <a:ext uri="{FF2B5EF4-FFF2-40B4-BE49-F238E27FC236}">
              <a16:creationId xmlns:a16="http://schemas.microsoft.com/office/drawing/2014/main" id="{A42F35E4-11C0-4425-9C50-57862E6A256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8" name="Text Box 39">
          <a:extLst>
            <a:ext uri="{FF2B5EF4-FFF2-40B4-BE49-F238E27FC236}">
              <a16:creationId xmlns:a16="http://schemas.microsoft.com/office/drawing/2014/main" id="{706AF5B2-A977-4342-892B-30E5BAC45F1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09" name="Text Box 40">
          <a:extLst>
            <a:ext uri="{FF2B5EF4-FFF2-40B4-BE49-F238E27FC236}">
              <a16:creationId xmlns:a16="http://schemas.microsoft.com/office/drawing/2014/main" id="{57BF2E03-3D44-404F-BEBF-2D111FD909A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0" name="Text Box 41">
          <a:extLst>
            <a:ext uri="{FF2B5EF4-FFF2-40B4-BE49-F238E27FC236}">
              <a16:creationId xmlns:a16="http://schemas.microsoft.com/office/drawing/2014/main" id="{38E952FB-A883-4560-B8A0-FB16C1581F7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1" name="Text Box 42">
          <a:extLst>
            <a:ext uri="{FF2B5EF4-FFF2-40B4-BE49-F238E27FC236}">
              <a16:creationId xmlns:a16="http://schemas.microsoft.com/office/drawing/2014/main" id="{647E93CA-C50F-4536-A17F-32FACC63C7F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2" name="Text Box 43">
          <a:extLst>
            <a:ext uri="{FF2B5EF4-FFF2-40B4-BE49-F238E27FC236}">
              <a16:creationId xmlns:a16="http://schemas.microsoft.com/office/drawing/2014/main" id="{3AA4E1D1-CB07-4DBA-9B63-0FE0F76DD24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3" name="Text Box 44">
          <a:extLst>
            <a:ext uri="{FF2B5EF4-FFF2-40B4-BE49-F238E27FC236}">
              <a16:creationId xmlns:a16="http://schemas.microsoft.com/office/drawing/2014/main" id="{8AC704DA-9BA6-4DE9-9DC5-E111B01E2B6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4" name="Text Box 45">
          <a:extLst>
            <a:ext uri="{FF2B5EF4-FFF2-40B4-BE49-F238E27FC236}">
              <a16:creationId xmlns:a16="http://schemas.microsoft.com/office/drawing/2014/main" id="{47A6342B-C8BE-4AE9-9357-F9DB95360E0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5" name="Text Box 46">
          <a:extLst>
            <a:ext uri="{FF2B5EF4-FFF2-40B4-BE49-F238E27FC236}">
              <a16:creationId xmlns:a16="http://schemas.microsoft.com/office/drawing/2014/main" id="{BC43BE40-AC94-4BCB-B0A7-48847535BA4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6" name="Text Box 47">
          <a:extLst>
            <a:ext uri="{FF2B5EF4-FFF2-40B4-BE49-F238E27FC236}">
              <a16:creationId xmlns:a16="http://schemas.microsoft.com/office/drawing/2014/main" id="{51AF5AAA-6245-4056-A45C-EF01EC3FF99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7" name="Text Box 48">
          <a:extLst>
            <a:ext uri="{FF2B5EF4-FFF2-40B4-BE49-F238E27FC236}">
              <a16:creationId xmlns:a16="http://schemas.microsoft.com/office/drawing/2014/main" id="{DA545E11-58CE-4F8F-8C4C-AE4AE7200CF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8" name="Text Box 49">
          <a:extLst>
            <a:ext uri="{FF2B5EF4-FFF2-40B4-BE49-F238E27FC236}">
              <a16:creationId xmlns:a16="http://schemas.microsoft.com/office/drawing/2014/main" id="{360E4DAD-415C-4D65-B611-B640448384D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19" name="Text Box 50">
          <a:extLst>
            <a:ext uri="{FF2B5EF4-FFF2-40B4-BE49-F238E27FC236}">
              <a16:creationId xmlns:a16="http://schemas.microsoft.com/office/drawing/2014/main" id="{3E08F7D3-7FC3-44A2-93E1-319EFC99EF9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0" name="Text Box 51">
          <a:extLst>
            <a:ext uri="{FF2B5EF4-FFF2-40B4-BE49-F238E27FC236}">
              <a16:creationId xmlns:a16="http://schemas.microsoft.com/office/drawing/2014/main" id="{09327B88-1EF5-4821-9651-EA61D757558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1" name="Text Box 52">
          <a:extLst>
            <a:ext uri="{FF2B5EF4-FFF2-40B4-BE49-F238E27FC236}">
              <a16:creationId xmlns:a16="http://schemas.microsoft.com/office/drawing/2014/main" id="{C4E95848-5EA7-42AC-8042-9351F229C2D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2" name="Text Box 53">
          <a:extLst>
            <a:ext uri="{FF2B5EF4-FFF2-40B4-BE49-F238E27FC236}">
              <a16:creationId xmlns:a16="http://schemas.microsoft.com/office/drawing/2014/main" id="{FF905EE0-C552-4611-8F03-40A4ED1C81F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3" name="Text Box 54">
          <a:extLst>
            <a:ext uri="{FF2B5EF4-FFF2-40B4-BE49-F238E27FC236}">
              <a16:creationId xmlns:a16="http://schemas.microsoft.com/office/drawing/2014/main" id="{C5542D2A-A4F5-490A-AAAB-409C0DAA278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4" name="Text Box 55">
          <a:extLst>
            <a:ext uri="{FF2B5EF4-FFF2-40B4-BE49-F238E27FC236}">
              <a16:creationId xmlns:a16="http://schemas.microsoft.com/office/drawing/2014/main" id="{8F8F03CC-69AF-4263-AA6E-847A4E27DF2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5" name="Text Box 56">
          <a:extLst>
            <a:ext uri="{FF2B5EF4-FFF2-40B4-BE49-F238E27FC236}">
              <a16:creationId xmlns:a16="http://schemas.microsoft.com/office/drawing/2014/main" id="{54ACB282-F853-4235-89BC-691D170ABEF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6" name="Text Box 57">
          <a:extLst>
            <a:ext uri="{FF2B5EF4-FFF2-40B4-BE49-F238E27FC236}">
              <a16:creationId xmlns:a16="http://schemas.microsoft.com/office/drawing/2014/main" id="{37370D28-6B8C-4CF3-BD0F-ECBBE003E4C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7" name="Text Box 58">
          <a:extLst>
            <a:ext uri="{FF2B5EF4-FFF2-40B4-BE49-F238E27FC236}">
              <a16:creationId xmlns:a16="http://schemas.microsoft.com/office/drawing/2014/main" id="{322B4316-71B9-4D44-A4BB-24C397D51C0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8" name="Text Box 59">
          <a:extLst>
            <a:ext uri="{FF2B5EF4-FFF2-40B4-BE49-F238E27FC236}">
              <a16:creationId xmlns:a16="http://schemas.microsoft.com/office/drawing/2014/main" id="{0F4C9553-CEEF-45F5-B3B9-4B3055AF23E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29" name="Text Box 60">
          <a:extLst>
            <a:ext uri="{FF2B5EF4-FFF2-40B4-BE49-F238E27FC236}">
              <a16:creationId xmlns:a16="http://schemas.microsoft.com/office/drawing/2014/main" id="{124F9C9E-B87B-4196-A490-4586FFADCCF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0" name="Text Box 61">
          <a:extLst>
            <a:ext uri="{FF2B5EF4-FFF2-40B4-BE49-F238E27FC236}">
              <a16:creationId xmlns:a16="http://schemas.microsoft.com/office/drawing/2014/main" id="{3090D9FD-8C96-4BB1-A874-3A440FDF984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1" name="Text Box 62">
          <a:extLst>
            <a:ext uri="{FF2B5EF4-FFF2-40B4-BE49-F238E27FC236}">
              <a16:creationId xmlns:a16="http://schemas.microsoft.com/office/drawing/2014/main" id="{D40F4A21-CFDD-41B2-A57C-BDA3705345A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2" name="Text Box 63">
          <a:extLst>
            <a:ext uri="{FF2B5EF4-FFF2-40B4-BE49-F238E27FC236}">
              <a16:creationId xmlns:a16="http://schemas.microsoft.com/office/drawing/2014/main" id="{BE0220C0-9E44-4C03-AA37-61E4BAC5A88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3" name="Text Box 64">
          <a:extLst>
            <a:ext uri="{FF2B5EF4-FFF2-40B4-BE49-F238E27FC236}">
              <a16:creationId xmlns:a16="http://schemas.microsoft.com/office/drawing/2014/main" id="{C81FE514-BCAB-495C-A0AE-8FB653D749E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4" name="Text Box 65">
          <a:extLst>
            <a:ext uri="{FF2B5EF4-FFF2-40B4-BE49-F238E27FC236}">
              <a16:creationId xmlns:a16="http://schemas.microsoft.com/office/drawing/2014/main" id="{31EFF3B9-4319-423B-A3C1-60617D85DE0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5" name="Text Box 66">
          <a:extLst>
            <a:ext uri="{FF2B5EF4-FFF2-40B4-BE49-F238E27FC236}">
              <a16:creationId xmlns:a16="http://schemas.microsoft.com/office/drawing/2014/main" id="{4CDCCC33-B8CB-45B7-B32E-BE775BA5388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3836" name="Text Box 67">
          <a:extLst>
            <a:ext uri="{FF2B5EF4-FFF2-40B4-BE49-F238E27FC236}">
              <a16:creationId xmlns:a16="http://schemas.microsoft.com/office/drawing/2014/main" id="{8585CA3D-D7C5-4E19-93DC-1A9A4275797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37" name="Text Box 17">
          <a:extLst>
            <a:ext uri="{FF2B5EF4-FFF2-40B4-BE49-F238E27FC236}">
              <a16:creationId xmlns:a16="http://schemas.microsoft.com/office/drawing/2014/main" id="{DCB30D5E-1945-4F31-B2A1-C2341C75406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38" name="Text Box 18">
          <a:extLst>
            <a:ext uri="{FF2B5EF4-FFF2-40B4-BE49-F238E27FC236}">
              <a16:creationId xmlns:a16="http://schemas.microsoft.com/office/drawing/2014/main" id="{69184D31-ACBE-4404-8A31-F0241D48B72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39" name="Text Box 19">
          <a:extLst>
            <a:ext uri="{FF2B5EF4-FFF2-40B4-BE49-F238E27FC236}">
              <a16:creationId xmlns:a16="http://schemas.microsoft.com/office/drawing/2014/main" id="{0EB946AA-8E5E-4B0B-9337-EBF520DC3F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0" name="Text Box 20">
          <a:extLst>
            <a:ext uri="{FF2B5EF4-FFF2-40B4-BE49-F238E27FC236}">
              <a16:creationId xmlns:a16="http://schemas.microsoft.com/office/drawing/2014/main" id="{830C4DBC-A154-4915-AADB-A2F690B7709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1" name="Text Box 21">
          <a:extLst>
            <a:ext uri="{FF2B5EF4-FFF2-40B4-BE49-F238E27FC236}">
              <a16:creationId xmlns:a16="http://schemas.microsoft.com/office/drawing/2014/main" id="{10F11657-32C4-4573-A114-9842366128C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2" name="Text Box 22">
          <a:extLst>
            <a:ext uri="{FF2B5EF4-FFF2-40B4-BE49-F238E27FC236}">
              <a16:creationId xmlns:a16="http://schemas.microsoft.com/office/drawing/2014/main" id="{8F52C6C3-2043-4E26-AB26-6463E5168B2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3" name="Text Box 23">
          <a:extLst>
            <a:ext uri="{FF2B5EF4-FFF2-40B4-BE49-F238E27FC236}">
              <a16:creationId xmlns:a16="http://schemas.microsoft.com/office/drawing/2014/main" id="{01FF42DC-1B39-4973-B55E-F3F4E4D583C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4" name="Text Box 24">
          <a:extLst>
            <a:ext uri="{FF2B5EF4-FFF2-40B4-BE49-F238E27FC236}">
              <a16:creationId xmlns:a16="http://schemas.microsoft.com/office/drawing/2014/main" id="{6ED2F431-27E2-49D9-8614-B1A9926FFE1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5" name="Text Box 25">
          <a:extLst>
            <a:ext uri="{FF2B5EF4-FFF2-40B4-BE49-F238E27FC236}">
              <a16:creationId xmlns:a16="http://schemas.microsoft.com/office/drawing/2014/main" id="{0930BFDC-84E2-400D-B1B8-433780A4D4D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6" name="Text Box 26">
          <a:extLst>
            <a:ext uri="{FF2B5EF4-FFF2-40B4-BE49-F238E27FC236}">
              <a16:creationId xmlns:a16="http://schemas.microsoft.com/office/drawing/2014/main" id="{3A856F9D-2222-47AE-8AA5-756A4DE9E46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7" name="Text Box 27">
          <a:extLst>
            <a:ext uri="{FF2B5EF4-FFF2-40B4-BE49-F238E27FC236}">
              <a16:creationId xmlns:a16="http://schemas.microsoft.com/office/drawing/2014/main" id="{FCF5B63C-B3FF-4FDC-A8EC-F5954EA111C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8" name="Text Box 28">
          <a:extLst>
            <a:ext uri="{FF2B5EF4-FFF2-40B4-BE49-F238E27FC236}">
              <a16:creationId xmlns:a16="http://schemas.microsoft.com/office/drawing/2014/main" id="{1A4B2EBB-C1B2-4D87-B403-4A21B290A74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49" name="Text Box 29">
          <a:extLst>
            <a:ext uri="{FF2B5EF4-FFF2-40B4-BE49-F238E27FC236}">
              <a16:creationId xmlns:a16="http://schemas.microsoft.com/office/drawing/2014/main" id="{28186857-424E-48DE-B096-5B2745C46A8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0" name="Text Box 30">
          <a:extLst>
            <a:ext uri="{FF2B5EF4-FFF2-40B4-BE49-F238E27FC236}">
              <a16:creationId xmlns:a16="http://schemas.microsoft.com/office/drawing/2014/main" id="{AEFAB851-18CA-4BE4-A445-18E2BBC471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1" name="Text Box 31">
          <a:extLst>
            <a:ext uri="{FF2B5EF4-FFF2-40B4-BE49-F238E27FC236}">
              <a16:creationId xmlns:a16="http://schemas.microsoft.com/office/drawing/2014/main" id="{B5CD4829-CCAB-40A7-A6E1-4E766528CC2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2" name="Text Box 32">
          <a:extLst>
            <a:ext uri="{FF2B5EF4-FFF2-40B4-BE49-F238E27FC236}">
              <a16:creationId xmlns:a16="http://schemas.microsoft.com/office/drawing/2014/main" id="{D824E301-1698-433E-9842-B2F1BAE3204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3" name="Text Box 33">
          <a:extLst>
            <a:ext uri="{FF2B5EF4-FFF2-40B4-BE49-F238E27FC236}">
              <a16:creationId xmlns:a16="http://schemas.microsoft.com/office/drawing/2014/main" id="{8B7BBF98-48B3-4AB6-A7C6-B008DE03598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4" name="Text Box 34">
          <a:extLst>
            <a:ext uri="{FF2B5EF4-FFF2-40B4-BE49-F238E27FC236}">
              <a16:creationId xmlns:a16="http://schemas.microsoft.com/office/drawing/2014/main" id="{74F05752-03C6-49D1-AE00-998E76EFF49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5" name="Text Box 35">
          <a:extLst>
            <a:ext uri="{FF2B5EF4-FFF2-40B4-BE49-F238E27FC236}">
              <a16:creationId xmlns:a16="http://schemas.microsoft.com/office/drawing/2014/main" id="{8CD682A1-80F8-4F55-84F0-330BBC36222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6" name="Text Box 36">
          <a:extLst>
            <a:ext uri="{FF2B5EF4-FFF2-40B4-BE49-F238E27FC236}">
              <a16:creationId xmlns:a16="http://schemas.microsoft.com/office/drawing/2014/main" id="{ABC9B91D-C07C-438A-998A-2AB91561DD3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7" name="Text Box 37">
          <a:extLst>
            <a:ext uri="{FF2B5EF4-FFF2-40B4-BE49-F238E27FC236}">
              <a16:creationId xmlns:a16="http://schemas.microsoft.com/office/drawing/2014/main" id="{7BBC0A54-E27F-40F7-9089-1395CBE67D9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8" name="Text Box 38">
          <a:extLst>
            <a:ext uri="{FF2B5EF4-FFF2-40B4-BE49-F238E27FC236}">
              <a16:creationId xmlns:a16="http://schemas.microsoft.com/office/drawing/2014/main" id="{B6EAAC7A-8356-4322-A145-237377F2E6B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59" name="Text Box 39">
          <a:extLst>
            <a:ext uri="{FF2B5EF4-FFF2-40B4-BE49-F238E27FC236}">
              <a16:creationId xmlns:a16="http://schemas.microsoft.com/office/drawing/2014/main" id="{6B579931-3B3C-433C-9CCA-518AAC0E667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0" name="Text Box 40">
          <a:extLst>
            <a:ext uri="{FF2B5EF4-FFF2-40B4-BE49-F238E27FC236}">
              <a16:creationId xmlns:a16="http://schemas.microsoft.com/office/drawing/2014/main" id="{38D4AA5B-35CE-407C-A9DE-242C144D293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1" name="Text Box 41">
          <a:extLst>
            <a:ext uri="{FF2B5EF4-FFF2-40B4-BE49-F238E27FC236}">
              <a16:creationId xmlns:a16="http://schemas.microsoft.com/office/drawing/2014/main" id="{BD2E0A7B-1E90-4396-9B5B-CAAE35112CC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2" name="Text Box 42">
          <a:extLst>
            <a:ext uri="{FF2B5EF4-FFF2-40B4-BE49-F238E27FC236}">
              <a16:creationId xmlns:a16="http://schemas.microsoft.com/office/drawing/2014/main" id="{27C95872-8609-4975-8E84-7AA9298374A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3" name="Text Box 43">
          <a:extLst>
            <a:ext uri="{FF2B5EF4-FFF2-40B4-BE49-F238E27FC236}">
              <a16:creationId xmlns:a16="http://schemas.microsoft.com/office/drawing/2014/main" id="{806F6E40-FEE0-4D72-BE36-26BB493C069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4" name="Text Box 44">
          <a:extLst>
            <a:ext uri="{FF2B5EF4-FFF2-40B4-BE49-F238E27FC236}">
              <a16:creationId xmlns:a16="http://schemas.microsoft.com/office/drawing/2014/main" id="{22A2D6CC-EC0D-4167-A359-D9EE63ED48E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5" name="Text Box 45">
          <a:extLst>
            <a:ext uri="{FF2B5EF4-FFF2-40B4-BE49-F238E27FC236}">
              <a16:creationId xmlns:a16="http://schemas.microsoft.com/office/drawing/2014/main" id="{B9192993-31D4-4824-893D-A3C11743C66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6" name="Text Box 46">
          <a:extLst>
            <a:ext uri="{FF2B5EF4-FFF2-40B4-BE49-F238E27FC236}">
              <a16:creationId xmlns:a16="http://schemas.microsoft.com/office/drawing/2014/main" id="{F70000B1-FA3D-4EDC-86E7-1BF4F9F6166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7" name="Text Box 47">
          <a:extLst>
            <a:ext uri="{FF2B5EF4-FFF2-40B4-BE49-F238E27FC236}">
              <a16:creationId xmlns:a16="http://schemas.microsoft.com/office/drawing/2014/main" id="{911894FA-DFF0-4205-AB3A-203CCD2142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8" name="Text Box 48">
          <a:extLst>
            <a:ext uri="{FF2B5EF4-FFF2-40B4-BE49-F238E27FC236}">
              <a16:creationId xmlns:a16="http://schemas.microsoft.com/office/drawing/2014/main" id="{FB4F77A5-1CA9-4374-A97A-99D9CEE0087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69" name="Text Box 49">
          <a:extLst>
            <a:ext uri="{FF2B5EF4-FFF2-40B4-BE49-F238E27FC236}">
              <a16:creationId xmlns:a16="http://schemas.microsoft.com/office/drawing/2014/main" id="{F0E3FE64-CD0E-495A-8285-491A7BA8258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0" name="Text Box 50">
          <a:extLst>
            <a:ext uri="{FF2B5EF4-FFF2-40B4-BE49-F238E27FC236}">
              <a16:creationId xmlns:a16="http://schemas.microsoft.com/office/drawing/2014/main" id="{05130341-3D75-47A7-B991-5980EE716C3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1" name="Text Box 51">
          <a:extLst>
            <a:ext uri="{FF2B5EF4-FFF2-40B4-BE49-F238E27FC236}">
              <a16:creationId xmlns:a16="http://schemas.microsoft.com/office/drawing/2014/main" id="{146A09A7-5C77-46A2-B5FE-6AA974B8F86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2" name="Text Box 52">
          <a:extLst>
            <a:ext uri="{FF2B5EF4-FFF2-40B4-BE49-F238E27FC236}">
              <a16:creationId xmlns:a16="http://schemas.microsoft.com/office/drawing/2014/main" id="{5C75CCC8-EBFB-440A-920D-246198EBC83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3" name="Text Box 53">
          <a:extLst>
            <a:ext uri="{FF2B5EF4-FFF2-40B4-BE49-F238E27FC236}">
              <a16:creationId xmlns:a16="http://schemas.microsoft.com/office/drawing/2014/main" id="{B611405C-02EF-4E52-8300-ED1ED2CFB87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4" name="Text Box 54">
          <a:extLst>
            <a:ext uri="{FF2B5EF4-FFF2-40B4-BE49-F238E27FC236}">
              <a16:creationId xmlns:a16="http://schemas.microsoft.com/office/drawing/2014/main" id="{D8C6C474-98A5-4528-B3CF-55EF4C64AB3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5" name="Text Box 55">
          <a:extLst>
            <a:ext uri="{FF2B5EF4-FFF2-40B4-BE49-F238E27FC236}">
              <a16:creationId xmlns:a16="http://schemas.microsoft.com/office/drawing/2014/main" id="{D7B7658E-BC96-4233-A185-30A29D333AF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6" name="Text Box 56">
          <a:extLst>
            <a:ext uri="{FF2B5EF4-FFF2-40B4-BE49-F238E27FC236}">
              <a16:creationId xmlns:a16="http://schemas.microsoft.com/office/drawing/2014/main" id="{FC1FFA60-9975-493E-A21E-AE0941DCCD4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7" name="Text Box 57">
          <a:extLst>
            <a:ext uri="{FF2B5EF4-FFF2-40B4-BE49-F238E27FC236}">
              <a16:creationId xmlns:a16="http://schemas.microsoft.com/office/drawing/2014/main" id="{977B00FC-EE57-439D-89FB-BFA54C67B74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8" name="Text Box 58">
          <a:extLst>
            <a:ext uri="{FF2B5EF4-FFF2-40B4-BE49-F238E27FC236}">
              <a16:creationId xmlns:a16="http://schemas.microsoft.com/office/drawing/2014/main" id="{C6B4EF19-4A12-42F4-9DAA-9D57AD49530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79" name="Text Box 59">
          <a:extLst>
            <a:ext uri="{FF2B5EF4-FFF2-40B4-BE49-F238E27FC236}">
              <a16:creationId xmlns:a16="http://schemas.microsoft.com/office/drawing/2014/main" id="{17724B3A-732B-49B3-B2A5-D890423AE49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0" name="Text Box 60">
          <a:extLst>
            <a:ext uri="{FF2B5EF4-FFF2-40B4-BE49-F238E27FC236}">
              <a16:creationId xmlns:a16="http://schemas.microsoft.com/office/drawing/2014/main" id="{0C8630C5-8236-4369-9182-DCB4098286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1" name="Text Box 61">
          <a:extLst>
            <a:ext uri="{FF2B5EF4-FFF2-40B4-BE49-F238E27FC236}">
              <a16:creationId xmlns:a16="http://schemas.microsoft.com/office/drawing/2014/main" id="{35014E28-A42F-415F-8605-8E5E9513E41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2" name="Text Box 62">
          <a:extLst>
            <a:ext uri="{FF2B5EF4-FFF2-40B4-BE49-F238E27FC236}">
              <a16:creationId xmlns:a16="http://schemas.microsoft.com/office/drawing/2014/main" id="{04166C69-F715-42AF-ACED-3643FADD059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3" name="Text Box 63">
          <a:extLst>
            <a:ext uri="{FF2B5EF4-FFF2-40B4-BE49-F238E27FC236}">
              <a16:creationId xmlns:a16="http://schemas.microsoft.com/office/drawing/2014/main" id="{AA641328-FDBF-47B4-83A5-D63E0C5163D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4" name="Text Box 64">
          <a:extLst>
            <a:ext uri="{FF2B5EF4-FFF2-40B4-BE49-F238E27FC236}">
              <a16:creationId xmlns:a16="http://schemas.microsoft.com/office/drawing/2014/main" id="{D78E5ACB-A5EE-4251-9C55-EB0F03F7A93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5" name="Text Box 65">
          <a:extLst>
            <a:ext uri="{FF2B5EF4-FFF2-40B4-BE49-F238E27FC236}">
              <a16:creationId xmlns:a16="http://schemas.microsoft.com/office/drawing/2014/main" id="{743AA351-7538-4AD9-BC98-02FCCFBE7E1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6" name="Text Box 66">
          <a:extLst>
            <a:ext uri="{FF2B5EF4-FFF2-40B4-BE49-F238E27FC236}">
              <a16:creationId xmlns:a16="http://schemas.microsoft.com/office/drawing/2014/main" id="{95B7B614-50D5-44E4-95C7-E42A55465E5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7" name="Text Box 67">
          <a:extLst>
            <a:ext uri="{FF2B5EF4-FFF2-40B4-BE49-F238E27FC236}">
              <a16:creationId xmlns:a16="http://schemas.microsoft.com/office/drawing/2014/main" id="{3ACF79B4-289B-40B0-B244-AAD8E0E65E4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8" name="Text Box 17">
          <a:extLst>
            <a:ext uri="{FF2B5EF4-FFF2-40B4-BE49-F238E27FC236}">
              <a16:creationId xmlns:a16="http://schemas.microsoft.com/office/drawing/2014/main" id="{722FFD3D-FEEB-499C-9C86-7F7CDD6C1D9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89" name="Text Box 18">
          <a:extLst>
            <a:ext uri="{FF2B5EF4-FFF2-40B4-BE49-F238E27FC236}">
              <a16:creationId xmlns:a16="http://schemas.microsoft.com/office/drawing/2014/main" id="{DF2E87E7-419E-4365-B9FD-48EB0918C03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0" name="Text Box 19">
          <a:extLst>
            <a:ext uri="{FF2B5EF4-FFF2-40B4-BE49-F238E27FC236}">
              <a16:creationId xmlns:a16="http://schemas.microsoft.com/office/drawing/2014/main" id="{DE137272-44B8-41F0-B85B-91C027A2582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1" name="Text Box 20">
          <a:extLst>
            <a:ext uri="{FF2B5EF4-FFF2-40B4-BE49-F238E27FC236}">
              <a16:creationId xmlns:a16="http://schemas.microsoft.com/office/drawing/2014/main" id="{4F242C26-9614-4593-A9A4-72F3A06B26F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2" name="Text Box 21">
          <a:extLst>
            <a:ext uri="{FF2B5EF4-FFF2-40B4-BE49-F238E27FC236}">
              <a16:creationId xmlns:a16="http://schemas.microsoft.com/office/drawing/2014/main" id="{A0ADA60A-EBFE-46B0-B280-3E856DFAD2A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3" name="Text Box 22">
          <a:extLst>
            <a:ext uri="{FF2B5EF4-FFF2-40B4-BE49-F238E27FC236}">
              <a16:creationId xmlns:a16="http://schemas.microsoft.com/office/drawing/2014/main" id="{3FCB17A2-98B0-495A-B082-FC7767C893E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4" name="Text Box 23">
          <a:extLst>
            <a:ext uri="{FF2B5EF4-FFF2-40B4-BE49-F238E27FC236}">
              <a16:creationId xmlns:a16="http://schemas.microsoft.com/office/drawing/2014/main" id="{3A626853-3095-4BB9-A06C-D65A6F4D456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5" name="Text Box 24">
          <a:extLst>
            <a:ext uri="{FF2B5EF4-FFF2-40B4-BE49-F238E27FC236}">
              <a16:creationId xmlns:a16="http://schemas.microsoft.com/office/drawing/2014/main" id="{EB302FD5-DB24-4FB0-9DF7-D81DA498369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6" name="Text Box 25">
          <a:extLst>
            <a:ext uri="{FF2B5EF4-FFF2-40B4-BE49-F238E27FC236}">
              <a16:creationId xmlns:a16="http://schemas.microsoft.com/office/drawing/2014/main" id="{5AAE2B25-CB02-4BDB-8C9A-48F3E869FCC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7" name="Text Box 26">
          <a:extLst>
            <a:ext uri="{FF2B5EF4-FFF2-40B4-BE49-F238E27FC236}">
              <a16:creationId xmlns:a16="http://schemas.microsoft.com/office/drawing/2014/main" id="{ECEA533D-5B0D-4423-A5C6-313B85E5B4E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8" name="Text Box 27">
          <a:extLst>
            <a:ext uri="{FF2B5EF4-FFF2-40B4-BE49-F238E27FC236}">
              <a16:creationId xmlns:a16="http://schemas.microsoft.com/office/drawing/2014/main" id="{4999764F-B84B-4AD5-9DC0-C7B9804930D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899" name="Text Box 28">
          <a:extLst>
            <a:ext uri="{FF2B5EF4-FFF2-40B4-BE49-F238E27FC236}">
              <a16:creationId xmlns:a16="http://schemas.microsoft.com/office/drawing/2014/main" id="{D44FAB79-A10B-4CD9-A974-01DF5CCB8C5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0" name="Text Box 29">
          <a:extLst>
            <a:ext uri="{FF2B5EF4-FFF2-40B4-BE49-F238E27FC236}">
              <a16:creationId xmlns:a16="http://schemas.microsoft.com/office/drawing/2014/main" id="{8B54CB9A-A265-4AA3-A2B6-AF19AC9FFFF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1" name="Text Box 30">
          <a:extLst>
            <a:ext uri="{FF2B5EF4-FFF2-40B4-BE49-F238E27FC236}">
              <a16:creationId xmlns:a16="http://schemas.microsoft.com/office/drawing/2014/main" id="{EF444F23-CE6F-4F04-8DF4-3769276CE8E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2" name="Text Box 31">
          <a:extLst>
            <a:ext uri="{FF2B5EF4-FFF2-40B4-BE49-F238E27FC236}">
              <a16:creationId xmlns:a16="http://schemas.microsoft.com/office/drawing/2014/main" id="{AE4908E8-3401-489A-8E2C-82F8CEF9340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3" name="Text Box 32">
          <a:extLst>
            <a:ext uri="{FF2B5EF4-FFF2-40B4-BE49-F238E27FC236}">
              <a16:creationId xmlns:a16="http://schemas.microsoft.com/office/drawing/2014/main" id="{BE19ED17-9B6D-4B12-8549-2FFF0ABCA5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4" name="Text Box 33">
          <a:extLst>
            <a:ext uri="{FF2B5EF4-FFF2-40B4-BE49-F238E27FC236}">
              <a16:creationId xmlns:a16="http://schemas.microsoft.com/office/drawing/2014/main" id="{513503D9-4368-4426-8931-77409289C7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5" name="Text Box 34">
          <a:extLst>
            <a:ext uri="{FF2B5EF4-FFF2-40B4-BE49-F238E27FC236}">
              <a16:creationId xmlns:a16="http://schemas.microsoft.com/office/drawing/2014/main" id="{95AF3663-456D-40FE-8B44-F8F4B3395A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6" name="Text Box 35">
          <a:extLst>
            <a:ext uri="{FF2B5EF4-FFF2-40B4-BE49-F238E27FC236}">
              <a16:creationId xmlns:a16="http://schemas.microsoft.com/office/drawing/2014/main" id="{8F5B8D70-318C-4939-892C-B34B86C1799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7" name="Text Box 36">
          <a:extLst>
            <a:ext uri="{FF2B5EF4-FFF2-40B4-BE49-F238E27FC236}">
              <a16:creationId xmlns:a16="http://schemas.microsoft.com/office/drawing/2014/main" id="{FF0ED098-63CC-4821-94D0-E5D950B4B7C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8" name="Text Box 37">
          <a:extLst>
            <a:ext uri="{FF2B5EF4-FFF2-40B4-BE49-F238E27FC236}">
              <a16:creationId xmlns:a16="http://schemas.microsoft.com/office/drawing/2014/main" id="{622C0909-A734-436C-BFED-EE8F83A111F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09" name="Text Box 38">
          <a:extLst>
            <a:ext uri="{FF2B5EF4-FFF2-40B4-BE49-F238E27FC236}">
              <a16:creationId xmlns:a16="http://schemas.microsoft.com/office/drawing/2014/main" id="{C21739C0-E49D-439D-9921-FBD3573736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0" name="Text Box 39">
          <a:extLst>
            <a:ext uri="{FF2B5EF4-FFF2-40B4-BE49-F238E27FC236}">
              <a16:creationId xmlns:a16="http://schemas.microsoft.com/office/drawing/2014/main" id="{02368650-B448-418C-AF11-02558376505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1" name="Text Box 40">
          <a:extLst>
            <a:ext uri="{FF2B5EF4-FFF2-40B4-BE49-F238E27FC236}">
              <a16:creationId xmlns:a16="http://schemas.microsoft.com/office/drawing/2014/main" id="{060DAF5F-9CAD-494C-B33A-09782AD4D6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2" name="Text Box 41">
          <a:extLst>
            <a:ext uri="{FF2B5EF4-FFF2-40B4-BE49-F238E27FC236}">
              <a16:creationId xmlns:a16="http://schemas.microsoft.com/office/drawing/2014/main" id="{C29DBEB3-1970-47E5-9455-0600A9D013D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3" name="Text Box 42">
          <a:extLst>
            <a:ext uri="{FF2B5EF4-FFF2-40B4-BE49-F238E27FC236}">
              <a16:creationId xmlns:a16="http://schemas.microsoft.com/office/drawing/2014/main" id="{40E4569F-7EF7-4417-90CF-275582B9FB1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4" name="Text Box 43">
          <a:extLst>
            <a:ext uri="{FF2B5EF4-FFF2-40B4-BE49-F238E27FC236}">
              <a16:creationId xmlns:a16="http://schemas.microsoft.com/office/drawing/2014/main" id="{2E2E3E05-3089-4C5A-A1AF-2D319681CE9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5" name="Text Box 44">
          <a:extLst>
            <a:ext uri="{FF2B5EF4-FFF2-40B4-BE49-F238E27FC236}">
              <a16:creationId xmlns:a16="http://schemas.microsoft.com/office/drawing/2014/main" id="{3353F5C7-05F3-4C81-9E6C-3E546A9DB5B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6" name="Text Box 45">
          <a:extLst>
            <a:ext uri="{FF2B5EF4-FFF2-40B4-BE49-F238E27FC236}">
              <a16:creationId xmlns:a16="http://schemas.microsoft.com/office/drawing/2014/main" id="{EA2FBB0A-82B9-4454-B6B5-CFFA93C5E1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7" name="Text Box 46">
          <a:extLst>
            <a:ext uri="{FF2B5EF4-FFF2-40B4-BE49-F238E27FC236}">
              <a16:creationId xmlns:a16="http://schemas.microsoft.com/office/drawing/2014/main" id="{5FF25601-63CF-454A-BBB0-24B3A3B4675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8" name="Text Box 47">
          <a:extLst>
            <a:ext uri="{FF2B5EF4-FFF2-40B4-BE49-F238E27FC236}">
              <a16:creationId xmlns:a16="http://schemas.microsoft.com/office/drawing/2014/main" id="{A58E7439-A676-4ACD-B89B-854ADB77EC2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19" name="Text Box 48">
          <a:extLst>
            <a:ext uri="{FF2B5EF4-FFF2-40B4-BE49-F238E27FC236}">
              <a16:creationId xmlns:a16="http://schemas.microsoft.com/office/drawing/2014/main" id="{02583FEB-FC46-4601-B63C-D1FD8F826E1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0" name="Text Box 49">
          <a:extLst>
            <a:ext uri="{FF2B5EF4-FFF2-40B4-BE49-F238E27FC236}">
              <a16:creationId xmlns:a16="http://schemas.microsoft.com/office/drawing/2014/main" id="{14208F78-6BDC-42FD-90CF-CE7B832DF9E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1" name="Text Box 50">
          <a:extLst>
            <a:ext uri="{FF2B5EF4-FFF2-40B4-BE49-F238E27FC236}">
              <a16:creationId xmlns:a16="http://schemas.microsoft.com/office/drawing/2014/main" id="{751D7847-2D3C-4269-8DC7-72F1CA7D51D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2" name="Text Box 51">
          <a:extLst>
            <a:ext uri="{FF2B5EF4-FFF2-40B4-BE49-F238E27FC236}">
              <a16:creationId xmlns:a16="http://schemas.microsoft.com/office/drawing/2014/main" id="{2EDCB6A6-2FAB-4B96-A16A-89D3B836B97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3" name="Text Box 52">
          <a:extLst>
            <a:ext uri="{FF2B5EF4-FFF2-40B4-BE49-F238E27FC236}">
              <a16:creationId xmlns:a16="http://schemas.microsoft.com/office/drawing/2014/main" id="{0D2D4DC2-954E-4A3B-9A1F-8531C8C3C33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4" name="Text Box 53">
          <a:extLst>
            <a:ext uri="{FF2B5EF4-FFF2-40B4-BE49-F238E27FC236}">
              <a16:creationId xmlns:a16="http://schemas.microsoft.com/office/drawing/2014/main" id="{C88E1A9E-9690-49D8-89A3-36473DBD3D5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5" name="Text Box 54">
          <a:extLst>
            <a:ext uri="{FF2B5EF4-FFF2-40B4-BE49-F238E27FC236}">
              <a16:creationId xmlns:a16="http://schemas.microsoft.com/office/drawing/2014/main" id="{3ABB5009-8CB8-4B4F-8782-E60C1EDC080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6" name="Text Box 55">
          <a:extLst>
            <a:ext uri="{FF2B5EF4-FFF2-40B4-BE49-F238E27FC236}">
              <a16:creationId xmlns:a16="http://schemas.microsoft.com/office/drawing/2014/main" id="{E2A14152-F691-42D9-8E93-2B8CFEAF34D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7" name="Text Box 56">
          <a:extLst>
            <a:ext uri="{FF2B5EF4-FFF2-40B4-BE49-F238E27FC236}">
              <a16:creationId xmlns:a16="http://schemas.microsoft.com/office/drawing/2014/main" id="{B49AF4CC-D8E9-4EF8-A450-4D870DE4FCE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8" name="Text Box 57">
          <a:extLst>
            <a:ext uri="{FF2B5EF4-FFF2-40B4-BE49-F238E27FC236}">
              <a16:creationId xmlns:a16="http://schemas.microsoft.com/office/drawing/2014/main" id="{4788B939-1AC8-4218-A09B-C55C50654C1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29" name="Text Box 58">
          <a:extLst>
            <a:ext uri="{FF2B5EF4-FFF2-40B4-BE49-F238E27FC236}">
              <a16:creationId xmlns:a16="http://schemas.microsoft.com/office/drawing/2014/main" id="{1CFAEB2C-CC47-4223-8B76-8C1DBDC9DAA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0" name="Text Box 59">
          <a:extLst>
            <a:ext uri="{FF2B5EF4-FFF2-40B4-BE49-F238E27FC236}">
              <a16:creationId xmlns:a16="http://schemas.microsoft.com/office/drawing/2014/main" id="{C458B67D-950B-48D5-9FB2-F7D279E0149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1" name="Text Box 60">
          <a:extLst>
            <a:ext uri="{FF2B5EF4-FFF2-40B4-BE49-F238E27FC236}">
              <a16:creationId xmlns:a16="http://schemas.microsoft.com/office/drawing/2014/main" id="{77A01904-FD2A-4529-82CC-7BC05581E3F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2" name="Text Box 61">
          <a:extLst>
            <a:ext uri="{FF2B5EF4-FFF2-40B4-BE49-F238E27FC236}">
              <a16:creationId xmlns:a16="http://schemas.microsoft.com/office/drawing/2014/main" id="{A1FEC704-C536-4780-9ECC-69C03EBAE17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3" name="Text Box 62">
          <a:extLst>
            <a:ext uri="{FF2B5EF4-FFF2-40B4-BE49-F238E27FC236}">
              <a16:creationId xmlns:a16="http://schemas.microsoft.com/office/drawing/2014/main" id="{DEFD6327-DEAE-4446-96F2-7FAAC79EB59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4" name="Text Box 63">
          <a:extLst>
            <a:ext uri="{FF2B5EF4-FFF2-40B4-BE49-F238E27FC236}">
              <a16:creationId xmlns:a16="http://schemas.microsoft.com/office/drawing/2014/main" id="{5B858145-E370-4E82-8639-4D2905E2BAE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5" name="Text Box 64">
          <a:extLst>
            <a:ext uri="{FF2B5EF4-FFF2-40B4-BE49-F238E27FC236}">
              <a16:creationId xmlns:a16="http://schemas.microsoft.com/office/drawing/2014/main" id="{614A172B-B82D-4B33-AD0F-BD0220CABFA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6" name="Text Box 65">
          <a:extLst>
            <a:ext uri="{FF2B5EF4-FFF2-40B4-BE49-F238E27FC236}">
              <a16:creationId xmlns:a16="http://schemas.microsoft.com/office/drawing/2014/main" id="{E1B70051-1883-4C95-8A8D-BD365239CEC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7" name="Text Box 66">
          <a:extLst>
            <a:ext uri="{FF2B5EF4-FFF2-40B4-BE49-F238E27FC236}">
              <a16:creationId xmlns:a16="http://schemas.microsoft.com/office/drawing/2014/main" id="{E7CE967D-6C13-472E-B3D5-5F44FD7765C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8" name="Text Box 67">
          <a:extLst>
            <a:ext uri="{FF2B5EF4-FFF2-40B4-BE49-F238E27FC236}">
              <a16:creationId xmlns:a16="http://schemas.microsoft.com/office/drawing/2014/main" id="{845967A5-D26A-4AC9-B102-3D14F5E3C78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39" name="Text Box 17">
          <a:extLst>
            <a:ext uri="{FF2B5EF4-FFF2-40B4-BE49-F238E27FC236}">
              <a16:creationId xmlns:a16="http://schemas.microsoft.com/office/drawing/2014/main" id="{BB1A5D67-295C-4425-8AD2-8EAF2A0346E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0" name="Text Box 18">
          <a:extLst>
            <a:ext uri="{FF2B5EF4-FFF2-40B4-BE49-F238E27FC236}">
              <a16:creationId xmlns:a16="http://schemas.microsoft.com/office/drawing/2014/main" id="{6BDE78A7-4017-4C70-8E63-A3A8333C793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1" name="Text Box 19">
          <a:extLst>
            <a:ext uri="{FF2B5EF4-FFF2-40B4-BE49-F238E27FC236}">
              <a16:creationId xmlns:a16="http://schemas.microsoft.com/office/drawing/2014/main" id="{0D0A998A-EB9E-42CD-A2A7-C9CE0F8115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2" name="Text Box 20">
          <a:extLst>
            <a:ext uri="{FF2B5EF4-FFF2-40B4-BE49-F238E27FC236}">
              <a16:creationId xmlns:a16="http://schemas.microsoft.com/office/drawing/2014/main" id="{CE3F2D69-26DD-4289-AB68-52D16444A80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3" name="Text Box 21">
          <a:extLst>
            <a:ext uri="{FF2B5EF4-FFF2-40B4-BE49-F238E27FC236}">
              <a16:creationId xmlns:a16="http://schemas.microsoft.com/office/drawing/2014/main" id="{A2484521-3ED1-416A-876F-F86C473E0D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4" name="Text Box 22">
          <a:extLst>
            <a:ext uri="{FF2B5EF4-FFF2-40B4-BE49-F238E27FC236}">
              <a16:creationId xmlns:a16="http://schemas.microsoft.com/office/drawing/2014/main" id="{7C193146-238A-4334-86C6-C85117D86A1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5" name="Text Box 23">
          <a:extLst>
            <a:ext uri="{FF2B5EF4-FFF2-40B4-BE49-F238E27FC236}">
              <a16:creationId xmlns:a16="http://schemas.microsoft.com/office/drawing/2014/main" id="{14C11E7B-87A9-40FE-8BB9-500920AF5DD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6" name="Text Box 24">
          <a:extLst>
            <a:ext uri="{FF2B5EF4-FFF2-40B4-BE49-F238E27FC236}">
              <a16:creationId xmlns:a16="http://schemas.microsoft.com/office/drawing/2014/main" id="{63721FE8-E525-4B54-A60C-80335C666A7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7" name="Text Box 25">
          <a:extLst>
            <a:ext uri="{FF2B5EF4-FFF2-40B4-BE49-F238E27FC236}">
              <a16:creationId xmlns:a16="http://schemas.microsoft.com/office/drawing/2014/main" id="{7D5EF647-4F29-436E-962B-73B38534BA7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8" name="Text Box 26">
          <a:extLst>
            <a:ext uri="{FF2B5EF4-FFF2-40B4-BE49-F238E27FC236}">
              <a16:creationId xmlns:a16="http://schemas.microsoft.com/office/drawing/2014/main" id="{15C3E177-C790-46AB-AB1D-DB7FB216BFF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49" name="Text Box 27">
          <a:extLst>
            <a:ext uri="{FF2B5EF4-FFF2-40B4-BE49-F238E27FC236}">
              <a16:creationId xmlns:a16="http://schemas.microsoft.com/office/drawing/2014/main" id="{FE036210-6A04-4C4D-A1F5-829B6F01D4B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0" name="Text Box 28">
          <a:extLst>
            <a:ext uri="{FF2B5EF4-FFF2-40B4-BE49-F238E27FC236}">
              <a16:creationId xmlns:a16="http://schemas.microsoft.com/office/drawing/2014/main" id="{74E1586B-C1C7-4522-9C3E-368C187F3F3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1" name="Text Box 29">
          <a:extLst>
            <a:ext uri="{FF2B5EF4-FFF2-40B4-BE49-F238E27FC236}">
              <a16:creationId xmlns:a16="http://schemas.microsoft.com/office/drawing/2014/main" id="{6937228C-B55A-4BA6-B9C2-32E2E0DA18C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2" name="Text Box 30">
          <a:extLst>
            <a:ext uri="{FF2B5EF4-FFF2-40B4-BE49-F238E27FC236}">
              <a16:creationId xmlns:a16="http://schemas.microsoft.com/office/drawing/2014/main" id="{12870758-6EC3-41AC-8A26-FBF7149F3DC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3" name="Text Box 31">
          <a:extLst>
            <a:ext uri="{FF2B5EF4-FFF2-40B4-BE49-F238E27FC236}">
              <a16:creationId xmlns:a16="http://schemas.microsoft.com/office/drawing/2014/main" id="{ECC3E0A5-5EF4-404A-B09B-334FFCD9F31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4" name="Text Box 32">
          <a:extLst>
            <a:ext uri="{FF2B5EF4-FFF2-40B4-BE49-F238E27FC236}">
              <a16:creationId xmlns:a16="http://schemas.microsoft.com/office/drawing/2014/main" id="{755BAB6F-6AE6-4674-A9EA-CECFF3C124A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5" name="Text Box 33">
          <a:extLst>
            <a:ext uri="{FF2B5EF4-FFF2-40B4-BE49-F238E27FC236}">
              <a16:creationId xmlns:a16="http://schemas.microsoft.com/office/drawing/2014/main" id="{99D186AE-EDDE-4749-A0F0-6E3C0020E0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6" name="Text Box 34">
          <a:extLst>
            <a:ext uri="{FF2B5EF4-FFF2-40B4-BE49-F238E27FC236}">
              <a16:creationId xmlns:a16="http://schemas.microsoft.com/office/drawing/2014/main" id="{213107D9-BDB4-48C6-816F-41C41209B52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7" name="Text Box 35">
          <a:extLst>
            <a:ext uri="{FF2B5EF4-FFF2-40B4-BE49-F238E27FC236}">
              <a16:creationId xmlns:a16="http://schemas.microsoft.com/office/drawing/2014/main" id="{220986FA-C701-4729-810B-1594082A2F8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8" name="Text Box 36">
          <a:extLst>
            <a:ext uri="{FF2B5EF4-FFF2-40B4-BE49-F238E27FC236}">
              <a16:creationId xmlns:a16="http://schemas.microsoft.com/office/drawing/2014/main" id="{71A6B2D1-1A3C-44AB-B5A7-F12F79C5D13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59" name="Text Box 37">
          <a:extLst>
            <a:ext uri="{FF2B5EF4-FFF2-40B4-BE49-F238E27FC236}">
              <a16:creationId xmlns:a16="http://schemas.microsoft.com/office/drawing/2014/main" id="{C0CA6FB1-50FB-42B6-AFC8-1F8574E34D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0" name="Text Box 38">
          <a:extLst>
            <a:ext uri="{FF2B5EF4-FFF2-40B4-BE49-F238E27FC236}">
              <a16:creationId xmlns:a16="http://schemas.microsoft.com/office/drawing/2014/main" id="{E182F012-E6C8-448E-ADFB-AE47774202A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1" name="Text Box 39">
          <a:extLst>
            <a:ext uri="{FF2B5EF4-FFF2-40B4-BE49-F238E27FC236}">
              <a16:creationId xmlns:a16="http://schemas.microsoft.com/office/drawing/2014/main" id="{1EB580F2-276E-47F4-9AA2-01E666ACF3F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2" name="Text Box 40">
          <a:extLst>
            <a:ext uri="{FF2B5EF4-FFF2-40B4-BE49-F238E27FC236}">
              <a16:creationId xmlns:a16="http://schemas.microsoft.com/office/drawing/2014/main" id="{75DB9AA7-0388-465F-ADD3-9815859FFCA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3" name="Text Box 41">
          <a:extLst>
            <a:ext uri="{FF2B5EF4-FFF2-40B4-BE49-F238E27FC236}">
              <a16:creationId xmlns:a16="http://schemas.microsoft.com/office/drawing/2014/main" id="{E7E12E7D-EAC2-4FCD-AE86-E8C7ECA6122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4" name="Text Box 42">
          <a:extLst>
            <a:ext uri="{FF2B5EF4-FFF2-40B4-BE49-F238E27FC236}">
              <a16:creationId xmlns:a16="http://schemas.microsoft.com/office/drawing/2014/main" id="{56145361-49C5-4473-809C-1C83BB27981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5" name="Text Box 43">
          <a:extLst>
            <a:ext uri="{FF2B5EF4-FFF2-40B4-BE49-F238E27FC236}">
              <a16:creationId xmlns:a16="http://schemas.microsoft.com/office/drawing/2014/main" id="{312936EE-5731-41BA-8069-7DAE449640A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6" name="Text Box 44">
          <a:extLst>
            <a:ext uri="{FF2B5EF4-FFF2-40B4-BE49-F238E27FC236}">
              <a16:creationId xmlns:a16="http://schemas.microsoft.com/office/drawing/2014/main" id="{AC148616-B2E2-4F70-B452-C57BA0B1939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7" name="Text Box 45">
          <a:extLst>
            <a:ext uri="{FF2B5EF4-FFF2-40B4-BE49-F238E27FC236}">
              <a16:creationId xmlns:a16="http://schemas.microsoft.com/office/drawing/2014/main" id="{2112148A-3157-4F76-8DF8-12ED2DE7B26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8" name="Text Box 46">
          <a:extLst>
            <a:ext uri="{FF2B5EF4-FFF2-40B4-BE49-F238E27FC236}">
              <a16:creationId xmlns:a16="http://schemas.microsoft.com/office/drawing/2014/main" id="{A6A2259B-C166-4870-AD48-109A23F5F7D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69" name="Text Box 47">
          <a:extLst>
            <a:ext uri="{FF2B5EF4-FFF2-40B4-BE49-F238E27FC236}">
              <a16:creationId xmlns:a16="http://schemas.microsoft.com/office/drawing/2014/main" id="{950B03C3-4FEB-416A-8E13-C9F284C903D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0" name="Text Box 48">
          <a:extLst>
            <a:ext uri="{FF2B5EF4-FFF2-40B4-BE49-F238E27FC236}">
              <a16:creationId xmlns:a16="http://schemas.microsoft.com/office/drawing/2014/main" id="{61BCC42C-8F69-4D0B-AC66-33B200C6E71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1" name="Text Box 49">
          <a:extLst>
            <a:ext uri="{FF2B5EF4-FFF2-40B4-BE49-F238E27FC236}">
              <a16:creationId xmlns:a16="http://schemas.microsoft.com/office/drawing/2014/main" id="{496855F8-9244-4E3D-AC71-86597F9AFD0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2" name="Text Box 50">
          <a:extLst>
            <a:ext uri="{FF2B5EF4-FFF2-40B4-BE49-F238E27FC236}">
              <a16:creationId xmlns:a16="http://schemas.microsoft.com/office/drawing/2014/main" id="{6819F5E2-9544-4D12-A058-72B44E05B8F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3" name="Text Box 51">
          <a:extLst>
            <a:ext uri="{FF2B5EF4-FFF2-40B4-BE49-F238E27FC236}">
              <a16:creationId xmlns:a16="http://schemas.microsoft.com/office/drawing/2014/main" id="{C5F6B5D2-D17B-459D-B896-DBAEB7EBAAD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4" name="Text Box 52">
          <a:extLst>
            <a:ext uri="{FF2B5EF4-FFF2-40B4-BE49-F238E27FC236}">
              <a16:creationId xmlns:a16="http://schemas.microsoft.com/office/drawing/2014/main" id="{65D4C472-C6CD-46E2-90AF-45022267DE8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5" name="Text Box 53">
          <a:extLst>
            <a:ext uri="{FF2B5EF4-FFF2-40B4-BE49-F238E27FC236}">
              <a16:creationId xmlns:a16="http://schemas.microsoft.com/office/drawing/2014/main" id="{1E310374-52DD-415C-AA4B-04C35A605D5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6" name="Text Box 54">
          <a:extLst>
            <a:ext uri="{FF2B5EF4-FFF2-40B4-BE49-F238E27FC236}">
              <a16:creationId xmlns:a16="http://schemas.microsoft.com/office/drawing/2014/main" id="{BCAA2E89-5A24-4458-AB25-120DB8BE6DA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7" name="Text Box 55">
          <a:extLst>
            <a:ext uri="{FF2B5EF4-FFF2-40B4-BE49-F238E27FC236}">
              <a16:creationId xmlns:a16="http://schemas.microsoft.com/office/drawing/2014/main" id="{C13592E0-889C-47C0-8591-A4F0AC60F48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8" name="Text Box 56">
          <a:extLst>
            <a:ext uri="{FF2B5EF4-FFF2-40B4-BE49-F238E27FC236}">
              <a16:creationId xmlns:a16="http://schemas.microsoft.com/office/drawing/2014/main" id="{C0FC5BD7-DB50-4B60-A8F0-760C8649CBA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79" name="Text Box 57">
          <a:extLst>
            <a:ext uri="{FF2B5EF4-FFF2-40B4-BE49-F238E27FC236}">
              <a16:creationId xmlns:a16="http://schemas.microsoft.com/office/drawing/2014/main" id="{F99FB684-81FF-4A03-8139-4BD323D1083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0" name="Text Box 58">
          <a:extLst>
            <a:ext uri="{FF2B5EF4-FFF2-40B4-BE49-F238E27FC236}">
              <a16:creationId xmlns:a16="http://schemas.microsoft.com/office/drawing/2014/main" id="{B8B52205-7444-4AC8-B84F-87393EBB411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1" name="Text Box 59">
          <a:extLst>
            <a:ext uri="{FF2B5EF4-FFF2-40B4-BE49-F238E27FC236}">
              <a16:creationId xmlns:a16="http://schemas.microsoft.com/office/drawing/2014/main" id="{FD8A639D-F649-468E-AB4F-AB15E961095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2" name="Text Box 60">
          <a:extLst>
            <a:ext uri="{FF2B5EF4-FFF2-40B4-BE49-F238E27FC236}">
              <a16:creationId xmlns:a16="http://schemas.microsoft.com/office/drawing/2014/main" id="{39363971-EE19-4AE6-8857-7CF9750CFA3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3" name="Text Box 61">
          <a:extLst>
            <a:ext uri="{FF2B5EF4-FFF2-40B4-BE49-F238E27FC236}">
              <a16:creationId xmlns:a16="http://schemas.microsoft.com/office/drawing/2014/main" id="{2FED219B-B63F-4F6B-A2F9-6DCFF5587C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4" name="Text Box 62">
          <a:extLst>
            <a:ext uri="{FF2B5EF4-FFF2-40B4-BE49-F238E27FC236}">
              <a16:creationId xmlns:a16="http://schemas.microsoft.com/office/drawing/2014/main" id="{CAC5621E-5DFB-4BA4-9359-0EB36C2D4D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5" name="Text Box 63">
          <a:extLst>
            <a:ext uri="{FF2B5EF4-FFF2-40B4-BE49-F238E27FC236}">
              <a16:creationId xmlns:a16="http://schemas.microsoft.com/office/drawing/2014/main" id="{E390CF51-825C-48E2-B509-8E8A24D7370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6" name="Text Box 64">
          <a:extLst>
            <a:ext uri="{FF2B5EF4-FFF2-40B4-BE49-F238E27FC236}">
              <a16:creationId xmlns:a16="http://schemas.microsoft.com/office/drawing/2014/main" id="{C2AFB63E-EB70-4DED-BAF4-60E31FF6958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7" name="Text Box 65">
          <a:extLst>
            <a:ext uri="{FF2B5EF4-FFF2-40B4-BE49-F238E27FC236}">
              <a16:creationId xmlns:a16="http://schemas.microsoft.com/office/drawing/2014/main" id="{834551C1-FE8E-47DD-B97C-578B3F5367D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8" name="Text Box 66">
          <a:extLst>
            <a:ext uri="{FF2B5EF4-FFF2-40B4-BE49-F238E27FC236}">
              <a16:creationId xmlns:a16="http://schemas.microsoft.com/office/drawing/2014/main" id="{EF24620B-94C1-4ACC-B2A5-9B7DF9C4F73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89" name="Text Box 67">
          <a:extLst>
            <a:ext uri="{FF2B5EF4-FFF2-40B4-BE49-F238E27FC236}">
              <a16:creationId xmlns:a16="http://schemas.microsoft.com/office/drawing/2014/main" id="{092ECA19-2F73-4495-9E4B-58431319F1A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0" name="Text Box 17">
          <a:extLst>
            <a:ext uri="{FF2B5EF4-FFF2-40B4-BE49-F238E27FC236}">
              <a16:creationId xmlns:a16="http://schemas.microsoft.com/office/drawing/2014/main" id="{007E3F2F-6190-4978-8E28-E090AFF6C9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1" name="Text Box 18">
          <a:extLst>
            <a:ext uri="{FF2B5EF4-FFF2-40B4-BE49-F238E27FC236}">
              <a16:creationId xmlns:a16="http://schemas.microsoft.com/office/drawing/2014/main" id="{C3214C32-C0FD-4F35-84F5-6FAE08A7665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2" name="Text Box 19">
          <a:extLst>
            <a:ext uri="{FF2B5EF4-FFF2-40B4-BE49-F238E27FC236}">
              <a16:creationId xmlns:a16="http://schemas.microsoft.com/office/drawing/2014/main" id="{B09610A6-AF0C-4EB6-BBA0-C86E75BC2A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3" name="Text Box 20">
          <a:extLst>
            <a:ext uri="{FF2B5EF4-FFF2-40B4-BE49-F238E27FC236}">
              <a16:creationId xmlns:a16="http://schemas.microsoft.com/office/drawing/2014/main" id="{87A1E804-A859-4CE1-8D8C-920C15A5C08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4" name="Text Box 21">
          <a:extLst>
            <a:ext uri="{FF2B5EF4-FFF2-40B4-BE49-F238E27FC236}">
              <a16:creationId xmlns:a16="http://schemas.microsoft.com/office/drawing/2014/main" id="{2657340B-EE8E-4938-A9AF-AF745D0EA7A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5" name="Text Box 22">
          <a:extLst>
            <a:ext uri="{FF2B5EF4-FFF2-40B4-BE49-F238E27FC236}">
              <a16:creationId xmlns:a16="http://schemas.microsoft.com/office/drawing/2014/main" id="{4FD7D2DF-6798-4C1C-8ACB-FA828DBD779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6" name="Text Box 23">
          <a:extLst>
            <a:ext uri="{FF2B5EF4-FFF2-40B4-BE49-F238E27FC236}">
              <a16:creationId xmlns:a16="http://schemas.microsoft.com/office/drawing/2014/main" id="{24AD1B8F-D53A-49DE-AEF2-D4DBA038A3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7" name="Text Box 24">
          <a:extLst>
            <a:ext uri="{FF2B5EF4-FFF2-40B4-BE49-F238E27FC236}">
              <a16:creationId xmlns:a16="http://schemas.microsoft.com/office/drawing/2014/main" id="{2B97B14D-5592-476E-97AD-F64B615EFF6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8" name="Text Box 25">
          <a:extLst>
            <a:ext uri="{FF2B5EF4-FFF2-40B4-BE49-F238E27FC236}">
              <a16:creationId xmlns:a16="http://schemas.microsoft.com/office/drawing/2014/main" id="{488C06E6-2785-48EA-9290-B4CFA30C73B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3999" name="Text Box 26">
          <a:extLst>
            <a:ext uri="{FF2B5EF4-FFF2-40B4-BE49-F238E27FC236}">
              <a16:creationId xmlns:a16="http://schemas.microsoft.com/office/drawing/2014/main" id="{A3E53B82-D509-440A-8C7B-E0DDB55108F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0" name="Text Box 27">
          <a:extLst>
            <a:ext uri="{FF2B5EF4-FFF2-40B4-BE49-F238E27FC236}">
              <a16:creationId xmlns:a16="http://schemas.microsoft.com/office/drawing/2014/main" id="{88026CAF-FF2B-4A53-98D6-D103742FDA1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1" name="Text Box 28">
          <a:extLst>
            <a:ext uri="{FF2B5EF4-FFF2-40B4-BE49-F238E27FC236}">
              <a16:creationId xmlns:a16="http://schemas.microsoft.com/office/drawing/2014/main" id="{73F00F88-CE1A-4F2A-9055-BBD9B5214A5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2" name="Text Box 29">
          <a:extLst>
            <a:ext uri="{FF2B5EF4-FFF2-40B4-BE49-F238E27FC236}">
              <a16:creationId xmlns:a16="http://schemas.microsoft.com/office/drawing/2014/main" id="{39D3FA85-DD5A-40C9-8CCA-58EC847B596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3" name="Text Box 30">
          <a:extLst>
            <a:ext uri="{FF2B5EF4-FFF2-40B4-BE49-F238E27FC236}">
              <a16:creationId xmlns:a16="http://schemas.microsoft.com/office/drawing/2014/main" id="{E7687A46-489E-4482-B2C6-03C097048C6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4" name="Text Box 31">
          <a:extLst>
            <a:ext uri="{FF2B5EF4-FFF2-40B4-BE49-F238E27FC236}">
              <a16:creationId xmlns:a16="http://schemas.microsoft.com/office/drawing/2014/main" id="{492ABF55-BF62-480D-91B5-15B42A3127A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5" name="Text Box 32">
          <a:extLst>
            <a:ext uri="{FF2B5EF4-FFF2-40B4-BE49-F238E27FC236}">
              <a16:creationId xmlns:a16="http://schemas.microsoft.com/office/drawing/2014/main" id="{3F621BFF-B128-4ACA-8CF1-BA8C41516C9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6" name="Text Box 33">
          <a:extLst>
            <a:ext uri="{FF2B5EF4-FFF2-40B4-BE49-F238E27FC236}">
              <a16:creationId xmlns:a16="http://schemas.microsoft.com/office/drawing/2014/main" id="{21916795-C101-45DC-812B-DB789D323CB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7" name="Text Box 34">
          <a:extLst>
            <a:ext uri="{FF2B5EF4-FFF2-40B4-BE49-F238E27FC236}">
              <a16:creationId xmlns:a16="http://schemas.microsoft.com/office/drawing/2014/main" id="{B09DB45D-E3FF-4B73-B500-4CD8C36D11C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8" name="Text Box 35">
          <a:extLst>
            <a:ext uri="{FF2B5EF4-FFF2-40B4-BE49-F238E27FC236}">
              <a16:creationId xmlns:a16="http://schemas.microsoft.com/office/drawing/2014/main" id="{69CB9DD0-A542-40CC-876F-FBEBF7AC14E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09" name="Text Box 36">
          <a:extLst>
            <a:ext uri="{FF2B5EF4-FFF2-40B4-BE49-F238E27FC236}">
              <a16:creationId xmlns:a16="http://schemas.microsoft.com/office/drawing/2014/main" id="{D0970CEB-C7CD-4476-AA56-7D32D7FE97B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0" name="Text Box 37">
          <a:extLst>
            <a:ext uri="{FF2B5EF4-FFF2-40B4-BE49-F238E27FC236}">
              <a16:creationId xmlns:a16="http://schemas.microsoft.com/office/drawing/2014/main" id="{899E9270-F0D6-4AA1-A3D7-CFFA0D2AF9B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1" name="Text Box 38">
          <a:extLst>
            <a:ext uri="{FF2B5EF4-FFF2-40B4-BE49-F238E27FC236}">
              <a16:creationId xmlns:a16="http://schemas.microsoft.com/office/drawing/2014/main" id="{2AB98060-CD69-4980-AC13-E7F71AB2EBB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2" name="Text Box 39">
          <a:extLst>
            <a:ext uri="{FF2B5EF4-FFF2-40B4-BE49-F238E27FC236}">
              <a16:creationId xmlns:a16="http://schemas.microsoft.com/office/drawing/2014/main" id="{A09F0638-36ED-4988-B564-2DEDAD5A75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3" name="Text Box 40">
          <a:extLst>
            <a:ext uri="{FF2B5EF4-FFF2-40B4-BE49-F238E27FC236}">
              <a16:creationId xmlns:a16="http://schemas.microsoft.com/office/drawing/2014/main" id="{C7C2A131-4139-41A5-A471-322E0E5254E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4" name="Text Box 41">
          <a:extLst>
            <a:ext uri="{FF2B5EF4-FFF2-40B4-BE49-F238E27FC236}">
              <a16:creationId xmlns:a16="http://schemas.microsoft.com/office/drawing/2014/main" id="{075A6F12-4CFC-46DE-B354-05475639FB2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5" name="Text Box 42">
          <a:extLst>
            <a:ext uri="{FF2B5EF4-FFF2-40B4-BE49-F238E27FC236}">
              <a16:creationId xmlns:a16="http://schemas.microsoft.com/office/drawing/2014/main" id="{32582A7C-CE89-481A-AE5D-05E96DFAC86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6" name="Text Box 43">
          <a:extLst>
            <a:ext uri="{FF2B5EF4-FFF2-40B4-BE49-F238E27FC236}">
              <a16:creationId xmlns:a16="http://schemas.microsoft.com/office/drawing/2014/main" id="{2B90367B-FE7F-4307-AB8E-C74C7206C8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7" name="Text Box 44">
          <a:extLst>
            <a:ext uri="{FF2B5EF4-FFF2-40B4-BE49-F238E27FC236}">
              <a16:creationId xmlns:a16="http://schemas.microsoft.com/office/drawing/2014/main" id="{54AD8790-D1DD-43EA-AA60-63ED7D2905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8" name="Text Box 45">
          <a:extLst>
            <a:ext uri="{FF2B5EF4-FFF2-40B4-BE49-F238E27FC236}">
              <a16:creationId xmlns:a16="http://schemas.microsoft.com/office/drawing/2014/main" id="{828B66D6-92DE-4297-ABCF-15DF0D97C5D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19" name="Text Box 46">
          <a:extLst>
            <a:ext uri="{FF2B5EF4-FFF2-40B4-BE49-F238E27FC236}">
              <a16:creationId xmlns:a16="http://schemas.microsoft.com/office/drawing/2014/main" id="{66C005A6-10E8-4481-8480-B4AFB36565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0" name="Text Box 47">
          <a:extLst>
            <a:ext uri="{FF2B5EF4-FFF2-40B4-BE49-F238E27FC236}">
              <a16:creationId xmlns:a16="http://schemas.microsoft.com/office/drawing/2014/main" id="{FEAF78C6-7E85-4139-92AD-BDD0931CEB5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1" name="Text Box 48">
          <a:extLst>
            <a:ext uri="{FF2B5EF4-FFF2-40B4-BE49-F238E27FC236}">
              <a16:creationId xmlns:a16="http://schemas.microsoft.com/office/drawing/2014/main" id="{9D453D22-16FB-4079-91AC-7218AE5317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2" name="Text Box 49">
          <a:extLst>
            <a:ext uri="{FF2B5EF4-FFF2-40B4-BE49-F238E27FC236}">
              <a16:creationId xmlns:a16="http://schemas.microsoft.com/office/drawing/2014/main" id="{FF534602-89F2-46D4-AD32-BAB10A25CF1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3" name="Text Box 50">
          <a:extLst>
            <a:ext uri="{FF2B5EF4-FFF2-40B4-BE49-F238E27FC236}">
              <a16:creationId xmlns:a16="http://schemas.microsoft.com/office/drawing/2014/main" id="{58A504B9-C207-4BD2-B0DC-BB1C4B8FF04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4" name="Text Box 51">
          <a:extLst>
            <a:ext uri="{FF2B5EF4-FFF2-40B4-BE49-F238E27FC236}">
              <a16:creationId xmlns:a16="http://schemas.microsoft.com/office/drawing/2014/main" id="{C18C6654-BD52-4762-8E2D-04CA9EE033C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5" name="Text Box 52">
          <a:extLst>
            <a:ext uri="{FF2B5EF4-FFF2-40B4-BE49-F238E27FC236}">
              <a16:creationId xmlns:a16="http://schemas.microsoft.com/office/drawing/2014/main" id="{EC0314C6-B5FD-4695-8303-01E00EDC551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6" name="Text Box 53">
          <a:extLst>
            <a:ext uri="{FF2B5EF4-FFF2-40B4-BE49-F238E27FC236}">
              <a16:creationId xmlns:a16="http://schemas.microsoft.com/office/drawing/2014/main" id="{D117D26A-67AD-4D41-91EF-74CE78EE650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7" name="Text Box 54">
          <a:extLst>
            <a:ext uri="{FF2B5EF4-FFF2-40B4-BE49-F238E27FC236}">
              <a16:creationId xmlns:a16="http://schemas.microsoft.com/office/drawing/2014/main" id="{F70D187D-B784-4649-8F39-9E177EF2E0E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8" name="Text Box 55">
          <a:extLst>
            <a:ext uri="{FF2B5EF4-FFF2-40B4-BE49-F238E27FC236}">
              <a16:creationId xmlns:a16="http://schemas.microsoft.com/office/drawing/2014/main" id="{505535E6-E3F7-49D6-ACE7-CBFC8F5CBF8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29" name="Text Box 56">
          <a:extLst>
            <a:ext uri="{FF2B5EF4-FFF2-40B4-BE49-F238E27FC236}">
              <a16:creationId xmlns:a16="http://schemas.microsoft.com/office/drawing/2014/main" id="{73ABABD5-27B1-4E6F-907B-51E4DB3F95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0" name="Text Box 57">
          <a:extLst>
            <a:ext uri="{FF2B5EF4-FFF2-40B4-BE49-F238E27FC236}">
              <a16:creationId xmlns:a16="http://schemas.microsoft.com/office/drawing/2014/main" id="{2F51A5BC-5A75-4172-A3A8-758C9BA55C5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1" name="Text Box 58">
          <a:extLst>
            <a:ext uri="{FF2B5EF4-FFF2-40B4-BE49-F238E27FC236}">
              <a16:creationId xmlns:a16="http://schemas.microsoft.com/office/drawing/2014/main" id="{8387F9EE-4B2E-48ED-8D91-356B6EC97D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2" name="Text Box 59">
          <a:extLst>
            <a:ext uri="{FF2B5EF4-FFF2-40B4-BE49-F238E27FC236}">
              <a16:creationId xmlns:a16="http://schemas.microsoft.com/office/drawing/2014/main" id="{FF3B8D4A-914C-4EF2-8077-AA1306BBCA9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3" name="Text Box 60">
          <a:extLst>
            <a:ext uri="{FF2B5EF4-FFF2-40B4-BE49-F238E27FC236}">
              <a16:creationId xmlns:a16="http://schemas.microsoft.com/office/drawing/2014/main" id="{9E3D2693-80B8-4A5F-9F1B-230296CB942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4" name="Text Box 61">
          <a:extLst>
            <a:ext uri="{FF2B5EF4-FFF2-40B4-BE49-F238E27FC236}">
              <a16:creationId xmlns:a16="http://schemas.microsoft.com/office/drawing/2014/main" id="{F912EFA4-D3A2-40E1-85E1-0597D931DEE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5" name="Text Box 62">
          <a:extLst>
            <a:ext uri="{FF2B5EF4-FFF2-40B4-BE49-F238E27FC236}">
              <a16:creationId xmlns:a16="http://schemas.microsoft.com/office/drawing/2014/main" id="{DD7C9667-503E-484F-83BD-FA5D695DAF6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6" name="Text Box 63">
          <a:extLst>
            <a:ext uri="{FF2B5EF4-FFF2-40B4-BE49-F238E27FC236}">
              <a16:creationId xmlns:a16="http://schemas.microsoft.com/office/drawing/2014/main" id="{B6BFF296-E085-447C-9C42-5CEF172694C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7" name="Text Box 64">
          <a:extLst>
            <a:ext uri="{FF2B5EF4-FFF2-40B4-BE49-F238E27FC236}">
              <a16:creationId xmlns:a16="http://schemas.microsoft.com/office/drawing/2014/main" id="{5F40F008-1A27-4315-B410-E2F3C756529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8" name="Text Box 65">
          <a:extLst>
            <a:ext uri="{FF2B5EF4-FFF2-40B4-BE49-F238E27FC236}">
              <a16:creationId xmlns:a16="http://schemas.microsoft.com/office/drawing/2014/main" id="{1FA6C723-E1D0-4B5D-9CE1-AF31B9EA044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39" name="Text Box 66">
          <a:extLst>
            <a:ext uri="{FF2B5EF4-FFF2-40B4-BE49-F238E27FC236}">
              <a16:creationId xmlns:a16="http://schemas.microsoft.com/office/drawing/2014/main" id="{9DDA9930-90DF-4776-A10A-1E5B76814DD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0" name="Text Box 67">
          <a:extLst>
            <a:ext uri="{FF2B5EF4-FFF2-40B4-BE49-F238E27FC236}">
              <a16:creationId xmlns:a16="http://schemas.microsoft.com/office/drawing/2014/main" id="{F47153E8-EF07-4D27-8EE1-60AF5D498E2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1" name="Text Box 17">
          <a:extLst>
            <a:ext uri="{FF2B5EF4-FFF2-40B4-BE49-F238E27FC236}">
              <a16:creationId xmlns:a16="http://schemas.microsoft.com/office/drawing/2014/main" id="{8E79B37C-0F57-4E2A-9EE6-F41802CD8A8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2" name="Text Box 18">
          <a:extLst>
            <a:ext uri="{FF2B5EF4-FFF2-40B4-BE49-F238E27FC236}">
              <a16:creationId xmlns:a16="http://schemas.microsoft.com/office/drawing/2014/main" id="{BDF24362-29C7-48A8-88AE-C51F6F3CC14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3" name="Text Box 19">
          <a:extLst>
            <a:ext uri="{FF2B5EF4-FFF2-40B4-BE49-F238E27FC236}">
              <a16:creationId xmlns:a16="http://schemas.microsoft.com/office/drawing/2014/main" id="{834F99A4-0F77-4D69-9C96-BACA98CF306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4" name="Text Box 20">
          <a:extLst>
            <a:ext uri="{FF2B5EF4-FFF2-40B4-BE49-F238E27FC236}">
              <a16:creationId xmlns:a16="http://schemas.microsoft.com/office/drawing/2014/main" id="{F3F49612-4D19-4C2E-863A-51774ED0ECC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5" name="Text Box 21">
          <a:extLst>
            <a:ext uri="{FF2B5EF4-FFF2-40B4-BE49-F238E27FC236}">
              <a16:creationId xmlns:a16="http://schemas.microsoft.com/office/drawing/2014/main" id="{6D621F33-8791-4391-AFE2-1C464F281FE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6" name="Text Box 22">
          <a:extLst>
            <a:ext uri="{FF2B5EF4-FFF2-40B4-BE49-F238E27FC236}">
              <a16:creationId xmlns:a16="http://schemas.microsoft.com/office/drawing/2014/main" id="{2DC8A518-2B85-41E7-A35E-03817A01B52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7" name="Text Box 23">
          <a:extLst>
            <a:ext uri="{FF2B5EF4-FFF2-40B4-BE49-F238E27FC236}">
              <a16:creationId xmlns:a16="http://schemas.microsoft.com/office/drawing/2014/main" id="{15858F31-84EA-481A-87C9-89716998F56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8" name="Text Box 24">
          <a:extLst>
            <a:ext uri="{FF2B5EF4-FFF2-40B4-BE49-F238E27FC236}">
              <a16:creationId xmlns:a16="http://schemas.microsoft.com/office/drawing/2014/main" id="{7D97948B-6E47-46F1-A0F8-9435E2F5B4C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49" name="Text Box 25">
          <a:extLst>
            <a:ext uri="{FF2B5EF4-FFF2-40B4-BE49-F238E27FC236}">
              <a16:creationId xmlns:a16="http://schemas.microsoft.com/office/drawing/2014/main" id="{1449A31D-9B4C-4E67-9980-5C546A8FCF0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0" name="Text Box 26">
          <a:extLst>
            <a:ext uri="{FF2B5EF4-FFF2-40B4-BE49-F238E27FC236}">
              <a16:creationId xmlns:a16="http://schemas.microsoft.com/office/drawing/2014/main" id="{DCD3C918-BCA6-4188-BBFD-B4EF952CAF8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1" name="Text Box 27">
          <a:extLst>
            <a:ext uri="{FF2B5EF4-FFF2-40B4-BE49-F238E27FC236}">
              <a16:creationId xmlns:a16="http://schemas.microsoft.com/office/drawing/2014/main" id="{3AB08C4B-D2EE-4480-9AFF-55966678133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2" name="Text Box 28">
          <a:extLst>
            <a:ext uri="{FF2B5EF4-FFF2-40B4-BE49-F238E27FC236}">
              <a16:creationId xmlns:a16="http://schemas.microsoft.com/office/drawing/2014/main" id="{D7A4E34E-DEEB-4E6A-9FA2-86BC0960136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3" name="Text Box 29">
          <a:extLst>
            <a:ext uri="{FF2B5EF4-FFF2-40B4-BE49-F238E27FC236}">
              <a16:creationId xmlns:a16="http://schemas.microsoft.com/office/drawing/2014/main" id="{ED9B289D-C243-4D49-A8F5-2B857C21B30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4" name="Text Box 30">
          <a:extLst>
            <a:ext uri="{FF2B5EF4-FFF2-40B4-BE49-F238E27FC236}">
              <a16:creationId xmlns:a16="http://schemas.microsoft.com/office/drawing/2014/main" id="{C452FB31-5F31-4674-B71C-5B741777384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5" name="Text Box 31">
          <a:extLst>
            <a:ext uri="{FF2B5EF4-FFF2-40B4-BE49-F238E27FC236}">
              <a16:creationId xmlns:a16="http://schemas.microsoft.com/office/drawing/2014/main" id="{478E5FBE-D77F-4A2C-B20D-D944EEDBE11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6" name="Text Box 32">
          <a:extLst>
            <a:ext uri="{FF2B5EF4-FFF2-40B4-BE49-F238E27FC236}">
              <a16:creationId xmlns:a16="http://schemas.microsoft.com/office/drawing/2014/main" id="{DB22BD62-A60F-4D07-BB87-139E29EFBC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7" name="Text Box 33">
          <a:extLst>
            <a:ext uri="{FF2B5EF4-FFF2-40B4-BE49-F238E27FC236}">
              <a16:creationId xmlns:a16="http://schemas.microsoft.com/office/drawing/2014/main" id="{8A30DF54-35EF-4D19-8979-03C2FB01717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8" name="Text Box 34">
          <a:extLst>
            <a:ext uri="{FF2B5EF4-FFF2-40B4-BE49-F238E27FC236}">
              <a16:creationId xmlns:a16="http://schemas.microsoft.com/office/drawing/2014/main" id="{2265DEE9-837B-46FA-8921-6BCFE50D185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59" name="Text Box 35">
          <a:extLst>
            <a:ext uri="{FF2B5EF4-FFF2-40B4-BE49-F238E27FC236}">
              <a16:creationId xmlns:a16="http://schemas.microsoft.com/office/drawing/2014/main" id="{44E27A1B-75B4-4DD0-83A0-36B28DBFB50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0" name="Text Box 36">
          <a:extLst>
            <a:ext uri="{FF2B5EF4-FFF2-40B4-BE49-F238E27FC236}">
              <a16:creationId xmlns:a16="http://schemas.microsoft.com/office/drawing/2014/main" id="{5A6ED584-46D1-4D51-97C2-1A65497A110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1" name="Text Box 37">
          <a:extLst>
            <a:ext uri="{FF2B5EF4-FFF2-40B4-BE49-F238E27FC236}">
              <a16:creationId xmlns:a16="http://schemas.microsoft.com/office/drawing/2014/main" id="{A652C53E-0F9A-4CAF-82D2-65601A531C6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2" name="Text Box 38">
          <a:extLst>
            <a:ext uri="{FF2B5EF4-FFF2-40B4-BE49-F238E27FC236}">
              <a16:creationId xmlns:a16="http://schemas.microsoft.com/office/drawing/2014/main" id="{B232F99B-6C49-42EE-84C9-401587AF1B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3" name="Text Box 39">
          <a:extLst>
            <a:ext uri="{FF2B5EF4-FFF2-40B4-BE49-F238E27FC236}">
              <a16:creationId xmlns:a16="http://schemas.microsoft.com/office/drawing/2014/main" id="{51966855-7E68-4DCC-ADCE-4D3EF612143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4" name="Text Box 40">
          <a:extLst>
            <a:ext uri="{FF2B5EF4-FFF2-40B4-BE49-F238E27FC236}">
              <a16:creationId xmlns:a16="http://schemas.microsoft.com/office/drawing/2014/main" id="{00FAF30B-B424-4B94-9787-757718EC706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5" name="Text Box 41">
          <a:extLst>
            <a:ext uri="{FF2B5EF4-FFF2-40B4-BE49-F238E27FC236}">
              <a16:creationId xmlns:a16="http://schemas.microsoft.com/office/drawing/2014/main" id="{F25E44AB-0923-4F2A-B720-4DD2DBFD2C3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6" name="Text Box 42">
          <a:extLst>
            <a:ext uri="{FF2B5EF4-FFF2-40B4-BE49-F238E27FC236}">
              <a16:creationId xmlns:a16="http://schemas.microsoft.com/office/drawing/2014/main" id="{31B92A27-E886-41EC-93F7-9E12ADA6DE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7" name="Text Box 43">
          <a:extLst>
            <a:ext uri="{FF2B5EF4-FFF2-40B4-BE49-F238E27FC236}">
              <a16:creationId xmlns:a16="http://schemas.microsoft.com/office/drawing/2014/main" id="{2A11CB47-676E-43CE-9B19-C7BE3E74701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8" name="Text Box 44">
          <a:extLst>
            <a:ext uri="{FF2B5EF4-FFF2-40B4-BE49-F238E27FC236}">
              <a16:creationId xmlns:a16="http://schemas.microsoft.com/office/drawing/2014/main" id="{50EBBFA2-47A8-4528-A172-930D02230DD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69" name="Text Box 45">
          <a:extLst>
            <a:ext uri="{FF2B5EF4-FFF2-40B4-BE49-F238E27FC236}">
              <a16:creationId xmlns:a16="http://schemas.microsoft.com/office/drawing/2014/main" id="{AEB22109-0C55-44FE-9A33-9AC71D35408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0" name="Text Box 46">
          <a:extLst>
            <a:ext uri="{FF2B5EF4-FFF2-40B4-BE49-F238E27FC236}">
              <a16:creationId xmlns:a16="http://schemas.microsoft.com/office/drawing/2014/main" id="{D52E093F-F855-4397-9872-106C35B662A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1" name="Text Box 47">
          <a:extLst>
            <a:ext uri="{FF2B5EF4-FFF2-40B4-BE49-F238E27FC236}">
              <a16:creationId xmlns:a16="http://schemas.microsoft.com/office/drawing/2014/main" id="{E7736A57-34F2-40F5-A9B0-F96861E8D20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2" name="Text Box 48">
          <a:extLst>
            <a:ext uri="{FF2B5EF4-FFF2-40B4-BE49-F238E27FC236}">
              <a16:creationId xmlns:a16="http://schemas.microsoft.com/office/drawing/2014/main" id="{51713E82-3D87-461C-A097-BA7DD925568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3" name="Text Box 49">
          <a:extLst>
            <a:ext uri="{FF2B5EF4-FFF2-40B4-BE49-F238E27FC236}">
              <a16:creationId xmlns:a16="http://schemas.microsoft.com/office/drawing/2014/main" id="{AD5AD80C-0343-4F64-A9E6-615FEEB68AC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4" name="Text Box 50">
          <a:extLst>
            <a:ext uri="{FF2B5EF4-FFF2-40B4-BE49-F238E27FC236}">
              <a16:creationId xmlns:a16="http://schemas.microsoft.com/office/drawing/2014/main" id="{272DAB4D-0759-4AF9-A2F8-8D05A80593E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5" name="Text Box 51">
          <a:extLst>
            <a:ext uri="{FF2B5EF4-FFF2-40B4-BE49-F238E27FC236}">
              <a16:creationId xmlns:a16="http://schemas.microsoft.com/office/drawing/2014/main" id="{82E5365D-9C45-4D09-AA14-B619FF06B69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6" name="Text Box 52">
          <a:extLst>
            <a:ext uri="{FF2B5EF4-FFF2-40B4-BE49-F238E27FC236}">
              <a16:creationId xmlns:a16="http://schemas.microsoft.com/office/drawing/2014/main" id="{D66F04C5-D94E-42E4-A6E8-08A3FE43BE2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7" name="Text Box 53">
          <a:extLst>
            <a:ext uri="{FF2B5EF4-FFF2-40B4-BE49-F238E27FC236}">
              <a16:creationId xmlns:a16="http://schemas.microsoft.com/office/drawing/2014/main" id="{52BEE28F-BD66-47A0-B23A-78CF6FCA910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8" name="Text Box 54">
          <a:extLst>
            <a:ext uri="{FF2B5EF4-FFF2-40B4-BE49-F238E27FC236}">
              <a16:creationId xmlns:a16="http://schemas.microsoft.com/office/drawing/2014/main" id="{54316563-AEA7-4B16-94A2-3AD50EE0517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79" name="Text Box 55">
          <a:extLst>
            <a:ext uri="{FF2B5EF4-FFF2-40B4-BE49-F238E27FC236}">
              <a16:creationId xmlns:a16="http://schemas.microsoft.com/office/drawing/2014/main" id="{FC41018E-26C6-4697-8426-395635D4C0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0" name="Text Box 56">
          <a:extLst>
            <a:ext uri="{FF2B5EF4-FFF2-40B4-BE49-F238E27FC236}">
              <a16:creationId xmlns:a16="http://schemas.microsoft.com/office/drawing/2014/main" id="{690C22B4-A5F1-4AC1-B5BA-FB8B6996924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1" name="Text Box 57">
          <a:extLst>
            <a:ext uri="{FF2B5EF4-FFF2-40B4-BE49-F238E27FC236}">
              <a16:creationId xmlns:a16="http://schemas.microsoft.com/office/drawing/2014/main" id="{5C4B6201-793F-48F3-99D7-7DED326B5D2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2" name="Text Box 58">
          <a:extLst>
            <a:ext uri="{FF2B5EF4-FFF2-40B4-BE49-F238E27FC236}">
              <a16:creationId xmlns:a16="http://schemas.microsoft.com/office/drawing/2014/main" id="{8F8933E3-655F-444F-A667-B3C67F2789C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3" name="Text Box 59">
          <a:extLst>
            <a:ext uri="{FF2B5EF4-FFF2-40B4-BE49-F238E27FC236}">
              <a16:creationId xmlns:a16="http://schemas.microsoft.com/office/drawing/2014/main" id="{F59845B5-1920-46D3-BCD9-771C4556E67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4" name="Text Box 60">
          <a:extLst>
            <a:ext uri="{FF2B5EF4-FFF2-40B4-BE49-F238E27FC236}">
              <a16:creationId xmlns:a16="http://schemas.microsoft.com/office/drawing/2014/main" id="{6AFF214B-AC58-4AE1-8825-4EFB1B1514D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5" name="Text Box 61">
          <a:extLst>
            <a:ext uri="{FF2B5EF4-FFF2-40B4-BE49-F238E27FC236}">
              <a16:creationId xmlns:a16="http://schemas.microsoft.com/office/drawing/2014/main" id="{0B6F3C60-7424-4B4F-8A38-7459B7C9F3C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6" name="Text Box 62">
          <a:extLst>
            <a:ext uri="{FF2B5EF4-FFF2-40B4-BE49-F238E27FC236}">
              <a16:creationId xmlns:a16="http://schemas.microsoft.com/office/drawing/2014/main" id="{CF9AF4CF-D07E-486A-AA1E-51B87B1AF12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7" name="Text Box 63">
          <a:extLst>
            <a:ext uri="{FF2B5EF4-FFF2-40B4-BE49-F238E27FC236}">
              <a16:creationId xmlns:a16="http://schemas.microsoft.com/office/drawing/2014/main" id="{0FF91A47-D07C-4535-86DF-1B992FE5D65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8" name="Text Box 64">
          <a:extLst>
            <a:ext uri="{FF2B5EF4-FFF2-40B4-BE49-F238E27FC236}">
              <a16:creationId xmlns:a16="http://schemas.microsoft.com/office/drawing/2014/main" id="{BD5412BB-D63F-4A31-BFE0-6A4C9DDF2F7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89" name="Text Box 65">
          <a:extLst>
            <a:ext uri="{FF2B5EF4-FFF2-40B4-BE49-F238E27FC236}">
              <a16:creationId xmlns:a16="http://schemas.microsoft.com/office/drawing/2014/main" id="{2AFC53A6-098F-429F-BD91-06BC31217DF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90" name="Text Box 66">
          <a:extLst>
            <a:ext uri="{FF2B5EF4-FFF2-40B4-BE49-F238E27FC236}">
              <a16:creationId xmlns:a16="http://schemas.microsoft.com/office/drawing/2014/main" id="{03B22AC1-FCD6-4BFA-9C53-5DBE31ED400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091" name="Text Box 67">
          <a:extLst>
            <a:ext uri="{FF2B5EF4-FFF2-40B4-BE49-F238E27FC236}">
              <a16:creationId xmlns:a16="http://schemas.microsoft.com/office/drawing/2014/main" id="{4414FC8A-84DE-4E53-A1A4-A10E33CE5AC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2" name="Text Box 17">
          <a:extLst>
            <a:ext uri="{FF2B5EF4-FFF2-40B4-BE49-F238E27FC236}">
              <a16:creationId xmlns:a16="http://schemas.microsoft.com/office/drawing/2014/main" id="{17D1D9DC-8CF5-4605-AD81-26E86B87DF7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3" name="Text Box 18">
          <a:extLst>
            <a:ext uri="{FF2B5EF4-FFF2-40B4-BE49-F238E27FC236}">
              <a16:creationId xmlns:a16="http://schemas.microsoft.com/office/drawing/2014/main" id="{C4EC557B-778C-4BB9-AAB4-673318AA9DB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4" name="Text Box 19">
          <a:extLst>
            <a:ext uri="{FF2B5EF4-FFF2-40B4-BE49-F238E27FC236}">
              <a16:creationId xmlns:a16="http://schemas.microsoft.com/office/drawing/2014/main" id="{8B13A9FE-3CB5-400A-A6F9-2773E5349F1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5" name="Text Box 20">
          <a:extLst>
            <a:ext uri="{FF2B5EF4-FFF2-40B4-BE49-F238E27FC236}">
              <a16:creationId xmlns:a16="http://schemas.microsoft.com/office/drawing/2014/main" id="{EE0C8779-7BCD-4935-828A-D42AFEF45D9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6" name="Text Box 21">
          <a:extLst>
            <a:ext uri="{FF2B5EF4-FFF2-40B4-BE49-F238E27FC236}">
              <a16:creationId xmlns:a16="http://schemas.microsoft.com/office/drawing/2014/main" id="{D71BB4C3-FB55-4A2A-97C1-FABE505CC5B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7" name="Text Box 22">
          <a:extLst>
            <a:ext uri="{FF2B5EF4-FFF2-40B4-BE49-F238E27FC236}">
              <a16:creationId xmlns:a16="http://schemas.microsoft.com/office/drawing/2014/main" id="{79633D7A-D6B9-4BC0-A0EC-DD42BBD0CC7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8" name="Text Box 23">
          <a:extLst>
            <a:ext uri="{FF2B5EF4-FFF2-40B4-BE49-F238E27FC236}">
              <a16:creationId xmlns:a16="http://schemas.microsoft.com/office/drawing/2014/main" id="{06DE4538-6088-416F-83B5-BAD1276F118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099" name="Text Box 24">
          <a:extLst>
            <a:ext uri="{FF2B5EF4-FFF2-40B4-BE49-F238E27FC236}">
              <a16:creationId xmlns:a16="http://schemas.microsoft.com/office/drawing/2014/main" id="{7F1E1BE0-1BB0-4776-B0CC-59D268337D9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0" name="Text Box 25">
          <a:extLst>
            <a:ext uri="{FF2B5EF4-FFF2-40B4-BE49-F238E27FC236}">
              <a16:creationId xmlns:a16="http://schemas.microsoft.com/office/drawing/2014/main" id="{69A84129-969A-4BD2-9A30-2931103E550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1" name="Text Box 26">
          <a:extLst>
            <a:ext uri="{FF2B5EF4-FFF2-40B4-BE49-F238E27FC236}">
              <a16:creationId xmlns:a16="http://schemas.microsoft.com/office/drawing/2014/main" id="{DEB223EB-E605-431A-9FD4-4CF6505B909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2" name="Text Box 27">
          <a:extLst>
            <a:ext uri="{FF2B5EF4-FFF2-40B4-BE49-F238E27FC236}">
              <a16:creationId xmlns:a16="http://schemas.microsoft.com/office/drawing/2014/main" id="{212F0B69-05F1-4E62-9AC3-AB1AF0215E9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3" name="Text Box 28">
          <a:extLst>
            <a:ext uri="{FF2B5EF4-FFF2-40B4-BE49-F238E27FC236}">
              <a16:creationId xmlns:a16="http://schemas.microsoft.com/office/drawing/2014/main" id="{874A3DE8-5D7B-4498-9038-1DF3586F4F4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4" name="Text Box 29">
          <a:extLst>
            <a:ext uri="{FF2B5EF4-FFF2-40B4-BE49-F238E27FC236}">
              <a16:creationId xmlns:a16="http://schemas.microsoft.com/office/drawing/2014/main" id="{79BBD070-CBC1-4034-827D-37B5970B1C6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5" name="Text Box 30">
          <a:extLst>
            <a:ext uri="{FF2B5EF4-FFF2-40B4-BE49-F238E27FC236}">
              <a16:creationId xmlns:a16="http://schemas.microsoft.com/office/drawing/2014/main" id="{7C1CD672-459A-4A38-B3B8-02E3F9DA16E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6" name="Text Box 31">
          <a:extLst>
            <a:ext uri="{FF2B5EF4-FFF2-40B4-BE49-F238E27FC236}">
              <a16:creationId xmlns:a16="http://schemas.microsoft.com/office/drawing/2014/main" id="{E91561CD-4496-4330-B075-7CA2A4EE140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7" name="Text Box 32">
          <a:extLst>
            <a:ext uri="{FF2B5EF4-FFF2-40B4-BE49-F238E27FC236}">
              <a16:creationId xmlns:a16="http://schemas.microsoft.com/office/drawing/2014/main" id="{C46BA4ED-BB93-436B-B97B-5487C76E8A7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8" name="Text Box 33">
          <a:extLst>
            <a:ext uri="{FF2B5EF4-FFF2-40B4-BE49-F238E27FC236}">
              <a16:creationId xmlns:a16="http://schemas.microsoft.com/office/drawing/2014/main" id="{90902675-FE5E-4FCE-87F3-3E52F7E56B7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09" name="Text Box 34">
          <a:extLst>
            <a:ext uri="{FF2B5EF4-FFF2-40B4-BE49-F238E27FC236}">
              <a16:creationId xmlns:a16="http://schemas.microsoft.com/office/drawing/2014/main" id="{C595CF2D-E48C-4EA8-8ECC-38681201C0D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0" name="Text Box 35">
          <a:extLst>
            <a:ext uri="{FF2B5EF4-FFF2-40B4-BE49-F238E27FC236}">
              <a16:creationId xmlns:a16="http://schemas.microsoft.com/office/drawing/2014/main" id="{BF4D486A-609E-4C66-B806-1759922BC96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1" name="Text Box 36">
          <a:extLst>
            <a:ext uri="{FF2B5EF4-FFF2-40B4-BE49-F238E27FC236}">
              <a16:creationId xmlns:a16="http://schemas.microsoft.com/office/drawing/2014/main" id="{4C65F465-42A7-42E7-9668-AE1849CE049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2" name="Text Box 37">
          <a:extLst>
            <a:ext uri="{FF2B5EF4-FFF2-40B4-BE49-F238E27FC236}">
              <a16:creationId xmlns:a16="http://schemas.microsoft.com/office/drawing/2014/main" id="{32E7FCB9-3BBD-4A1A-BDD8-8F6323B5DBD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3" name="Text Box 38">
          <a:extLst>
            <a:ext uri="{FF2B5EF4-FFF2-40B4-BE49-F238E27FC236}">
              <a16:creationId xmlns:a16="http://schemas.microsoft.com/office/drawing/2014/main" id="{4D6AF1D9-8AB4-4CDB-9A15-B3F187295E3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4" name="Text Box 39">
          <a:extLst>
            <a:ext uri="{FF2B5EF4-FFF2-40B4-BE49-F238E27FC236}">
              <a16:creationId xmlns:a16="http://schemas.microsoft.com/office/drawing/2014/main" id="{00CED3D9-D045-4107-B7F8-A8E26C08854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5" name="Text Box 40">
          <a:extLst>
            <a:ext uri="{FF2B5EF4-FFF2-40B4-BE49-F238E27FC236}">
              <a16:creationId xmlns:a16="http://schemas.microsoft.com/office/drawing/2014/main" id="{C92616E8-5F3D-46C4-BFBC-664205176D2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6" name="Text Box 41">
          <a:extLst>
            <a:ext uri="{FF2B5EF4-FFF2-40B4-BE49-F238E27FC236}">
              <a16:creationId xmlns:a16="http://schemas.microsoft.com/office/drawing/2014/main" id="{6585494F-27B8-449B-97E5-DB7AB5FE649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7" name="Text Box 42">
          <a:extLst>
            <a:ext uri="{FF2B5EF4-FFF2-40B4-BE49-F238E27FC236}">
              <a16:creationId xmlns:a16="http://schemas.microsoft.com/office/drawing/2014/main" id="{173A9CE8-F9BF-4407-838C-40F02E3B997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8" name="Text Box 43">
          <a:extLst>
            <a:ext uri="{FF2B5EF4-FFF2-40B4-BE49-F238E27FC236}">
              <a16:creationId xmlns:a16="http://schemas.microsoft.com/office/drawing/2014/main" id="{BFDFE314-3ED6-4ABB-8AE2-1D56417DBED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19" name="Text Box 44">
          <a:extLst>
            <a:ext uri="{FF2B5EF4-FFF2-40B4-BE49-F238E27FC236}">
              <a16:creationId xmlns:a16="http://schemas.microsoft.com/office/drawing/2014/main" id="{B2CB0FC2-6359-4855-899D-32DF75A26E5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0" name="Text Box 45">
          <a:extLst>
            <a:ext uri="{FF2B5EF4-FFF2-40B4-BE49-F238E27FC236}">
              <a16:creationId xmlns:a16="http://schemas.microsoft.com/office/drawing/2014/main" id="{8217A272-5FD9-4EC2-9D99-E1F4D14290E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1" name="Text Box 46">
          <a:extLst>
            <a:ext uri="{FF2B5EF4-FFF2-40B4-BE49-F238E27FC236}">
              <a16:creationId xmlns:a16="http://schemas.microsoft.com/office/drawing/2014/main" id="{EC1FF68C-EB38-4D39-9FDC-8EBB36A9202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2" name="Text Box 47">
          <a:extLst>
            <a:ext uri="{FF2B5EF4-FFF2-40B4-BE49-F238E27FC236}">
              <a16:creationId xmlns:a16="http://schemas.microsoft.com/office/drawing/2014/main" id="{2286A883-C2DA-4630-8297-1BAB5F465BC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3" name="Text Box 48">
          <a:extLst>
            <a:ext uri="{FF2B5EF4-FFF2-40B4-BE49-F238E27FC236}">
              <a16:creationId xmlns:a16="http://schemas.microsoft.com/office/drawing/2014/main" id="{7AD935BC-0A2E-4EE3-8ABE-1213F5B603D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4" name="Text Box 49">
          <a:extLst>
            <a:ext uri="{FF2B5EF4-FFF2-40B4-BE49-F238E27FC236}">
              <a16:creationId xmlns:a16="http://schemas.microsoft.com/office/drawing/2014/main" id="{E4497CF3-E600-46F4-812D-80E1F43C106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5" name="Text Box 50">
          <a:extLst>
            <a:ext uri="{FF2B5EF4-FFF2-40B4-BE49-F238E27FC236}">
              <a16:creationId xmlns:a16="http://schemas.microsoft.com/office/drawing/2014/main" id="{4890129D-0595-4693-9925-612F55CB2C9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6" name="Text Box 51">
          <a:extLst>
            <a:ext uri="{FF2B5EF4-FFF2-40B4-BE49-F238E27FC236}">
              <a16:creationId xmlns:a16="http://schemas.microsoft.com/office/drawing/2014/main" id="{7C7285BE-2A63-413F-A2E0-3C5D2454526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7" name="Text Box 52">
          <a:extLst>
            <a:ext uri="{FF2B5EF4-FFF2-40B4-BE49-F238E27FC236}">
              <a16:creationId xmlns:a16="http://schemas.microsoft.com/office/drawing/2014/main" id="{A8286525-6FCC-4C79-8995-B4EACF44E7C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8" name="Text Box 53">
          <a:extLst>
            <a:ext uri="{FF2B5EF4-FFF2-40B4-BE49-F238E27FC236}">
              <a16:creationId xmlns:a16="http://schemas.microsoft.com/office/drawing/2014/main" id="{85431FB9-E0FE-488C-B801-10F45658DE1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29" name="Text Box 54">
          <a:extLst>
            <a:ext uri="{FF2B5EF4-FFF2-40B4-BE49-F238E27FC236}">
              <a16:creationId xmlns:a16="http://schemas.microsoft.com/office/drawing/2014/main" id="{DF2CF74B-EC6B-421C-9E3A-B5DA884962A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0" name="Text Box 55">
          <a:extLst>
            <a:ext uri="{FF2B5EF4-FFF2-40B4-BE49-F238E27FC236}">
              <a16:creationId xmlns:a16="http://schemas.microsoft.com/office/drawing/2014/main" id="{86448A55-7BA9-44B6-BEF8-473898FC8B9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1" name="Text Box 56">
          <a:extLst>
            <a:ext uri="{FF2B5EF4-FFF2-40B4-BE49-F238E27FC236}">
              <a16:creationId xmlns:a16="http://schemas.microsoft.com/office/drawing/2014/main" id="{8487AB80-B563-4EE8-9F01-CF1323F873E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2" name="Text Box 57">
          <a:extLst>
            <a:ext uri="{FF2B5EF4-FFF2-40B4-BE49-F238E27FC236}">
              <a16:creationId xmlns:a16="http://schemas.microsoft.com/office/drawing/2014/main" id="{526DB38B-6B6C-428E-A50A-10FA411E872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3" name="Text Box 58">
          <a:extLst>
            <a:ext uri="{FF2B5EF4-FFF2-40B4-BE49-F238E27FC236}">
              <a16:creationId xmlns:a16="http://schemas.microsoft.com/office/drawing/2014/main" id="{D0871E21-2F9F-4B20-ABEB-B7D7E980616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4" name="Text Box 59">
          <a:extLst>
            <a:ext uri="{FF2B5EF4-FFF2-40B4-BE49-F238E27FC236}">
              <a16:creationId xmlns:a16="http://schemas.microsoft.com/office/drawing/2014/main" id="{EBEE93CA-A71C-457C-A7F8-238C26F012E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5" name="Text Box 60">
          <a:extLst>
            <a:ext uri="{FF2B5EF4-FFF2-40B4-BE49-F238E27FC236}">
              <a16:creationId xmlns:a16="http://schemas.microsoft.com/office/drawing/2014/main" id="{F675ECA8-1983-4A76-A5D0-B26721A54D6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6" name="Text Box 61">
          <a:extLst>
            <a:ext uri="{FF2B5EF4-FFF2-40B4-BE49-F238E27FC236}">
              <a16:creationId xmlns:a16="http://schemas.microsoft.com/office/drawing/2014/main" id="{41A8CBBD-C987-4A7C-9B8D-E8992A80FBF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7" name="Text Box 62">
          <a:extLst>
            <a:ext uri="{FF2B5EF4-FFF2-40B4-BE49-F238E27FC236}">
              <a16:creationId xmlns:a16="http://schemas.microsoft.com/office/drawing/2014/main" id="{C0B82B5B-1A99-4A81-82B1-FD30DF75D42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8" name="Text Box 63">
          <a:extLst>
            <a:ext uri="{FF2B5EF4-FFF2-40B4-BE49-F238E27FC236}">
              <a16:creationId xmlns:a16="http://schemas.microsoft.com/office/drawing/2014/main" id="{0345B6B8-4775-47A5-BB72-F9E8FD6B698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39" name="Text Box 64">
          <a:extLst>
            <a:ext uri="{FF2B5EF4-FFF2-40B4-BE49-F238E27FC236}">
              <a16:creationId xmlns:a16="http://schemas.microsoft.com/office/drawing/2014/main" id="{F4DE36F3-073A-41A8-B544-971EA88F620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40" name="Text Box 65">
          <a:extLst>
            <a:ext uri="{FF2B5EF4-FFF2-40B4-BE49-F238E27FC236}">
              <a16:creationId xmlns:a16="http://schemas.microsoft.com/office/drawing/2014/main" id="{6AEE9786-2DC5-4EB5-931A-AEA6D5FFC3A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41" name="Text Box 66">
          <a:extLst>
            <a:ext uri="{FF2B5EF4-FFF2-40B4-BE49-F238E27FC236}">
              <a16:creationId xmlns:a16="http://schemas.microsoft.com/office/drawing/2014/main" id="{0C23559B-87B3-4ED2-B4AF-06F1DB9D00C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142" name="Text Box 67">
          <a:extLst>
            <a:ext uri="{FF2B5EF4-FFF2-40B4-BE49-F238E27FC236}">
              <a16:creationId xmlns:a16="http://schemas.microsoft.com/office/drawing/2014/main" id="{71A049AF-8E17-4665-9B20-C3760D3A06D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3" name="Text Box 17">
          <a:extLst>
            <a:ext uri="{FF2B5EF4-FFF2-40B4-BE49-F238E27FC236}">
              <a16:creationId xmlns:a16="http://schemas.microsoft.com/office/drawing/2014/main" id="{0D15B439-4205-4584-84C4-33606222059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4" name="Text Box 18">
          <a:extLst>
            <a:ext uri="{FF2B5EF4-FFF2-40B4-BE49-F238E27FC236}">
              <a16:creationId xmlns:a16="http://schemas.microsoft.com/office/drawing/2014/main" id="{3DED624C-A59D-4AE0-A9A9-098E7702EFE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5" name="Text Box 19">
          <a:extLst>
            <a:ext uri="{FF2B5EF4-FFF2-40B4-BE49-F238E27FC236}">
              <a16:creationId xmlns:a16="http://schemas.microsoft.com/office/drawing/2014/main" id="{CFCC7214-5863-4800-94F5-4D948080A68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6" name="Text Box 20">
          <a:extLst>
            <a:ext uri="{FF2B5EF4-FFF2-40B4-BE49-F238E27FC236}">
              <a16:creationId xmlns:a16="http://schemas.microsoft.com/office/drawing/2014/main" id="{5528364B-0547-4A79-9AD9-D8566507EC1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7" name="Text Box 21">
          <a:extLst>
            <a:ext uri="{FF2B5EF4-FFF2-40B4-BE49-F238E27FC236}">
              <a16:creationId xmlns:a16="http://schemas.microsoft.com/office/drawing/2014/main" id="{6CDA8FA2-C0CE-478B-AE1C-ACCE828038D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8" name="Text Box 22">
          <a:extLst>
            <a:ext uri="{FF2B5EF4-FFF2-40B4-BE49-F238E27FC236}">
              <a16:creationId xmlns:a16="http://schemas.microsoft.com/office/drawing/2014/main" id="{29AE956B-6E88-45B1-9414-033668FD5E7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49" name="Text Box 23">
          <a:extLst>
            <a:ext uri="{FF2B5EF4-FFF2-40B4-BE49-F238E27FC236}">
              <a16:creationId xmlns:a16="http://schemas.microsoft.com/office/drawing/2014/main" id="{B96F2F7D-8D79-4F8D-A706-79DE97C7AEE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0" name="Text Box 24">
          <a:extLst>
            <a:ext uri="{FF2B5EF4-FFF2-40B4-BE49-F238E27FC236}">
              <a16:creationId xmlns:a16="http://schemas.microsoft.com/office/drawing/2014/main" id="{92F53CCB-1C19-448A-B556-7103B503123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1" name="Text Box 25">
          <a:extLst>
            <a:ext uri="{FF2B5EF4-FFF2-40B4-BE49-F238E27FC236}">
              <a16:creationId xmlns:a16="http://schemas.microsoft.com/office/drawing/2014/main" id="{B097E64B-D3F8-4B24-B8AE-007B7038464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2" name="Text Box 26">
          <a:extLst>
            <a:ext uri="{FF2B5EF4-FFF2-40B4-BE49-F238E27FC236}">
              <a16:creationId xmlns:a16="http://schemas.microsoft.com/office/drawing/2014/main" id="{1C5E3241-E7BB-4F80-9615-269B994E181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3" name="Text Box 27">
          <a:extLst>
            <a:ext uri="{FF2B5EF4-FFF2-40B4-BE49-F238E27FC236}">
              <a16:creationId xmlns:a16="http://schemas.microsoft.com/office/drawing/2014/main" id="{ACFBCC2B-9300-4084-A1EA-DFE687239EC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4" name="Text Box 28">
          <a:extLst>
            <a:ext uri="{FF2B5EF4-FFF2-40B4-BE49-F238E27FC236}">
              <a16:creationId xmlns:a16="http://schemas.microsoft.com/office/drawing/2014/main" id="{6E3333B4-26ED-4335-872A-F7D62D69476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5" name="Text Box 29">
          <a:extLst>
            <a:ext uri="{FF2B5EF4-FFF2-40B4-BE49-F238E27FC236}">
              <a16:creationId xmlns:a16="http://schemas.microsoft.com/office/drawing/2014/main" id="{625E6DA4-E37D-4532-A4C8-9738A770F96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6" name="Text Box 30">
          <a:extLst>
            <a:ext uri="{FF2B5EF4-FFF2-40B4-BE49-F238E27FC236}">
              <a16:creationId xmlns:a16="http://schemas.microsoft.com/office/drawing/2014/main" id="{65A81756-95B3-4778-B0BA-E1A0FA1B0E5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7" name="Text Box 31">
          <a:extLst>
            <a:ext uri="{FF2B5EF4-FFF2-40B4-BE49-F238E27FC236}">
              <a16:creationId xmlns:a16="http://schemas.microsoft.com/office/drawing/2014/main" id="{FB191D69-E74A-4FF8-9909-279AD521385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8" name="Text Box 32">
          <a:extLst>
            <a:ext uri="{FF2B5EF4-FFF2-40B4-BE49-F238E27FC236}">
              <a16:creationId xmlns:a16="http://schemas.microsoft.com/office/drawing/2014/main" id="{DBEA2E8D-E44F-4307-9D3E-8819BCABA59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59" name="Text Box 33">
          <a:extLst>
            <a:ext uri="{FF2B5EF4-FFF2-40B4-BE49-F238E27FC236}">
              <a16:creationId xmlns:a16="http://schemas.microsoft.com/office/drawing/2014/main" id="{53622427-545E-4BB2-9F6F-7922C78C3D4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0" name="Text Box 34">
          <a:extLst>
            <a:ext uri="{FF2B5EF4-FFF2-40B4-BE49-F238E27FC236}">
              <a16:creationId xmlns:a16="http://schemas.microsoft.com/office/drawing/2014/main" id="{B63C4254-38B6-4A75-98DF-921CD53760C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1" name="Text Box 35">
          <a:extLst>
            <a:ext uri="{FF2B5EF4-FFF2-40B4-BE49-F238E27FC236}">
              <a16:creationId xmlns:a16="http://schemas.microsoft.com/office/drawing/2014/main" id="{A0771F4C-6A28-436D-AB63-FE05D538984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2" name="Text Box 36">
          <a:extLst>
            <a:ext uri="{FF2B5EF4-FFF2-40B4-BE49-F238E27FC236}">
              <a16:creationId xmlns:a16="http://schemas.microsoft.com/office/drawing/2014/main" id="{15F82C82-897C-42FA-83F4-69398EDB9F9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3" name="Text Box 37">
          <a:extLst>
            <a:ext uri="{FF2B5EF4-FFF2-40B4-BE49-F238E27FC236}">
              <a16:creationId xmlns:a16="http://schemas.microsoft.com/office/drawing/2014/main" id="{24559E34-7ABD-4ADD-A6D9-5B631232AC7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4" name="Text Box 38">
          <a:extLst>
            <a:ext uri="{FF2B5EF4-FFF2-40B4-BE49-F238E27FC236}">
              <a16:creationId xmlns:a16="http://schemas.microsoft.com/office/drawing/2014/main" id="{753A6783-A300-4622-8D3A-45DFDA66BFD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5" name="Text Box 39">
          <a:extLst>
            <a:ext uri="{FF2B5EF4-FFF2-40B4-BE49-F238E27FC236}">
              <a16:creationId xmlns:a16="http://schemas.microsoft.com/office/drawing/2014/main" id="{8935BFBB-1370-4069-B663-F09B68E6CC4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6" name="Text Box 40">
          <a:extLst>
            <a:ext uri="{FF2B5EF4-FFF2-40B4-BE49-F238E27FC236}">
              <a16:creationId xmlns:a16="http://schemas.microsoft.com/office/drawing/2014/main" id="{790497AB-6CE9-4EE6-8669-717930EDCA1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7" name="Text Box 41">
          <a:extLst>
            <a:ext uri="{FF2B5EF4-FFF2-40B4-BE49-F238E27FC236}">
              <a16:creationId xmlns:a16="http://schemas.microsoft.com/office/drawing/2014/main" id="{69A19DCD-4A16-4B45-91DA-56AB3744579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8" name="Text Box 42">
          <a:extLst>
            <a:ext uri="{FF2B5EF4-FFF2-40B4-BE49-F238E27FC236}">
              <a16:creationId xmlns:a16="http://schemas.microsoft.com/office/drawing/2014/main" id="{B91DB9EE-3D9D-4ADE-A4E1-83393E687E4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69" name="Text Box 43">
          <a:extLst>
            <a:ext uri="{FF2B5EF4-FFF2-40B4-BE49-F238E27FC236}">
              <a16:creationId xmlns:a16="http://schemas.microsoft.com/office/drawing/2014/main" id="{E595AA86-9DAC-4289-94BF-51FD8B425B4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0" name="Text Box 44">
          <a:extLst>
            <a:ext uri="{FF2B5EF4-FFF2-40B4-BE49-F238E27FC236}">
              <a16:creationId xmlns:a16="http://schemas.microsoft.com/office/drawing/2014/main" id="{D6950BE2-ED1D-4A2A-B052-BD9DA093986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1" name="Text Box 45">
          <a:extLst>
            <a:ext uri="{FF2B5EF4-FFF2-40B4-BE49-F238E27FC236}">
              <a16:creationId xmlns:a16="http://schemas.microsoft.com/office/drawing/2014/main" id="{9F21C468-05CC-4DA4-BACE-C4D87B833C2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2" name="Text Box 46">
          <a:extLst>
            <a:ext uri="{FF2B5EF4-FFF2-40B4-BE49-F238E27FC236}">
              <a16:creationId xmlns:a16="http://schemas.microsoft.com/office/drawing/2014/main" id="{AC6C0A62-4675-4BCC-873E-54A8F96D464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3" name="Text Box 47">
          <a:extLst>
            <a:ext uri="{FF2B5EF4-FFF2-40B4-BE49-F238E27FC236}">
              <a16:creationId xmlns:a16="http://schemas.microsoft.com/office/drawing/2014/main" id="{EF9FBE57-178C-42F4-A7B7-6EE67C2EFFF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4" name="Text Box 48">
          <a:extLst>
            <a:ext uri="{FF2B5EF4-FFF2-40B4-BE49-F238E27FC236}">
              <a16:creationId xmlns:a16="http://schemas.microsoft.com/office/drawing/2014/main" id="{35C6A10B-2C2B-4772-9C9A-CC973E594EA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5" name="Text Box 49">
          <a:extLst>
            <a:ext uri="{FF2B5EF4-FFF2-40B4-BE49-F238E27FC236}">
              <a16:creationId xmlns:a16="http://schemas.microsoft.com/office/drawing/2014/main" id="{7228F2AF-C075-4896-8741-87268648282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6" name="Text Box 50">
          <a:extLst>
            <a:ext uri="{FF2B5EF4-FFF2-40B4-BE49-F238E27FC236}">
              <a16:creationId xmlns:a16="http://schemas.microsoft.com/office/drawing/2014/main" id="{E36DE454-0911-416D-9469-52B17426D01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7" name="Text Box 51">
          <a:extLst>
            <a:ext uri="{FF2B5EF4-FFF2-40B4-BE49-F238E27FC236}">
              <a16:creationId xmlns:a16="http://schemas.microsoft.com/office/drawing/2014/main" id="{3AF0D4FB-C5D6-44E4-974D-23CAD338788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8" name="Text Box 52">
          <a:extLst>
            <a:ext uri="{FF2B5EF4-FFF2-40B4-BE49-F238E27FC236}">
              <a16:creationId xmlns:a16="http://schemas.microsoft.com/office/drawing/2014/main" id="{E776DE88-47BE-4535-9DD7-5566A1B42F9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79" name="Text Box 53">
          <a:extLst>
            <a:ext uri="{FF2B5EF4-FFF2-40B4-BE49-F238E27FC236}">
              <a16:creationId xmlns:a16="http://schemas.microsoft.com/office/drawing/2014/main" id="{5DB04CAF-FFBD-41A1-87BA-63059939A29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0" name="Text Box 54">
          <a:extLst>
            <a:ext uri="{FF2B5EF4-FFF2-40B4-BE49-F238E27FC236}">
              <a16:creationId xmlns:a16="http://schemas.microsoft.com/office/drawing/2014/main" id="{BEC8E750-BE94-4B18-8A76-E834E8B8CCD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1" name="Text Box 55">
          <a:extLst>
            <a:ext uri="{FF2B5EF4-FFF2-40B4-BE49-F238E27FC236}">
              <a16:creationId xmlns:a16="http://schemas.microsoft.com/office/drawing/2014/main" id="{DFAC60F0-D154-43F0-A8E0-358CF8ED371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2" name="Text Box 56">
          <a:extLst>
            <a:ext uri="{FF2B5EF4-FFF2-40B4-BE49-F238E27FC236}">
              <a16:creationId xmlns:a16="http://schemas.microsoft.com/office/drawing/2014/main" id="{FD714719-862C-4209-AEAC-17769FA5AF0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3" name="Text Box 57">
          <a:extLst>
            <a:ext uri="{FF2B5EF4-FFF2-40B4-BE49-F238E27FC236}">
              <a16:creationId xmlns:a16="http://schemas.microsoft.com/office/drawing/2014/main" id="{31E9A64C-F1B0-4BFB-953E-3A7A5A79D55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4" name="Text Box 58">
          <a:extLst>
            <a:ext uri="{FF2B5EF4-FFF2-40B4-BE49-F238E27FC236}">
              <a16:creationId xmlns:a16="http://schemas.microsoft.com/office/drawing/2014/main" id="{2EB6A503-126B-46FC-A3F1-AEE973EEC84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5" name="Text Box 59">
          <a:extLst>
            <a:ext uri="{FF2B5EF4-FFF2-40B4-BE49-F238E27FC236}">
              <a16:creationId xmlns:a16="http://schemas.microsoft.com/office/drawing/2014/main" id="{06F1E651-0A38-42C7-94BB-FA2EF2C08A5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6" name="Text Box 60">
          <a:extLst>
            <a:ext uri="{FF2B5EF4-FFF2-40B4-BE49-F238E27FC236}">
              <a16:creationId xmlns:a16="http://schemas.microsoft.com/office/drawing/2014/main" id="{35D116B7-1707-4665-B0B2-A5F5145DF1E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7" name="Text Box 61">
          <a:extLst>
            <a:ext uri="{FF2B5EF4-FFF2-40B4-BE49-F238E27FC236}">
              <a16:creationId xmlns:a16="http://schemas.microsoft.com/office/drawing/2014/main" id="{8881A270-EF6F-4277-A48A-8E7DC4BE195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8" name="Text Box 62">
          <a:extLst>
            <a:ext uri="{FF2B5EF4-FFF2-40B4-BE49-F238E27FC236}">
              <a16:creationId xmlns:a16="http://schemas.microsoft.com/office/drawing/2014/main" id="{652E1EFA-DFAF-4BFD-9AD0-1C69326DAA1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89" name="Text Box 63">
          <a:extLst>
            <a:ext uri="{FF2B5EF4-FFF2-40B4-BE49-F238E27FC236}">
              <a16:creationId xmlns:a16="http://schemas.microsoft.com/office/drawing/2014/main" id="{97519B06-709B-4D49-AB11-028C7E68D1A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0" name="Text Box 64">
          <a:extLst>
            <a:ext uri="{FF2B5EF4-FFF2-40B4-BE49-F238E27FC236}">
              <a16:creationId xmlns:a16="http://schemas.microsoft.com/office/drawing/2014/main" id="{10CD77FF-6C88-43EE-BF09-AF7FCC84275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1" name="Text Box 65">
          <a:extLst>
            <a:ext uri="{FF2B5EF4-FFF2-40B4-BE49-F238E27FC236}">
              <a16:creationId xmlns:a16="http://schemas.microsoft.com/office/drawing/2014/main" id="{4270E283-2816-46F6-A773-1C0F6EC9017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2" name="Text Box 66">
          <a:extLst>
            <a:ext uri="{FF2B5EF4-FFF2-40B4-BE49-F238E27FC236}">
              <a16:creationId xmlns:a16="http://schemas.microsoft.com/office/drawing/2014/main" id="{69A66ADB-5F8A-4B89-8B95-DDB7DE38A8F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3" name="Text Box 67">
          <a:extLst>
            <a:ext uri="{FF2B5EF4-FFF2-40B4-BE49-F238E27FC236}">
              <a16:creationId xmlns:a16="http://schemas.microsoft.com/office/drawing/2014/main" id="{54016B32-2B52-4864-9919-2F280525133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4" name="Text Box 17">
          <a:extLst>
            <a:ext uri="{FF2B5EF4-FFF2-40B4-BE49-F238E27FC236}">
              <a16:creationId xmlns:a16="http://schemas.microsoft.com/office/drawing/2014/main" id="{A0E92B2C-54FA-4666-A275-6B5FA4695E1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5" name="Text Box 18">
          <a:extLst>
            <a:ext uri="{FF2B5EF4-FFF2-40B4-BE49-F238E27FC236}">
              <a16:creationId xmlns:a16="http://schemas.microsoft.com/office/drawing/2014/main" id="{582854AB-5CC5-4329-A488-9BB6448F37A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6" name="Text Box 19">
          <a:extLst>
            <a:ext uri="{FF2B5EF4-FFF2-40B4-BE49-F238E27FC236}">
              <a16:creationId xmlns:a16="http://schemas.microsoft.com/office/drawing/2014/main" id="{D280A1CA-599C-4203-BB94-D9022BD4F2D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7" name="Text Box 20">
          <a:extLst>
            <a:ext uri="{FF2B5EF4-FFF2-40B4-BE49-F238E27FC236}">
              <a16:creationId xmlns:a16="http://schemas.microsoft.com/office/drawing/2014/main" id="{E48F39C5-82E0-402C-8DBC-8A8CFF3B4F7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8" name="Text Box 21">
          <a:extLst>
            <a:ext uri="{FF2B5EF4-FFF2-40B4-BE49-F238E27FC236}">
              <a16:creationId xmlns:a16="http://schemas.microsoft.com/office/drawing/2014/main" id="{D3E7A7D5-B31E-4CF9-ABB2-8914DB8E6A4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199" name="Text Box 22">
          <a:extLst>
            <a:ext uri="{FF2B5EF4-FFF2-40B4-BE49-F238E27FC236}">
              <a16:creationId xmlns:a16="http://schemas.microsoft.com/office/drawing/2014/main" id="{5E3575DF-6A9A-407F-8F70-3BAE7931150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0" name="Text Box 23">
          <a:extLst>
            <a:ext uri="{FF2B5EF4-FFF2-40B4-BE49-F238E27FC236}">
              <a16:creationId xmlns:a16="http://schemas.microsoft.com/office/drawing/2014/main" id="{44D4814F-EFB3-4AC3-9DAB-69C9AF31573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1" name="Text Box 24">
          <a:extLst>
            <a:ext uri="{FF2B5EF4-FFF2-40B4-BE49-F238E27FC236}">
              <a16:creationId xmlns:a16="http://schemas.microsoft.com/office/drawing/2014/main" id="{D844297F-9C69-4573-91B2-80F354BE78C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2" name="Text Box 25">
          <a:extLst>
            <a:ext uri="{FF2B5EF4-FFF2-40B4-BE49-F238E27FC236}">
              <a16:creationId xmlns:a16="http://schemas.microsoft.com/office/drawing/2014/main" id="{30B4D9BF-E07C-498A-A92E-2EDB4434B29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3" name="Text Box 26">
          <a:extLst>
            <a:ext uri="{FF2B5EF4-FFF2-40B4-BE49-F238E27FC236}">
              <a16:creationId xmlns:a16="http://schemas.microsoft.com/office/drawing/2014/main" id="{AC091B20-7A7F-4B31-80FE-7C1A51405A5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4" name="Text Box 27">
          <a:extLst>
            <a:ext uri="{FF2B5EF4-FFF2-40B4-BE49-F238E27FC236}">
              <a16:creationId xmlns:a16="http://schemas.microsoft.com/office/drawing/2014/main" id="{A7075FE3-36B1-4B54-95CD-55C82389CA6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5" name="Text Box 28">
          <a:extLst>
            <a:ext uri="{FF2B5EF4-FFF2-40B4-BE49-F238E27FC236}">
              <a16:creationId xmlns:a16="http://schemas.microsoft.com/office/drawing/2014/main" id="{CEE6EACB-C15F-4D25-978D-908C7ADD855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6" name="Text Box 29">
          <a:extLst>
            <a:ext uri="{FF2B5EF4-FFF2-40B4-BE49-F238E27FC236}">
              <a16:creationId xmlns:a16="http://schemas.microsoft.com/office/drawing/2014/main" id="{D67ED146-79F4-4276-BFE0-77255F5F8F3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7" name="Text Box 30">
          <a:extLst>
            <a:ext uri="{FF2B5EF4-FFF2-40B4-BE49-F238E27FC236}">
              <a16:creationId xmlns:a16="http://schemas.microsoft.com/office/drawing/2014/main" id="{B8497625-8293-4DBC-89E8-96F055AD3CF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8" name="Text Box 31">
          <a:extLst>
            <a:ext uri="{FF2B5EF4-FFF2-40B4-BE49-F238E27FC236}">
              <a16:creationId xmlns:a16="http://schemas.microsoft.com/office/drawing/2014/main" id="{7D666154-0A14-42F7-9EE0-21E3E06CE4B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09" name="Text Box 32">
          <a:extLst>
            <a:ext uri="{FF2B5EF4-FFF2-40B4-BE49-F238E27FC236}">
              <a16:creationId xmlns:a16="http://schemas.microsoft.com/office/drawing/2014/main" id="{AFCF9487-5482-4162-A722-A62B3B688EB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0" name="Text Box 33">
          <a:extLst>
            <a:ext uri="{FF2B5EF4-FFF2-40B4-BE49-F238E27FC236}">
              <a16:creationId xmlns:a16="http://schemas.microsoft.com/office/drawing/2014/main" id="{FD7B7AC1-5165-497A-A7C8-39736ACE74F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1" name="Text Box 34">
          <a:extLst>
            <a:ext uri="{FF2B5EF4-FFF2-40B4-BE49-F238E27FC236}">
              <a16:creationId xmlns:a16="http://schemas.microsoft.com/office/drawing/2014/main" id="{48F2FDC6-A372-4441-B27F-E6B1AC00795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2" name="Text Box 35">
          <a:extLst>
            <a:ext uri="{FF2B5EF4-FFF2-40B4-BE49-F238E27FC236}">
              <a16:creationId xmlns:a16="http://schemas.microsoft.com/office/drawing/2014/main" id="{2EDBAFA7-0FBD-422D-AA8C-E899BEAFE31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3" name="Text Box 36">
          <a:extLst>
            <a:ext uri="{FF2B5EF4-FFF2-40B4-BE49-F238E27FC236}">
              <a16:creationId xmlns:a16="http://schemas.microsoft.com/office/drawing/2014/main" id="{524024A4-88CD-49C4-AEBF-25234DBF4B1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4" name="Text Box 37">
          <a:extLst>
            <a:ext uri="{FF2B5EF4-FFF2-40B4-BE49-F238E27FC236}">
              <a16:creationId xmlns:a16="http://schemas.microsoft.com/office/drawing/2014/main" id="{75DAD922-E576-4598-BFCE-76F957B806D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5" name="Text Box 38">
          <a:extLst>
            <a:ext uri="{FF2B5EF4-FFF2-40B4-BE49-F238E27FC236}">
              <a16:creationId xmlns:a16="http://schemas.microsoft.com/office/drawing/2014/main" id="{9899D185-2062-4817-BD68-EC4532BC832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6" name="Text Box 39">
          <a:extLst>
            <a:ext uri="{FF2B5EF4-FFF2-40B4-BE49-F238E27FC236}">
              <a16:creationId xmlns:a16="http://schemas.microsoft.com/office/drawing/2014/main" id="{A4DA0C73-F14A-4CA1-8449-1394778D7EE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7" name="Text Box 40">
          <a:extLst>
            <a:ext uri="{FF2B5EF4-FFF2-40B4-BE49-F238E27FC236}">
              <a16:creationId xmlns:a16="http://schemas.microsoft.com/office/drawing/2014/main" id="{6871464C-8DA0-4F20-92F5-463445DCA85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8" name="Text Box 41">
          <a:extLst>
            <a:ext uri="{FF2B5EF4-FFF2-40B4-BE49-F238E27FC236}">
              <a16:creationId xmlns:a16="http://schemas.microsoft.com/office/drawing/2014/main" id="{27045F96-AAA8-4DBC-98B6-737C5D75CD1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19" name="Text Box 42">
          <a:extLst>
            <a:ext uri="{FF2B5EF4-FFF2-40B4-BE49-F238E27FC236}">
              <a16:creationId xmlns:a16="http://schemas.microsoft.com/office/drawing/2014/main" id="{3D976346-0ED6-4502-989B-CB31AE7BCD3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0" name="Text Box 43">
          <a:extLst>
            <a:ext uri="{FF2B5EF4-FFF2-40B4-BE49-F238E27FC236}">
              <a16:creationId xmlns:a16="http://schemas.microsoft.com/office/drawing/2014/main" id="{8145BDE6-444C-4F25-9024-37EEBA35C80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1" name="Text Box 44">
          <a:extLst>
            <a:ext uri="{FF2B5EF4-FFF2-40B4-BE49-F238E27FC236}">
              <a16:creationId xmlns:a16="http://schemas.microsoft.com/office/drawing/2014/main" id="{B5EA6EB4-2546-4C8F-BC67-0A30DDA0DE4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2" name="Text Box 45">
          <a:extLst>
            <a:ext uri="{FF2B5EF4-FFF2-40B4-BE49-F238E27FC236}">
              <a16:creationId xmlns:a16="http://schemas.microsoft.com/office/drawing/2014/main" id="{F98912F4-B843-4FFB-BE06-39576C23AC4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3" name="Text Box 46">
          <a:extLst>
            <a:ext uri="{FF2B5EF4-FFF2-40B4-BE49-F238E27FC236}">
              <a16:creationId xmlns:a16="http://schemas.microsoft.com/office/drawing/2014/main" id="{8A64B4F8-DA22-4540-B527-31520444751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4" name="Text Box 47">
          <a:extLst>
            <a:ext uri="{FF2B5EF4-FFF2-40B4-BE49-F238E27FC236}">
              <a16:creationId xmlns:a16="http://schemas.microsoft.com/office/drawing/2014/main" id="{3B3F2634-1E7B-4009-873A-68D3A6A5A7B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5" name="Text Box 48">
          <a:extLst>
            <a:ext uri="{FF2B5EF4-FFF2-40B4-BE49-F238E27FC236}">
              <a16:creationId xmlns:a16="http://schemas.microsoft.com/office/drawing/2014/main" id="{AEB2F06B-6958-42DD-BA6D-DAF8FEB2DA4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6" name="Text Box 49">
          <a:extLst>
            <a:ext uri="{FF2B5EF4-FFF2-40B4-BE49-F238E27FC236}">
              <a16:creationId xmlns:a16="http://schemas.microsoft.com/office/drawing/2014/main" id="{743EC3E2-8367-4C70-90C0-56BFEAC71EB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7" name="Text Box 50">
          <a:extLst>
            <a:ext uri="{FF2B5EF4-FFF2-40B4-BE49-F238E27FC236}">
              <a16:creationId xmlns:a16="http://schemas.microsoft.com/office/drawing/2014/main" id="{B74A751B-B1B4-4CB3-972C-4D4A137BECF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8" name="Text Box 51">
          <a:extLst>
            <a:ext uri="{FF2B5EF4-FFF2-40B4-BE49-F238E27FC236}">
              <a16:creationId xmlns:a16="http://schemas.microsoft.com/office/drawing/2014/main" id="{8982BBFF-85C1-478B-8810-01DFED7606E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29" name="Text Box 52">
          <a:extLst>
            <a:ext uri="{FF2B5EF4-FFF2-40B4-BE49-F238E27FC236}">
              <a16:creationId xmlns:a16="http://schemas.microsoft.com/office/drawing/2014/main" id="{1ECBFA71-1891-4193-81AB-BA412533295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0" name="Text Box 53">
          <a:extLst>
            <a:ext uri="{FF2B5EF4-FFF2-40B4-BE49-F238E27FC236}">
              <a16:creationId xmlns:a16="http://schemas.microsoft.com/office/drawing/2014/main" id="{228719B8-0CCF-42AD-80F4-1A0423A2C1E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1" name="Text Box 54">
          <a:extLst>
            <a:ext uri="{FF2B5EF4-FFF2-40B4-BE49-F238E27FC236}">
              <a16:creationId xmlns:a16="http://schemas.microsoft.com/office/drawing/2014/main" id="{E08B0ADC-3E22-4241-8295-35C73628C6A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2" name="Text Box 55">
          <a:extLst>
            <a:ext uri="{FF2B5EF4-FFF2-40B4-BE49-F238E27FC236}">
              <a16:creationId xmlns:a16="http://schemas.microsoft.com/office/drawing/2014/main" id="{3E58457D-090D-4226-95AF-CF34FD08D4C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3" name="Text Box 56">
          <a:extLst>
            <a:ext uri="{FF2B5EF4-FFF2-40B4-BE49-F238E27FC236}">
              <a16:creationId xmlns:a16="http://schemas.microsoft.com/office/drawing/2014/main" id="{B2150807-BF5F-4702-9097-72D1D02C757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4" name="Text Box 57">
          <a:extLst>
            <a:ext uri="{FF2B5EF4-FFF2-40B4-BE49-F238E27FC236}">
              <a16:creationId xmlns:a16="http://schemas.microsoft.com/office/drawing/2014/main" id="{38639D18-BBB7-4E66-AAA2-9666F5AB510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5" name="Text Box 58">
          <a:extLst>
            <a:ext uri="{FF2B5EF4-FFF2-40B4-BE49-F238E27FC236}">
              <a16:creationId xmlns:a16="http://schemas.microsoft.com/office/drawing/2014/main" id="{6FB75BFD-14B5-45A1-B236-75D994198D3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6" name="Text Box 59">
          <a:extLst>
            <a:ext uri="{FF2B5EF4-FFF2-40B4-BE49-F238E27FC236}">
              <a16:creationId xmlns:a16="http://schemas.microsoft.com/office/drawing/2014/main" id="{233BE90E-CD47-4852-95BA-7A327ABBEAC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7" name="Text Box 60">
          <a:extLst>
            <a:ext uri="{FF2B5EF4-FFF2-40B4-BE49-F238E27FC236}">
              <a16:creationId xmlns:a16="http://schemas.microsoft.com/office/drawing/2014/main" id="{B5965206-7F4F-4EAD-9870-9A04478865A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8" name="Text Box 61">
          <a:extLst>
            <a:ext uri="{FF2B5EF4-FFF2-40B4-BE49-F238E27FC236}">
              <a16:creationId xmlns:a16="http://schemas.microsoft.com/office/drawing/2014/main" id="{13FF0134-58C9-4DB2-8540-C656C961E4F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39" name="Text Box 62">
          <a:extLst>
            <a:ext uri="{FF2B5EF4-FFF2-40B4-BE49-F238E27FC236}">
              <a16:creationId xmlns:a16="http://schemas.microsoft.com/office/drawing/2014/main" id="{B1D64E66-3F58-41D2-9EFF-AE122F49A7D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40" name="Text Box 63">
          <a:extLst>
            <a:ext uri="{FF2B5EF4-FFF2-40B4-BE49-F238E27FC236}">
              <a16:creationId xmlns:a16="http://schemas.microsoft.com/office/drawing/2014/main" id="{0F7F8943-A980-41B0-9872-C7BC0C4CB32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41" name="Text Box 64">
          <a:extLst>
            <a:ext uri="{FF2B5EF4-FFF2-40B4-BE49-F238E27FC236}">
              <a16:creationId xmlns:a16="http://schemas.microsoft.com/office/drawing/2014/main" id="{0C0583E0-7DAC-4E91-9FF5-6D58FFB8C94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42" name="Text Box 65">
          <a:extLst>
            <a:ext uri="{FF2B5EF4-FFF2-40B4-BE49-F238E27FC236}">
              <a16:creationId xmlns:a16="http://schemas.microsoft.com/office/drawing/2014/main" id="{BE4BF2BB-B79C-4C44-96AB-9EE3D37346F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43" name="Text Box 66">
          <a:extLst>
            <a:ext uri="{FF2B5EF4-FFF2-40B4-BE49-F238E27FC236}">
              <a16:creationId xmlns:a16="http://schemas.microsoft.com/office/drawing/2014/main" id="{09936673-6449-4DA9-84CA-A1CF92F1DF0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4244" name="Text Box 67">
          <a:extLst>
            <a:ext uri="{FF2B5EF4-FFF2-40B4-BE49-F238E27FC236}">
              <a16:creationId xmlns:a16="http://schemas.microsoft.com/office/drawing/2014/main" id="{5B3C6681-1BFE-45AB-BC49-7ABA80A69F6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45" name="Text Box 17">
          <a:extLst>
            <a:ext uri="{FF2B5EF4-FFF2-40B4-BE49-F238E27FC236}">
              <a16:creationId xmlns:a16="http://schemas.microsoft.com/office/drawing/2014/main" id="{BB7FD202-9F7B-48A7-A3C3-5B0557DA8C3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46" name="Text Box 18">
          <a:extLst>
            <a:ext uri="{FF2B5EF4-FFF2-40B4-BE49-F238E27FC236}">
              <a16:creationId xmlns:a16="http://schemas.microsoft.com/office/drawing/2014/main" id="{72CB04D1-00CA-4481-8DC2-EECEAB3B84A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47" name="Text Box 19">
          <a:extLst>
            <a:ext uri="{FF2B5EF4-FFF2-40B4-BE49-F238E27FC236}">
              <a16:creationId xmlns:a16="http://schemas.microsoft.com/office/drawing/2014/main" id="{F5329C5C-7FEE-4D09-88AD-CE6BEEC7053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48" name="Text Box 20">
          <a:extLst>
            <a:ext uri="{FF2B5EF4-FFF2-40B4-BE49-F238E27FC236}">
              <a16:creationId xmlns:a16="http://schemas.microsoft.com/office/drawing/2014/main" id="{F1C882CD-DA0C-4ADD-B4E6-1B5D6E017DF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49" name="Text Box 21">
          <a:extLst>
            <a:ext uri="{FF2B5EF4-FFF2-40B4-BE49-F238E27FC236}">
              <a16:creationId xmlns:a16="http://schemas.microsoft.com/office/drawing/2014/main" id="{6F6FF4E9-A6E1-4B26-869F-7F20C5974FD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0" name="Text Box 22">
          <a:extLst>
            <a:ext uri="{FF2B5EF4-FFF2-40B4-BE49-F238E27FC236}">
              <a16:creationId xmlns:a16="http://schemas.microsoft.com/office/drawing/2014/main" id="{54E49935-BB40-4216-A04F-4D49CE28A2B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1" name="Text Box 23">
          <a:extLst>
            <a:ext uri="{FF2B5EF4-FFF2-40B4-BE49-F238E27FC236}">
              <a16:creationId xmlns:a16="http://schemas.microsoft.com/office/drawing/2014/main" id="{74E757FF-DF94-4DF3-A65F-62FC6ADD92A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2" name="Text Box 24">
          <a:extLst>
            <a:ext uri="{FF2B5EF4-FFF2-40B4-BE49-F238E27FC236}">
              <a16:creationId xmlns:a16="http://schemas.microsoft.com/office/drawing/2014/main" id="{AFD69C1E-3B42-4848-ADB5-445208E4CA5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3" name="Text Box 25">
          <a:extLst>
            <a:ext uri="{FF2B5EF4-FFF2-40B4-BE49-F238E27FC236}">
              <a16:creationId xmlns:a16="http://schemas.microsoft.com/office/drawing/2014/main" id="{0776441D-F501-4313-8653-ABA7F6C69D6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4" name="Text Box 26">
          <a:extLst>
            <a:ext uri="{FF2B5EF4-FFF2-40B4-BE49-F238E27FC236}">
              <a16:creationId xmlns:a16="http://schemas.microsoft.com/office/drawing/2014/main" id="{147178E2-9AE1-46C8-99E5-4576BFACF23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5" name="Text Box 27">
          <a:extLst>
            <a:ext uri="{FF2B5EF4-FFF2-40B4-BE49-F238E27FC236}">
              <a16:creationId xmlns:a16="http://schemas.microsoft.com/office/drawing/2014/main" id="{B0D33913-70AC-4A45-BDBA-3E182C5B457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6" name="Text Box 28">
          <a:extLst>
            <a:ext uri="{FF2B5EF4-FFF2-40B4-BE49-F238E27FC236}">
              <a16:creationId xmlns:a16="http://schemas.microsoft.com/office/drawing/2014/main" id="{60E22AB3-A323-416D-8E80-E866F1B153D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7" name="Text Box 29">
          <a:extLst>
            <a:ext uri="{FF2B5EF4-FFF2-40B4-BE49-F238E27FC236}">
              <a16:creationId xmlns:a16="http://schemas.microsoft.com/office/drawing/2014/main" id="{998B8864-A313-457F-BBD0-45133A5D54E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8" name="Text Box 30">
          <a:extLst>
            <a:ext uri="{FF2B5EF4-FFF2-40B4-BE49-F238E27FC236}">
              <a16:creationId xmlns:a16="http://schemas.microsoft.com/office/drawing/2014/main" id="{067BADA7-A5FD-402C-A919-C780BB1F50A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59" name="Text Box 31">
          <a:extLst>
            <a:ext uri="{FF2B5EF4-FFF2-40B4-BE49-F238E27FC236}">
              <a16:creationId xmlns:a16="http://schemas.microsoft.com/office/drawing/2014/main" id="{D7514279-5BE8-4FB5-991B-7753DB94FA3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0" name="Text Box 32">
          <a:extLst>
            <a:ext uri="{FF2B5EF4-FFF2-40B4-BE49-F238E27FC236}">
              <a16:creationId xmlns:a16="http://schemas.microsoft.com/office/drawing/2014/main" id="{28778A6F-61BA-4151-86F3-43D437D72F6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1" name="Text Box 33">
          <a:extLst>
            <a:ext uri="{FF2B5EF4-FFF2-40B4-BE49-F238E27FC236}">
              <a16:creationId xmlns:a16="http://schemas.microsoft.com/office/drawing/2014/main" id="{9ED96634-69F5-44DC-AAA7-AFFB4587557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2" name="Text Box 34">
          <a:extLst>
            <a:ext uri="{FF2B5EF4-FFF2-40B4-BE49-F238E27FC236}">
              <a16:creationId xmlns:a16="http://schemas.microsoft.com/office/drawing/2014/main" id="{94241EE5-15D5-4F44-894E-B1DEE105A27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3" name="Text Box 35">
          <a:extLst>
            <a:ext uri="{FF2B5EF4-FFF2-40B4-BE49-F238E27FC236}">
              <a16:creationId xmlns:a16="http://schemas.microsoft.com/office/drawing/2014/main" id="{30249C7A-04BB-4307-A4C8-016E314C135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4" name="Text Box 36">
          <a:extLst>
            <a:ext uri="{FF2B5EF4-FFF2-40B4-BE49-F238E27FC236}">
              <a16:creationId xmlns:a16="http://schemas.microsoft.com/office/drawing/2014/main" id="{AAEEA0D1-80E6-4C14-9A29-E3AFB909BA8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5" name="Text Box 37">
          <a:extLst>
            <a:ext uri="{FF2B5EF4-FFF2-40B4-BE49-F238E27FC236}">
              <a16:creationId xmlns:a16="http://schemas.microsoft.com/office/drawing/2014/main" id="{609616B1-7FBF-4363-8766-8F1E3FA4933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6" name="Text Box 38">
          <a:extLst>
            <a:ext uri="{FF2B5EF4-FFF2-40B4-BE49-F238E27FC236}">
              <a16:creationId xmlns:a16="http://schemas.microsoft.com/office/drawing/2014/main" id="{BF4DD7DC-B4BF-4E9B-B3DC-25D68CE5DCF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7" name="Text Box 39">
          <a:extLst>
            <a:ext uri="{FF2B5EF4-FFF2-40B4-BE49-F238E27FC236}">
              <a16:creationId xmlns:a16="http://schemas.microsoft.com/office/drawing/2014/main" id="{31C74061-18FE-44A9-8BF6-1DB305A7B07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8" name="Text Box 40">
          <a:extLst>
            <a:ext uri="{FF2B5EF4-FFF2-40B4-BE49-F238E27FC236}">
              <a16:creationId xmlns:a16="http://schemas.microsoft.com/office/drawing/2014/main" id="{0F57E96E-07FD-41BF-B16A-928AE9DF605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69" name="Text Box 41">
          <a:extLst>
            <a:ext uri="{FF2B5EF4-FFF2-40B4-BE49-F238E27FC236}">
              <a16:creationId xmlns:a16="http://schemas.microsoft.com/office/drawing/2014/main" id="{B397075E-2753-460B-85BE-151DB17EECA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0" name="Text Box 42">
          <a:extLst>
            <a:ext uri="{FF2B5EF4-FFF2-40B4-BE49-F238E27FC236}">
              <a16:creationId xmlns:a16="http://schemas.microsoft.com/office/drawing/2014/main" id="{4BB22391-9660-4AE8-A4C8-51DBC1001FA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1" name="Text Box 43">
          <a:extLst>
            <a:ext uri="{FF2B5EF4-FFF2-40B4-BE49-F238E27FC236}">
              <a16:creationId xmlns:a16="http://schemas.microsoft.com/office/drawing/2014/main" id="{9576F7D2-D1CE-4481-88D3-B6CD1EEEE98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2" name="Text Box 44">
          <a:extLst>
            <a:ext uri="{FF2B5EF4-FFF2-40B4-BE49-F238E27FC236}">
              <a16:creationId xmlns:a16="http://schemas.microsoft.com/office/drawing/2014/main" id="{D9ADD351-8FE1-4FC4-BD6E-63A4E39FFB0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3" name="Text Box 45">
          <a:extLst>
            <a:ext uri="{FF2B5EF4-FFF2-40B4-BE49-F238E27FC236}">
              <a16:creationId xmlns:a16="http://schemas.microsoft.com/office/drawing/2014/main" id="{8BBDEE8F-6524-4249-BC5F-D51F6055CB7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4" name="Text Box 46">
          <a:extLst>
            <a:ext uri="{FF2B5EF4-FFF2-40B4-BE49-F238E27FC236}">
              <a16:creationId xmlns:a16="http://schemas.microsoft.com/office/drawing/2014/main" id="{00E6E539-B26C-4BD5-9C96-4F972881535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5" name="Text Box 47">
          <a:extLst>
            <a:ext uri="{FF2B5EF4-FFF2-40B4-BE49-F238E27FC236}">
              <a16:creationId xmlns:a16="http://schemas.microsoft.com/office/drawing/2014/main" id="{FEE3E1D4-8EBB-4BB0-89A6-F594E91E5DB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6" name="Text Box 48">
          <a:extLst>
            <a:ext uri="{FF2B5EF4-FFF2-40B4-BE49-F238E27FC236}">
              <a16:creationId xmlns:a16="http://schemas.microsoft.com/office/drawing/2014/main" id="{EEB3DEEA-EABF-44FC-A3EA-DEB159A49BC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7" name="Text Box 49">
          <a:extLst>
            <a:ext uri="{FF2B5EF4-FFF2-40B4-BE49-F238E27FC236}">
              <a16:creationId xmlns:a16="http://schemas.microsoft.com/office/drawing/2014/main" id="{9AA31186-82A8-4BA0-9515-2FEC99C5545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8" name="Text Box 50">
          <a:extLst>
            <a:ext uri="{FF2B5EF4-FFF2-40B4-BE49-F238E27FC236}">
              <a16:creationId xmlns:a16="http://schemas.microsoft.com/office/drawing/2014/main" id="{F01B47EF-6E41-4893-B99F-9F6A2FAD069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79" name="Text Box 51">
          <a:extLst>
            <a:ext uri="{FF2B5EF4-FFF2-40B4-BE49-F238E27FC236}">
              <a16:creationId xmlns:a16="http://schemas.microsoft.com/office/drawing/2014/main" id="{60780A5C-E152-4AA6-AAF0-8B30F653ECD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0" name="Text Box 52">
          <a:extLst>
            <a:ext uri="{FF2B5EF4-FFF2-40B4-BE49-F238E27FC236}">
              <a16:creationId xmlns:a16="http://schemas.microsoft.com/office/drawing/2014/main" id="{719A6F6D-C08F-4F05-89EA-B711F0EEF72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1" name="Text Box 53">
          <a:extLst>
            <a:ext uri="{FF2B5EF4-FFF2-40B4-BE49-F238E27FC236}">
              <a16:creationId xmlns:a16="http://schemas.microsoft.com/office/drawing/2014/main" id="{87910595-2DC2-4F1D-A137-5C73435B7CF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2" name="Text Box 54">
          <a:extLst>
            <a:ext uri="{FF2B5EF4-FFF2-40B4-BE49-F238E27FC236}">
              <a16:creationId xmlns:a16="http://schemas.microsoft.com/office/drawing/2014/main" id="{A4A5F1FD-C773-4590-9F9A-453819D9AD1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3" name="Text Box 55">
          <a:extLst>
            <a:ext uri="{FF2B5EF4-FFF2-40B4-BE49-F238E27FC236}">
              <a16:creationId xmlns:a16="http://schemas.microsoft.com/office/drawing/2014/main" id="{62EDC7A5-2882-4379-8EC9-D2D0F32D8C1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4" name="Text Box 56">
          <a:extLst>
            <a:ext uri="{FF2B5EF4-FFF2-40B4-BE49-F238E27FC236}">
              <a16:creationId xmlns:a16="http://schemas.microsoft.com/office/drawing/2014/main" id="{1DE8F7F9-4C8D-4814-B987-F89E05F0DB2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5" name="Text Box 57">
          <a:extLst>
            <a:ext uri="{FF2B5EF4-FFF2-40B4-BE49-F238E27FC236}">
              <a16:creationId xmlns:a16="http://schemas.microsoft.com/office/drawing/2014/main" id="{56805998-966E-4141-B95F-C0A9E6BC55B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6" name="Text Box 58">
          <a:extLst>
            <a:ext uri="{FF2B5EF4-FFF2-40B4-BE49-F238E27FC236}">
              <a16:creationId xmlns:a16="http://schemas.microsoft.com/office/drawing/2014/main" id="{1942B136-B5B6-4174-ACF2-3C70E28F453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7" name="Text Box 59">
          <a:extLst>
            <a:ext uri="{FF2B5EF4-FFF2-40B4-BE49-F238E27FC236}">
              <a16:creationId xmlns:a16="http://schemas.microsoft.com/office/drawing/2014/main" id="{A267265B-811D-441D-9192-3128789CDE2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8" name="Text Box 60">
          <a:extLst>
            <a:ext uri="{FF2B5EF4-FFF2-40B4-BE49-F238E27FC236}">
              <a16:creationId xmlns:a16="http://schemas.microsoft.com/office/drawing/2014/main" id="{6140591C-5A4B-4C61-90EF-D2FC67CC834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89" name="Text Box 61">
          <a:extLst>
            <a:ext uri="{FF2B5EF4-FFF2-40B4-BE49-F238E27FC236}">
              <a16:creationId xmlns:a16="http://schemas.microsoft.com/office/drawing/2014/main" id="{4387E484-8DC3-40C4-8617-5A8DDA7A53F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90" name="Text Box 62">
          <a:extLst>
            <a:ext uri="{FF2B5EF4-FFF2-40B4-BE49-F238E27FC236}">
              <a16:creationId xmlns:a16="http://schemas.microsoft.com/office/drawing/2014/main" id="{B6C54C8F-3FB4-49C5-AFA9-C78846F6ADC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91" name="Text Box 63">
          <a:extLst>
            <a:ext uri="{FF2B5EF4-FFF2-40B4-BE49-F238E27FC236}">
              <a16:creationId xmlns:a16="http://schemas.microsoft.com/office/drawing/2014/main" id="{6D526E3E-3971-481E-864B-B75E0910CCC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92" name="Text Box 64">
          <a:extLst>
            <a:ext uri="{FF2B5EF4-FFF2-40B4-BE49-F238E27FC236}">
              <a16:creationId xmlns:a16="http://schemas.microsoft.com/office/drawing/2014/main" id="{39ACC509-878D-4E94-9320-B7CA8C4AFEC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93" name="Text Box 65">
          <a:extLst>
            <a:ext uri="{FF2B5EF4-FFF2-40B4-BE49-F238E27FC236}">
              <a16:creationId xmlns:a16="http://schemas.microsoft.com/office/drawing/2014/main" id="{C5FA5AD7-2B5F-42AE-B935-6833C967055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94" name="Text Box 66">
          <a:extLst>
            <a:ext uri="{FF2B5EF4-FFF2-40B4-BE49-F238E27FC236}">
              <a16:creationId xmlns:a16="http://schemas.microsoft.com/office/drawing/2014/main" id="{1C3E93DA-8EBE-425B-A490-D10E22003ED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295" name="Text Box 67">
          <a:extLst>
            <a:ext uri="{FF2B5EF4-FFF2-40B4-BE49-F238E27FC236}">
              <a16:creationId xmlns:a16="http://schemas.microsoft.com/office/drawing/2014/main" id="{4429D642-4C0B-4644-B698-96C0F5E6DF7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296" name="Text Box 17">
          <a:extLst>
            <a:ext uri="{FF2B5EF4-FFF2-40B4-BE49-F238E27FC236}">
              <a16:creationId xmlns:a16="http://schemas.microsoft.com/office/drawing/2014/main" id="{B9A85761-2459-4BA2-8BF0-71640EFDCE1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297" name="Text Box 18">
          <a:extLst>
            <a:ext uri="{FF2B5EF4-FFF2-40B4-BE49-F238E27FC236}">
              <a16:creationId xmlns:a16="http://schemas.microsoft.com/office/drawing/2014/main" id="{8F83490D-F701-4B6E-9A88-FCDACCFBF16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298" name="Text Box 19">
          <a:extLst>
            <a:ext uri="{FF2B5EF4-FFF2-40B4-BE49-F238E27FC236}">
              <a16:creationId xmlns:a16="http://schemas.microsoft.com/office/drawing/2014/main" id="{EB0139D4-39EB-4A8C-9B1B-1AEBE8F3B3E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299" name="Text Box 20">
          <a:extLst>
            <a:ext uri="{FF2B5EF4-FFF2-40B4-BE49-F238E27FC236}">
              <a16:creationId xmlns:a16="http://schemas.microsoft.com/office/drawing/2014/main" id="{16C15DE7-ACA0-486F-8BAF-185B16520F1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0" name="Text Box 21">
          <a:extLst>
            <a:ext uri="{FF2B5EF4-FFF2-40B4-BE49-F238E27FC236}">
              <a16:creationId xmlns:a16="http://schemas.microsoft.com/office/drawing/2014/main" id="{37680AEE-42E4-4883-BA3A-0157AADE7F9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1" name="Text Box 22">
          <a:extLst>
            <a:ext uri="{FF2B5EF4-FFF2-40B4-BE49-F238E27FC236}">
              <a16:creationId xmlns:a16="http://schemas.microsoft.com/office/drawing/2014/main" id="{0C435B26-8AD9-4E0C-80C0-9F585611BD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2" name="Text Box 23">
          <a:extLst>
            <a:ext uri="{FF2B5EF4-FFF2-40B4-BE49-F238E27FC236}">
              <a16:creationId xmlns:a16="http://schemas.microsoft.com/office/drawing/2014/main" id="{FDA5AA01-F984-46DA-BE8D-BC6CB28908B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3" name="Text Box 24">
          <a:extLst>
            <a:ext uri="{FF2B5EF4-FFF2-40B4-BE49-F238E27FC236}">
              <a16:creationId xmlns:a16="http://schemas.microsoft.com/office/drawing/2014/main" id="{DF3121EB-70B1-4EB9-8503-B6DB9AFCC39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4" name="Text Box 25">
          <a:extLst>
            <a:ext uri="{FF2B5EF4-FFF2-40B4-BE49-F238E27FC236}">
              <a16:creationId xmlns:a16="http://schemas.microsoft.com/office/drawing/2014/main" id="{48DEB3B0-DB01-49AB-B151-1B6931841AA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5" name="Text Box 26">
          <a:extLst>
            <a:ext uri="{FF2B5EF4-FFF2-40B4-BE49-F238E27FC236}">
              <a16:creationId xmlns:a16="http://schemas.microsoft.com/office/drawing/2014/main" id="{4775607B-F555-4554-AA1A-ABB45B3D126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6" name="Text Box 27">
          <a:extLst>
            <a:ext uri="{FF2B5EF4-FFF2-40B4-BE49-F238E27FC236}">
              <a16:creationId xmlns:a16="http://schemas.microsoft.com/office/drawing/2014/main" id="{7153D8EC-5182-4790-AA96-6CC96753C70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7" name="Text Box 28">
          <a:extLst>
            <a:ext uri="{FF2B5EF4-FFF2-40B4-BE49-F238E27FC236}">
              <a16:creationId xmlns:a16="http://schemas.microsoft.com/office/drawing/2014/main" id="{4B48E0FB-4DEC-426F-A4EC-0106DCD8E1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8" name="Text Box 29">
          <a:extLst>
            <a:ext uri="{FF2B5EF4-FFF2-40B4-BE49-F238E27FC236}">
              <a16:creationId xmlns:a16="http://schemas.microsoft.com/office/drawing/2014/main" id="{191E45E5-ECE8-4599-83F9-22A39B8CEC0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09" name="Text Box 30">
          <a:extLst>
            <a:ext uri="{FF2B5EF4-FFF2-40B4-BE49-F238E27FC236}">
              <a16:creationId xmlns:a16="http://schemas.microsoft.com/office/drawing/2014/main" id="{B75E1337-CBCD-4DA0-B578-A6AA6F79EF7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0" name="Text Box 31">
          <a:extLst>
            <a:ext uri="{FF2B5EF4-FFF2-40B4-BE49-F238E27FC236}">
              <a16:creationId xmlns:a16="http://schemas.microsoft.com/office/drawing/2014/main" id="{ED942978-DE78-4C12-B127-E62D4CCA502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1" name="Text Box 32">
          <a:extLst>
            <a:ext uri="{FF2B5EF4-FFF2-40B4-BE49-F238E27FC236}">
              <a16:creationId xmlns:a16="http://schemas.microsoft.com/office/drawing/2014/main" id="{60790A89-2B6A-472F-9025-E83B4CE506D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2" name="Text Box 33">
          <a:extLst>
            <a:ext uri="{FF2B5EF4-FFF2-40B4-BE49-F238E27FC236}">
              <a16:creationId xmlns:a16="http://schemas.microsoft.com/office/drawing/2014/main" id="{F430523B-95AF-429A-8246-10381A9C38F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3" name="Text Box 34">
          <a:extLst>
            <a:ext uri="{FF2B5EF4-FFF2-40B4-BE49-F238E27FC236}">
              <a16:creationId xmlns:a16="http://schemas.microsoft.com/office/drawing/2014/main" id="{715522D1-0A38-4B2C-B3D9-E6AF4F5F477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4" name="Text Box 35">
          <a:extLst>
            <a:ext uri="{FF2B5EF4-FFF2-40B4-BE49-F238E27FC236}">
              <a16:creationId xmlns:a16="http://schemas.microsoft.com/office/drawing/2014/main" id="{A9604C1F-E152-4CF4-ACE3-E9FD55833D5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5" name="Text Box 36">
          <a:extLst>
            <a:ext uri="{FF2B5EF4-FFF2-40B4-BE49-F238E27FC236}">
              <a16:creationId xmlns:a16="http://schemas.microsoft.com/office/drawing/2014/main" id="{AE4E196C-17D3-4A90-8DA3-36B0EBE15D2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6" name="Text Box 37">
          <a:extLst>
            <a:ext uri="{FF2B5EF4-FFF2-40B4-BE49-F238E27FC236}">
              <a16:creationId xmlns:a16="http://schemas.microsoft.com/office/drawing/2014/main" id="{78572FAE-AE2F-427A-8E86-06B117C3D3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7" name="Text Box 38">
          <a:extLst>
            <a:ext uri="{FF2B5EF4-FFF2-40B4-BE49-F238E27FC236}">
              <a16:creationId xmlns:a16="http://schemas.microsoft.com/office/drawing/2014/main" id="{A87094CC-B7D9-4D2A-8B05-B5B9804A2FD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8" name="Text Box 39">
          <a:extLst>
            <a:ext uri="{FF2B5EF4-FFF2-40B4-BE49-F238E27FC236}">
              <a16:creationId xmlns:a16="http://schemas.microsoft.com/office/drawing/2014/main" id="{5465BF0E-354E-4E1B-8189-D104A02C7B8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19" name="Text Box 40">
          <a:extLst>
            <a:ext uri="{FF2B5EF4-FFF2-40B4-BE49-F238E27FC236}">
              <a16:creationId xmlns:a16="http://schemas.microsoft.com/office/drawing/2014/main" id="{7B048A3C-09F1-4336-B8DD-5D3AD30E9DA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0" name="Text Box 41">
          <a:extLst>
            <a:ext uri="{FF2B5EF4-FFF2-40B4-BE49-F238E27FC236}">
              <a16:creationId xmlns:a16="http://schemas.microsoft.com/office/drawing/2014/main" id="{498DAF88-86AE-4B98-A835-E2008081C05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1" name="Text Box 42">
          <a:extLst>
            <a:ext uri="{FF2B5EF4-FFF2-40B4-BE49-F238E27FC236}">
              <a16:creationId xmlns:a16="http://schemas.microsoft.com/office/drawing/2014/main" id="{C0C94C20-2226-4AB7-8932-915962D54C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2" name="Text Box 43">
          <a:extLst>
            <a:ext uri="{FF2B5EF4-FFF2-40B4-BE49-F238E27FC236}">
              <a16:creationId xmlns:a16="http://schemas.microsoft.com/office/drawing/2014/main" id="{2DADAD68-5368-4210-9DDA-CB3EFB247E5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3" name="Text Box 44">
          <a:extLst>
            <a:ext uri="{FF2B5EF4-FFF2-40B4-BE49-F238E27FC236}">
              <a16:creationId xmlns:a16="http://schemas.microsoft.com/office/drawing/2014/main" id="{429CF5AD-31DE-4F68-924E-793704BC711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4" name="Text Box 45">
          <a:extLst>
            <a:ext uri="{FF2B5EF4-FFF2-40B4-BE49-F238E27FC236}">
              <a16:creationId xmlns:a16="http://schemas.microsoft.com/office/drawing/2014/main" id="{24E09632-4D38-48A9-9CF4-EE5E9B10A2A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5" name="Text Box 46">
          <a:extLst>
            <a:ext uri="{FF2B5EF4-FFF2-40B4-BE49-F238E27FC236}">
              <a16:creationId xmlns:a16="http://schemas.microsoft.com/office/drawing/2014/main" id="{7DD22481-3965-45A7-993E-7A18233354E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6" name="Text Box 47">
          <a:extLst>
            <a:ext uri="{FF2B5EF4-FFF2-40B4-BE49-F238E27FC236}">
              <a16:creationId xmlns:a16="http://schemas.microsoft.com/office/drawing/2014/main" id="{4F0ED36C-8BEB-4509-8FD0-FF2FF6BEDCD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7" name="Text Box 48">
          <a:extLst>
            <a:ext uri="{FF2B5EF4-FFF2-40B4-BE49-F238E27FC236}">
              <a16:creationId xmlns:a16="http://schemas.microsoft.com/office/drawing/2014/main" id="{71E70853-0575-4767-BF41-055C0A942B6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8" name="Text Box 49">
          <a:extLst>
            <a:ext uri="{FF2B5EF4-FFF2-40B4-BE49-F238E27FC236}">
              <a16:creationId xmlns:a16="http://schemas.microsoft.com/office/drawing/2014/main" id="{9CF1F863-DF26-46FD-925F-2DCC42CAE23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29" name="Text Box 50">
          <a:extLst>
            <a:ext uri="{FF2B5EF4-FFF2-40B4-BE49-F238E27FC236}">
              <a16:creationId xmlns:a16="http://schemas.microsoft.com/office/drawing/2014/main" id="{EEE8C48E-B398-4B12-B60E-DD9D4DE3970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0" name="Text Box 51">
          <a:extLst>
            <a:ext uri="{FF2B5EF4-FFF2-40B4-BE49-F238E27FC236}">
              <a16:creationId xmlns:a16="http://schemas.microsoft.com/office/drawing/2014/main" id="{84114360-7102-464F-915E-DA52F6F661A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1" name="Text Box 52">
          <a:extLst>
            <a:ext uri="{FF2B5EF4-FFF2-40B4-BE49-F238E27FC236}">
              <a16:creationId xmlns:a16="http://schemas.microsoft.com/office/drawing/2014/main" id="{048E284A-8D04-45D3-B925-A1A8F8E1F4B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2" name="Text Box 53">
          <a:extLst>
            <a:ext uri="{FF2B5EF4-FFF2-40B4-BE49-F238E27FC236}">
              <a16:creationId xmlns:a16="http://schemas.microsoft.com/office/drawing/2014/main" id="{423C440E-9154-4479-99A9-0E6C48301D0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3" name="Text Box 54">
          <a:extLst>
            <a:ext uri="{FF2B5EF4-FFF2-40B4-BE49-F238E27FC236}">
              <a16:creationId xmlns:a16="http://schemas.microsoft.com/office/drawing/2014/main" id="{3AFEC69A-DAC4-47A8-89C4-1048EF6C440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4" name="Text Box 55">
          <a:extLst>
            <a:ext uri="{FF2B5EF4-FFF2-40B4-BE49-F238E27FC236}">
              <a16:creationId xmlns:a16="http://schemas.microsoft.com/office/drawing/2014/main" id="{CF7C7FE7-16AE-4B8E-9023-D6E99DA7281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5" name="Text Box 56">
          <a:extLst>
            <a:ext uri="{FF2B5EF4-FFF2-40B4-BE49-F238E27FC236}">
              <a16:creationId xmlns:a16="http://schemas.microsoft.com/office/drawing/2014/main" id="{31805D8C-ADCA-4906-B975-2D14D932C83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6" name="Text Box 57">
          <a:extLst>
            <a:ext uri="{FF2B5EF4-FFF2-40B4-BE49-F238E27FC236}">
              <a16:creationId xmlns:a16="http://schemas.microsoft.com/office/drawing/2014/main" id="{D0C65952-AEE1-4FAE-A62F-857879FD39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7" name="Text Box 58">
          <a:extLst>
            <a:ext uri="{FF2B5EF4-FFF2-40B4-BE49-F238E27FC236}">
              <a16:creationId xmlns:a16="http://schemas.microsoft.com/office/drawing/2014/main" id="{4421B584-8763-4AD1-8843-1E6CEDF5BE9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8" name="Text Box 59">
          <a:extLst>
            <a:ext uri="{FF2B5EF4-FFF2-40B4-BE49-F238E27FC236}">
              <a16:creationId xmlns:a16="http://schemas.microsoft.com/office/drawing/2014/main" id="{4AD1F172-B279-4B94-989C-9F4B803C13A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39" name="Text Box 60">
          <a:extLst>
            <a:ext uri="{FF2B5EF4-FFF2-40B4-BE49-F238E27FC236}">
              <a16:creationId xmlns:a16="http://schemas.microsoft.com/office/drawing/2014/main" id="{9DE17380-620B-4706-BB4A-F2D17749D8F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0" name="Text Box 61">
          <a:extLst>
            <a:ext uri="{FF2B5EF4-FFF2-40B4-BE49-F238E27FC236}">
              <a16:creationId xmlns:a16="http://schemas.microsoft.com/office/drawing/2014/main" id="{50D94FAB-9652-4CBF-BB13-18D37ED3ED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1" name="Text Box 62">
          <a:extLst>
            <a:ext uri="{FF2B5EF4-FFF2-40B4-BE49-F238E27FC236}">
              <a16:creationId xmlns:a16="http://schemas.microsoft.com/office/drawing/2014/main" id="{2E6C0339-1D96-4693-9E6A-4565CFC82B3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2" name="Text Box 63">
          <a:extLst>
            <a:ext uri="{FF2B5EF4-FFF2-40B4-BE49-F238E27FC236}">
              <a16:creationId xmlns:a16="http://schemas.microsoft.com/office/drawing/2014/main" id="{CD6BAF6E-22C3-4B4A-AB21-DD2FE47349A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3" name="Text Box 64">
          <a:extLst>
            <a:ext uri="{FF2B5EF4-FFF2-40B4-BE49-F238E27FC236}">
              <a16:creationId xmlns:a16="http://schemas.microsoft.com/office/drawing/2014/main" id="{14849E3C-A576-4B95-BEE2-CDC707E021D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4" name="Text Box 65">
          <a:extLst>
            <a:ext uri="{FF2B5EF4-FFF2-40B4-BE49-F238E27FC236}">
              <a16:creationId xmlns:a16="http://schemas.microsoft.com/office/drawing/2014/main" id="{BCE8730D-FE98-4C4E-853B-25147D3A552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5" name="Text Box 66">
          <a:extLst>
            <a:ext uri="{FF2B5EF4-FFF2-40B4-BE49-F238E27FC236}">
              <a16:creationId xmlns:a16="http://schemas.microsoft.com/office/drawing/2014/main" id="{1EE95283-B6FB-47CD-B5E3-0A594DAD296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6" name="Text Box 67">
          <a:extLst>
            <a:ext uri="{FF2B5EF4-FFF2-40B4-BE49-F238E27FC236}">
              <a16:creationId xmlns:a16="http://schemas.microsoft.com/office/drawing/2014/main" id="{CC154F3B-EB91-4505-8045-591ABC93C67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7" name="Text Box 17">
          <a:extLst>
            <a:ext uri="{FF2B5EF4-FFF2-40B4-BE49-F238E27FC236}">
              <a16:creationId xmlns:a16="http://schemas.microsoft.com/office/drawing/2014/main" id="{DD963868-6592-4845-9A89-163C88F780A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8" name="Text Box 18">
          <a:extLst>
            <a:ext uri="{FF2B5EF4-FFF2-40B4-BE49-F238E27FC236}">
              <a16:creationId xmlns:a16="http://schemas.microsoft.com/office/drawing/2014/main" id="{7D6D680E-C827-4E2D-8BFF-F25C8B0350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49" name="Text Box 19">
          <a:extLst>
            <a:ext uri="{FF2B5EF4-FFF2-40B4-BE49-F238E27FC236}">
              <a16:creationId xmlns:a16="http://schemas.microsoft.com/office/drawing/2014/main" id="{16AF25C9-1EBC-4DA7-A6BC-F72BDB8F8AD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0" name="Text Box 20">
          <a:extLst>
            <a:ext uri="{FF2B5EF4-FFF2-40B4-BE49-F238E27FC236}">
              <a16:creationId xmlns:a16="http://schemas.microsoft.com/office/drawing/2014/main" id="{C33B077F-D95E-4CF0-B2F2-784EF3E7D48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1" name="Text Box 21">
          <a:extLst>
            <a:ext uri="{FF2B5EF4-FFF2-40B4-BE49-F238E27FC236}">
              <a16:creationId xmlns:a16="http://schemas.microsoft.com/office/drawing/2014/main" id="{F76C154D-14A5-4BCE-B986-D945DD1823F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2" name="Text Box 22">
          <a:extLst>
            <a:ext uri="{FF2B5EF4-FFF2-40B4-BE49-F238E27FC236}">
              <a16:creationId xmlns:a16="http://schemas.microsoft.com/office/drawing/2014/main" id="{8F442B8F-A25F-4D59-8ACD-7336DB22018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3" name="Text Box 23">
          <a:extLst>
            <a:ext uri="{FF2B5EF4-FFF2-40B4-BE49-F238E27FC236}">
              <a16:creationId xmlns:a16="http://schemas.microsoft.com/office/drawing/2014/main" id="{7039E445-7718-4E12-9834-69F0D31920A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4" name="Text Box 24">
          <a:extLst>
            <a:ext uri="{FF2B5EF4-FFF2-40B4-BE49-F238E27FC236}">
              <a16:creationId xmlns:a16="http://schemas.microsoft.com/office/drawing/2014/main" id="{CBCF1280-F3AA-43AC-BA38-518581744BD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5" name="Text Box 25">
          <a:extLst>
            <a:ext uri="{FF2B5EF4-FFF2-40B4-BE49-F238E27FC236}">
              <a16:creationId xmlns:a16="http://schemas.microsoft.com/office/drawing/2014/main" id="{E6B12B89-AE9A-46DF-B869-7C8C8422571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6" name="Text Box 26">
          <a:extLst>
            <a:ext uri="{FF2B5EF4-FFF2-40B4-BE49-F238E27FC236}">
              <a16:creationId xmlns:a16="http://schemas.microsoft.com/office/drawing/2014/main" id="{A2D9D587-8F5E-4FAF-8A45-3249BF13678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7" name="Text Box 27">
          <a:extLst>
            <a:ext uri="{FF2B5EF4-FFF2-40B4-BE49-F238E27FC236}">
              <a16:creationId xmlns:a16="http://schemas.microsoft.com/office/drawing/2014/main" id="{B8942710-2125-41DA-8D06-0F4C370A5D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8" name="Text Box 28">
          <a:extLst>
            <a:ext uri="{FF2B5EF4-FFF2-40B4-BE49-F238E27FC236}">
              <a16:creationId xmlns:a16="http://schemas.microsoft.com/office/drawing/2014/main" id="{9F3F164E-6070-4F9B-BD70-DD1B8DA9FB5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59" name="Text Box 29">
          <a:extLst>
            <a:ext uri="{FF2B5EF4-FFF2-40B4-BE49-F238E27FC236}">
              <a16:creationId xmlns:a16="http://schemas.microsoft.com/office/drawing/2014/main" id="{8D2BDBFC-A08E-4AF6-93A8-324AE224BC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0" name="Text Box 30">
          <a:extLst>
            <a:ext uri="{FF2B5EF4-FFF2-40B4-BE49-F238E27FC236}">
              <a16:creationId xmlns:a16="http://schemas.microsoft.com/office/drawing/2014/main" id="{98D7AB46-1499-4A7B-A14D-684E18A0F36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1" name="Text Box 31">
          <a:extLst>
            <a:ext uri="{FF2B5EF4-FFF2-40B4-BE49-F238E27FC236}">
              <a16:creationId xmlns:a16="http://schemas.microsoft.com/office/drawing/2014/main" id="{D93A1686-024A-4FA6-B18E-B673076989F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2" name="Text Box 32">
          <a:extLst>
            <a:ext uri="{FF2B5EF4-FFF2-40B4-BE49-F238E27FC236}">
              <a16:creationId xmlns:a16="http://schemas.microsoft.com/office/drawing/2014/main" id="{92DC9957-93E3-4E4E-8784-AF7250FF331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3" name="Text Box 33">
          <a:extLst>
            <a:ext uri="{FF2B5EF4-FFF2-40B4-BE49-F238E27FC236}">
              <a16:creationId xmlns:a16="http://schemas.microsoft.com/office/drawing/2014/main" id="{D1A7C172-59FD-4979-9448-EFD40010F1A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4" name="Text Box 34">
          <a:extLst>
            <a:ext uri="{FF2B5EF4-FFF2-40B4-BE49-F238E27FC236}">
              <a16:creationId xmlns:a16="http://schemas.microsoft.com/office/drawing/2014/main" id="{730ABBFD-A96E-4EA0-82C5-BCB60FB9320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5" name="Text Box 35">
          <a:extLst>
            <a:ext uri="{FF2B5EF4-FFF2-40B4-BE49-F238E27FC236}">
              <a16:creationId xmlns:a16="http://schemas.microsoft.com/office/drawing/2014/main" id="{65699DBA-70DB-4AF0-BDF9-13B050E0095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6" name="Text Box 36">
          <a:extLst>
            <a:ext uri="{FF2B5EF4-FFF2-40B4-BE49-F238E27FC236}">
              <a16:creationId xmlns:a16="http://schemas.microsoft.com/office/drawing/2014/main" id="{70CC3E76-CB0D-45E8-B0D1-4B2FC2EB8E2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7" name="Text Box 37">
          <a:extLst>
            <a:ext uri="{FF2B5EF4-FFF2-40B4-BE49-F238E27FC236}">
              <a16:creationId xmlns:a16="http://schemas.microsoft.com/office/drawing/2014/main" id="{4005E0A1-5B02-4F46-BF63-A92271C6EB9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8" name="Text Box 38">
          <a:extLst>
            <a:ext uri="{FF2B5EF4-FFF2-40B4-BE49-F238E27FC236}">
              <a16:creationId xmlns:a16="http://schemas.microsoft.com/office/drawing/2014/main" id="{C28F929B-2F37-4336-8BB4-06D96F589ED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69" name="Text Box 39">
          <a:extLst>
            <a:ext uri="{FF2B5EF4-FFF2-40B4-BE49-F238E27FC236}">
              <a16:creationId xmlns:a16="http://schemas.microsoft.com/office/drawing/2014/main" id="{6E5D558D-AE6D-4387-885E-EB3D9C20E05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0" name="Text Box 40">
          <a:extLst>
            <a:ext uri="{FF2B5EF4-FFF2-40B4-BE49-F238E27FC236}">
              <a16:creationId xmlns:a16="http://schemas.microsoft.com/office/drawing/2014/main" id="{1CF533F1-D0D5-4C88-8670-3A315FB8672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1" name="Text Box 41">
          <a:extLst>
            <a:ext uri="{FF2B5EF4-FFF2-40B4-BE49-F238E27FC236}">
              <a16:creationId xmlns:a16="http://schemas.microsoft.com/office/drawing/2014/main" id="{CEDBB440-D5D0-4A7A-926C-0BB4D7791B4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2" name="Text Box 42">
          <a:extLst>
            <a:ext uri="{FF2B5EF4-FFF2-40B4-BE49-F238E27FC236}">
              <a16:creationId xmlns:a16="http://schemas.microsoft.com/office/drawing/2014/main" id="{7C88D715-E179-4622-BF0F-D7B7E91C642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3" name="Text Box 43">
          <a:extLst>
            <a:ext uri="{FF2B5EF4-FFF2-40B4-BE49-F238E27FC236}">
              <a16:creationId xmlns:a16="http://schemas.microsoft.com/office/drawing/2014/main" id="{4F8D28B9-27FB-486E-B8B0-B064DBE6852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4" name="Text Box 44">
          <a:extLst>
            <a:ext uri="{FF2B5EF4-FFF2-40B4-BE49-F238E27FC236}">
              <a16:creationId xmlns:a16="http://schemas.microsoft.com/office/drawing/2014/main" id="{876EA920-5A70-48E9-9F75-8D2F85A8B0D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5" name="Text Box 45">
          <a:extLst>
            <a:ext uri="{FF2B5EF4-FFF2-40B4-BE49-F238E27FC236}">
              <a16:creationId xmlns:a16="http://schemas.microsoft.com/office/drawing/2014/main" id="{D1B597C1-0B1A-44D4-9ECB-2042C12C169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6" name="Text Box 46">
          <a:extLst>
            <a:ext uri="{FF2B5EF4-FFF2-40B4-BE49-F238E27FC236}">
              <a16:creationId xmlns:a16="http://schemas.microsoft.com/office/drawing/2014/main" id="{B7F49324-A062-4DF1-9E19-5EC596F4D69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7" name="Text Box 47">
          <a:extLst>
            <a:ext uri="{FF2B5EF4-FFF2-40B4-BE49-F238E27FC236}">
              <a16:creationId xmlns:a16="http://schemas.microsoft.com/office/drawing/2014/main" id="{974FFA21-FC74-4694-AAF0-8C6D339945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8" name="Text Box 48">
          <a:extLst>
            <a:ext uri="{FF2B5EF4-FFF2-40B4-BE49-F238E27FC236}">
              <a16:creationId xmlns:a16="http://schemas.microsoft.com/office/drawing/2014/main" id="{CFF28F01-40CE-4EF6-BD2A-54CF060AB8E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79" name="Text Box 49">
          <a:extLst>
            <a:ext uri="{FF2B5EF4-FFF2-40B4-BE49-F238E27FC236}">
              <a16:creationId xmlns:a16="http://schemas.microsoft.com/office/drawing/2014/main" id="{86354206-690B-419C-8C91-8430D2464F0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0" name="Text Box 50">
          <a:extLst>
            <a:ext uri="{FF2B5EF4-FFF2-40B4-BE49-F238E27FC236}">
              <a16:creationId xmlns:a16="http://schemas.microsoft.com/office/drawing/2014/main" id="{3A5064AA-2296-4590-AE04-BFA60A0F24F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1" name="Text Box 51">
          <a:extLst>
            <a:ext uri="{FF2B5EF4-FFF2-40B4-BE49-F238E27FC236}">
              <a16:creationId xmlns:a16="http://schemas.microsoft.com/office/drawing/2014/main" id="{65183AE0-A1F2-4FB5-A50E-F835DD76377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2" name="Text Box 52">
          <a:extLst>
            <a:ext uri="{FF2B5EF4-FFF2-40B4-BE49-F238E27FC236}">
              <a16:creationId xmlns:a16="http://schemas.microsoft.com/office/drawing/2014/main" id="{BFAFC7B7-4D7E-4811-909B-5FBEDDE4DC2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3" name="Text Box 53">
          <a:extLst>
            <a:ext uri="{FF2B5EF4-FFF2-40B4-BE49-F238E27FC236}">
              <a16:creationId xmlns:a16="http://schemas.microsoft.com/office/drawing/2014/main" id="{3509536F-611A-40AB-ABAE-1AD5C7DD5CF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4" name="Text Box 54">
          <a:extLst>
            <a:ext uri="{FF2B5EF4-FFF2-40B4-BE49-F238E27FC236}">
              <a16:creationId xmlns:a16="http://schemas.microsoft.com/office/drawing/2014/main" id="{65D57858-964D-4A56-A7BF-F669B32116A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5" name="Text Box 55">
          <a:extLst>
            <a:ext uri="{FF2B5EF4-FFF2-40B4-BE49-F238E27FC236}">
              <a16:creationId xmlns:a16="http://schemas.microsoft.com/office/drawing/2014/main" id="{27E7988D-093F-4FCD-8BDE-D7DFAF58D81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6" name="Text Box 56">
          <a:extLst>
            <a:ext uri="{FF2B5EF4-FFF2-40B4-BE49-F238E27FC236}">
              <a16:creationId xmlns:a16="http://schemas.microsoft.com/office/drawing/2014/main" id="{AEDE6E97-78B0-4E8E-A6B0-A529DE902F8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7" name="Text Box 57">
          <a:extLst>
            <a:ext uri="{FF2B5EF4-FFF2-40B4-BE49-F238E27FC236}">
              <a16:creationId xmlns:a16="http://schemas.microsoft.com/office/drawing/2014/main" id="{0C5FDC7F-E9D3-4086-A95D-144B23275D9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8" name="Text Box 58">
          <a:extLst>
            <a:ext uri="{FF2B5EF4-FFF2-40B4-BE49-F238E27FC236}">
              <a16:creationId xmlns:a16="http://schemas.microsoft.com/office/drawing/2014/main" id="{4AF1617A-F53C-4755-9724-0B8FC3836F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89" name="Text Box 59">
          <a:extLst>
            <a:ext uri="{FF2B5EF4-FFF2-40B4-BE49-F238E27FC236}">
              <a16:creationId xmlns:a16="http://schemas.microsoft.com/office/drawing/2014/main" id="{B7CA34CF-72BE-4563-AAD0-BD3FFC237D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0" name="Text Box 60">
          <a:extLst>
            <a:ext uri="{FF2B5EF4-FFF2-40B4-BE49-F238E27FC236}">
              <a16:creationId xmlns:a16="http://schemas.microsoft.com/office/drawing/2014/main" id="{3D0F96EA-5C70-47BB-8EB2-3710BAEB6A8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1" name="Text Box 61">
          <a:extLst>
            <a:ext uri="{FF2B5EF4-FFF2-40B4-BE49-F238E27FC236}">
              <a16:creationId xmlns:a16="http://schemas.microsoft.com/office/drawing/2014/main" id="{FE6EAACC-F9D6-4517-B6ED-9A7103D2912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2" name="Text Box 62">
          <a:extLst>
            <a:ext uri="{FF2B5EF4-FFF2-40B4-BE49-F238E27FC236}">
              <a16:creationId xmlns:a16="http://schemas.microsoft.com/office/drawing/2014/main" id="{7928FF00-DBA8-4B68-990C-14DE69C1004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3" name="Text Box 63">
          <a:extLst>
            <a:ext uri="{FF2B5EF4-FFF2-40B4-BE49-F238E27FC236}">
              <a16:creationId xmlns:a16="http://schemas.microsoft.com/office/drawing/2014/main" id="{E4905565-DF5E-4071-8192-10ECE3EAF21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4" name="Text Box 64">
          <a:extLst>
            <a:ext uri="{FF2B5EF4-FFF2-40B4-BE49-F238E27FC236}">
              <a16:creationId xmlns:a16="http://schemas.microsoft.com/office/drawing/2014/main" id="{CCE65695-E0DD-48C3-BB7A-734ABE10F22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5" name="Text Box 65">
          <a:extLst>
            <a:ext uri="{FF2B5EF4-FFF2-40B4-BE49-F238E27FC236}">
              <a16:creationId xmlns:a16="http://schemas.microsoft.com/office/drawing/2014/main" id="{8906F743-D177-4199-BE46-B8CDAA3D73A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6" name="Text Box 66">
          <a:extLst>
            <a:ext uri="{FF2B5EF4-FFF2-40B4-BE49-F238E27FC236}">
              <a16:creationId xmlns:a16="http://schemas.microsoft.com/office/drawing/2014/main" id="{F56BFC69-C43F-4E7D-AB15-F0AB2895EFD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7" name="Text Box 67">
          <a:extLst>
            <a:ext uri="{FF2B5EF4-FFF2-40B4-BE49-F238E27FC236}">
              <a16:creationId xmlns:a16="http://schemas.microsoft.com/office/drawing/2014/main" id="{2A33428D-6572-4E41-950F-BBDA2C5169E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8" name="Text Box 17">
          <a:extLst>
            <a:ext uri="{FF2B5EF4-FFF2-40B4-BE49-F238E27FC236}">
              <a16:creationId xmlns:a16="http://schemas.microsoft.com/office/drawing/2014/main" id="{1D3F9D9A-4202-4AB8-B64E-1863A84DAF2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399" name="Text Box 18">
          <a:extLst>
            <a:ext uri="{FF2B5EF4-FFF2-40B4-BE49-F238E27FC236}">
              <a16:creationId xmlns:a16="http://schemas.microsoft.com/office/drawing/2014/main" id="{61E7310B-6FAA-4042-B16B-D01FAB3A392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0" name="Text Box 19">
          <a:extLst>
            <a:ext uri="{FF2B5EF4-FFF2-40B4-BE49-F238E27FC236}">
              <a16:creationId xmlns:a16="http://schemas.microsoft.com/office/drawing/2014/main" id="{591DA25D-7D1E-404E-BF97-853024ED997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1" name="Text Box 20">
          <a:extLst>
            <a:ext uri="{FF2B5EF4-FFF2-40B4-BE49-F238E27FC236}">
              <a16:creationId xmlns:a16="http://schemas.microsoft.com/office/drawing/2014/main" id="{2100EC30-22B5-4E3C-8598-C63333B1A04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2" name="Text Box 21">
          <a:extLst>
            <a:ext uri="{FF2B5EF4-FFF2-40B4-BE49-F238E27FC236}">
              <a16:creationId xmlns:a16="http://schemas.microsoft.com/office/drawing/2014/main" id="{2F2F6220-7806-41A7-A268-F2F63DB982E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3" name="Text Box 22">
          <a:extLst>
            <a:ext uri="{FF2B5EF4-FFF2-40B4-BE49-F238E27FC236}">
              <a16:creationId xmlns:a16="http://schemas.microsoft.com/office/drawing/2014/main" id="{CEC0063A-8472-4744-8B94-2C0ADF18081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4" name="Text Box 23">
          <a:extLst>
            <a:ext uri="{FF2B5EF4-FFF2-40B4-BE49-F238E27FC236}">
              <a16:creationId xmlns:a16="http://schemas.microsoft.com/office/drawing/2014/main" id="{C0AF0443-0924-48ED-B039-A95A8F2CBC8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5" name="Text Box 24">
          <a:extLst>
            <a:ext uri="{FF2B5EF4-FFF2-40B4-BE49-F238E27FC236}">
              <a16:creationId xmlns:a16="http://schemas.microsoft.com/office/drawing/2014/main" id="{0ACAFFA1-A773-4331-938C-830DF3E5B55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6" name="Text Box 25">
          <a:extLst>
            <a:ext uri="{FF2B5EF4-FFF2-40B4-BE49-F238E27FC236}">
              <a16:creationId xmlns:a16="http://schemas.microsoft.com/office/drawing/2014/main" id="{7EEF5CE8-4882-4669-B403-108BBB16F0B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7" name="Text Box 26">
          <a:extLst>
            <a:ext uri="{FF2B5EF4-FFF2-40B4-BE49-F238E27FC236}">
              <a16:creationId xmlns:a16="http://schemas.microsoft.com/office/drawing/2014/main" id="{4E5DD958-8342-43E5-9822-FCA08F39FF0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8" name="Text Box 27">
          <a:extLst>
            <a:ext uri="{FF2B5EF4-FFF2-40B4-BE49-F238E27FC236}">
              <a16:creationId xmlns:a16="http://schemas.microsoft.com/office/drawing/2014/main" id="{5ADE2936-B5BC-48A9-B629-A17C744AA55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09" name="Text Box 28">
          <a:extLst>
            <a:ext uri="{FF2B5EF4-FFF2-40B4-BE49-F238E27FC236}">
              <a16:creationId xmlns:a16="http://schemas.microsoft.com/office/drawing/2014/main" id="{2C557675-E9F7-4051-AD44-5A2E695EFFF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0" name="Text Box 29">
          <a:extLst>
            <a:ext uri="{FF2B5EF4-FFF2-40B4-BE49-F238E27FC236}">
              <a16:creationId xmlns:a16="http://schemas.microsoft.com/office/drawing/2014/main" id="{FE83B585-4B9A-4071-B3E5-D5F32F1C36A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1" name="Text Box 30">
          <a:extLst>
            <a:ext uri="{FF2B5EF4-FFF2-40B4-BE49-F238E27FC236}">
              <a16:creationId xmlns:a16="http://schemas.microsoft.com/office/drawing/2014/main" id="{9B88F24C-FE92-4564-9905-7536307FF9D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2" name="Text Box 31">
          <a:extLst>
            <a:ext uri="{FF2B5EF4-FFF2-40B4-BE49-F238E27FC236}">
              <a16:creationId xmlns:a16="http://schemas.microsoft.com/office/drawing/2014/main" id="{46B3078C-4109-4549-B423-30CA71C0BA8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3" name="Text Box 32">
          <a:extLst>
            <a:ext uri="{FF2B5EF4-FFF2-40B4-BE49-F238E27FC236}">
              <a16:creationId xmlns:a16="http://schemas.microsoft.com/office/drawing/2014/main" id="{FA49B52F-668E-47C9-9331-7F65ABB5637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4" name="Text Box 33">
          <a:extLst>
            <a:ext uri="{FF2B5EF4-FFF2-40B4-BE49-F238E27FC236}">
              <a16:creationId xmlns:a16="http://schemas.microsoft.com/office/drawing/2014/main" id="{B92E061C-09D8-4B8B-95A4-9D05F31C900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5" name="Text Box 34">
          <a:extLst>
            <a:ext uri="{FF2B5EF4-FFF2-40B4-BE49-F238E27FC236}">
              <a16:creationId xmlns:a16="http://schemas.microsoft.com/office/drawing/2014/main" id="{2C32DCFC-ED68-4613-8731-775041E06C8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6" name="Text Box 35">
          <a:extLst>
            <a:ext uri="{FF2B5EF4-FFF2-40B4-BE49-F238E27FC236}">
              <a16:creationId xmlns:a16="http://schemas.microsoft.com/office/drawing/2014/main" id="{A9502450-D5A6-4DC3-B618-6A60341E79E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7" name="Text Box 36">
          <a:extLst>
            <a:ext uri="{FF2B5EF4-FFF2-40B4-BE49-F238E27FC236}">
              <a16:creationId xmlns:a16="http://schemas.microsoft.com/office/drawing/2014/main" id="{EB3137F7-A23E-4E1E-84BD-99A2535753A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8" name="Text Box 37">
          <a:extLst>
            <a:ext uri="{FF2B5EF4-FFF2-40B4-BE49-F238E27FC236}">
              <a16:creationId xmlns:a16="http://schemas.microsoft.com/office/drawing/2014/main" id="{512F6623-F3EC-4E7A-AB39-5383FE364D0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19" name="Text Box 38">
          <a:extLst>
            <a:ext uri="{FF2B5EF4-FFF2-40B4-BE49-F238E27FC236}">
              <a16:creationId xmlns:a16="http://schemas.microsoft.com/office/drawing/2014/main" id="{7DAA97CA-C874-421A-8D08-BB6CB7DC660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0" name="Text Box 39">
          <a:extLst>
            <a:ext uri="{FF2B5EF4-FFF2-40B4-BE49-F238E27FC236}">
              <a16:creationId xmlns:a16="http://schemas.microsoft.com/office/drawing/2014/main" id="{561A808F-49DA-4810-BE67-D86D57AA490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1" name="Text Box 40">
          <a:extLst>
            <a:ext uri="{FF2B5EF4-FFF2-40B4-BE49-F238E27FC236}">
              <a16:creationId xmlns:a16="http://schemas.microsoft.com/office/drawing/2014/main" id="{1ED018AA-E38B-46CC-B8F8-147235C9BD0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2" name="Text Box 41">
          <a:extLst>
            <a:ext uri="{FF2B5EF4-FFF2-40B4-BE49-F238E27FC236}">
              <a16:creationId xmlns:a16="http://schemas.microsoft.com/office/drawing/2014/main" id="{BE2F6DE4-7936-4C9B-A9B2-D321EA77367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3" name="Text Box 42">
          <a:extLst>
            <a:ext uri="{FF2B5EF4-FFF2-40B4-BE49-F238E27FC236}">
              <a16:creationId xmlns:a16="http://schemas.microsoft.com/office/drawing/2014/main" id="{5F603CB2-E9B3-437D-BF46-81769DB9456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4" name="Text Box 43">
          <a:extLst>
            <a:ext uri="{FF2B5EF4-FFF2-40B4-BE49-F238E27FC236}">
              <a16:creationId xmlns:a16="http://schemas.microsoft.com/office/drawing/2014/main" id="{8A15DEB4-8C99-49DF-A4A6-39912560782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5" name="Text Box 44">
          <a:extLst>
            <a:ext uri="{FF2B5EF4-FFF2-40B4-BE49-F238E27FC236}">
              <a16:creationId xmlns:a16="http://schemas.microsoft.com/office/drawing/2014/main" id="{A7495DB3-2081-4044-B1C6-93B7484EB60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6" name="Text Box 45">
          <a:extLst>
            <a:ext uri="{FF2B5EF4-FFF2-40B4-BE49-F238E27FC236}">
              <a16:creationId xmlns:a16="http://schemas.microsoft.com/office/drawing/2014/main" id="{C46BD7B6-3F58-4BD5-BF56-FBC34EE8746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7" name="Text Box 46">
          <a:extLst>
            <a:ext uri="{FF2B5EF4-FFF2-40B4-BE49-F238E27FC236}">
              <a16:creationId xmlns:a16="http://schemas.microsoft.com/office/drawing/2014/main" id="{8DB76CBC-2381-4C01-B21B-CD0A258B595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8" name="Text Box 47">
          <a:extLst>
            <a:ext uri="{FF2B5EF4-FFF2-40B4-BE49-F238E27FC236}">
              <a16:creationId xmlns:a16="http://schemas.microsoft.com/office/drawing/2014/main" id="{DB87F70D-A664-4076-88C7-5BE88AEC5E0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29" name="Text Box 48">
          <a:extLst>
            <a:ext uri="{FF2B5EF4-FFF2-40B4-BE49-F238E27FC236}">
              <a16:creationId xmlns:a16="http://schemas.microsoft.com/office/drawing/2014/main" id="{E67CD2A0-4917-4A56-8654-8CE90DC68C5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0" name="Text Box 49">
          <a:extLst>
            <a:ext uri="{FF2B5EF4-FFF2-40B4-BE49-F238E27FC236}">
              <a16:creationId xmlns:a16="http://schemas.microsoft.com/office/drawing/2014/main" id="{5DDBD8BD-CAA8-43EF-9E41-93FE6C99B5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1" name="Text Box 50">
          <a:extLst>
            <a:ext uri="{FF2B5EF4-FFF2-40B4-BE49-F238E27FC236}">
              <a16:creationId xmlns:a16="http://schemas.microsoft.com/office/drawing/2014/main" id="{02F035FA-311D-45AF-BD0D-F72DBC56E8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2" name="Text Box 51">
          <a:extLst>
            <a:ext uri="{FF2B5EF4-FFF2-40B4-BE49-F238E27FC236}">
              <a16:creationId xmlns:a16="http://schemas.microsoft.com/office/drawing/2014/main" id="{FA2A1802-DCE1-458A-B5BA-C661B529CCF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3" name="Text Box 52">
          <a:extLst>
            <a:ext uri="{FF2B5EF4-FFF2-40B4-BE49-F238E27FC236}">
              <a16:creationId xmlns:a16="http://schemas.microsoft.com/office/drawing/2014/main" id="{48A9CC10-E4E4-4D64-A1E0-74FC7A5D9CD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4" name="Text Box 53">
          <a:extLst>
            <a:ext uri="{FF2B5EF4-FFF2-40B4-BE49-F238E27FC236}">
              <a16:creationId xmlns:a16="http://schemas.microsoft.com/office/drawing/2014/main" id="{FE3A8AB0-9FA1-41FD-B35B-28923038679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5" name="Text Box 54">
          <a:extLst>
            <a:ext uri="{FF2B5EF4-FFF2-40B4-BE49-F238E27FC236}">
              <a16:creationId xmlns:a16="http://schemas.microsoft.com/office/drawing/2014/main" id="{2FCCBA9F-4477-4602-95F6-5E1F4EE412D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6" name="Text Box 55">
          <a:extLst>
            <a:ext uri="{FF2B5EF4-FFF2-40B4-BE49-F238E27FC236}">
              <a16:creationId xmlns:a16="http://schemas.microsoft.com/office/drawing/2014/main" id="{66A433EC-956C-4EBD-B3F2-0A690AE485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7" name="Text Box 56">
          <a:extLst>
            <a:ext uri="{FF2B5EF4-FFF2-40B4-BE49-F238E27FC236}">
              <a16:creationId xmlns:a16="http://schemas.microsoft.com/office/drawing/2014/main" id="{CF9F2F01-54B5-493C-AFC3-AE1FE09C153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8" name="Text Box 57">
          <a:extLst>
            <a:ext uri="{FF2B5EF4-FFF2-40B4-BE49-F238E27FC236}">
              <a16:creationId xmlns:a16="http://schemas.microsoft.com/office/drawing/2014/main" id="{F996D076-5C54-4C65-90C1-ABE0DC2E6AF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39" name="Text Box 58">
          <a:extLst>
            <a:ext uri="{FF2B5EF4-FFF2-40B4-BE49-F238E27FC236}">
              <a16:creationId xmlns:a16="http://schemas.microsoft.com/office/drawing/2014/main" id="{41925355-3773-459C-B979-5222A5800D7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0" name="Text Box 59">
          <a:extLst>
            <a:ext uri="{FF2B5EF4-FFF2-40B4-BE49-F238E27FC236}">
              <a16:creationId xmlns:a16="http://schemas.microsoft.com/office/drawing/2014/main" id="{EA224D29-39EA-4C37-BF0E-930D1677A30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1" name="Text Box 60">
          <a:extLst>
            <a:ext uri="{FF2B5EF4-FFF2-40B4-BE49-F238E27FC236}">
              <a16:creationId xmlns:a16="http://schemas.microsoft.com/office/drawing/2014/main" id="{B2A102B5-CAC8-4E60-A854-60E4F0DE908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2" name="Text Box 61">
          <a:extLst>
            <a:ext uri="{FF2B5EF4-FFF2-40B4-BE49-F238E27FC236}">
              <a16:creationId xmlns:a16="http://schemas.microsoft.com/office/drawing/2014/main" id="{8B3CB314-2ADD-4212-9D52-FD22BE20FBD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3" name="Text Box 62">
          <a:extLst>
            <a:ext uri="{FF2B5EF4-FFF2-40B4-BE49-F238E27FC236}">
              <a16:creationId xmlns:a16="http://schemas.microsoft.com/office/drawing/2014/main" id="{4BE6D938-4FCE-49EA-8C4D-00EEEC8A076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4" name="Text Box 63">
          <a:extLst>
            <a:ext uri="{FF2B5EF4-FFF2-40B4-BE49-F238E27FC236}">
              <a16:creationId xmlns:a16="http://schemas.microsoft.com/office/drawing/2014/main" id="{038502DA-6E89-49F1-A8F9-F367127A02D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5" name="Text Box 64">
          <a:extLst>
            <a:ext uri="{FF2B5EF4-FFF2-40B4-BE49-F238E27FC236}">
              <a16:creationId xmlns:a16="http://schemas.microsoft.com/office/drawing/2014/main" id="{F6CCB9A8-1781-4960-B713-DCE66917476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6" name="Text Box 65">
          <a:extLst>
            <a:ext uri="{FF2B5EF4-FFF2-40B4-BE49-F238E27FC236}">
              <a16:creationId xmlns:a16="http://schemas.microsoft.com/office/drawing/2014/main" id="{81C093F7-AAA1-4269-98B5-7D66496FF0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7" name="Text Box 66">
          <a:extLst>
            <a:ext uri="{FF2B5EF4-FFF2-40B4-BE49-F238E27FC236}">
              <a16:creationId xmlns:a16="http://schemas.microsoft.com/office/drawing/2014/main" id="{E2CA9E7E-8E19-46CA-B2BB-C4D03F58880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448" name="Text Box 67">
          <a:extLst>
            <a:ext uri="{FF2B5EF4-FFF2-40B4-BE49-F238E27FC236}">
              <a16:creationId xmlns:a16="http://schemas.microsoft.com/office/drawing/2014/main" id="{03027045-FC15-4F9D-8AF3-0763393B38C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49" name="Text Box 17">
          <a:extLst>
            <a:ext uri="{FF2B5EF4-FFF2-40B4-BE49-F238E27FC236}">
              <a16:creationId xmlns:a16="http://schemas.microsoft.com/office/drawing/2014/main" id="{68FD2AE3-287F-4A9F-B33F-BE64CEA667AC}"/>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0" name="Text Box 18">
          <a:extLst>
            <a:ext uri="{FF2B5EF4-FFF2-40B4-BE49-F238E27FC236}">
              <a16:creationId xmlns:a16="http://schemas.microsoft.com/office/drawing/2014/main" id="{DC84FB2D-A506-4AAB-8769-EC776B294609}"/>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1" name="Text Box 19">
          <a:extLst>
            <a:ext uri="{FF2B5EF4-FFF2-40B4-BE49-F238E27FC236}">
              <a16:creationId xmlns:a16="http://schemas.microsoft.com/office/drawing/2014/main" id="{A13B4806-91F6-4379-8787-2A2D5B0BEAC2}"/>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2" name="Text Box 20">
          <a:extLst>
            <a:ext uri="{FF2B5EF4-FFF2-40B4-BE49-F238E27FC236}">
              <a16:creationId xmlns:a16="http://schemas.microsoft.com/office/drawing/2014/main" id="{945AF3C7-2D0B-4799-B021-245C029DEDE7}"/>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3" name="Text Box 21">
          <a:extLst>
            <a:ext uri="{FF2B5EF4-FFF2-40B4-BE49-F238E27FC236}">
              <a16:creationId xmlns:a16="http://schemas.microsoft.com/office/drawing/2014/main" id="{38BFC187-5ECF-4065-84E4-0059466A007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4" name="Text Box 22">
          <a:extLst>
            <a:ext uri="{FF2B5EF4-FFF2-40B4-BE49-F238E27FC236}">
              <a16:creationId xmlns:a16="http://schemas.microsoft.com/office/drawing/2014/main" id="{E178647D-1170-48E9-830F-86188E1D356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5" name="Text Box 23">
          <a:extLst>
            <a:ext uri="{FF2B5EF4-FFF2-40B4-BE49-F238E27FC236}">
              <a16:creationId xmlns:a16="http://schemas.microsoft.com/office/drawing/2014/main" id="{D5648F37-EFFF-4206-BC72-AB796923B5B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6" name="Text Box 24">
          <a:extLst>
            <a:ext uri="{FF2B5EF4-FFF2-40B4-BE49-F238E27FC236}">
              <a16:creationId xmlns:a16="http://schemas.microsoft.com/office/drawing/2014/main" id="{009D0219-7690-413B-84F3-48C077DAEBA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7" name="Text Box 25">
          <a:extLst>
            <a:ext uri="{FF2B5EF4-FFF2-40B4-BE49-F238E27FC236}">
              <a16:creationId xmlns:a16="http://schemas.microsoft.com/office/drawing/2014/main" id="{B8044374-4C2E-460C-B037-A16454DEDA9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8" name="Text Box 26">
          <a:extLst>
            <a:ext uri="{FF2B5EF4-FFF2-40B4-BE49-F238E27FC236}">
              <a16:creationId xmlns:a16="http://schemas.microsoft.com/office/drawing/2014/main" id="{942923C8-A436-4978-A2C7-F221B3A00791}"/>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59" name="Text Box 27">
          <a:extLst>
            <a:ext uri="{FF2B5EF4-FFF2-40B4-BE49-F238E27FC236}">
              <a16:creationId xmlns:a16="http://schemas.microsoft.com/office/drawing/2014/main" id="{1619927A-432A-477A-B5C5-3E6249D67E26}"/>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0" name="Text Box 28">
          <a:extLst>
            <a:ext uri="{FF2B5EF4-FFF2-40B4-BE49-F238E27FC236}">
              <a16:creationId xmlns:a16="http://schemas.microsoft.com/office/drawing/2014/main" id="{C73FB6E1-E546-42A6-ADBB-ABBDBC472746}"/>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1" name="Text Box 29">
          <a:extLst>
            <a:ext uri="{FF2B5EF4-FFF2-40B4-BE49-F238E27FC236}">
              <a16:creationId xmlns:a16="http://schemas.microsoft.com/office/drawing/2014/main" id="{E34F04C6-B9D5-4D44-8E62-47F5C099607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2" name="Text Box 30">
          <a:extLst>
            <a:ext uri="{FF2B5EF4-FFF2-40B4-BE49-F238E27FC236}">
              <a16:creationId xmlns:a16="http://schemas.microsoft.com/office/drawing/2014/main" id="{3D852DEE-EF29-4BF2-97AE-81089278AAC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3" name="Text Box 31">
          <a:extLst>
            <a:ext uri="{FF2B5EF4-FFF2-40B4-BE49-F238E27FC236}">
              <a16:creationId xmlns:a16="http://schemas.microsoft.com/office/drawing/2014/main" id="{343F127A-0129-4DCD-9AFE-DCE3F7DCE22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4" name="Text Box 32">
          <a:extLst>
            <a:ext uri="{FF2B5EF4-FFF2-40B4-BE49-F238E27FC236}">
              <a16:creationId xmlns:a16="http://schemas.microsoft.com/office/drawing/2014/main" id="{42189494-6972-45A3-9195-0EF34C482BF8}"/>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5" name="Text Box 33">
          <a:extLst>
            <a:ext uri="{FF2B5EF4-FFF2-40B4-BE49-F238E27FC236}">
              <a16:creationId xmlns:a16="http://schemas.microsoft.com/office/drawing/2014/main" id="{242F09A1-8876-4B1D-A9E3-36A1F50F8ADA}"/>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6" name="Text Box 34">
          <a:extLst>
            <a:ext uri="{FF2B5EF4-FFF2-40B4-BE49-F238E27FC236}">
              <a16:creationId xmlns:a16="http://schemas.microsoft.com/office/drawing/2014/main" id="{715429F8-DDD4-47E0-A848-D329D2DD280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7" name="Text Box 35">
          <a:extLst>
            <a:ext uri="{FF2B5EF4-FFF2-40B4-BE49-F238E27FC236}">
              <a16:creationId xmlns:a16="http://schemas.microsoft.com/office/drawing/2014/main" id="{70750369-289E-4A14-B7DE-E4447F78BBB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8" name="Text Box 36">
          <a:extLst>
            <a:ext uri="{FF2B5EF4-FFF2-40B4-BE49-F238E27FC236}">
              <a16:creationId xmlns:a16="http://schemas.microsoft.com/office/drawing/2014/main" id="{9B24426B-0653-4B4D-8725-767029F5A31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69" name="Text Box 37">
          <a:extLst>
            <a:ext uri="{FF2B5EF4-FFF2-40B4-BE49-F238E27FC236}">
              <a16:creationId xmlns:a16="http://schemas.microsoft.com/office/drawing/2014/main" id="{FF90E398-6CAE-4544-A043-15F06DDCC78F}"/>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0" name="Text Box 38">
          <a:extLst>
            <a:ext uri="{FF2B5EF4-FFF2-40B4-BE49-F238E27FC236}">
              <a16:creationId xmlns:a16="http://schemas.microsoft.com/office/drawing/2014/main" id="{34CAB683-1F78-4A31-AD80-CAC24834CB5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1" name="Text Box 39">
          <a:extLst>
            <a:ext uri="{FF2B5EF4-FFF2-40B4-BE49-F238E27FC236}">
              <a16:creationId xmlns:a16="http://schemas.microsoft.com/office/drawing/2014/main" id="{1C003BC9-CABD-4BD3-8326-8676D70F3D2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2" name="Text Box 40">
          <a:extLst>
            <a:ext uri="{FF2B5EF4-FFF2-40B4-BE49-F238E27FC236}">
              <a16:creationId xmlns:a16="http://schemas.microsoft.com/office/drawing/2014/main" id="{FFCFDE33-B6CB-4ED0-9546-26FD08BAC7D3}"/>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3" name="Text Box 41">
          <a:extLst>
            <a:ext uri="{FF2B5EF4-FFF2-40B4-BE49-F238E27FC236}">
              <a16:creationId xmlns:a16="http://schemas.microsoft.com/office/drawing/2014/main" id="{5DF3EEEF-86EB-42A6-8106-5F78A237884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4" name="Text Box 42">
          <a:extLst>
            <a:ext uri="{FF2B5EF4-FFF2-40B4-BE49-F238E27FC236}">
              <a16:creationId xmlns:a16="http://schemas.microsoft.com/office/drawing/2014/main" id="{D9E59C6A-8527-4B36-B373-88E7C41FA927}"/>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5" name="Text Box 43">
          <a:extLst>
            <a:ext uri="{FF2B5EF4-FFF2-40B4-BE49-F238E27FC236}">
              <a16:creationId xmlns:a16="http://schemas.microsoft.com/office/drawing/2014/main" id="{D5C53D91-0AAC-4FE8-B902-5569C9420642}"/>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6" name="Text Box 44">
          <a:extLst>
            <a:ext uri="{FF2B5EF4-FFF2-40B4-BE49-F238E27FC236}">
              <a16:creationId xmlns:a16="http://schemas.microsoft.com/office/drawing/2014/main" id="{4DED98FA-B5B8-4C90-8D93-7961580ECC8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7" name="Text Box 45">
          <a:extLst>
            <a:ext uri="{FF2B5EF4-FFF2-40B4-BE49-F238E27FC236}">
              <a16:creationId xmlns:a16="http://schemas.microsoft.com/office/drawing/2014/main" id="{54193E2A-9632-47BE-8AE5-E34A7A512190}"/>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8" name="Text Box 46">
          <a:extLst>
            <a:ext uri="{FF2B5EF4-FFF2-40B4-BE49-F238E27FC236}">
              <a16:creationId xmlns:a16="http://schemas.microsoft.com/office/drawing/2014/main" id="{FE7FA895-F7A2-4869-9FCD-EAC38159930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79" name="Text Box 47">
          <a:extLst>
            <a:ext uri="{FF2B5EF4-FFF2-40B4-BE49-F238E27FC236}">
              <a16:creationId xmlns:a16="http://schemas.microsoft.com/office/drawing/2014/main" id="{1A7CCE36-3705-4426-80E7-B7263C07C118}"/>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0" name="Text Box 48">
          <a:extLst>
            <a:ext uri="{FF2B5EF4-FFF2-40B4-BE49-F238E27FC236}">
              <a16:creationId xmlns:a16="http://schemas.microsoft.com/office/drawing/2014/main" id="{065B928B-A425-4A11-BA94-3C037A0669EA}"/>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1" name="Text Box 49">
          <a:extLst>
            <a:ext uri="{FF2B5EF4-FFF2-40B4-BE49-F238E27FC236}">
              <a16:creationId xmlns:a16="http://schemas.microsoft.com/office/drawing/2014/main" id="{32F0D205-C868-413E-B7FC-FD14BEB3ABD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2" name="Text Box 50">
          <a:extLst>
            <a:ext uri="{FF2B5EF4-FFF2-40B4-BE49-F238E27FC236}">
              <a16:creationId xmlns:a16="http://schemas.microsoft.com/office/drawing/2014/main" id="{ED71E5EB-17CF-48D6-A171-861A694EAF6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3" name="Text Box 51">
          <a:extLst>
            <a:ext uri="{FF2B5EF4-FFF2-40B4-BE49-F238E27FC236}">
              <a16:creationId xmlns:a16="http://schemas.microsoft.com/office/drawing/2014/main" id="{5377D2B6-17AE-4C27-A8F1-DB130F97C1C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4" name="Text Box 52">
          <a:extLst>
            <a:ext uri="{FF2B5EF4-FFF2-40B4-BE49-F238E27FC236}">
              <a16:creationId xmlns:a16="http://schemas.microsoft.com/office/drawing/2014/main" id="{468223DB-B805-42CB-AC2D-DFC7F2146891}"/>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5" name="Text Box 53">
          <a:extLst>
            <a:ext uri="{FF2B5EF4-FFF2-40B4-BE49-F238E27FC236}">
              <a16:creationId xmlns:a16="http://schemas.microsoft.com/office/drawing/2014/main" id="{51C95299-217A-4BD7-84A0-169C163382E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6" name="Text Box 54">
          <a:extLst>
            <a:ext uri="{FF2B5EF4-FFF2-40B4-BE49-F238E27FC236}">
              <a16:creationId xmlns:a16="http://schemas.microsoft.com/office/drawing/2014/main" id="{A1982C42-0028-4381-961F-7C6AFC13CBE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7" name="Text Box 55">
          <a:extLst>
            <a:ext uri="{FF2B5EF4-FFF2-40B4-BE49-F238E27FC236}">
              <a16:creationId xmlns:a16="http://schemas.microsoft.com/office/drawing/2014/main" id="{A8DF7BA1-A97F-4425-A4DA-EABC05FA785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8" name="Text Box 56">
          <a:extLst>
            <a:ext uri="{FF2B5EF4-FFF2-40B4-BE49-F238E27FC236}">
              <a16:creationId xmlns:a16="http://schemas.microsoft.com/office/drawing/2014/main" id="{D56CC06C-BF96-4C2F-B6E5-F7B0C891012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89" name="Text Box 57">
          <a:extLst>
            <a:ext uri="{FF2B5EF4-FFF2-40B4-BE49-F238E27FC236}">
              <a16:creationId xmlns:a16="http://schemas.microsoft.com/office/drawing/2014/main" id="{9889DE69-76AA-496F-A8B3-3C5307BEFE3E}"/>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0" name="Text Box 58">
          <a:extLst>
            <a:ext uri="{FF2B5EF4-FFF2-40B4-BE49-F238E27FC236}">
              <a16:creationId xmlns:a16="http://schemas.microsoft.com/office/drawing/2014/main" id="{D49BEBA6-6BC9-478F-AB09-3FBCEFD38E84}"/>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1" name="Text Box 59">
          <a:extLst>
            <a:ext uri="{FF2B5EF4-FFF2-40B4-BE49-F238E27FC236}">
              <a16:creationId xmlns:a16="http://schemas.microsoft.com/office/drawing/2014/main" id="{35D85E36-D5C8-42EE-BD01-45462ABD950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2" name="Text Box 60">
          <a:extLst>
            <a:ext uri="{FF2B5EF4-FFF2-40B4-BE49-F238E27FC236}">
              <a16:creationId xmlns:a16="http://schemas.microsoft.com/office/drawing/2014/main" id="{B1679B1C-49F9-41C1-945C-E909392E0819}"/>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3" name="Text Box 61">
          <a:extLst>
            <a:ext uri="{FF2B5EF4-FFF2-40B4-BE49-F238E27FC236}">
              <a16:creationId xmlns:a16="http://schemas.microsoft.com/office/drawing/2014/main" id="{0639823C-379E-4B72-8699-6288BA0CCDBB}"/>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4" name="Text Box 62">
          <a:extLst>
            <a:ext uri="{FF2B5EF4-FFF2-40B4-BE49-F238E27FC236}">
              <a16:creationId xmlns:a16="http://schemas.microsoft.com/office/drawing/2014/main" id="{6A771E5F-10DE-442F-B7CB-E428BD22D1D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5" name="Text Box 63">
          <a:extLst>
            <a:ext uri="{FF2B5EF4-FFF2-40B4-BE49-F238E27FC236}">
              <a16:creationId xmlns:a16="http://schemas.microsoft.com/office/drawing/2014/main" id="{DA8C8023-7714-48B0-AE9C-9B65BD4A1923}"/>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6" name="Text Box 64">
          <a:extLst>
            <a:ext uri="{FF2B5EF4-FFF2-40B4-BE49-F238E27FC236}">
              <a16:creationId xmlns:a16="http://schemas.microsoft.com/office/drawing/2014/main" id="{D85D2DF9-229F-44D8-AEDD-AB16CF1D8E08}"/>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7" name="Text Box 65">
          <a:extLst>
            <a:ext uri="{FF2B5EF4-FFF2-40B4-BE49-F238E27FC236}">
              <a16:creationId xmlns:a16="http://schemas.microsoft.com/office/drawing/2014/main" id="{4B61B320-E2E9-4564-9D80-E2608B1EC4A9}"/>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8" name="Text Box 66">
          <a:extLst>
            <a:ext uri="{FF2B5EF4-FFF2-40B4-BE49-F238E27FC236}">
              <a16:creationId xmlns:a16="http://schemas.microsoft.com/office/drawing/2014/main" id="{D6CB44EA-6A90-40CA-B279-65D61D91CDE5}"/>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38100</xdr:rowOff>
    </xdr:to>
    <xdr:sp macro="" textlink="">
      <xdr:nvSpPr>
        <xdr:cNvPr id="4499" name="Text Box 67">
          <a:extLst>
            <a:ext uri="{FF2B5EF4-FFF2-40B4-BE49-F238E27FC236}">
              <a16:creationId xmlns:a16="http://schemas.microsoft.com/office/drawing/2014/main" id="{00D47F51-B21A-4054-B47B-406E09C9528D}"/>
            </a:ext>
          </a:extLst>
        </xdr:cNvPr>
        <xdr:cNvSpPr txBox="1">
          <a:spLocks noChangeArrowheads="1"/>
        </xdr:cNvSpPr>
      </xdr:nvSpPr>
      <xdr:spPr bwMode="auto">
        <a:xfrm>
          <a:off x="4552950" y="65827275"/>
          <a:ext cx="762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0" name="Text Box 17">
          <a:extLst>
            <a:ext uri="{FF2B5EF4-FFF2-40B4-BE49-F238E27FC236}">
              <a16:creationId xmlns:a16="http://schemas.microsoft.com/office/drawing/2014/main" id="{61A2F5DB-AE8B-412B-AF91-F78DE060177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1" name="Text Box 18">
          <a:extLst>
            <a:ext uri="{FF2B5EF4-FFF2-40B4-BE49-F238E27FC236}">
              <a16:creationId xmlns:a16="http://schemas.microsoft.com/office/drawing/2014/main" id="{285C8192-1077-4E73-AB0D-9C06393D857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2" name="Text Box 19">
          <a:extLst>
            <a:ext uri="{FF2B5EF4-FFF2-40B4-BE49-F238E27FC236}">
              <a16:creationId xmlns:a16="http://schemas.microsoft.com/office/drawing/2014/main" id="{8B0A4798-8424-4CFB-A77B-41E61650CFF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3" name="Text Box 20">
          <a:extLst>
            <a:ext uri="{FF2B5EF4-FFF2-40B4-BE49-F238E27FC236}">
              <a16:creationId xmlns:a16="http://schemas.microsoft.com/office/drawing/2014/main" id="{DFB1AA6E-EF65-49B6-B7F8-438A5499D03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4" name="Text Box 21">
          <a:extLst>
            <a:ext uri="{FF2B5EF4-FFF2-40B4-BE49-F238E27FC236}">
              <a16:creationId xmlns:a16="http://schemas.microsoft.com/office/drawing/2014/main" id="{40540954-5717-4657-BFEF-E3CF9119D0C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5" name="Text Box 22">
          <a:extLst>
            <a:ext uri="{FF2B5EF4-FFF2-40B4-BE49-F238E27FC236}">
              <a16:creationId xmlns:a16="http://schemas.microsoft.com/office/drawing/2014/main" id="{29FED2CB-D10F-429D-B06E-EFF6FCA8E7D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6" name="Text Box 23">
          <a:extLst>
            <a:ext uri="{FF2B5EF4-FFF2-40B4-BE49-F238E27FC236}">
              <a16:creationId xmlns:a16="http://schemas.microsoft.com/office/drawing/2014/main" id="{F991410B-561E-45E1-A3BF-140A3551917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7" name="Text Box 24">
          <a:extLst>
            <a:ext uri="{FF2B5EF4-FFF2-40B4-BE49-F238E27FC236}">
              <a16:creationId xmlns:a16="http://schemas.microsoft.com/office/drawing/2014/main" id="{20B76386-CC65-4CD3-A840-2200B8BCFA1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8" name="Text Box 25">
          <a:extLst>
            <a:ext uri="{FF2B5EF4-FFF2-40B4-BE49-F238E27FC236}">
              <a16:creationId xmlns:a16="http://schemas.microsoft.com/office/drawing/2014/main" id="{C10E91E9-E903-4D88-B626-C7489635B39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09" name="Text Box 26">
          <a:extLst>
            <a:ext uri="{FF2B5EF4-FFF2-40B4-BE49-F238E27FC236}">
              <a16:creationId xmlns:a16="http://schemas.microsoft.com/office/drawing/2014/main" id="{886B87F5-C3B5-4086-AAC5-79F96178EE4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0" name="Text Box 27">
          <a:extLst>
            <a:ext uri="{FF2B5EF4-FFF2-40B4-BE49-F238E27FC236}">
              <a16:creationId xmlns:a16="http://schemas.microsoft.com/office/drawing/2014/main" id="{E8548A0E-C7E8-4CD1-B748-9B05DE22899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1" name="Text Box 28">
          <a:extLst>
            <a:ext uri="{FF2B5EF4-FFF2-40B4-BE49-F238E27FC236}">
              <a16:creationId xmlns:a16="http://schemas.microsoft.com/office/drawing/2014/main" id="{528A3749-10FA-4A1C-9932-5CD6A278983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2" name="Text Box 29">
          <a:extLst>
            <a:ext uri="{FF2B5EF4-FFF2-40B4-BE49-F238E27FC236}">
              <a16:creationId xmlns:a16="http://schemas.microsoft.com/office/drawing/2014/main" id="{9A7D860A-9BFF-4784-9BA3-5DD5E64CB05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3" name="Text Box 30">
          <a:extLst>
            <a:ext uri="{FF2B5EF4-FFF2-40B4-BE49-F238E27FC236}">
              <a16:creationId xmlns:a16="http://schemas.microsoft.com/office/drawing/2014/main" id="{15F2B1C8-7DCD-4FF8-896C-E6A85D0C2DC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4" name="Text Box 31">
          <a:extLst>
            <a:ext uri="{FF2B5EF4-FFF2-40B4-BE49-F238E27FC236}">
              <a16:creationId xmlns:a16="http://schemas.microsoft.com/office/drawing/2014/main" id="{525968B0-15FF-418E-B0BE-749BE5D0EED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5" name="Text Box 32">
          <a:extLst>
            <a:ext uri="{FF2B5EF4-FFF2-40B4-BE49-F238E27FC236}">
              <a16:creationId xmlns:a16="http://schemas.microsoft.com/office/drawing/2014/main" id="{EDD19364-AE9A-4D79-8CE3-D74A62F10C8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6" name="Text Box 33">
          <a:extLst>
            <a:ext uri="{FF2B5EF4-FFF2-40B4-BE49-F238E27FC236}">
              <a16:creationId xmlns:a16="http://schemas.microsoft.com/office/drawing/2014/main" id="{CC1F9BDB-240E-4EFF-8914-21A39A6B018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7" name="Text Box 34">
          <a:extLst>
            <a:ext uri="{FF2B5EF4-FFF2-40B4-BE49-F238E27FC236}">
              <a16:creationId xmlns:a16="http://schemas.microsoft.com/office/drawing/2014/main" id="{F884954A-B19A-45F3-B868-80F647640B1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8" name="Text Box 35">
          <a:extLst>
            <a:ext uri="{FF2B5EF4-FFF2-40B4-BE49-F238E27FC236}">
              <a16:creationId xmlns:a16="http://schemas.microsoft.com/office/drawing/2014/main" id="{10BD4AE4-E365-4324-8047-F3E464C04DA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19" name="Text Box 36">
          <a:extLst>
            <a:ext uri="{FF2B5EF4-FFF2-40B4-BE49-F238E27FC236}">
              <a16:creationId xmlns:a16="http://schemas.microsoft.com/office/drawing/2014/main" id="{81ED308E-5440-4370-83D2-74E10B34BB0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0" name="Text Box 37">
          <a:extLst>
            <a:ext uri="{FF2B5EF4-FFF2-40B4-BE49-F238E27FC236}">
              <a16:creationId xmlns:a16="http://schemas.microsoft.com/office/drawing/2014/main" id="{F31D33AD-2A3F-4A30-BEE8-CDA98BB3EB4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1" name="Text Box 38">
          <a:extLst>
            <a:ext uri="{FF2B5EF4-FFF2-40B4-BE49-F238E27FC236}">
              <a16:creationId xmlns:a16="http://schemas.microsoft.com/office/drawing/2014/main" id="{02D04683-B012-42F3-B3CA-A263A855B09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2" name="Text Box 39">
          <a:extLst>
            <a:ext uri="{FF2B5EF4-FFF2-40B4-BE49-F238E27FC236}">
              <a16:creationId xmlns:a16="http://schemas.microsoft.com/office/drawing/2014/main" id="{A64EC6EB-9E1F-4F26-BF57-275F11341A2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3" name="Text Box 40">
          <a:extLst>
            <a:ext uri="{FF2B5EF4-FFF2-40B4-BE49-F238E27FC236}">
              <a16:creationId xmlns:a16="http://schemas.microsoft.com/office/drawing/2014/main" id="{2ECD9380-17F4-4115-AD5C-DB4387EAC23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4" name="Text Box 41">
          <a:extLst>
            <a:ext uri="{FF2B5EF4-FFF2-40B4-BE49-F238E27FC236}">
              <a16:creationId xmlns:a16="http://schemas.microsoft.com/office/drawing/2014/main" id="{0098F2CE-CEFF-49E6-8840-7550092A9D7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5" name="Text Box 42">
          <a:extLst>
            <a:ext uri="{FF2B5EF4-FFF2-40B4-BE49-F238E27FC236}">
              <a16:creationId xmlns:a16="http://schemas.microsoft.com/office/drawing/2014/main" id="{07629FB5-0301-44EC-9E21-7D9F1A22672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6" name="Text Box 43">
          <a:extLst>
            <a:ext uri="{FF2B5EF4-FFF2-40B4-BE49-F238E27FC236}">
              <a16:creationId xmlns:a16="http://schemas.microsoft.com/office/drawing/2014/main" id="{919E428B-1DB5-4A79-BB06-2E49E4F09CB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7" name="Text Box 44">
          <a:extLst>
            <a:ext uri="{FF2B5EF4-FFF2-40B4-BE49-F238E27FC236}">
              <a16:creationId xmlns:a16="http://schemas.microsoft.com/office/drawing/2014/main" id="{AF562EEE-AA07-46C8-8B9F-CF00AA3532F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8" name="Text Box 45">
          <a:extLst>
            <a:ext uri="{FF2B5EF4-FFF2-40B4-BE49-F238E27FC236}">
              <a16:creationId xmlns:a16="http://schemas.microsoft.com/office/drawing/2014/main" id="{5C7584D3-63A2-47ED-9188-E01C86CA48F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29" name="Text Box 46">
          <a:extLst>
            <a:ext uri="{FF2B5EF4-FFF2-40B4-BE49-F238E27FC236}">
              <a16:creationId xmlns:a16="http://schemas.microsoft.com/office/drawing/2014/main" id="{0D1A4588-9576-4ED0-B188-5E750B97888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0" name="Text Box 47">
          <a:extLst>
            <a:ext uri="{FF2B5EF4-FFF2-40B4-BE49-F238E27FC236}">
              <a16:creationId xmlns:a16="http://schemas.microsoft.com/office/drawing/2014/main" id="{2636F4EE-3B0E-49F2-A974-D1F7520D594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1" name="Text Box 48">
          <a:extLst>
            <a:ext uri="{FF2B5EF4-FFF2-40B4-BE49-F238E27FC236}">
              <a16:creationId xmlns:a16="http://schemas.microsoft.com/office/drawing/2014/main" id="{F8613CF1-71F3-48EA-95C3-B11B96F0B54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2" name="Text Box 49">
          <a:extLst>
            <a:ext uri="{FF2B5EF4-FFF2-40B4-BE49-F238E27FC236}">
              <a16:creationId xmlns:a16="http://schemas.microsoft.com/office/drawing/2014/main" id="{B945A25A-5A5D-47D1-960A-261438FE506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3" name="Text Box 50">
          <a:extLst>
            <a:ext uri="{FF2B5EF4-FFF2-40B4-BE49-F238E27FC236}">
              <a16:creationId xmlns:a16="http://schemas.microsoft.com/office/drawing/2014/main" id="{93633F84-FD66-492A-BFEB-B153A3F9B4B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4" name="Text Box 51">
          <a:extLst>
            <a:ext uri="{FF2B5EF4-FFF2-40B4-BE49-F238E27FC236}">
              <a16:creationId xmlns:a16="http://schemas.microsoft.com/office/drawing/2014/main" id="{366C1AD0-16BB-492B-AC0B-DB5522C68DD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5" name="Text Box 52">
          <a:extLst>
            <a:ext uri="{FF2B5EF4-FFF2-40B4-BE49-F238E27FC236}">
              <a16:creationId xmlns:a16="http://schemas.microsoft.com/office/drawing/2014/main" id="{7D17F6BA-E0A2-494E-8093-B465D06C649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6" name="Text Box 53">
          <a:extLst>
            <a:ext uri="{FF2B5EF4-FFF2-40B4-BE49-F238E27FC236}">
              <a16:creationId xmlns:a16="http://schemas.microsoft.com/office/drawing/2014/main" id="{F5B66A48-6A50-4391-872C-B550354D39D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7" name="Text Box 54">
          <a:extLst>
            <a:ext uri="{FF2B5EF4-FFF2-40B4-BE49-F238E27FC236}">
              <a16:creationId xmlns:a16="http://schemas.microsoft.com/office/drawing/2014/main" id="{6F722B07-8800-4998-B805-60A784F55D5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8" name="Text Box 55">
          <a:extLst>
            <a:ext uri="{FF2B5EF4-FFF2-40B4-BE49-F238E27FC236}">
              <a16:creationId xmlns:a16="http://schemas.microsoft.com/office/drawing/2014/main" id="{9EF6DA31-3C30-435F-B4FE-499E986A2E9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39" name="Text Box 56">
          <a:extLst>
            <a:ext uri="{FF2B5EF4-FFF2-40B4-BE49-F238E27FC236}">
              <a16:creationId xmlns:a16="http://schemas.microsoft.com/office/drawing/2014/main" id="{573374DE-819B-48B5-8599-8D9DEE84798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0" name="Text Box 57">
          <a:extLst>
            <a:ext uri="{FF2B5EF4-FFF2-40B4-BE49-F238E27FC236}">
              <a16:creationId xmlns:a16="http://schemas.microsoft.com/office/drawing/2014/main" id="{8974140A-A66C-4B6D-A2DC-71ECC055660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1" name="Text Box 58">
          <a:extLst>
            <a:ext uri="{FF2B5EF4-FFF2-40B4-BE49-F238E27FC236}">
              <a16:creationId xmlns:a16="http://schemas.microsoft.com/office/drawing/2014/main" id="{666C585B-6CC2-4336-8644-2169B214942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2" name="Text Box 59">
          <a:extLst>
            <a:ext uri="{FF2B5EF4-FFF2-40B4-BE49-F238E27FC236}">
              <a16:creationId xmlns:a16="http://schemas.microsoft.com/office/drawing/2014/main" id="{930961A9-3057-48B7-AA40-AF2DD58FA09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3" name="Text Box 60">
          <a:extLst>
            <a:ext uri="{FF2B5EF4-FFF2-40B4-BE49-F238E27FC236}">
              <a16:creationId xmlns:a16="http://schemas.microsoft.com/office/drawing/2014/main" id="{9812BAB5-52DF-4FF9-A1AF-06633968BD3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4" name="Text Box 61">
          <a:extLst>
            <a:ext uri="{FF2B5EF4-FFF2-40B4-BE49-F238E27FC236}">
              <a16:creationId xmlns:a16="http://schemas.microsoft.com/office/drawing/2014/main" id="{3B898EF8-3948-4BCC-A053-283745FAA17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5" name="Text Box 62">
          <a:extLst>
            <a:ext uri="{FF2B5EF4-FFF2-40B4-BE49-F238E27FC236}">
              <a16:creationId xmlns:a16="http://schemas.microsoft.com/office/drawing/2014/main" id="{41676A0E-92F7-47F9-B358-4145F4CB7D8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6" name="Text Box 63">
          <a:extLst>
            <a:ext uri="{FF2B5EF4-FFF2-40B4-BE49-F238E27FC236}">
              <a16:creationId xmlns:a16="http://schemas.microsoft.com/office/drawing/2014/main" id="{0AF6C016-6FB6-46F3-BA17-2F695A49475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7" name="Text Box 64">
          <a:extLst>
            <a:ext uri="{FF2B5EF4-FFF2-40B4-BE49-F238E27FC236}">
              <a16:creationId xmlns:a16="http://schemas.microsoft.com/office/drawing/2014/main" id="{303BED0A-02EF-472E-9F29-BCB4165B107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8" name="Text Box 65">
          <a:extLst>
            <a:ext uri="{FF2B5EF4-FFF2-40B4-BE49-F238E27FC236}">
              <a16:creationId xmlns:a16="http://schemas.microsoft.com/office/drawing/2014/main" id="{2DE9EC94-4DD7-412F-B633-12D57D9F33B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49" name="Text Box 66">
          <a:extLst>
            <a:ext uri="{FF2B5EF4-FFF2-40B4-BE49-F238E27FC236}">
              <a16:creationId xmlns:a16="http://schemas.microsoft.com/office/drawing/2014/main" id="{D829B6E3-622E-44C1-BD5E-C637777FAC6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550" name="Text Box 67">
          <a:extLst>
            <a:ext uri="{FF2B5EF4-FFF2-40B4-BE49-F238E27FC236}">
              <a16:creationId xmlns:a16="http://schemas.microsoft.com/office/drawing/2014/main" id="{42A0042A-60D1-4B60-95F6-9F206CDC354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1" name="Text Box 17">
          <a:extLst>
            <a:ext uri="{FF2B5EF4-FFF2-40B4-BE49-F238E27FC236}">
              <a16:creationId xmlns:a16="http://schemas.microsoft.com/office/drawing/2014/main" id="{E2781465-58AB-406D-8D86-D0B7627C73F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2" name="Text Box 18">
          <a:extLst>
            <a:ext uri="{FF2B5EF4-FFF2-40B4-BE49-F238E27FC236}">
              <a16:creationId xmlns:a16="http://schemas.microsoft.com/office/drawing/2014/main" id="{65B66B8F-6DB6-4AD1-9BB9-3D6AEBB5892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3" name="Text Box 19">
          <a:extLst>
            <a:ext uri="{FF2B5EF4-FFF2-40B4-BE49-F238E27FC236}">
              <a16:creationId xmlns:a16="http://schemas.microsoft.com/office/drawing/2014/main" id="{AC7E0065-2E68-4BE1-8651-DCA820E3855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4" name="Text Box 20">
          <a:extLst>
            <a:ext uri="{FF2B5EF4-FFF2-40B4-BE49-F238E27FC236}">
              <a16:creationId xmlns:a16="http://schemas.microsoft.com/office/drawing/2014/main" id="{976605FF-B9E3-41EC-B669-E33504D9E32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5" name="Text Box 21">
          <a:extLst>
            <a:ext uri="{FF2B5EF4-FFF2-40B4-BE49-F238E27FC236}">
              <a16:creationId xmlns:a16="http://schemas.microsoft.com/office/drawing/2014/main" id="{13694715-D351-4087-9F71-085AFAFDEA2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6" name="Text Box 22">
          <a:extLst>
            <a:ext uri="{FF2B5EF4-FFF2-40B4-BE49-F238E27FC236}">
              <a16:creationId xmlns:a16="http://schemas.microsoft.com/office/drawing/2014/main" id="{FF7DC2D4-6BA6-4F95-A26E-A6A3FC08EB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7" name="Text Box 23">
          <a:extLst>
            <a:ext uri="{FF2B5EF4-FFF2-40B4-BE49-F238E27FC236}">
              <a16:creationId xmlns:a16="http://schemas.microsoft.com/office/drawing/2014/main" id="{9E5ECAA2-8DFC-4209-BB40-75E5AFFC50D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8" name="Text Box 24">
          <a:extLst>
            <a:ext uri="{FF2B5EF4-FFF2-40B4-BE49-F238E27FC236}">
              <a16:creationId xmlns:a16="http://schemas.microsoft.com/office/drawing/2014/main" id="{12883A82-5C01-4B6B-AF37-B701E344D95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59" name="Text Box 25">
          <a:extLst>
            <a:ext uri="{FF2B5EF4-FFF2-40B4-BE49-F238E27FC236}">
              <a16:creationId xmlns:a16="http://schemas.microsoft.com/office/drawing/2014/main" id="{A1E29165-44BE-490E-8054-6E4F4BB9F79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0" name="Text Box 26">
          <a:extLst>
            <a:ext uri="{FF2B5EF4-FFF2-40B4-BE49-F238E27FC236}">
              <a16:creationId xmlns:a16="http://schemas.microsoft.com/office/drawing/2014/main" id="{5C620F8F-CE45-4F67-A6B0-B565DC2D366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1" name="Text Box 27">
          <a:extLst>
            <a:ext uri="{FF2B5EF4-FFF2-40B4-BE49-F238E27FC236}">
              <a16:creationId xmlns:a16="http://schemas.microsoft.com/office/drawing/2014/main" id="{31163185-DA82-4E67-B08D-513A94C365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2" name="Text Box 28">
          <a:extLst>
            <a:ext uri="{FF2B5EF4-FFF2-40B4-BE49-F238E27FC236}">
              <a16:creationId xmlns:a16="http://schemas.microsoft.com/office/drawing/2014/main" id="{F16DE395-C5AD-4A1D-B3E7-CBCC40862A7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3" name="Text Box 29">
          <a:extLst>
            <a:ext uri="{FF2B5EF4-FFF2-40B4-BE49-F238E27FC236}">
              <a16:creationId xmlns:a16="http://schemas.microsoft.com/office/drawing/2014/main" id="{BCA3C8BF-B533-4705-B24B-4FE0ABE058E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4" name="Text Box 30">
          <a:extLst>
            <a:ext uri="{FF2B5EF4-FFF2-40B4-BE49-F238E27FC236}">
              <a16:creationId xmlns:a16="http://schemas.microsoft.com/office/drawing/2014/main" id="{0D26C8BC-82CC-4D8A-86F6-1AA2809F570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5" name="Text Box 31">
          <a:extLst>
            <a:ext uri="{FF2B5EF4-FFF2-40B4-BE49-F238E27FC236}">
              <a16:creationId xmlns:a16="http://schemas.microsoft.com/office/drawing/2014/main" id="{56613E68-1546-4BE6-B186-C77708EA8FA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6" name="Text Box 32">
          <a:extLst>
            <a:ext uri="{FF2B5EF4-FFF2-40B4-BE49-F238E27FC236}">
              <a16:creationId xmlns:a16="http://schemas.microsoft.com/office/drawing/2014/main" id="{E31C4DA7-C758-4B08-88A1-8A325CC3C40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7" name="Text Box 33">
          <a:extLst>
            <a:ext uri="{FF2B5EF4-FFF2-40B4-BE49-F238E27FC236}">
              <a16:creationId xmlns:a16="http://schemas.microsoft.com/office/drawing/2014/main" id="{A5F27AB2-ED43-4A75-ABAA-B0BF386C667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8" name="Text Box 34">
          <a:extLst>
            <a:ext uri="{FF2B5EF4-FFF2-40B4-BE49-F238E27FC236}">
              <a16:creationId xmlns:a16="http://schemas.microsoft.com/office/drawing/2014/main" id="{988FBB49-7DAA-496F-B009-724A41A5CB3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69" name="Text Box 35">
          <a:extLst>
            <a:ext uri="{FF2B5EF4-FFF2-40B4-BE49-F238E27FC236}">
              <a16:creationId xmlns:a16="http://schemas.microsoft.com/office/drawing/2014/main" id="{057F2AFE-3648-4989-B927-2291DB0DDF5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0" name="Text Box 36">
          <a:extLst>
            <a:ext uri="{FF2B5EF4-FFF2-40B4-BE49-F238E27FC236}">
              <a16:creationId xmlns:a16="http://schemas.microsoft.com/office/drawing/2014/main" id="{110BA8D3-5359-4FC6-98A0-6BC48DF4ED8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1" name="Text Box 37">
          <a:extLst>
            <a:ext uri="{FF2B5EF4-FFF2-40B4-BE49-F238E27FC236}">
              <a16:creationId xmlns:a16="http://schemas.microsoft.com/office/drawing/2014/main" id="{7CBC59C3-ECC1-4B60-B16A-1E6C91E568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2" name="Text Box 38">
          <a:extLst>
            <a:ext uri="{FF2B5EF4-FFF2-40B4-BE49-F238E27FC236}">
              <a16:creationId xmlns:a16="http://schemas.microsoft.com/office/drawing/2014/main" id="{96A08420-90B7-4497-888A-BBEF892243C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3" name="Text Box 39">
          <a:extLst>
            <a:ext uri="{FF2B5EF4-FFF2-40B4-BE49-F238E27FC236}">
              <a16:creationId xmlns:a16="http://schemas.microsoft.com/office/drawing/2014/main" id="{9C28B268-2FF8-4B0D-916E-24A1A104BC0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4" name="Text Box 40">
          <a:extLst>
            <a:ext uri="{FF2B5EF4-FFF2-40B4-BE49-F238E27FC236}">
              <a16:creationId xmlns:a16="http://schemas.microsoft.com/office/drawing/2014/main" id="{42FEC43E-65B7-491D-99D6-DFEC56E745D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5" name="Text Box 41">
          <a:extLst>
            <a:ext uri="{FF2B5EF4-FFF2-40B4-BE49-F238E27FC236}">
              <a16:creationId xmlns:a16="http://schemas.microsoft.com/office/drawing/2014/main" id="{5261E864-A3A9-411C-8E35-3AEA67FC8DA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6" name="Text Box 42">
          <a:extLst>
            <a:ext uri="{FF2B5EF4-FFF2-40B4-BE49-F238E27FC236}">
              <a16:creationId xmlns:a16="http://schemas.microsoft.com/office/drawing/2014/main" id="{38CB8736-E8ED-456B-9450-199B630CDA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7" name="Text Box 43">
          <a:extLst>
            <a:ext uri="{FF2B5EF4-FFF2-40B4-BE49-F238E27FC236}">
              <a16:creationId xmlns:a16="http://schemas.microsoft.com/office/drawing/2014/main" id="{E963C363-D29B-4670-8AAF-19B3ED9AC95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8" name="Text Box 44">
          <a:extLst>
            <a:ext uri="{FF2B5EF4-FFF2-40B4-BE49-F238E27FC236}">
              <a16:creationId xmlns:a16="http://schemas.microsoft.com/office/drawing/2014/main" id="{25B6671D-E06D-4C49-AFD4-6EF6882A8B9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79" name="Text Box 45">
          <a:extLst>
            <a:ext uri="{FF2B5EF4-FFF2-40B4-BE49-F238E27FC236}">
              <a16:creationId xmlns:a16="http://schemas.microsoft.com/office/drawing/2014/main" id="{3BC4A913-8F82-4FB8-950A-51629FCC74E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0" name="Text Box 46">
          <a:extLst>
            <a:ext uri="{FF2B5EF4-FFF2-40B4-BE49-F238E27FC236}">
              <a16:creationId xmlns:a16="http://schemas.microsoft.com/office/drawing/2014/main" id="{F6B07741-4F00-4B8B-8CE7-937208C7724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1" name="Text Box 47">
          <a:extLst>
            <a:ext uri="{FF2B5EF4-FFF2-40B4-BE49-F238E27FC236}">
              <a16:creationId xmlns:a16="http://schemas.microsoft.com/office/drawing/2014/main" id="{238A6159-D7D3-4979-92B1-1E377541985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2" name="Text Box 48">
          <a:extLst>
            <a:ext uri="{FF2B5EF4-FFF2-40B4-BE49-F238E27FC236}">
              <a16:creationId xmlns:a16="http://schemas.microsoft.com/office/drawing/2014/main" id="{8A4D75FF-F15C-4235-882A-0CC64794269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3" name="Text Box 49">
          <a:extLst>
            <a:ext uri="{FF2B5EF4-FFF2-40B4-BE49-F238E27FC236}">
              <a16:creationId xmlns:a16="http://schemas.microsoft.com/office/drawing/2014/main" id="{6E5B1E5D-C2CE-4793-9D82-B9DB98F8274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4" name="Text Box 50">
          <a:extLst>
            <a:ext uri="{FF2B5EF4-FFF2-40B4-BE49-F238E27FC236}">
              <a16:creationId xmlns:a16="http://schemas.microsoft.com/office/drawing/2014/main" id="{8B3D73C9-41AA-4A0A-B052-485DFF60637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5" name="Text Box 51">
          <a:extLst>
            <a:ext uri="{FF2B5EF4-FFF2-40B4-BE49-F238E27FC236}">
              <a16:creationId xmlns:a16="http://schemas.microsoft.com/office/drawing/2014/main" id="{D6467A6C-A041-4151-9683-AE033B16BD6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6" name="Text Box 52">
          <a:extLst>
            <a:ext uri="{FF2B5EF4-FFF2-40B4-BE49-F238E27FC236}">
              <a16:creationId xmlns:a16="http://schemas.microsoft.com/office/drawing/2014/main" id="{6BC3AFFD-DB0C-4605-BF3E-6F2E34D6308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7" name="Text Box 53">
          <a:extLst>
            <a:ext uri="{FF2B5EF4-FFF2-40B4-BE49-F238E27FC236}">
              <a16:creationId xmlns:a16="http://schemas.microsoft.com/office/drawing/2014/main" id="{721D5FF0-08BD-48A0-9CE4-6828C966900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8" name="Text Box 54">
          <a:extLst>
            <a:ext uri="{FF2B5EF4-FFF2-40B4-BE49-F238E27FC236}">
              <a16:creationId xmlns:a16="http://schemas.microsoft.com/office/drawing/2014/main" id="{7094EE30-10B0-4418-9B0A-EF0D1D52BBA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89" name="Text Box 55">
          <a:extLst>
            <a:ext uri="{FF2B5EF4-FFF2-40B4-BE49-F238E27FC236}">
              <a16:creationId xmlns:a16="http://schemas.microsoft.com/office/drawing/2014/main" id="{DF740B74-F83E-4459-9E42-26533B71253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0" name="Text Box 56">
          <a:extLst>
            <a:ext uri="{FF2B5EF4-FFF2-40B4-BE49-F238E27FC236}">
              <a16:creationId xmlns:a16="http://schemas.microsoft.com/office/drawing/2014/main" id="{6EC589DA-3B72-4765-906F-A7CCA550951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1" name="Text Box 57">
          <a:extLst>
            <a:ext uri="{FF2B5EF4-FFF2-40B4-BE49-F238E27FC236}">
              <a16:creationId xmlns:a16="http://schemas.microsoft.com/office/drawing/2014/main" id="{C1C047C3-00AC-4045-9ADD-58A6276AEE4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2" name="Text Box 58">
          <a:extLst>
            <a:ext uri="{FF2B5EF4-FFF2-40B4-BE49-F238E27FC236}">
              <a16:creationId xmlns:a16="http://schemas.microsoft.com/office/drawing/2014/main" id="{DDCC6CB3-85A1-4237-8BFC-CC63AA300C1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3" name="Text Box 59">
          <a:extLst>
            <a:ext uri="{FF2B5EF4-FFF2-40B4-BE49-F238E27FC236}">
              <a16:creationId xmlns:a16="http://schemas.microsoft.com/office/drawing/2014/main" id="{DF05C55B-A827-4ACF-8906-54FB225BEF1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4" name="Text Box 60">
          <a:extLst>
            <a:ext uri="{FF2B5EF4-FFF2-40B4-BE49-F238E27FC236}">
              <a16:creationId xmlns:a16="http://schemas.microsoft.com/office/drawing/2014/main" id="{131982F4-83F7-4B51-B969-4F3FA38EA4A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5" name="Text Box 61">
          <a:extLst>
            <a:ext uri="{FF2B5EF4-FFF2-40B4-BE49-F238E27FC236}">
              <a16:creationId xmlns:a16="http://schemas.microsoft.com/office/drawing/2014/main" id="{3834F4FA-338B-46F3-9C4D-2E6EAD4D75C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6" name="Text Box 62">
          <a:extLst>
            <a:ext uri="{FF2B5EF4-FFF2-40B4-BE49-F238E27FC236}">
              <a16:creationId xmlns:a16="http://schemas.microsoft.com/office/drawing/2014/main" id="{D8BD53AD-5046-43C3-8DEF-2DD97D66C6E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7" name="Text Box 63">
          <a:extLst>
            <a:ext uri="{FF2B5EF4-FFF2-40B4-BE49-F238E27FC236}">
              <a16:creationId xmlns:a16="http://schemas.microsoft.com/office/drawing/2014/main" id="{C2A9B933-F9A9-4928-B81A-5590AFB700E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8" name="Text Box 64">
          <a:extLst>
            <a:ext uri="{FF2B5EF4-FFF2-40B4-BE49-F238E27FC236}">
              <a16:creationId xmlns:a16="http://schemas.microsoft.com/office/drawing/2014/main" id="{87C84543-B471-4D50-83B6-1A0A736C290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599" name="Text Box 65">
          <a:extLst>
            <a:ext uri="{FF2B5EF4-FFF2-40B4-BE49-F238E27FC236}">
              <a16:creationId xmlns:a16="http://schemas.microsoft.com/office/drawing/2014/main" id="{D501AE9C-F2E9-4D63-9F87-A7CAD4B6321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0" name="Text Box 66">
          <a:extLst>
            <a:ext uri="{FF2B5EF4-FFF2-40B4-BE49-F238E27FC236}">
              <a16:creationId xmlns:a16="http://schemas.microsoft.com/office/drawing/2014/main" id="{C7066660-2DD2-445B-83A4-9C82B983B25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1" name="Text Box 67">
          <a:extLst>
            <a:ext uri="{FF2B5EF4-FFF2-40B4-BE49-F238E27FC236}">
              <a16:creationId xmlns:a16="http://schemas.microsoft.com/office/drawing/2014/main" id="{C13B8774-3963-42C0-A81D-C5AD8D0F745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2" name="Text Box 17">
          <a:extLst>
            <a:ext uri="{FF2B5EF4-FFF2-40B4-BE49-F238E27FC236}">
              <a16:creationId xmlns:a16="http://schemas.microsoft.com/office/drawing/2014/main" id="{75539FF2-7306-4E2C-94EB-222953D7AA9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3" name="Text Box 18">
          <a:extLst>
            <a:ext uri="{FF2B5EF4-FFF2-40B4-BE49-F238E27FC236}">
              <a16:creationId xmlns:a16="http://schemas.microsoft.com/office/drawing/2014/main" id="{08F1E7E5-A3D8-45F2-BA30-D46B777A973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4" name="Text Box 19">
          <a:extLst>
            <a:ext uri="{FF2B5EF4-FFF2-40B4-BE49-F238E27FC236}">
              <a16:creationId xmlns:a16="http://schemas.microsoft.com/office/drawing/2014/main" id="{1C0577CC-32A4-44FF-8B63-07A5AE9C648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5" name="Text Box 20">
          <a:extLst>
            <a:ext uri="{FF2B5EF4-FFF2-40B4-BE49-F238E27FC236}">
              <a16:creationId xmlns:a16="http://schemas.microsoft.com/office/drawing/2014/main" id="{58D98EF5-C368-482B-926F-934638BDDA4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6" name="Text Box 21">
          <a:extLst>
            <a:ext uri="{FF2B5EF4-FFF2-40B4-BE49-F238E27FC236}">
              <a16:creationId xmlns:a16="http://schemas.microsoft.com/office/drawing/2014/main" id="{09557648-0B4C-4A99-8AB5-A36BF82BA01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7" name="Text Box 22">
          <a:extLst>
            <a:ext uri="{FF2B5EF4-FFF2-40B4-BE49-F238E27FC236}">
              <a16:creationId xmlns:a16="http://schemas.microsoft.com/office/drawing/2014/main" id="{E5F91D09-DE28-45F2-AC61-DDD5E8205B7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8" name="Text Box 23">
          <a:extLst>
            <a:ext uri="{FF2B5EF4-FFF2-40B4-BE49-F238E27FC236}">
              <a16:creationId xmlns:a16="http://schemas.microsoft.com/office/drawing/2014/main" id="{64FF7894-738C-4910-8721-5D8D6D44C1E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09" name="Text Box 24">
          <a:extLst>
            <a:ext uri="{FF2B5EF4-FFF2-40B4-BE49-F238E27FC236}">
              <a16:creationId xmlns:a16="http://schemas.microsoft.com/office/drawing/2014/main" id="{F7545744-AD30-4BB3-8B2E-45E9CD4B561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0" name="Text Box 25">
          <a:extLst>
            <a:ext uri="{FF2B5EF4-FFF2-40B4-BE49-F238E27FC236}">
              <a16:creationId xmlns:a16="http://schemas.microsoft.com/office/drawing/2014/main" id="{FC2E7636-E8A5-469A-8ED0-03AA09E7678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1" name="Text Box 26">
          <a:extLst>
            <a:ext uri="{FF2B5EF4-FFF2-40B4-BE49-F238E27FC236}">
              <a16:creationId xmlns:a16="http://schemas.microsoft.com/office/drawing/2014/main" id="{A7A0C4FC-8795-466A-AA11-97FA4253419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2" name="Text Box 27">
          <a:extLst>
            <a:ext uri="{FF2B5EF4-FFF2-40B4-BE49-F238E27FC236}">
              <a16:creationId xmlns:a16="http://schemas.microsoft.com/office/drawing/2014/main" id="{6B1C01EE-1BAC-4B1C-A924-88E0725F628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3" name="Text Box 28">
          <a:extLst>
            <a:ext uri="{FF2B5EF4-FFF2-40B4-BE49-F238E27FC236}">
              <a16:creationId xmlns:a16="http://schemas.microsoft.com/office/drawing/2014/main" id="{22A0A36B-7AAB-435A-BD33-F645CB136F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4" name="Text Box 29">
          <a:extLst>
            <a:ext uri="{FF2B5EF4-FFF2-40B4-BE49-F238E27FC236}">
              <a16:creationId xmlns:a16="http://schemas.microsoft.com/office/drawing/2014/main" id="{23B7CE24-8F93-4B0D-8C4C-18A9EC1DB03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5" name="Text Box 30">
          <a:extLst>
            <a:ext uri="{FF2B5EF4-FFF2-40B4-BE49-F238E27FC236}">
              <a16:creationId xmlns:a16="http://schemas.microsoft.com/office/drawing/2014/main" id="{6A78C539-FEC3-4033-85F3-4F8BE247C8A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6" name="Text Box 31">
          <a:extLst>
            <a:ext uri="{FF2B5EF4-FFF2-40B4-BE49-F238E27FC236}">
              <a16:creationId xmlns:a16="http://schemas.microsoft.com/office/drawing/2014/main" id="{16485644-2A53-4492-A251-DBBC1F377B5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7" name="Text Box 32">
          <a:extLst>
            <a:ext uri="{FF2B5EF4-FFF2-40B4-BE49-F238E27FC236}">
              <a16:creationId xmlns:a16="http://schemas.microsoft.com/office/drawing/2014/main" id="{56193AF8-4123-4320-9AEC-2A1AA8C26EF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8" name="Text Box 33">
          <a:extLst>
            <a:ext uri="{FF2B5EF4-FFF2-40B4-BE49-F238E27FC236}">
              <a16:creationId xmlns:a16="http://schemas.microsoft.com/office/drawing/2014/main" id="{DEF6EB69-389B-4F7D-BE55-62253C9C7A9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19" name="Text Box 34">
          <a:extLst>
            <a:ext uri="{FF2B5EF4-FFF2-40B4-BE49-F238E27FC236}">
              <a16:creationId xmlns:a16="http://schemas.microsoft.com/office/drawing/2014/main" id="{9FD5F4B3-16F0-4EA5-A3FF-1FBE14E878F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0" name="Text Box 35">
          <a:extLst>
            <a:ext uri="{FF2B5EF4-FFF2-40B4-BE49-F238E27FC236}">
              <a16:creationId xmlns:a16="http://schemas.microsoft.com/office/drawing/2014/main" id="{CEC047C0-B4D2-4678-83A7-71D84D2E11B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1" name="Text Box 36">
          <a:extLst>
            <a:ext uri="{FF2B5EF4-FFF2-40B4-BE49-F238E27FC236}">
              <a16:creationId xmlns:a16="http://schemas.microsoft.com/office/drawing/2014/main" id="{6E18DD4B-6387-4F7F-9F47-FA9FF7E8E35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2" name="Text Box 37">
          <a:extLst>
            <a:ext uri="{FF2B5EF4-FFF2-40B4-BE49-F238E27FC236}">
              <a16:creationId xmlns:a16="http://schemas.microsoft.com/office/drawing/2014/main" id="{E3F40E1A-45EF-46A2-BBBF-9856CC265A5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3" name="Text Box 38">
          <a:extLst>
            <a:ext uri="{FF2B5EF4-FFF2-40B4-BE49-F238E27FC236}">
              <a16:creationId xmlns:a16="http://schemas.microsoft.com/office/drawing/2014/main" id="{E45F9AB4-C243-4E44-81F1-CFCF41BE807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4" name="Text Box 39">
          <a:extLst>
            <a:ext uri="{FF2B5EF4-FFF2-40B4-BE49-F238E27FC236}">
              <a16:creationId xmlns:a16="http://schemas.microsoft.com/office/drawing/2014/main" id="{10EAD06B-FBE2-44E2-8AC5-CEEF313E55B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5" name="Text Box 40">
          <a:extLst>
            <a:ext uri="{FF2B5EF4-FFF2-40B4-BE49-F238E27FC236}">
              <a16:creationId xmlns:a16="http://schemas.microsoft.com/office/drawing/2014/main" id="{BD925C55-2206-4DEA-8E94-DF76D4F6177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6" name="Text Box 41">
          <a:extLst>
            <a:ext uri="{FF2B5EF4-FFF2-40B4-BE49-F238E27FC236}">
              <a16:creationId xmlns:a16="http://schemas.microsoft.com/office/drawing/2014/main" id="{46CA56C1-EF6D-40EB-A168-35C877F7073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7" name="Text Box 42">
          <a:extLst>
            <a:ext uri="{FF2B5EF4-FFF2-40B4-BE49-F238E27FC236}">
              <a16:creationId xmlns:a16="http://schemas.microsoft.com/office/drawing/2014/main" id="{8C541652-5A06-4D97-A07C-CD9458E5609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8" name="Text Box 43">
          <a:extLst>
            <a:ext uri="{FF2B5EF4-FFF2-40B4-BE49-F238E27FC236}">
              <a16:creationId xmlns:a16="http://schemas.microsoft.com/office/drawing/2014/main" id="{83B5B163-28E9-4369-A9EA-41C07136DF0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29" name="Text Box 44">
          <a:extLst>
            <a:ext uri="{FF2B5EF4-FFF2-40B4-BE49-F238E27FC236}">
              <a16:creationId xmlns:a16="http://schemas.microsoft.com/office/drawing/2014/main" id="{A7F5D085-927C-4D38-9BAD-3CEE2BCD19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0" name="Text Box 45">
          <a:extLst>
            <a:ext uri="{FF2B5EF4-FFF2-40B4-BE49-F238E27FC236}">
              <a16:creationId xmlns:a16="http://schemas.microsoft.com/office/drawing/2014/main" id="{F472F3AE-47AB-418B-B8FA-319684FFEC8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1" name="Text Box 46">
          <a:extLst>
            <a:ext uri="{FF2B5EF4-FFF2-40B4-BE49-F238E27FC236}">
              <a16:creationId xmlns:a16="http://schemas.microsoft.com/office/drawing/2014/main" id="{B5FF02C7-2663-4D02-8F39-0E1C17440ED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2" name="Text Box 47">
          <a:extLst>
            <a:ext uri="{FF2B5EF4-FFF2-40B4-BE49-F238E27FC236}">
              <a16:creationId xmlns:a16="http://schemas.microsoft.com/office/drawing/2014/main" id="{1C4959C6-2912-445F-81CA-1D10C47E62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3" name="Text Box 48">
          <a:extLst>
            <a:ext uri="{FF2B5EF4-FFF2-40B4-BE49-F238E27FC236}">
              <a16:creationId xmlns:a16="http://schemas.microsoft.com/office/drawing/2014/main" id="{0193B56E-ECC4-4A67-8AA2-70109CC35A9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4" name="Text Box 49">
          <a:extLst>
            <a:ext uri="{FF2B5EF4-FFF2-40B4-BE49-F238E27FC236}">
              <a16:creationId xmlns:a16="http://schemas.microsoft.com/office/drawing/2014/main" id="{45894D66-0CF4-4748-9570-FDF9C383011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5" name="Text Box 50">
          <a:extLst>
            <a:ext uri="{FF2B5EF4-FFF2-40B4-BE49-F238E27FC236}">
              <a16:creationId xmlns:a16="http://schemas.microsoft.com/office/drawing/2014/main" id="{39F27A18-33D1-4996-82EA-C6AC4A6649A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6" name="Text Box 51">
          <a:extLst>
            <a:ext uri="{FF2B5EF4-FFF2-40B4-BE49-F238E27FC236}">
              <a16:creationId xmlns:a16="http://schemas.microsoft.com/office/drawing/2014/main" id="{801ECEB6-BAD1-4A6B-90FD-BC55ADED7D9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7" name="Text Box 52">
          <a:extLst>
            <a:ext uri="{FF2B5EF4-FFF2-40B4-BE49-F238E27FC236}">
              <a16:creationId xmlns:a16="http://schemas.microsoft.com/office/drawing/2014/main" id="{5877DD78-38B5-4B95-93B2-FFD218B5302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8" name="Text Box 53">
          <a:extLst>
            <a:ext uri="{FF2B5EF4-FFF2-40B4-BE49-F238E27FC236}">
              <a16:creationId xmlns:a16="http://schemas.microsoft.com/office/drawing/2014/main" id="{B6AAE48F-7FAE-4935-AB02-26D8B6DFD66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39" name="Text Box 54">
          <a:extLst>
            <a:ext uri="{FF2B5EF4-FFF2-40B4-BE49-F238E27FC236}">
              <a16:creationId xmlns:a16="http://schemas.microsoft.com/office/drawing/2014/main" id="{4C1252CC-FBF3-4C6F-898F-B75172DEA91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0" name="Text Box 55">
          <a:extLst>
            <a:ext uri="{FF2B5EF4-FFF2-40B4-BE49-F238E27FC236}">
              <a16:creationId xmlns:a16="http://schemas.microsoft.com/office/drawing/2014/main" id="{50F06448-F139-4A89-B064-8879A6D9A94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1" name="Text Box 56">
          <a:extLst>
            <a:ext uri="{FF2B5EF4-FFF2-40B4-BE49-F238E27FC236}">
              <a16:creationId xmlns:a16="http://schemas.microsoft.com/office/drawing/2014/main" id="{0CE1AF86-F47D-4345-B81B-37B995742FA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2" name="Text Box 57">
          <a:extLst>
            <a:ext uri="{FF2B5EF4-FFF2-40B4-BE49-F238E27FC236}">
              <a16:creationId xmlns:a16="http://schemas.microsoft.com/office/drawing/2014/main" id="{E466927A-6EC3-48E3-839F-760EF9B3BCB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3" name="Text Box 58">
          <a:extLst>
            <a:ext uri="{FF2B5EF4-FFF2-40B4-BE49-F238E27FC236}">
              <a16:creationId xmlns:a16="http://schemas.microsoft.com/office/drawing/2014/main" id="{051018C4-BF1D-43E5-A106-3BCA8F98583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4" name="Text Box 59">
          <a:extLst>
            <a:ext uri="{FF2B5EF4-FFF2-40B4-BE49-F238E27FC236}">
              <a16:creationId xmlns:a16="http://schemas.microsoft.com/office/drawing/2014/main" id="{79902AD0-FC42-4014-8A80-228556FF825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5" name="Text Box 60">
          <a:extLst>
            <a:ext uri="{FF2B5EF4-FFF2-40B4-BE49-F238E27FC236}">
              <a16:creationId xmlns:a16="http://schemas.microsoft.com/office/drawing/2014/main" id="{A6360332-4AAC-41B7-BF3B-33889D2E52D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6" name="Text Box 61">
          <a:extLst>
            <a:ext uri="{FF2B5EF4-FFF2-40B4-BE49-F238E27FC236}">
              <a16:creationId xmlns:a16="http://schemas.microsoft.com/office/drawing/2014/main" id="{987C45BE-CEDE-4EDA-9AEB-D30CCC16B8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7" name="Text Box 62">
          <a:extLst>
            <a:ext uri="{FF2B5EF4-FFF2-40B4-BE49-F238E27FC236}">
              <a16:creationId xmlns:a16="http://schemas.microsoft.com/office/drawing/2014/main" id="{B9CFB86E-A8E2-4F4B-A9BF-DB82871C223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8" name="Text Box 63">
          <a:extLst>
            <a:ext uri="{FF2B5EF4-FFF2-40B4-BE49-F238E27FC236}">
              <a16:creationId xmlns:a16="http://schemas.microsoft.com/office/drawing/2014/main" id="{30C38C49-C96A-4961-92E7-94B9770838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49" name="Text Box 64">
          <a:extLst>
            <a:ext uri="{FF2B5EF4-FFF2-40B4-BE49-F238E27FC236}">
              <a16:creationId xmlns:a16="http://schemas.microsoft.com/office/drawing/2014/main" id="{96D3B4DD-0F45-48E8-974A-719E39A84CD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0" name="Text Box 65">
          <a:extLst>
            <a:ext uri="{FF2B5EF4-FFF2-40B4-BE49-F238E27FC236}">
              <a16:creationId xmlns:a16="http://schemas.microsoft.com/office/drawing/2014/main" id="{95A68617-82DA-4163-8515-CDE50D9EB68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1" name="Text Box 66">
          <a:extLst>
            <a:ext uri="{FF2B5EF4-FFF2-40B4-BE49-F238E27FC236}">
              <a16:creationId xmlns:a16="http://schemas.microsoft.com/office/drawing/2014/main" id="{8E0CF342-E678-4A60-BABB-B00D7F014C1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2" name="Text Box 67">
          <a:extLst>
            <a:ext uri="{FF2B5EF4-FFF2-40B4-BE49-F238E27FC236}">
              <a16:creationId xmlns:a16="http://schemas.microsoft.com/office/drawing/2014/main" id="{BC4E9CF4-0B87-485C-8C47-BB3AE922F8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3" name="Text Box 17">
          <a:extLst>
            <a:ext uri="{FF2B5EF4-FFF2-40B4-BE49-F238E27FC236}">
              <a16:creationId xmlns:a16="http://schemas.microsoft.com/office/drawing/2014/main" id="{E4B617BC-09F3-489C-A826-3DDB3E4B431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4" name="Text Box 18">
          <a:extLst>
            <a:ext uri="{FF2B5EF4-FFF2-40B4-BE49-F238E27FC236}">
              <a16:creationId xmlns:a16="http://schemas.microsoft.com/office/drawing/2014/main" id="{3D91CB54-5D2B-4326-94EF-62F33C8F0E6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5" name="Text Box 19">
          <a:extLst>
            <a:ext uri="{FF2B5EF4-FFF2-40B4-BE49-F238E27FC236}">
              <a16:creationId xmlns:a16="http://schemas.microsoft.com/office/drawing/2014/main" id="{671EC998-FAC6-4C04-861F-865468481A6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6" name="Text Box 20">
          <a:extLst>
            <a:ext uri="{FF2B5EF4-FFF2-40B4-BE49-F238E27FC236}">
              <a16:creationId xmlns:a16="http://schemas.microsoft.com/office/drawing/2014/main" id="{2B811957-EE5A-4D12-863A-7B144CD59D1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7" name="Text Box 21">
          <a:extLst>
            <a:ext uri="{FF2B5EF4-FFF2-40B4-BE49-F238E27FC236}">
              <a16:creationId xmlns:a16="http://schemas.microsoft.com/office/drawing/2014/main" id="{E36AED88-DAEB-4193-8563-7CFBC8CFF81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8" name="Text Box 22">
          <a:extLst>
            <a:ext uri="{FF2B5EF4-FFF2-40B4-BE49-F238E27FC236}">
              <a16:creationId xmlns:a16="http://schemas.microsoft.com/office/drawing/2014/main" id="{84DE1B77-0D7F-4943-9D03-31974AF6E4D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59" name="Text Box 23">
          <a:extLst>
            <a:ext uri="{FF2B5EF4-FFF2-40B4-BE49-F238E27FC236}">
              <a16:creationId xmlns:a16="http://schemas.microsoft.com/office/drawing/2014/main" id="{1C6A2A09-148C-4E75-AC49-616BE793D53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0" name="Text Box 24">
          <a:extLst>
            <a:ext uri="{FF2B5EF4-FFF2-40B4-BE49-F238E27FC236}">
              <a16:creationId xmlns:a16="http://schemas.microsoft.com/office/drawing/2014/main" id="{1A19D0CC-369B-405A-9544-4E07882F63E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1" name="Text Box 25">
          <a:extLst>
            <a:ext uri="{FF2B5EF4-FFF2-40B4-BE49-F238E27FC236}">
              <a16:creationId xmlns:a16="http://schemas.microsoft.com/office/drawing/2014/main" id="{E00B11FD-820A-4B2B-A10B-C5C3CBBD182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2" name="Text Box 26">
          <a:extLst>
            <a:ext uri="{FF2B5EF4-FFF2-40B4-BE49-F238E27FC236}">
              <a16:creationId xmlns:a16="http://schemas.microsoft.com/office/drawing/2014/main" id="{61960BEE-4051-46CA-9962-2387B578CC6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3" name="Text Box 27">
          <a:extLst>
            <a:ext uri="{FF2B5EF4-FFF2-40B4-BE49-F238E27FC236}">
              <a16:creationId xmlns:a16="http://schemas.microsoft.com/office/drawing/2014/main" id="{869146A8-8324-4891-A9DE-09CFA1F808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4" name="Text Box 28">
          <a:extLst>
            <a:ext uri="{FF2B5EF4-FFF2-40B4-BE49-F238E27FC236}">
              <a16:creationId xmlns:a16="http://schemas.microsoft.com/office/drawing/2014/main" id="{92F7AB4A-81BB-4B57-BA61-D1A78933012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5" name="Text Box 29">
          <a:extLst>
            <a:ext uri="{FF2B5EF4-FFF2-40B4-BE49-F238E27FC236}">
              <a16:creationId xmlns:a16="http://schemas.microsoft.com/office/drawing/2014/main" id="{40C09B66-D43F-431C-9F3B-C1CB4B8D5FF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6" name="Text Box 30">
          <a:extLst>
            <a:ext uri="{FF2B5EF4-FFF2-40B4-BE49-F238E27FC236}">
              <a16:creationId xmlns:a16="http://schemas.microsoft.com/office/drawing/2014/main" id="{CFEAF0E5-D9F3-4B81-8A6C-7421917BE57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7" name="Text Box 31">
          <a:extLst>
            <a:ext uri="{FF2B5EF4-FFF2-40B4-BE49-F238E27FC236}">
              <a16:creationId xmlns:a16="http://schemas.microsoft.com/office/drawing/2014/main" id="{160A77E6-F3C5-497B-95C1-A24058983B0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8" name="Text Box 32">
          <a:extLst>
            <a:ext uri="{FF2B5EF4-FFF2-40B4-BE49-F238E27FC236}">
              <a16:creationId xmlns:a16="http://schemas.microsoft.com/office/drawing/2014/main" id="{06E8CB87-55F1-460C-9CF1-B18DD81078E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69" name="Text Box 33">
          <a:extLst>
            <a:ext uri="{FF2B5EF4-FFF2-40B4-BE49-F238E27FC236}">
              <a16:creationId xmlns:a16="http://schemas.microsoft.com/office/drawing/2014/main" id="{7A20625D-0195-486C-BE03-802AC5BFD12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0" name="Text Box 34">
          <a:extLst>
            <a:ext uri="{FF2B5EF4-FFF2-40B4-BE49-F238E27FC236}">
              <a16:creationId xmlns:a16="http://schemas.microsoft.com/office/drawing/2014/main" id="{F2900982-1B30-49EC-9030-F7734F5685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1" name="Text Box 35">
          <a:extLst>
            <a:ext uri="{FF2B5EF4-FFF2-40B4-BE49-F238E27FC236}">
              <a16:creationId xmlns:a16="http://schemas.microsoft.com/office/drawing/2014/main" id="{99A463EA-2DE6-4ED7-89E9-11212A92F73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2" name="Text Box 36">
          <a:extLst>
            <a:ext uri="{FF2B5EF4-FFF2-40B4-BE49-F238E27FC236}">
              <a16:creationId xmlns:a16="http://schemas.microsoft.com/office/drawing/2014/main" id="{947789D8-EC8E-4C28-84B8-09E042FD897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3" name="Text Box 37">
          <a:extLst>
            <a:ext uri="{FF2B5EF4-FFF2-40B4-BE49-F238E27FC236}">
              <a16:creationId xmlns:a16="http://schemas.microsoft.com/office/drawing/2014/main" id="{68D8FEA3-05EE-4329-8C0C-3587BE7A6ED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4" name="Text Box 38">
          <a:extLst>
            <a:ext uri="{FF2B5EF4-FFF2-40B4-BE49-F238E27FC236}">
              <a16:creationId xmlns:a16="http://schemas.microsoft.com/office/drawing/2014/main" id="{977AE0FA-8557-4D0D-9970-E0A08B8E94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5" name="Text Box 39">
          <a:extLst>
            <a:ext uri="{FF2B5EF4-FFF2-40B4-BE49-F238E27FC236}">
              <a16:creationId xmlns:a16="http://schemas.microsoft.com/office/drawing/2014/main" id="{9998BCB0-75C7-4AA1-9A82-E15237F6ED5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6" name="Text Box 40">
          <a:extLst>
            <a:ext uri="{FF2B5EF4-FFF2-40B4-BE49-F238E27FC236}">
              <a16:creationId xmlns:a16="http://schemas.microsoft.com/office/drawing/2014/main" id="{DA614448-AE51-4E5A-AE4A-04F39E11643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7" name="Text Box 41">
          <a:extLst>
            <a:ext uri="{FF2B5EF4-FFF2-40B4-BE49-F238E27FC236}">
              <a16:creationId xmlns:a16="http://schemas.microsoft.com/office/drawing/2014/main" id="{15B3F3C4-CE2A-434E-B2B9-BAB74DDDD76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8" name="Text Box 42">
          <a:extLst>
            <a:ext uri="{FF2B5EF4-FFF2-40B4-BE49-F238E27FC236}">
              <a16:creationId xmlns:a16="http://schemas.microsoft.com/office/drawing/2014/main" id="{70CA043D-DF64-43EF-8FF4-C2556926FD7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79" name="Text Box 43">
          <a:extLst>
            <a:ext uri="{FF2B5EF4-FFF2-40B4-BE49-F238E27FC236}">
              <a16:creationId xmlns:a16="http://schemas.microsoft.com/office/drawing/2014/main" id="{F7D114F9-7746-4A39-ACB5-CA1D04344F9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0" name="Text Box 44">
          <a:extLst>
            <a:ext uri="{FF2B5EF4-FFF2-40B4-BE49-F238E27FC236}">
              <a16:creationId xmlns:a16="http://schemas.microsoft.com/office/drawing/2014/main" id="{25F12083-AC7D-4B17-8840-3C7F4862EC3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1" name="Text Box 45">
          <a:extLst>
            <a:ext uri="{FF2B5EF4-FFF2-40B4-BE49-F238E27FC236}">
              <a16:creationId xmlns:a16="http://schemas.microsoft.com/office/drawing/2014/main" id="{9F077310-AA5D-485C-927E-038D06F35BB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2" name="Text Box 46">
          <a:extLst>
            <a:ext uri="{FF2B5EF4-FFF2-40B4-BE49-F238E27FC236}">
              <a16:creationId xmlns:a16="http://schemas.microsoft.com/office/drawing/2014/main" id="{9C6AB93B-EAE6-41BF-8700-6E1106E1C8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3" name="Text Box 47">
          <a:extLst>
            <a:ext uri="{FF2B5EF4-FFF2-40B4-BE49-F238E27FC236}">
              <a16:creationId xmlns:a16="http://schemas.microsoft.com/office/drawing/2014/main" id="{5E279BAC-0C4E-459F-9C2E-4E79A3AB143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4" name="Text Box 48">
          <a:extLst>
            <a:ext uri="{FF2B5EF4-FFF2-40B4-BE49-F238E27FC236}">
              <a16:creationId xmlns:a16="http://schemas.microsoft.com/office/drawing/2014/main" id="{BE5D52B0-EDD5-4F8F-BB08-CB9F1A544DD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5" name="Text Box 49">
          <a:extLst>
            <a:ext uri="{FF2B5EF4-FFF2-40B4-BE49-F238E27FC236}">
              <a16:creationId xmlns:a16="http://schemas.microsoft.com/office/drawing/2014/main" id="{4091E44A-3E26-4EEA-940A-3FFDB813306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6" name="Text Box 50">
          <a:extLst>
            <a:ext uri="{FF2B5EF4-FFF2-40B4-BE49-F238E27FC236}">
              <a16:creationId xmlns:a16="http://schemas.microsoft.com/office/drawing/2014/main" id="{38A16115-7A9F-4A80-8A46-0F79E0BFD8C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7" name="Text Box 51">
          <a:extLst>
            <a:ext uri="{FF2B5EF4-FFF2-40B4-BE49-F238E27FC236}">
              <a16:creationId xmlns:a16="http://schemas.microsoft.com/office/drawing/2014/main" id="{4406BA9F-BCE5-44FA-BC26-76175AA4308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8" name="Text Box 52">
          <a:extLst>
            <a:ext uri="{FF2B5EF4-FFF2-40B4-BE49-F238E27FC236}">
              <a16:creationId xmlns:a16="http://schemas.microsoft.com/office/drawing/2014/main" id="{1A8185F9-F482-443D-941B-33D0E1113E2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89" name="Text Box 53">
          <a:extLst>
            <a:ext uri="{FF2B5EF4-FFF2-40B4-BE49-F238E27FC236}">
              <a16:creationId xmlns:a16="http://schemas.microsoft.com/office/drawing/2014/main" id="{58ED1824-9374-4140-A8AD-6304F677A32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0" name="Text Box 54">
          <a:extLst>
            <a:ext uri="{FF2B5EF4-FFF2-40B4-BE49-F238E27FC236}">
              <a16:creationId xmlns:a16="http://schemas.microsoft.com/office/drawing/2014/main" id="{6C2CE464-07AF-44CE-9BBB-A5986CB35AF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1" name="Text Box 55">
          <a:extLst>
            <a:ext uri="{FF2B5EF4-FFF2-40B4-BE49-F238E27FC236}">
              <a16:creationId xmlns:a16="http://schemas.microsoft.com/office/drawing/2014/main" id="{5482A0F6-46E3-449C-A80A-F200E00E77F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2" name="Text Box 56">
          <a:extLst>
            <a:ext uri="{FF2B5EF4-FFF2-40B4-BE49-F238E27FC236}">
              <a16:creationId xmlns:a16="http://schemas.microsoft.com/office/drawing/2014/main" id="{B4A42320-B800-40A8-8667-71A707EDC97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3" name="Text Box 57">
          <a:extLst>
            <a:ext uri="{FF2B5EF4-FFF2-40B4-BE49-F238E27FC236}">
              <a16:creationId xmlns:a16="http://schemas.microsoft.com/office/drawing/2014/main" id="{A73F73BF-F159-43FB-BF03-BD79069B345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4" name="Text Box 58">
          <a:extLst>
            <a:ext uri="{FF2B5EF4-FFF2-40B4-BE49-F238E27FC236}">
              <a16:creationId xmlns:a16="http://schemas.microsoft.com/office/drawing/2014/main" id="{657BA0F2-7152-4393-92F2-3562129F205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5" name="Text Box 59">
          <a:extLst>
            <a:ext uri="{FF2B5EF4-FFF2-40B4-BE49-F238E27FC236}">
              <a16:creationId xmlns:a16="http://schemas.microsoft.com/office/drawing/2014/main" id="{06A27348-8138-4602-B3C4-2E7460E2571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6" name="Text Box 60">
          <a:extLst>
            <a:ext uri="{FF2B5EF4-FFF2-40B4-BE49-F238E27FC236}">
              <a16:creationId xmlns:a16="http://schemas.microsoft.com/office/drawing/2014/main" id="{D9DA0FE4-DB8E-4E4A-9444-79590E3CB81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7" name="Text Box 61">
          <a:extLst>
            <a:ext uri="{FF2B5EF4-FFF2-40B4-BE49-F238E27FC236}">
              <a16:creationId xmlns:a16="http://schemas.microsoft.com/office/drawing/2014/main" id="{16D53795-3F82-406C-984E-6A749B198EA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8" name="Text Box 62">
          <a:extLst>
            <a:ext uri="{FF2B5EF4-FFF2-40B4-BE49-F238E27FC236}">
              <a16:creationId xmlns:a16="http://schemas.microsoft.com/office/drawing/2014/main" id="{FA9CC44F-612E-4EC3-8ED8-C83F92C09A9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699" name="Text Box 63">
          <a:extLst>
            <a:ext uri="{FF2B5EF4-FFF2-40B4-BE49-F238E27FC236}">
              <a16:creationId xmlns:a16="http://schemas.microsoft.com/office/drawing/2014/main" id="{7D2388EC-3615-4E34-A5F3-EBC620D290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0" name="Text Box 64">
          <a:extLst>
            <a:ext uri="{FF2B5EF4-FFF2-40B4-BE49-F238E27FC236}">
              <a16:creationId xmlns:a16="http://schemas.microsoft.com/office/drawing/2014/main" id="{5F75FEBF-57BF-466E-BA9F-9DB99FA31F3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1" name="Text Box 65">
          <a:extLst>
            <a:ext uri="{FF2B5EF4-FFF2-40B4-BE49-F238E27FC236}">
              <a16:creationId xmlns:a16="http://schemas.microsoft.com/office/drawing/2014/main" id="{AF250DDD-7480-4653-B894-57FF1E3285B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2" name="Text Box 66">
          <a:extLst>
            <a:ext uri="{FF2B5EF4-FFF2-40B4-BE49-F238E27FC236}">
              <a16:creationId xmlns:a16="http://schemas.microsoft.com/office/drawing/2014/main" id="{6A1FC713-2D8B-49C1-9AEB-7918629310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3" name="Text Box 67">
          <a:extLst>
            <a:ext uri="{FF2B5EF4-FFF2-40B4-BE49-F238E27FC236}">
              <a16:creationId xmlns:a16="http://schemas.microsoft.com/office/drawing/2014/main" id="{B2778AF3-3AF1-4E20-AE52-04F68F7570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4" name="Text Box 17">
          <a:extLst>
            <a:ext uri="{FF2B5EF4-FFF2-40B4-BE49-F238E27FC236}">
              <a16:creationId xmlns:a16="http://schemas.microsoft.com/office/drawing/2014/main" id="{6B5F9A9A-9E0F-4E75-B90D-F50F4299835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5" name="Text Box 18">
          <a:extLst>
            <a:ext uri="{FF2B5EF4-FFF2-40B4-BE49-F238E27FC236}">
              <a16:creationId xmlns:a16="http://schemas.microsoft.com/office/drawing/2014/main" id="{31B2C72E-DB4A-4F9D-86CB-C90D781389F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6" name="Text Box 19">
          <a:extLst>
            <a:ext uri="{FF2B5EF4-FFF2-40B4-BE49-F238E27FC236}">
              <a16:creationId xmlns:a16="http://schemas.microsoft.com/office/drawing/2014/main" id="{412B1788-2A77-482E-9983-907CD6EC413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7" name="Text Box 20">
          <a:extLst>
            <a:ext uri="{FF2B5EF4-FFF2-40B4-BE49-F238E27FC236}">
              <a16:creationId xmlns:a16="http://schemas.microsoft.com/office/drawing/2014/main" id="{CCE7BBC1-AC43-490A-98C9-A258A40ED34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8" name="Text Box 21">
          <a:extLst>
            <a:ext uri="{FF2B5EF4-FFF2-40B4-BE49-F238E27FC236}">
              <a16:creationId xmlns:a16="http://schemas.microsoft.com/office/drawing/2014/main" id="{64FC83A9-0132-4558-AB9F-903FA0E9904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09" name="Text Box 22">
          <a:extLst>
            <a:ext uri="{FF2B5EF4-FFF2-40B4-BE49-F238E27FC236}">
              <a16:creationId xmlns:a16="http://schemas.microsoft.com/office/drawing/2014/main" id="{593663C2-46D0-4114-AB6E-8F15A74C149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0" name="Text Box 23">
          <a:extLst>
            <a:ext uri="{FF2B5EF4-FFF2-40B4-BE49-F238E27FC236}">
              <a16:creationId xmlns:a16="http://schemas.microsoft.com/office/drawing/2014/main" id="{8A862514-BE7E-4867-B109-8817502B69A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1" name="Text Box 24">
          <a:extLst>
            <a:ext uri="{FF2B5EF4-FFF2-40B4-BE49-F238E27FC236}">
              <a16:creationId xmlns:a16="http://schemas.microsoft.com/office/drawing/2014/main" id="{CF8DC548-01A2-4055-8AB4-91D2B9EEC6F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2" name="Text Box 25">
          <a:extLst>
            <a:ext uri="{FF2B5EF4-FFF2-40B4-BE49-F238E27FC236}">
              <a16:creationId xmlns:a16="http://schemas.microsoft.com/office/drawing/2014/main" id="{FA430FE0-747C-49D1-BF99-BEDA18E72A7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3" name="Text Box 26">
          <a:extLst>
            <a:ext uri="{FF2B5EF4-FFF2-40B4-BE49-F238E27FC236}">
              <a16:creationId xmlns:a16="http://schemas.microsoft.com/office/drawing/2014/main" id="{D95B49C9-C018-4967-9019-B2744B8CFD2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4" name="Text Box 27">
          <a:extLst>
            <a:ext uri="{FF2B5EF4-FFF2-40B4-BE49-F238E27FC236}">
              <a16:creationId xmlns:a16="http://schemas.microsoft.com/office/drawing/2014/main" id="{FC58B738-F276-489D-BA1B-D48E922F0DB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5" name="Text Box 28">
          <a:extLst>
            <a:ext uri="{FF2B5EF4-FFF2-40B4-BE49-F238E27FC236}">
              <a16:creationId xmlns:a16="http://schemas.microsoft.com/office/drawing/2014/main" id="{7E059DD0-217E-4AA3-92FA-5BBD3D54787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6" name="Text Box 29">
          <a:extLst>
            <a:ext uri="{FF2B5EF4-FFF2-40B4-BE49-F238E27FC236}">
              <a16:creationId xmlns:a16="http://schemas.microsoft.com/office/drawing/2014/main" id="{8466696B-5E33-476F-832C-6EFBD40AAF4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7" name="Text Box 30">
          <a:extLst>
            <a:ext uri="{FF2B5EF4-FFF2-40B4-BE49-F238E27FC236}">
              <a16:creationId xmlns:a16="http://schemas.microsoft.com/office/drawing/2014/main" id="{E5D3F9A4-BE3E-4370-80D2-BE4CBBEE91E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8" name="Text Box 31">
          <a:extLst>
            <a:ext uri="{FF2B5EF4-FFF2-40B4-BE49-F238E27FC236}">
              <a16:creationId xmlns:a16="http://schemas.microsoft.com/office/drawing/2014/main" id="{3259853F-0FD7-4DAB-BB97-5C631F9E43A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19" name="Text Box 32">
          <a:extLst>
            <a:ext uri="{FF2B5EF4-FFF2-40B4-BE49-F238E27FC236}">
              <a16:creationId xmlns:a16="http://schemas.microsoft.com/office/drawing/2014/main" id="{CDCF09E6-CBF4-4360-B960-3B15760E2C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0" name="Text Box 33">
          <a:extLst>
            <a:ext uri="{FF2B5EF4-FFF2-40B4-BE49-F238E27FC236}">
              <a16:creationId xmlns:a16="http://schemas.microsoft.com/office/drawing/2014/main" id="{F552E93C-2456-4993-81DA-75AD0EB7176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1" name="Text Box 34">
          <a:extLst>
            <a:ext uri="{FF2B5EF4-FFF2-40B4-BE49-F238E27FC236}">
              <a16:creationId xmlns:a16="http://schemas.microsoft.com/office/drawing/2014/main" id="{2A6A960A-2D92-4610-BBC7-0DEB0216B99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2" name="Text Box 35">
          <a:extLst>
            <a:ext uri="{FF2B5EF4-FFF2-40B4-BE49-F238E27FC236}">
              <a16:creationId xmlns:a16="http://schemas.microsoft.com/office/drawing/2014/main" id="{CFC4F5B9-CDDA-4323-A4D3-138F27D78B5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3" name="Text Box 36">
          <a:extLst>
            <a:ext uri="{FF2B5EF4-FFF2-40B4-BE49-F238E27FC236}">
              <a16:creationId xmlns:a16="http://schemas.microsoft.com/office/drawing/2014/main" id="{6F3A5932-1E68-45E6-9450-66BABDEA478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4" name="Text Box 37">
          <a:extLst>
            <a:ext uri="{FF2B5EF4-FFF2-40B4-BE49-F238E27FC236}">
              <a16:creationId xmlns:a16="http://schemas.microsoft.com/office/drawing/2014/main" id="{08EF73F8-77ED-40EE-B653-218A77EB181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5" name="Text Box 38">
          <a:extLst>
            <a:ext uri="{FF2B5EF4-FFF2-40B4-BE49-F238E27FC236}">
              <a16:creationId xmlns:a16="http://schemas.microsoft.com/office/drawing/2014/main" id="{CE507B8A-3080-4EE9-A62E-1247859D659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6" name="Text Box 39">
          <a:extLst>
            <a:ext uri="{FF2B5EF4-FFF2-40B4-BE49-F238E27FC236}">
              <a16:creationId xmlns:a16="http://schemas.microsoft.com/office/drawing/2014/main" id="{4DC43ECF-0BFD-4467-9DAB-8EA5198278B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7" name="Text Box 40">
          <a:extLst>
            <a:ext uri="{FF2B5EF4-FFF2-40B4-BE49-F238E27FC236}">
              <a16:creationId xmlns:a16="http://schemas.microsoft.com/office/drawing/2014/main" id="{538F085D-0678-4209-AC1A-CF689C3B003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8" name="Text Box 41">
          <a:extLst>
            <a:ext uri="{FF2B5EF4-FFF2-40B4-BE49-F238E27FC236}">
              <a16:creationId xmlns:a16="http://schemas.microsoft.com/office/drawing/2014/main" id="{65967ACB-6B25-41FA-9DCD-BEE9EBC4742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29" name="Text Box 42">
          <a:extLst>
            <a:ext uri="{FF2B5EF4-FFF2-40B4-BE49-F238E27FC236}">
              <a16:creationId xmlns:a16="http://schemas.microsoft.com/office/drawing/2014/main" id="{1FACD29F-64A0-476D-9BA2-531C9F079A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0" name="Text Box 43">
          <a:extLst>
            <a:ext uri="{FF2B5EF4-FFF2-40B4-BE49-F238E27FC236}">
              <a16:creationId xmlns:a16="http://schemas.microsoft.com/office/drawing/2014/main" id="{04E6B6F3-193C-42BD-8DD3-58942F85F06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1" name="Text Box 44">
          <a:extLst>
            <a:ext uri="{FF2B5EF4-FFF2-40B4-BE49-F238E27FC236}">
              <a16:creationId xmlns:a16="http://schemas.microsoft.com/office/drawing/2014/main" id="{00325982-D8E5-4287-B27E-226E65C599E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2" name="Text Box 45">
          <a:extLst>
            <a:ext uri="{FF2B5EF4-FFF2-40B4-BE49-F238E27FC236}">
              <a16:creationId xmlns:a16="http://schemas.microsoft.com/office/drawing/2014/main" id="{07C94102-F291-4BC3-A919-84F028F697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3" name="Text Box 46">
          <a:extLst>
            <a:ext uri="{FF2B5EF4-FFF2-40B4-BE49-F238E27FC236}">
              <a16:creationId xmlns:a16="http://schemas.microsoft.com/office/drawing/2014/main" id="{45B09522-BC47-405B-AB6D-9194414742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4" name="Text Box 47">
          <a:extLst>
            <a:ext uri="{FF2B5EF4-FFF2-40B4-BE49-F238E27FC236}">
              <a16:creationId xmlns:a16="http://schemas.microsoft.com/office/drawing/2014/main" id="{CBDCEF53-50FA-4CFE-9439-73969246899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5" name="Text Box 48">
          <a:extLst>
            <a:ext uri="{FF2B5EF4-FFF2-40B4-BE49-F238E27FC236}">
              <a16:creationId xmlns:a16="http://schemas.microsoft.com/office/drawing/2014/main" id="{F22B156C-D836-4643-A21A-3B365EA9FBE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6" name="Text Box 49">
          <a:extLst>
            <a:ext uri="{FF2B5EF4-FFF2-40B4-BE49-F238E27FC236}">
              <a16:creationId xmlns:a16="http://schemas.microsoft.com/office/drawing/2014/main" id="{B6868188-6249-4AE2-91A2-B515F1C2151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7" name="Text Box 50">
          <a:extLst>
            <a:ext uri="{FF2B5EF4-FFF2-40B4-BE49-F238E27FC236}">
              <a16:creationId xmlns:a16="http://schemas.microsoft.com/office/drawing/2014/main" id="{762ABC34-0066-4BD7-8690-C1CFD77ECDC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8" name="Text Box 51">
          <a:extLst>
            <a:ext uri="{FF2B5EF4-FFF2-40B4-BE49-F238E27FC236}">
              <a16:creationId xmlns:a16="http://schemas.microsoft.com/office/drawing/2014/main" id="{2B7CFA61-AE53-4A9E-8A93-F753E4C5CEB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39" name="Text Box 52">
          <a:extLst>
            <a:ext uri="{FF2B5EF4-FFF2-40B4-BE49-F238E27FC236}">
              <a16:creationId xmlns:a16="http://schemas.microsoft.com/office/drawing/2014/main" id="{D2B95248-4BB5-4B6A-B58A-CE96719A2C5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0" name="Text Box 53">
          <a:extLst>
            <a:ext uri="{FF2B5EF4-FFF2-40B4-BE49-F238E27FC236}">
              <a16:creationId xmlns:a16="http://schemas.microsoft.com/office/drawing/2014/main" id="{A20AEC6F-08B0-4935-9FE9-56A3E58571C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1" name="Text Box 54">
          <a:extLst>
            <a:ext uri="{FF2B5EF4-FFF2-40B4-BE49-F238E27FC236}">
              <a16:creationId xmlns:a16="http://schemas.microsoft.com/office/drawing/2014/main" id="{4EC6267F-568D-4ABF-8D46-42A19CADD24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2" name="Text Box 55">
          <a:extLst>
            <a:ext uri="{FF2B5EF4-FFF2-40B4-BE49-F238E27FC236}">
              <a16:creationId xmlns:a16="http://schemas.microsoft.com/office/drawing/2014/main" id="{02F57673-E50A-43E1-AD3E-0A3AB10DAF3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3" name="Text Box 56">
          <a:extLst>
            <a:ext uri="{FF2B5EF4-FFF2-40B4-BE49-F238E27FC236}">
              <a16:creationId xmlns:a16="http://schemas.microsoft.com/office/drawing/2014/main" id="{3F70A3D3-CD4E-4530-8A6A-27D933DA664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4" name="Text Box 57">
          <a:extLst>
            <a:ext uri="{FF2B5EF4-FFF2-40B4-BE49-F238E27FC236}">
              <a16:creationId xmlns:a16="http://schemas.microsoft.com/office/drawing/2014/main" id="{FC8AA034-BEE5-469A-B464-9E79E54E42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5" name="Text Box 58">
          <a:extLst>
            <a:ext uri="{FF2B5EF4-FFF2-40B4-BE49-F238E27FC236}">
              <a16:creationId xmlns:a16="http://schemas.microsoft.com/office/drawing/2014/main" id="{611DB169-A4D4-43A6-86D2-7E0F1D3BB48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6" name="Text Box 59">
          <a:extLst>
            <a:ext uri="{FF2B5EF4-FFF2-40B4-BE49-F238E27FC236}">
              <a16:creationId xmlns:a16="http://schemas.microsoft.com/office/drawing/2014/main" id="{44356846-1B33-4C82-9682-DEF9C60DC10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7" name="Text Box 60">
          <a:extLst>
            <a:ext uri="{FF2B5EF4-FFF2-40B4-BE49-F238E27FC236}">
              <a16:creationId xmlns:a16="http://schemas.microsoft.com/office/drawing/2014/main" id="{5B0ABE35-26B1-4E89-B73F-B194C55E090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8" name="Text Box 61">
          <a:extLst>
            <a:ext uri="{FF2B5EF4-FFF2-40B4-BE49-F238E27FC236}">
              <a16:creationId xmlns:a16="http://schemas.microsoft.com/office/drawing/2014/main" id="{2F733255-EC43-4A78-8EEC-70A63DE1FB7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49" name="Text Box 62">
          <a:extLst>
            <a:ext uri="{FF2B5EF4-FFF2-40B4-BE49-F238E27FC236}">
              <a16:creationId xmlns:a16="http://schemas.microsoft.com/office/drawing/2014/main" id="{34E0C292-A292-4233-906A-2CC115D82CE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0" name="Text Box 63">
          <a:extLst>
            <a:ext uri="{FF2B5EF4-FFF2-40B4-BE49-F238E27FC236}">
              <a16:creationId xmlns:a16="http://schemas.microsoft.com/office/drawing/2014/main" id="{567EF445-2355-4AEF-B7DD-342A1A1278A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1" name="Text Box 64">
          <a:extLst>
            <a:ext uri="{FF2B5EF4-FFF2-40B4-BE49-F238E27FC236}">
              <a16:creationId xmlns:a16="http://schemas.microsoft.com/office/drawing/2014/main" id="{2B69CDC2-C05E-44DD-9B1B-FD37BAF239D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2" name="Text Box 65">
          <a:extLst>
            <a:ext uri="{FF2B5EF4-FFF2-40B4-BE49-F238E27FC236}">
              <a16:creationId xmlns:a16="http://schemas.microsoft.com/office/drawing/2014/main" id="{F0300CEC-DF5C-4F78-A821-4460DE8B99D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3" name="Text Box 66">
          <a:extLst>
            <a:ext uri="{FF2B5EF4-FFF2-40B4-BE49-F238E27FC236}">
              <a16:creationId xmlns:a16="http://schemas.microsoft.com/office/drawing/2014/main" id="{FEAA30FB-7DDA-478B-8827-D91DC554F90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4" name="Text Box 67">
          <a:extLst>
            <a:ext uri="{FF2B5EF4-FFF2-40B4-BE49-F238E27FC236}">
              <a16:creationId xmlns:a16="http://schemas.microsoft.com/office/drawing/2014/main" id="{C2BAD1C1-1803-468A-8ADA-9D855450EB3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5" name="Text Box 17">
          <a:extLst>
            <a:ext uri="{FF2B5EF4-FFF2-40B4-BE49-F238E27FC236}">
              <a16:creationId xmlns:a16="http://schemas.microsoft.com/office/drawing/2014/main" id="{7709C75B-0C1C-492E-93FB-DC36429085F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6" name="Text Box 18">
          <a:extLst>
            <a:ext uri="{FF2B5EF4-FFF2-40B4-BE49-F238E27FC236}">
              <a16:creationId xmlns:a16="http://schemas.microsoft.com/office/drawing/2014/main" id="{F8AC340B-AED6-4019-8580-5965FCD43E0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7" name="Text Box 19">
          <a:extLst>
            <a:ext uri="{FF2B5EF4-FFF2-40B4-BE49-F238E27FC236}">
              <a16:creationId xmlns:a16="http://schemas.microsoft.com/office/drawing/2014/main" id="{F18C88E8-3CCD-4523-9E6C-AF6A246BC0C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8" name="Text Box 20">
          <a:extLst>
            <a:ext uri="{FF2B5EF4-FFF2-40B4-BE49-F238E27FC236}">
              <a16:creationId xmlns:a16="http://schemas.microsoft.com/office/drawing/2014/main" id="{6C2E9DBB-667B-47BD-99E5-489BE79EF68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59" name="Text Box 21">
          <a:extLst>
            <a:ext uri="{FF2B5EF4-FFF2-40B4-BE49-F238E27FC236}">
              <a16:creationId xmlns:a16="http://schemas.microsoft.com/office/drawing/2014/main" id="{C719270A-C715-4968-9D6F-25ADB57692F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0" name="Text Box 22">
          <a:extLst>
            <a:ext uri="{FF2B5EF4-FFF2-40B4-BE49-F238E27FC236}">
              <a16:creationId xmlns:a16="http://schemas.microsoft.com/office/drawing/2014/main" id="{D7D74395-610D-43E9-B2F1-DA5FE1938B9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1" name="Text Box 23">
          <a:extLst>
            <a:ext uri="{FF2B5EF4-FFF2-40B4-BE49-F238E27FC236}">
              <a16:creationId xmlns:a16="http://schemas.microsoft.com/office/drawing/2014/main" id="{B8997A29-E41B-4989-BDAB-E1698C6E219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2" name="Text Box 24">
          <a:extLst>
            <a:ext uri="{FF2B5EF4-FFF2-40B4-BE49-F238E27FC236}">
              <a16:creationId xmlns:a16="http://schemas.microsoft.com/office/drawing/2014/main" id="{A8659F84-51B5-4589-8C4C-F4106F13C17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3" name="Text Box 25">
          <a:extLst>
            <a:ext uri="{FF2B5EF4-FFF2-40B4-BE49-F238E27FC236}">
              <a16:creationId xmlns:a16="http://schemas.microsoft.com/office/drawing/2014/main" id="{BD29586A-8ECF-48A4-BFC4-9A72F9802CE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4" name="Text Box 26">
          <a:extLst>
            <a:ext uri="{FF2B5EF4-FFF2-40B4-BE49-F238E27FC236}">
              <a16:creationId xmlns:a16="http://schemas.microsoft.com/office/drawing/2014/main" id="{922D9861-4E32-474C-9E57-D0AAC16797D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5" name="Text Box 27">
          <a:extLst>
            <a:ext uri="{FF2B5EF4-FFF2-40B4-BE49-F238E27FC236}">
              <a16:creationId xmlns:a16="http://schemas.microsoft.com/office/drawing/2014/main" id="{AC3AC768-D7C9-4182-9427-52B47870138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6" name="Text Box 28">
          <a:extLst>
            <a:ext uri="{FF2B5EF4-FFF2-40B4-BE49-F238E27FC236}">
              <a16:creationId xmlns:a16="http://schemas.microsoft.com/office/drawing/2014/main" id="{FEC221C5-FAA4-4B57-9DE0-6B67E6CD55C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7" name="Text Box 29">
          <a:extLst>
            <a:ext uri="{FF2B5EF4-FFF2-40B4-BE49-F238E27FC236}">
              <a16:creationId xmlns:a16="http://schemas.microsoft.com/office/drawing/2014/main" id="{13771365-7570-490D-AB45-35A7D9E8E6D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8" name="Text Box 30">
          <a:extLst>
            <a:ext uri="{FF2B5EF4-FFF2-40B4-BE49-F238E27FC236}">
              <a16:creationId xmlns:a16="http://schemas.microsoft.com/office/drawing/2014/main" id="{2567B4B7-8C90-46E6-95EF-006F889C964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69" name="Text Box 31">
          <a:extLst>
            <a:ext uri="{FF2B5EF4-FFF2-40B4-BE49-F238E27FC236}">
              <a16:creationId xmlns:a16="http://schemas.microsoft.com/office/drawing/2014/main" id="{5C71AF47-77D3-43DC-B0C9-2800C232D46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0" name="Text Box 32">
          <a:extLst>
            <a:ext uri="{FF2B5EF4-FFF2-40B4-BE49-F238E27FC236}">
              <a16:creationId xmlns:a16="http://schemas.microsoft.com/office/drawing/2014/main" id="{0E5F8505-9008-4BBE-9799-B8D03EC716D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1" name="Text Box 33">
          <a:extLst>
            <a:ext uri="{FF2B5EF4-FFF2-40B4-BE49-F238E27FC236}">
              <a16:creationId xmlns:a16="http://schemas.microsoft.com/office/drawing/2014/main" id="{C88F8E27-5BA1-4373-9FF4-15154541751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2" name="Text Box 34">
          <a:extLst>
            <a:ext uri="{FF2B5EF4-FFF2-40B4-BE49-F238E27FC236}">
              <a16:creationId xmlns:a16="http://schemas.microsoft.com/office/drawing/2014/main" id="{16557DBC-D199-44FE-A862-16695C5F7CA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3" name="Text Box 35">
          <a:extLst>
            <a:ext uri="{FF2B5EF4-FFF2-40B4-BE49-F238E27FC236}">
              <a16:creationId xmlns:a16="http://schemas.microsoft.com/office/drawing/2014/main" id="{6B0E820C-9E5B-4093-BE73-A98D0E64888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4" name="Text Box 36">
          <a:extLst>
            <a:ext uri="{FF2B5EF4-FFF2-40B4-BE49-F238E27FC236}">
              <a16:creationId xmlns:a16="http://schemas.microsoft.com/office/drawing/2014/main" id="{9D72F730-93ED-42BA-BD93-B8616CBE063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5" name="Text Box 37">
          <a:extLst>
            <a:ext uri="{FF2B5EF4-FFF2-40B4-BE49-F238E27FC236}">
              <a16:creationId xmlns:a16="http://schemas.microsoft.com/office/drawing/2014/main" id="{EDA23BF1-7489-4A39-BFC2-91DD368FD84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6" name="Text Box 38">
          <a:extLst>
            <a:ext uri="{FF2B5EF4-FFF2-40B4-BE49-F238E27FC236}">
              <a16:creationId xmlns:a16="http://schemas.microsoft.com/office/drawing/2014/main" id="{B5906792-B3F3-4B26-B9EC-86191D68746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7" name="Text Box 39">
          <a:extLst>
            <a:ext uri="{FF2B5EF4-FFF2-40B4-BE49-F238E27FC236}">
              <a16:creationId xmlns:a16="http://schemas.microsoft.com/office/drawing/2014/main" id="{3C32C8F2-D7A5-477C-A033-64BB305C404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8" name="Text Box 40">
          <a:extLst>
            <a:ext uri="{FF2B5EF4-FFF2-40B4-BE49-F238E27FC236}">
              <a16:creationId xmlns:a16="http://schemas.microsoft.com/office/drawing/2014/main" id="{EB2C2743-A5C5-404D-AED0-AADAD1D9E98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79" name="Text Box 41">
          <a:extLst>
            <a:ext uri="{FF2B5EF4-FFF2-40B4-BE49-F238E27FC236}">
              <a16:creationId xmlns:a16="http://schemas.microsoft.com/office/drawing/2014/main" id="{3D12435A-A208-41E4-8EE4-F08798FA397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0" name="Text Box 42">
          <a:extLst>
            <a:ext uri="{FF2B5EF4-FFF2-40B4-BE49-F238E27FC236}">
              <a16:creationId xmlns:a16="http://schemas.microsoft.com/office/drawing/2014/main" id="{7F0F5223-2735-4773-89EA-B44A58DBACF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1" name="Text Box 43">
          <a:extLst>
            <a:ext uri="{FF2B5EF4-FFF2-40B4-BE49-F238E27FC236}">
              <a16:creationId xmlns:a16="http://schemas.microsoft.com/office/drawing/2014/main" id="{62EB6A37-0016-4337-B3BA-8F5D27D1115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2" name="Text Box 44">
          <a:extLst>
            <a:ext uri="{FF2B5EF4-FFF2-40B4-BE49-F238E27FC236}">
              <a16:creationId xmlns:a16="http://schemas.microsoft.com/office/drawing/2014/main" id="{6828C5FC-C773-4912-B028-955F8C959D1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3" name="Text Box 45">
          <a:extLst>
            <a:ext uri="{FF2B5EF4-FFF2-40B4-BE49-F238E27FC236}">
              <a16:creationId xmlns:a16="http://schemas.microsoft.com/office/drawing/2014/main" id="{CFBF8D65-D500-4C90-8945-3A892D39C9C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4" name="Text Box 46">
          <a:extLst>
            <a:ext uri="{FF2B5EF4-FFF2-40B4-BE49-F238E27FC236}">
              <a16:creationId xmlns:a16="http://schemas.microsoft.com/office/drawing/2014/main" id="{1A7B7FB9-6A6F-4406-8AEA-A86EA70D618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5" name="Text Box 47">
          <a:extLst>
            <a:ext uri="{FF2B5EF4-FFF2-40B4-BE49-F238E27FC236}">
              <a16:creationId xmlns:a16="http://schemas.microsoft.com/office/drawing/2014/main" id="{46AFE788-E82C-4D8C-96D4-176EC97D710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6" name="Text Box 48">
          <a:extLst>
            <a:ext uri="{FF2B5EF4-FFF2-40B4-BE49-F238E27FC236}">
              <a16:creationId xmlns:a16="http://schemas.microsoft.com/office/drawing/2014/main" id="{DCA03CEE-5204-43F7-9BB9-82E605FCF4C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7" name="Text Box 49">
          <a:extLst>
            <a:ext uri="{FF2B5EF4-FFF2-40B4-BE49-F238E27FC236}">
              <a16:creationId xmlns:a16="http://schemas.microsoft.com/office/drawing/2014/main" id="{B7685A53-6C08-4364-9CEF-0C8E4C63AAF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8" name="Text Box 50">
          <a:extLst>
            <a:ext uri="{FF2B5EF4-FFF2-40B4-BE49-F238E27FC236}">
              <a16:creationId xmlns:a16="http://schemas.microsoft.com/office/drawing/2014/main" id="{0EDB9F43-868B-4E23-A1B4-780CD5069BC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89" name="Text Box 51">
          <a:extLst>
            <a:ext uri="{FF2B5EF4-FFF2-40B4-BE49-F238E27FC236}">
              <a16:creationId xmlns:a16="http://schemas.microsoft.com/office/drawing/2014/main" id="{A77454B2-5BA4-4431-9C7B-C286D5701D8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0" name="Text Box 52">
          <a:extLst>
            <a:ext uri="{FF2B5EF4-FFF2-40B4-BE49-F238E27FC236}">
              <a16:creationId xmlns:a16="http://schemas.microsoft.com/office/drawing/2014/main" id="{C8B44187-7205-4331-B6F5-4D5607C728C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1" name="Text Box 53">
          <a:extLst>
            <a:ext uri="{FF2B5EF4-FFF2-40B4-BE49-F238E27FC236}">
              <a16:creationId xmlns:a16="http://schemas.microsoft.com/office/drawing/2014/main" id="{F7361614-64B2-450B-A065-E212E52BD09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2" name="Text Box 54">
          <a:extLst>
            <a:ext uri="{FF2B5EF4-FFF2-40B4-BE49-F238E27FC236}">
              <a16:creationId xmlns:a16="http://schemas.microsoft.com/office/drawing/2014/main" id="{6C256115-7A05-4AFB-AB44-DB238D4B7C1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3" name="Text Box 55">
          <a:extLst>
            <a:ext uri="{FF2B5EF4-FFF2-40B4-BE49-F238E27FC236}">
              <a16:creationId xmlns:a16="http://schemas.microsoft.com/office/drawing/2014/main" id="{F73B7DDF-A1D4-446C-AB51-ECDF703664D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4" name="Text Box 56">
          <a:extLst>
            <a:ext uri="{FF2B5EF4-FFF2-40B4-BE49-F238E27FC236}">
              <a16:creationId xmlns:a16="http://schemas.microsoft.com/office/drawing/2014/main" id="{C56EDA44-EE11-4AD5-83B5-6E22B967673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5" name="Text Box 57">
          <a:extLst>
            <a:ext uri="{FF2B5EF4-FFF2-40B4-BE49-F238E27FC236}">
              <a16:creationId xmlns:a16="http://schemas.microsoft.com/office/drawing/2014/main" id="{78D913D1-5CE0-4573-8736-F7728CE6CB9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6" name="Text Box 58">
          <a:extLst>
            <a:ext uri="{FF2B5EF4-FFF2-40B4-BE49-F238E27FC236}">
              <a16:creationId xmlns:a16="http://schemas.microsoft.com/office/drawing/2014/main" id="{056FD403-98B1-4EEB-9691-D8F449E1EB4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7" name="Text Box 59">
          <a:extLst>
            <a:ext uri="{FF2B5EF4-FFF2-40B4-BE49-F238E27FC236}">
              <a16:creationId xmlns:a16="http://schemas.microsoft.com/office/drawing/2014/main" id="{5B66A505-AEA2-4324-9017-E34C9D34F8D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8" name="Text Box 60">
          <a:extLst>
            <a:ext uri="{FF2B5EF4-FFF2-40B4-BE49-F238E27FC236}">
              <a16:creationId xmlns:a16="http://schemas.microsoft.com/office/drawing/2014/main" id="{D7B8E3BF-9CD1-4835-A6F5-5DF956332FB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799" name="Text Box 61">
          <a:extLst>
            <a:ext uri="{FF2B5EF4-FFF2-40B4-BE49-F238E27FC236}">
              <a16:creationId xmlns:a16="http://schemas.microsoft.com/office/drawing/2014/main" id="{BE871B6C-FFBF-4466-8F0B-A6B427D574D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00" name="Text Box 62">
          <a:extLst>
            <a:ext uri="{FF2B5EF4-FFF2-40B4-BE49-F238E27FC236}">
              <a16:creationId xmlns:a16="http://schemas.microsoft.com/office/drawing/2014/main" id="{A3EC7331-9709-4454-8F30-D234E7E768F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01" name="Text Box 63">
          <a:extLst>
            <a:ext uri="{FF2B5EF4-FFF2-40B4-BE49-F238E27FC236}">
              <a16:creationId xmlns:a16="http://schemas.microsoft.com/office/drawing/2014/main" id="{2A791B11-0D22-44E5-8DC3-2E35582FEAE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02" name="Text Box 64">
          <a:extLst>
            <a:ext uri="{FF2B5EF4-FFF2-40B4-BE49-F238E27FC236}">
              <a16:creationId xmlns:a16="http://schemas.microsoft.com/office/drawing/2014/main" id="{2A54A6F1-B088-4DC0-B458-802D8901E0C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03" name="Text Box 65">
          <a:extLst>
            <a:ext uri="{FF2B5EF4-FFF2-40B4-BE49-F238E27FC236}">
              <a16:creationId xmlns:a16="http://schemas.microsoft.com/office/drawing/2014/main" id="{0BB6364A-693B-40CE-BD35-EAC3CCAE659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04" name="Text Box 66">
          <a:extLst>
            <a:ext uri="{FF2B5EF4-FFF2-40B4-BE49-F238E27FC236}">
              <a16:creationId xmlns:a16="http://schemas.microsoft.com/office/drawing/2014/main" id="{F8FED2A8-F713-4F5B-826D-4438A85B2D0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05" name="Text Box 67">
          <a:extLst>
            <a:ext uri="{FF2B5EF4-FFF2-40B4-BE49-F238E27FC236}">
              <a16:creationId xmlns:a16="http://schemas.microsoft.com/office/drawing/2014/main" id="{90FE5D41-E76B-45FF-89C9-DBFF365A1B0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06" name="Text Box 17">
          <a:extLst>
            <a:ext uri="{FF2B5EF4-FFF2-40B4-BE49-F238E27FC236}">
              <a16:creationId xmlns:a16="http://schemas.microsoft.com/office/drawing/2014/main" id="{4FC7D17B-8955-49F7-AB88-C5A838B6595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07" name="Text Box 18">
          <a:extLst>
            <a:ext uri="{FF2B5EF4-FFF2-40B4-BE49-F238E27FC236}">
              <a16:creationId xmlns:a16="http://schemas.microsoft.com/office/drawing/2014/main" id="{2C545586-02DE-4388-9BD0-DB206936563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08" name="Text Box 19">
          <a:extLst>
            <a:ext uri="{FF2B5EF4-FFF2-40B4-BE49-F238E27FC236}">
              <a16:creationId xmlns:a16="http://schemas.microsoft.com/office/drawing/2014/main" id="{FF3FC48B-26FE-460B-B57F-7776BB4027C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09" name="Text Box 20">
          <a:extLst>
            <a:ext uri="{FF2B5EF4-FFF2-40B4-BE49-F238E27FC236}">
              <a16:creationId xmlns:a16="http://schemas.microsoft.com/office/drawing/2014/main" id="{5663BA00-F3A3-477F-8F3C-C9008867CAE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0" name="Text Box 21">
          <a:extLst>
            <a:ext uri="{FF2B5EF4-FFF2-40B4-BE49-F238E27FC236}">
              <a16:creationId xmlns:a16="http://schemas.microsoft.com/office/drawing/2014/main" id="{BC834578-667D-43B7-B638-F6E2739C7FE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1" name="Text Box 22">
          <a:extLst>
            <a:ext uri="{FF2B5EF4-FFF2-40B4-BE49-F238E27FC236}">
              <a16:creationId xmlns:a16="http://schemas.microsoft.com/office/drawing/2014/main" id="{F265DC3B-8A16-4D53-BCB4-2EE589BD649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2" name="Text Box 23">
          <a:extLst>
            <a:ext uri="{FF2B5EF4-FFF2-40B4-BE49-F238E27FC236}">
              <a16:creationId xmlns:a16="http://schemas.microsoft.com/office/drawing/2014/main" id="{4ACC4146-08AB-4745-BADE-121712C4BFD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3" name="Text Box 24">
          <a:extLst>
            <a:ext uri="{FF2B5EF4-FFF2-40B4-BE49-F238E27FC236}">
              <a16:creationId xmlns:a16="http://schemas.microsoft.com/office/drawing/2014/main" id="{801F3E3A-1C69-4B94-8FA4-5DF0FAB8AB4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4" name="Text Box 25">
          <a:extLst>
            <a:ext uri="{FF2B5EF4-FFF2-40B4-BE49-F238E27FC236}">
              <a16:creationId xmlns:a16="http://schemas.microsoft.com/office/drawing/2014/main" id="{4E25FFEB-469B-48BD-8DB9-57C5B4F38ED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5" name="Text Box 26">
          <a:extLst>
            <a:ext uri="{FF2B5EF4-FFF2-40B4-BE49-F238E27FC236}">
              <a16:creationId xmlns:a16="http://schemas.microsoft.com/office/drawing/2014/main" id="{20EA2DA4-98E6-44BC-A913-00353D1F99B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6" name="Text Box 27">
          <a:extLst>
            <a:ext uri="{FF2B5EF4-FFF2-40B4-BE49-F238E27FC236}">
              <a16:creationId xmlns:a16="http://schemas.microsoft.com/office/drawing/2014/main" id="{EF3D362A-8733-4F56-9ADF-9813F593BD9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7" name="Text Box 28">
          <a:extLst>
            <a:ext uri="{FF2B5EF4-FFF2-40B4-BE49-F238E27FC236}">
              <a16:creationId xmlns:a16="http://schemas.microsoft.com/office/drawing/2014/main" id="{72ABD106-8C43-4428-823F-EDCFB9B5CA5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8" name="Text Box 29">
          <a:extLst>
            <a:ext uri="{FF2B5EF4-FFF2-40B4-BE49-F238E27FC236}">
              <a16:creationId xmlns:a16="http://schemas.microsoft.com/office/drawing/2014/main" id="{DF80837B-8C26-4692-80BF-B56C6448535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19" name="Text Box 30">
          <a:extLst>
            <a:ext uri="{FF2B5EF4-FFF2-40B4-BE49-F238E27FC236}">
              <a16:creationId xmlns:a16="http://schemas.microsoft.com/office/drawing/2014/main" id="{47026960-B408-44E8-890A-7A9243A8D465}"/>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0" name="Text Box 31">
          <a:extLst>
            <a:ext uri="{FF2B5EF4-FFF2-40B4-BE49-F238E27FC236}">
              <a16:creationId xmlns:a16="http://schemas.microsoft.com/office/drawing/2014/main" id="{CB1D621D-1999-480D-AD3B-848A154B0EE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1" name="Text Box 32">
          <a:extLst>
            <a:ext uri="{FF2B5EF4-FFF2-40B4-BE49-F238E27FC236}">
              <a16:creationId xmlns:a16="http://schemas.microsoft.com/office/drawing/2014/main" id="{4378D145-AE2E-4194-B4D7-1EE140C1BD2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2" name="Text Box 33">
          <a:extLst>
            <a:ext uri="{FF2B5EF4-FFF2-40B4-BE49-F238E27FC236}">
              <a16:creationId xmlns:a16="http://schemas.microsoft.com/office/drawing/2014/main" id="{EF6B7874-C240-4A2B-BADB-5FA4665C02A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3" name="Text Box 34">
          <a:extLst>
            <a:ext uri="{FF2B5EF4-FFF2-40B4-BE49-F238E27FC236}">
              <a16:creationId xmlns:a16="http://schemas.microsoft.com/office/drawing/2014/main" id="{D6A1B3DF-494E-46C1-8005-72EAC822F84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4" name="Text Box 35">
          <a:extLst>
            <a:ext uri="{FF2B5EF4-FFF2-40B4-BE49-F238E27FC236}">
              <a16:creationId xmlns:a16="http://schemas.microsoft.com/office/drawing/2014/main" id="{EA388BB0-F5A9-4407-9A5B-140CFAC3D60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5" name="Text Box 36">
          <a:extLst>
            <a:ext uri="{FF2B5EF4-FFF2-40B4-BE49-F238E27FC236}">
              <a16:creationId xmlns:a16="http://schemas.microsoft.com/office/drawing/2014/main" id="{F0E6EA64-0101-4A58-B25F-CC704C987302}"/>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6" name="Text Box 37">
          <a:extLst>
            <a:ext uri="{FF2B5EF4-FFF2-40B4-BE49-F238E27FC236}">
              <a16:creationId xmlns:a16="http://schemas.microsoft.com/office/drawing/2014/main" id="{0FA948A4-1414-48BF-BF82-1B24ACA09F9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7" name="Text Box 38">
          <a:extLst>
            <a:ext uri="{FF2B5EF4-FFF2-40B4-BE49-F238E27FC236}">
              <a16:creationId xmlns:a16="http://schemas.microsoft.com/office/drawing/2014/main" id="{8613EBBA-64F0-44B0-817B-A7354828450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8" name="Text Box 39">
          <a:extLst>
            <a:ext uri="{FF2B5EF4-FFF2-40B4-BE49-F238E27FC236}">
              <a16:creationId xmlns:a16="http://schemas.microsoft.com/office/drawing/2014/main" id="{A0C2AE30-792F-47EC-BE57-D25962EBF12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29" name="Text Box 40">
          <a:extLst>
            <a:ext uri="{FF2B5EF4-FFF2-40B4-BE49-F238E27FC236}">
              <a16:creationId xmlns:a16="http://schemas.microsoft.com/office/drawing/2014/main" id="{10E8299C-3230-41E2-8047-64419A0079DD}"/>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0" name="Text Box 41">
          <a:extLst>
            <a:ext uri="{FF2B5EF4-FFF2-40B4-BE49-F238E27FC236}">
              <a16:creationId xmlns:a16="http://schemas.microsoft.com/office/drawing/2014/main" id="{832D8725-6DA3-43D6-BA75-9B7DEF9356DC}"/>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1" name="Text Box 42">
          <a:extLst>
            <a:ext uri="{FF2B5EF4-FFF2-40B4-BE49-F238E27FC236}">
              <a16:creationId xmlns:a16="http://schemas.microsoft.com/office/drawing/2014/main" id="{50490989-E586-459D-A70D-7CA9F44631B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2" name="Text Box 43">
          <a:extLst>
            <a:ext uri="{FF2B5EF4-FFF2-40B4-BE49-F238E27FC236}">
              <a16:creationId xmlns:a16="http://schemas.microsoft.com/office/drawing/2014/main" id="{B082C0B1-1413-4248-BACE-AAD69C2958E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3" name="Text Box 44">
          <a:extLst>
            <a:ext uri="{FF2B5EF4-FFF2-40B4-BE49-F238E27FC236}">
              <a16:creationId xmlns:a16="http://schemas.microsoft.com/office/drawing/2014/main" id="{650F50DD-9F93-49D6-9F80-6D9E48E0CCC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4" name="Text Box 45">
          <a:extLst>
            <a:ext uri="{FF2B5EF4-FFF2-40B4-BE49-F238E27FC236}">
              <a16:creationId xmlns:a16="http://schemas.microsoft.com/office/drawing/2014/main" id="{408EC0BB-9191-49A9-A4B0-DB566A00AAB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5" name="Text Box 46">
          <a:extLst>
            <a:ext uri="{FF2B5EF4-FFF2-40B4-BE49-F238E27FC236}">
              <a16:creationId xmlns:a16="http://schemas.microsoft.com/office/drawing/2014/main" id="{14621653-8445-4621-ADD0-3B84CBC0B2D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6" name="Text Box 47">
          <a:extLst>
            <a:ext uri="{FF2B5EF4-FFF2-40B4-BE49-F238E27FC236}">
              <a16:creationId xmlns:a16="http://schemas.microsoft.com/office/drawing/2014/main" id="{C60D25F5-CCAB-4DDA-AC78-FFB14894B21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7" name="Text Box 48">
          <a:extLst>
            <a:ext uri="{FF2B5EF4-FFF2-40B4-BE49-F238E27FC236}">
              <a16:creationId xmlns:a16="http://schemas.microsoft.com/office/drawing/2014/main" id="{51F982AD-5E52-4F3F-8EC1-70847912D051}"/>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8" name="Text Box 49">
          <a:extLst>
            <a:ext uri="{FF2B5EF4-FFF2-40B4-BE49-F238E27FC236}">
              <a16:creationId xmlns:a16="http://schemas.microsoft.com/office/drawing/2014/main" id="{E36FF330-D622-4C7D-A459-D448A8B1E74E}"/>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39" name="Text Box 50">
          <a:extLst>
            <a:ext uri="{FF2B5EF4-FFF2-40B4-BE49-F238E27FC236}">
              <a16:creationId xmlns:a16="http://schemas.microsoft.com/office/drawing/2014/main" id="{3D7D0759-B112-4C03-AEE5-50F36881C1D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0" name="Text Box 51">
          <a:extLst>
            <a:ext uri="{FF2B5EF4-FFF2-40B4-BE49-F238E27FC236}">
              <a16:creationId xmlns:a16="http://schemas.microsoft.com/office/drawing/2014/main" id="{793EAEB6-8CB5-4DAA-B51B-B6A85F33B4B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1" name="Text Box 52">
          <a:extLst>
            <a:ext uri="{FF2B5EF4-FFF2-40B4-BE49-F238E27FC236}">
              <a16:creationId xmlns:a16="http://schemas.microsoft.com/office/drawing/2014/main" id="{C28A634E-A201-4548-B9CC-E59E77E1DE4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2" name="Text Box 53">
          <a:extLst>
            <a:ext uri="{FF2B5EF4-FFF2-40B4-BE49-F238E27FC236}">
              <a16:creationId xmlns:a16="http://schemas.microsoft.com/office/drawing/2014/main" id="{7446AC0D-DDF1-4FC5-A028-EEA20F87D80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3" name="Text Box 54">
          <a:extLst>
            <a:ext uri="{FF2B5EF4-FFF2-40B4-BE49-F238E27FC236}">
              <a16:creationId xmlns:a16="http://schemas.microsoft.com/office/drawing/2014/main" id="{DE21F006-6D32-4402-A175-D452E1AF6B1B}"/>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4" name="Text Box 55">
          <a:extLst>
            <a:ext uri="{FF2B5EF4-FFF2-40B4-BE49-F238E27FC236}">
              <a16:creationId xmlns:a16="http://schemas.microsoft.com/office/drawing/2014/main" id="{BCA7259D-2F28-41CD-AC41-ED3C5741999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5" name="Text Box 56">
          <a:extLst>
            <a:ext uri="{FF2B5EF4-FFF2-40B4-BE49-F238E27FC236}">
              <a16:creationId xmlns:a16="http://schemas.microsoft.com/office/drawing/2014/main" id="{48123C59-74DA-47A2-96E0-A75DCFA51C6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6" name="Text Box 57">
          <a:extLst>
            <a:ext uri="{FF2B5EF4-FFF2-40B4-BE49-F238E27FC236}">
              <a16:creationId xmlns:a16="http://schemas.microsoft.com/office/drawing/2014/main" id="{460675D8-EE5E-4072-91DE-8388F4F9656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7" name="Text Box 58">
          <a:extLst>
            <a:ext uri="{FF2B5EF4-FFF2-40B4-BE49-F238E27FC236}">
              <a16:creationId xmlns:a16="http://schemas.microsoft.com/office/drawing/2014/main" id="{755CFDF2-80B2-43ED-84D7-C7F8C7939D87}"/>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8" name="Text Box 59">
          <a:extLst>
            <a:ext uri="{FF2B5EF4-FFF2-40B4-BE49-F238E27FC236}">
              <a16:creationId xmlns:a16="http://schemas.microsoft.com/office/drawing/2014/main" id="{C73CF509-E87B-4235-A833-F2CCBD2F72B4}"/>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49" name="Text Box 60">
          <a:extLst>
            <a:ext uri="{FF2B5EF4-FFF2-40B4-BE49-F238E27FC236}">
              <a16:creationId xmlns:a16="http://schemas.microsoft.com/office/drawing/2014/main" id="{2CD13B96-5394-4F5B-B203-CF9AA97131F8}"/>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0" name="Text Box 61">
          <a:extLst>
            <a:ext uri="{FF2B5EF4-FFF2-40B4-BE49-F238E27FC236}">
              <a16:creationId xmlns:a16="http://schemas.microsoft.com/office/drawing/2014/main" id="{A115163A-9AB4-4AD8-BB3D-BE326D442130}"/>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1" name="Text Box 62">
          <a:extLst>
            <a:ext uri="{FF2B5EF4-FFF2-40B4-BE49-F238E27FC236}">
              <a16:creationId xmlns:a16="http://schemas.microsoft.com/office/drawing/2014/main" id="{BD9015A4-121F-4DB4-A974-8A86C3A1217F}"/>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2" name="Text Box 63">
          <a:extLst>
            <a:ext uri="{FF2B5EF4-FFF2-40B4-BE49-F238E27FC236}">
              <a16:creationId xmlns:a16="http://schemas.microsoft.com/office/drawing/2014/main" id="{562CECB2-E86E-4041-98F9-0FE15389A253}"/>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3" name="Text Box 64">
          <a:extLst>
            <a:ext uri="{FF2B5EF4-FFF2-40B4-BE49-F238E27FC236}">
              <a16:creationId xmlns:a16="http://schemas.microsoft.com/office/drawing/2014/main" id="{76EF37DB-9BF5-433A-B0BD-0937B7D8CA09}"/>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4" name="Text Box 65">
          <a:extLst>
            <a:ext uri="{FF2B5EF4-FFF2-40B4-BE49-F238E27FC236}">
              <a16:creationId xmlns:a16="http://schemas.microsoft.com/office/drawing/2014/main" id="{B3B1F1BC-4480-413F-BF27-A8B3A0BA6C5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5" name="Text Box 66">
          <a:extLst>
            <a:ext uri="{FF2B5EF4-FFF2-40B4-BE49-F238E27FC236}">
              <a16:creationId xmlns:a16="http://schemas.microsoft.com/office/drawing/2014/main" id="{B061708E-3536-4170-AB9C-D99BEF0BA8EA}"/>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114300</xdr:rowOff>
    </xdr:to>
    <xdr:sp macro="" textlink="">
      <xdr:nvSpPr>
        <xdr:cNvPr id="4856" name="Text Box 67">
          <a:extLst>
            <a:ext uri="{FF2B5EF4-FFF2-40B4-BE49-F238E27FC236}">
              <a16:creationId xmlns:a16="http://schemas.microsoft.com/office/drawing/2014/main" id="{073C3C5B-FF3B-40B3-9E04-CCA592240466}"/>
            </a:ext>
          </a:extLst>
        </xdr:cNvPr>
        <xdr:cNvSpPr txBox="1">
          <a:spLocks noChangeArrowheads="1"/>
        </xdr:cNvSpPr>
      </xdr:nvSpPr>
      <xdr:spPr bwMode="auto">
        <a:xfrm>
          <a:off x="4552950" y="65827275"/>
          <a:ext cx="762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57" name="Text Box 17">
          <a:extLst>
            <a:ext uri="{FF2B5EF4-FFF2-40B4-BE49-F238E27FC236}">
              <a16:creationId xmlns:a16="http://schemas.microsoft.com/office/drawing/2014/main" id="{528251EB-B3B8-4180-BBE8-8A90304FD94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58" name="Text Box 18">
          <a:extLst>
            <a:ext uri="{FF2B5EF4-FFF2-40B4-BE49-F238E27FC236}">
              <a16:creationId xmlns:a16="http://schemas.microsoft.com/office/drawing/2014/main" id="{F781507F-CA9C-43C8-B557-0510568EA53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59" name="Text Box 19">
          <a:extLst>
            <a:ext uri="{FF2B5EF4-FFF2-40B4-BE49-F238E27FC236}">
              <a16:creationId xmlns:a16="http://schemas.microsoft.com/office/drawing/2014/main" id="{7D8BE76C-43D6-4E04-B44B-2C4440429BA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0" name="Text Box 20">
          <a:extLst>
            <a:ext uri="{FF2B5EF4-FFF2-40B4-BE49-F238E27FC236}">
              <a16:creationId xmlns:a16="http://schemas.microsoft.com/office/drawing/2014/main" id="{58024C37-1AB2-4D11-B9F8-9536495C772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1" name="Text Box 21">
          <a:extLst>
            <a:ext uri="{FF2B5EF4-FFF2-40B4-BE49-F238E27FC236}">
              <a16:creationId xmlns:a16="http://schemas.microsoft.com/office/drawing/2014/main" id="{B629BC85-0370-45BB-945A-4E0710E35BA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2" name="Text Box 22">
          <a:extLst>
            <a:ext uri="{FF2B5EF4-FFF2-40B4-BE49-F238E27FC236}">
              <a16:creationId xmlns:a16="http://schemas.microsoft.com/office/drawing/2014/main" id="{8F76ED6F-96AB-45E5-B8E6-477034930AE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3" name="Text Box 23">
          <a:extLst>
            <a:ext uri="{FF2B5EF4-FFF2-40B4-BE49-F238E27FC236}">
              <a16:creationId xmlns:a16="http://schemas.microsoft.com/office/drawing/2014/main" id="{965FFDAF-6BFD-4309-BC21-55DC5BE6F4A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4" name="Text Box 24">
          <a:extLst>
            <a:ext uri="{FF2B5EF4-FFF2-40B4-BE49-F238E27FC236}">
              <a16:creationId xmlns:a16="http://schemas.microsoft.com/office/drawing/2014/main" id="{D1AC4D89-D43C-44CA-B2B7-94DE2D9FD04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5" name="Text Box 25">
          <a:extLst>
            <a:ext uri="{FF2B5EF4-FFF2-40B4-BE49-F238E27FC236}">
              <a16:creationId xmlns:a16="http://schemas.microsoft.com/office/drawing/2014/main" id="{1093F0E5-2370-4FD7-9D61-5E545D0C94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6" name="Text Box 26">
          <a:extLst>
            <a:ext uri="{FF2B5EF4-FFF2-40B4-BE49-F238E27FC236}">
              <a16:creationId xmlns:a16="http://schemas.microsoft.com/office/drawing/2014/main" id="{243000D1-7DC2-4EFE-A377-4E843F067D1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7" name="Text Box 27">
          <a:extLst>
            <a:ext uri="{FF2B5EF4-FFF2-40B4-BE49-F238E27FC236}">
              <a16:creationId xmlns:a16="http://schemas.microsoft.com/office/drawing/2014/main" id="{150984C9-6C99-4900-A54D-833BEE9E88F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8" name="Text Box 28">
          <a:extLst>
            <a:ext uri="{FF2B5EF4-FFF2-40B4-BE49-F238E27FC236}">
              <a16:creationId xmlns:a16="http://schemas.microsoft.com/office/drawing/2014/main" id="{AF42F0C9-2D2F-4DD8-B5D8-83DC5B8822E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69" name="Text Box 29">
          <a:extLst>
            <a:ext uri="{FF2B5EF4-FFF2-40B4-BE49-F238E27FC236}">
              <a16:creationId xmlns:a16="http://schemas.microsoft.com/office/drawing/2014/main" id="{3B7363D7-4E07-4653-B151-3E99308DC4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0" name="Text Box 30">
          <a:extLst>
            <a:ext uri="{FF2B5EF4-FFF2-40B4-BE49-F238E27FC236}">
              <a16:creationId xmlns:a16="http://schemas.microsoft.com/office/drawing/2014/main" id="{25F09ABC-D1D9-45EC-B401-7BC3A521471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1" name="Text Box 31">
          <a:extLst>
            <a:ext uri="{FF2B5EF4-FFF2-40B4-BE49-F238E27FC236}">
              <a16:creationId xmlns:a16="http://schemas.microsoft.com/office/drawing/2014/main" id="{8DF28303-8BED-46F9-BBAC-F9026BCE745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2" name="Text Box 32">
          <a:extLst>
            <a:ext uri="{FF2B5EF4-FFF2-40B4-BE49-F238E27FC236}">
              <a16:creationId xmlns:a16="http://schemas.microsoft.com/office/drawing/2014/main" id="{B18F39D4-9845-4BA5-9162-4CE634F62D7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3" name="Text Box 33">
          <a:extLst>
            <a:ext uri="{FF2B5EF4-FFF2-40B4-BE49-F238E27FC236}">
              <a16:creationId xmlns:a16="http://schemas.microsoft.com/office/drawing/2014/main" id="{A5BDE33A-62EB-4402-B5E0-FB84ACA4E5A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4" name="Text Box 34">
          <a:extLst>
            <a:ext uri="{FF2B5EF4-FFF2-40B4-BE49-F238E27FC236}">
              <a16:creationId xmlns:a16="http://schemas.microsoft.com/office/drawing/2014/main" id="{8B5C4041-16BE-4810-98CF-290F0500DCB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5" name="Text Box 35">
          <a:extLst>
            <a:ext uri="{FF2B5EF4-FFF2-40B4-BE49-F238E27FC236}">
              <a16:creationId xmlns:a16="http://schemas.microsoft.com/office/drawing/2014/main" id="{DC28AC41-BF94-4547-9C80-2987FD9575F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6" name="Text Box 36">
          <a:extLst>
            <a:ext uri="{FF2B5EF4-FFF2-40B4-BE49-F238E27FC236}">
              <a16:creationId xmlns:a16="http://schemas.microsoft.com/office/drawing/2014/main" id="{792514A2-46A2-4DEE-861C-47FF6C8DD3A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7" name="Text Box 37">
          <a:extLst>
            <a:ext uri="{FF2B5EF4-FFF2-40B4-BE49-F238E27FC236}">
              <a16:creationId xmlns:a16="http://schemas.microsoft.com/office/drawing/2014/main" id="{100B89D0-88E8-4C98-B173-C57AF448786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8" name="Text Box 38">
          <a:extLst>
            <a:ext uri="{FF2B5EF4-FFF2-40B4-BE49-F238E27FC236}">
              <a16:creationId xmlns:a16="http://schemas.microsoft.com/office/drawing/2014/main" id="{351EB222-55D3-4A2D-99F2-8A7BE633EDB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79" name="Text Box 39">
          <a:extLst>
            <a:ext uri="{FF2B5EF4-FFF2-40B4-BE49-F238E27FC236}">
              <a16:creationId xmlns:a16="http://schemas.microsoft.com/office/drawing/2014/main" id="{BDE0F315-8517-4370-86A0-44AA3F714EC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0" name="Text Box 40">
          <a:extLst>
            <a:ext uri="{FF2B5EF4-FFF2-40B4-BE49-F238E27FC236}">
              <a16:creationId xmlns:a16="http://schemas.microsoft.com/office/drawing/2014/main" id="{7F9661C5-FB94-4198-B70A-11CA4887AE3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1" name="Text Box 41">
          <a:extLst>
            <a:ext uri="{FF2B5EF4-FFF2-40B4-BE49-F238E27FC236}">
              <a16:creationId xmlns:a16="http://schemas.microsoft.com/office/drawing/2014/main" id="{161C29CB-844C-4A86-B007-10C024A1E62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2" name="Text Box 42">
          <a:extLst>
            <a:ext uri="{FF2B5EF4-FFF2-40B4-BE49-F238E27FC236}">
              <a16:creationId xmlns:a16="http://schemas.microsoft.com/office/drawing/2014/main" id="{2C556CBB-4C55-4ABC-A832-AB9DA83D565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3" name="Text Box 43">
          <a:extLst>
            <a:ext uri="{FF2B5EF4-FFF2-40B4-BE49-F238E27FC236}">
              <a16:creationId xmlns:a16="http://schemas.microsoft.com/office/drawing/2014/main" id="{D37EC553-67FC-4755-8E15-FD2B44A1906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4" name="Text Box 44">
          <a:extLst>
            <a:ext uri="{FF2B5EF4-FFF2-40B4-BE49-F238E27FC236}">
              <a16:creationId xmlns:a16="http://schemas.microsoft.com/office/drawing/2014/main" id="{76FDD67B-DC32-41AA-B09E-B655EE8CCE9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5" name="Text Box 45">
          <a:extLst>
            <a:ext uri="{FF2B5EF4-FFF2-40B4-BE49-F238E27FC236}">
              <a16:creationId xmlns:a16="http://schemas.microsoft.com/office/drawing/2014/main" id="{9B10B165-7D02-4151-9CFF-E834BCD52C3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6" name="Text Box 46">
          <a:extLst>
            <a:ext uri="{FF2B5EF4-FFF2-40B4-BE49-F238E27FC236}">
              <a16:creationId xmlns:a16="http://schemas.microsoft.com/office/drawing/2014/main" id="{341BC74A-AF2E-48E1-AECF-4528A7B88B8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7" name="Text Box 47">
          <a:extLst>
            <a:ext uri="{FF2B5EF4-FFF2-40B4-BE49-F238E27FC236}">
              <a16:creationId xmlns:a16="http://schemas.microsoft.com/office/drawing/2014/main" id="{7FDB1114-C29D-4B19-B597-FE7861582BC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8" name="Text Box 48">
          <a:extLst>
            <a:ext uri="{FF2B5EF4-FFF2-40B4-BE49-F238E27FC236}">
              <a16:creationId xmlns:a16="http://schemas.microsoft.com/office/drawing/2014/main" id="{9FF860C8-3634-4D0A-9320-26802BBB4E0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89" name="Text Box 49">
          <a:extLst>
            <a:ext uri="{FF2B5EF4-FFF2-40B4-BE49-F238E27FC236}">
              <a16:creationId xmlns:a16="http://schemas.microsoft.com/office/drawing/2014/main" id="{4FA51815-41B4-4AAC-ABE5-D4BA137A7C7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0" name="Text Box 50">
          <a:extLst>
            <a:ext uri="{FF2B5EF4-FFF2-40B4-BE49-F238E27FC236}">
              <a16:creationId xmlns:a16="http://schemas.microsoft.com/office/drawing/2014/main" id="{B4946630-7DC5-41EF-91F8-0FE7A0023E2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1" name="Text Box 51">
          <a:extLst>
            <a:ext uri="{FF2B5EF4-FFF2-40B4-BE49-F238E27FC236}">
              <a16:creationId xmlns:a16="http://schemas.microsoft.com/office/drawing/2014/main" id="{DCE8E961-F61C-4A8A-947E-9A3C46F6992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2" name="Text Box 52">
          <a:extLst>
            <a:ext uri="{FF2B5EF4-FFF2-40B4-BE49-F238E27FC236}">
              <a16:creationId xmlns:a16="http://schemas.microsoft.com/office/drawing/2014/main" id="{4850494C-6A20-41A3-9D6D-55A258FD818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3" name="Text Box 53">
          <a:extLst>
            <a:ext uri="{FF2B5EF4-FFF2-40B4-BE49-F238E27FC236}">
              <a16:creationId xmlns:a16="http://schemas.microsoft.com/office/drawing/2014/main" id="{B6C6F112-7C61-4D7F-AA87-F7C34CEF44C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4" name="Text Box 54">
          <a:extLst>
            <a:ext uri="{FF2B5EF4-FFF2-40B4-BE49-F238E27FC236}">
              <a16:creationId xmlns:a16="http://schemas.microsoft.com/office/drawing/2014/main" id="{4034088C-0B44-4823-AC9C-7FAF3137BD9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5" name="Text Box 55">
          <a:extLst>
            <a:ext uri="{FF2B5EF4-FFF2-40B4-BE49-F238E27FC236}">
              <a16:creationId xmlns:a16="http://schemas.microsoft.com/office/drawing/2014/main" id="{039481E3-5DE1-4668-9824-64E2794BD95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6" name="Text Box 56">
          <a:extLst>
            <a:ext uri="{FF2B5EF4-FFF2-40B4-BE49-F238E27FC236}">
              <a16:creationId xmlns:a16="http://schemas.microsoft.com/office/drawing/2014/main" id="{73CEED5F-FE98-4149-B7B0-D0B228968FD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7" name="Text Box 57">
          <a:extLst>
            <a:ext uri="{FF2B5EF4-FFF2-40B4-BE49-F238E27FC236}">
              <a16:creationId xmlns:a16="http://schemas.microsoft.com/office/drawing/2014/main" id="{CF5B99AA-F137-4D06-AF2F-FB5BD5C86F1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8" name="Text Box 58">
          <a:extLst>
            <a:ext uri="{FF2B5EF4-FFF2-40B4-BE49-F238E27FC236}">
              <a16:creationId xmlns:a16="http://schemas.microsoft.com/office/drawing/2014/main" id="{67C5554B-4211-4FCA-9E25-E83C773F0C8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899" name="Text Box 59">
          <a:extLst>
            <a:ext uri="{FF2B5EF4-FFF2-40B4-BE49-F238E27FC236}">
              <a16:creationId xmlns:a16="http://schemas.microsoft.com/office/drawing/2014/main" id="{D6437258-36B3-450C-A61A-4AA195AAA5D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0" name="Text Box 60">
          <a:extLst>
            <a:ext uri="{FF2B5EF4-FFF2-40B4-BE49-F238E27FC236}">
              <a16:creationId xmlns:a16="http://schemas.microsoft.com/office/drawing/2014/main" id="{4962F8C1-B255-4700-BBE4-6EC9FF0738C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1" name="Text Box 61">
          <a:extLst>
            <a:ext uri="{FF2B5EF4-FFF2-40B4-BE49-F238E27FC236}">
              <a16:creationId xmlns:a16="http://schemas.microsoft.com/office/drawing/2014/main" id="{7ED958DD-7808-438E-A013-9ECC087B56C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2" name="Text Box 62">
          <a:extLst>
            <a:ext uri="{FF2B5EF4-FFF2-40B4-BE49-F238E27FC236}">
              <a16:creationId xmlns:a16="http://schemas.microsoft.com/office/drawing/2014/main" id="{CF2E60B6-12A2-4208-A6D8-EE1329773B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3" name="Text Box 63">
          <a:extLst>
            <a:ext uri="{FF2B5EF4-FFF2-40B4-BE49-F238E27FC236}">
              <a16:creationId xmlns:a16="http://schemas.microsoft.com/office/drawing/2014/main" id="{DE0FF6D3-936E-4170-9A18-EFFBFFEC2CB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4" name="Text Box 64">
          <a:extLst>
            <a:ext uri="{FF2B5EF4-FFF2-40B4-BE49-F238E27FC236}">
              <a16:creationId xmlns:a16="http://schemas.microsoft.com/office/drawing/2014/main" id="{B358511C-E849-4F2E-A20B-0344A19C87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5" name="Text Box 65">
          <a:extLst>
            <a:ext uri="{FF2B5EF4-FFF2-40B4-BE49-F238E27FC236}">
              <a16:creationId xmlns:a16="http://schemas.microsoft.com/office/drawing/2014/main" id="{EED419DC-0D0E-45BE-9767-1C02AFFFD6A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6" name="Text Box 66">
          <a:extLst>
            <a:ext uri="{FF2B5EF4-FFF2-40B4-BE49-F238E27FC236}">
              <a16:creationId xmlns:a16="http://schemas.microsoft.com/office/drawing/2014/main" id="{74A0D2A6-0BB2-4E17-995C-6796633516B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7" name="Text Box 67">
          <a:extLst>
            <a:ext uri="{FF2B5EF4-FFF2-40B4-BE49-F238E27FC236}">
              <a16:creationId xmlns:a16="http://schemas.microsoft.com/office/drawing/2014/main" id="{F2459E04-6FBF-47DE-AD65-BB4A710101E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8" name="Text Box 17">
          <a:extLst>
            <a:ext uri="{FF2B5EF4-FFF2-40B4-BE49-F238E27FC236}">
              <a16:creationId xmlns:a16="http://schemas.microsoft.com/office/drawing/2014/main" id="{161295FD-2209-4887-B48D-6DAA19167D4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09" name="Text Box 18">
          <a:extLst>
            <a:ext uri="{FF2B5EF4-FFF2-40B4-BE49-F238E27FC236}">
              <a16:creationId xmlns:a16="http://schemas.microsoft.com/office/drawing/2014/main" id="{113FDA4F-A079-469F-9D3B-6BC07169435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0" name="Text Box 19">
          <a:extLst>
            <a:ext uri="{FF2B5EF4-FFF2-40B4-BE49-F238E27FC236}">
              <a16:creationId xmlns:a16="http://schemas.microsoft.com/office/drawing/2014/main" id="{C13643B1-66A4-475E-8331-E337F177570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1" name="Text Box 20">
          <a:extLst>
            <a:ext uri="{FF2B5EF4-FFF2-40B4-BE49-F238E27FC236}">
              <a16:creationId xmlns:a16="http://schemas.microsoft.com/office/drawing/2014/main" id="{75654556-4A4D-441A-86F2-9F28C078790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2" name="Text Box 21">
          <a:extLst>
            <a:ext uri="{FF2B5EF4-FFF2-40B4-BE49-F238E27FC236}">
              <a16:creationId xmlns:a16="http://schemas.microsoft.com/office/drawing/2014/main" id="{8ABE6F29-CF6D-46F2-A233-10081B461D2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3" name="Text Box 22">
          <a:extLst>
            <a:ext uri="{FF2B5EF4-FFF2-40B4-BE49-F238E27FC236}">
              <a16:creationId xmlns:a16="http://schemas.microsoft.com/office/drawing/2014/main" id="{D6F598CE-B4EC-47C4-ACAF-4C7F2046BC0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4" name="Text Box 23">
          <a:extLst>
            <a:ext uri="{FF2B5EF4-FFF2-40B4-BE49-F238E27FC236}">
              <a16:creationId xmlns:a16="http://schemas.microsoft.com/office/drawing/2014/main" id="{3EBEA734-F1B4-4A22-AD94-9FB4D7DB68F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5" name="Text Box 24">
          <a:extLst>
            <a:ext uri="{FF2B5EF4-FFF2-40B4-BE49-F238E27FC236}">
              <a16:creationId xmlns:a16="http://schemas.microsoft.com/office/drawing/2014/main" id="{68DACB7B-5F97-4906-97CA-F66B65FF7FF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6" name="Text Box 25">
          <a:extLst>
            <a:ext uri="{FF2B5EF4-FFF2-40B4-BE49-F238E27FC236}">
              <a16:creationId xmlns:a16="http://schemas.microsoft.com/office/drawing/2014/main" id="{9615F359-E4DD-42E9-A5CD-4E69A5DD59D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7" name="Text Box 26">
          <a:extLst>
            <a:ext uri="{FF2B5EF4-FFF2-40B4-BE49-F238E27FC236}">
              <a16:creationId xmlns:a16="http://schemas.microsoft.com/office/drawing/2014/main" id="{E9EA25A8-9EE8-40C1-88AF-2A541F1F5CD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8" name="Text Box 27">
          <a:extLst>
            <a:ext uri="{FF2B5EF4-FFF2-40B4-BE49-F238E27FC236}">
              <a16:creationId xmlns:a16="http://schemas.microsoft.com/office/drawing/2014/main" id="{F74AB14C-0612-4813-B09F-A2B22C59B93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19" name="Text Box 28">
          <a:extLst>
            <a:ext uri="{FF2B5EF4-FFF2-40B4-BE49-F238E27FC236}">
              <a16:creationId xmlns:a16="http://schemas.microsoft.com/office/drawing/2014/main" id="{8BFDF926-D8D9-417F-B5BA-35FD5075275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0" name="Text Box 29">
          <a:extLst>
            <a:ext uri="{FF2B5EF4-FFF2-40B4-BE49-F238E27FC236}">
              <a16:creationId xmlns:a16="http://schemas.microsoft.com/office/drawing/2014/main" id="{0EB09A27-205D-48F0-8020-48FBE1861C8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1" name="Text Box 30">
          <a:extLst>
            <a:ext uri="{FF2B5EF4-FFF2-40B4-BE49-F238E27FC236}">
              <a16:creationId xmlns:a16="http://schemas.microsoft.com/office/drawing/2014/main" id="{EB471818-3D09-4ADB-9384-F800BDA6B42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2" name="Text Box 31">
          <a:extLst>
            <a:ext uri="{FF2B5EF4-FFF2-40B4-BE49-F238E27FC236}">
              <a16:creationId xmlns:a16="http://schemas.microsoft.com/office/drawing/2014/main" id="{288C6F2F-0A23-48A4-BDCE-C38D4DF2C8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3" name="Text Box 32">
          <a:extLst>
            <a:ext uri="{FF2B5EF4-FFF2-40B4-BE49-F238E27FC236}">
              <a16:creationId xmlns:a16="http://schemas.microsoft.com/office/drawing/2014/main" id="{8A351B12-3613-4422-8BA4-5E14DBBF47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4" name="Text Box 33">
          <a:extLst>
            <a:ext uri="{FF2B5EF4-FFF2-40B4-BE49-F238E27FC236}">
              <a16:creationId xmlns:a16="http://schemas.microsoft.com/office/drawing/2014/main" id="{798045C8-4ABD-481E-BFC6-6CB4F80CEA6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5" name="Text Box 34">
          <a:extLst>
            <a:ext uri="{FF2B5EF4-FFF2-40B4-BE49-F238E27FC236}">
              <a16:creationId xmlns:a16="http://schemas.microsoft.com/office/drawing/2014/main" id="{44BBFEEE-A800-4695-9E01-05315B87998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6" name="Text Box 35">
          <a:extLst>
            <a:ext uri="{FF2B5EF4-FFF2-40B4-BE49-F238E27FC236}">
              <a16:creationId xmlns:a16="http://schemas.microsoft.com/office/drawing/2014/main" id="{9E63D444-F409-499B-A549-E949786D90A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7" name="Text Box 36">
          <a:extLst>
            <a:ext uri="{FF2B5EF4-FFF2-40B4-BE49-F238E27FC236}">
              <a16:creationId xmlns:a16="http://schemas.microsoft.com/office/drawing/2014/main" id="{48E9A8DC-3D92-41B0-86C9-2D82375A465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8" name="Text Box 37">
          <a:extLst>
            <a:ext uri="{FF2B5EF4-FFF2-40B4-BE49-F238E27FC236}">
              <a16:creationId xmlns:a16="http://schemas.microsoft.com/office/drawing/2014/main" id="{9DC2637D-4FAB-44CB-9E6E-AF8D6D93E5D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29" name="Text Box 38">
          <a:extLst>
            <a:ext uri="{FF2B5EF4-FFF2-40B4-BE49-F238E27FC236}">
              <a16:creationId xmlns:a16="http://schemas.microsoft.com/office/drawing/2014/main" id="{48CD4F00-9D36-41E1-9469-D69359389D1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0" name="Text Box 39">
          <a:extLst>
            <a:ext uri="{FF2B5EF4-FFF2-40B4-BE49-F238E27FC236}">
              <a16:creationId xmlns:a16="http://schemas.microsoft.com/office/drawing/2014/main" id="{6608C016-0B36-43F4-A1FF-FAC3D9DF764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1" name="Text Box 40">
          <a:extLst>
            <a:ext uri="{FF2B5EF4-FFF2-40B4-BE49-F238E27FC236}">
              <a16:creationId xmlns:a16="http://schemas.microsoft.com/office/drawing/2014/main" id="{27CE8992-E531-4E08-AEEA-2533B78DBA9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2" name="Text Box 41">
          <a:extLst>
            <a:ext uri="{FF2B5EF4-FFF2-40B4-BE49-F238E27FC236}">
              <a16:creationId xmlns:a16="http://schemas.microsoft.com/office/drawing/2014/main" id="{80C4914D-8A0F-41C8-B028-539BBE0EE7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3" name="Text Box 42">
          <a:extLst>
            <a:ext uri="{FF2B5EF4-FFF2-40B4-BE49-F238E27FC236}">
              <a16:creationId xmlns:a16="http://schemas.microsoft.com/office/drawing/2014/main" id="{CB729F9A-61E1-436C-B769-FC852D71E21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4" name="Text Box 43">
          <a:extLst>
            <a:ext uri="{FF2B5EF4-FFF2-40B4-BE49-F238E27FC236}">
              <a16:creationId xmlns:a16="http://schemas.microsoft.com/office/drawing/2014/main" id="{64D93823-E289-4BAB-AFFE-8711B1BE6E1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5" name="Text Box 44">
          <a:extLst>
            <a:ext uri="{FF2B5EF4-FFF2-40B4-BE49-F238E27FC236}">
              <a16:creationId xmlns:a16="http://schemas.microsoft.com/office/drawing/2014/main" id="{A23D9857-9D6C-47CA-99CF-4CCCD3D303F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6" name="Text Box 45">
          <a:extLst>
            <a:ext uri="{FF2B5EF4-FFF2-40B4-BE49-F238E27FC236}">
              <a16:creationId xmlns:a16="http://schemas.microsoft.com/office/drawing/2014/main" id="{D7139AFE-3D98-40FD-96B3-0D6355CFA06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7" name="Text Box 46">
          <a:extLst>
            <a:ext uri="{FF2B5EF4-FFF2-40B4-BE49-F238E27FC236}">
              <a16:creationId xmlns:a16="http://schemas.microsoft.com/office/drawing/2014/main" id="{7FC3B81B-8FB0-465E-AE9A-CBDBE4EE736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8" name="Text Box 47">
          <a:extLst>
            <a:ext uri="{FF2B5EF4-FFF2-40B4-BE49-F238E27FC236}">
              <a16:creationId xmlns:a16="http://schemas.microsoft.com/office/drawing/2014/main" id="{2BDB517A-E283-4194-9CA7-B77B07C8BAF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39" name="Text Box 48">
          <a:extLst>
            <a:ext uri="{FF2B5EF4-FFF2-40B4-BE49-F238E27FC236}">
              <a16:creationId xmlns:a16="http://schemas.microsoft.com/office/drawing/2014/main" id="{07C25E76-E9D4-46A4-8469-6BEB6CEAD9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0" name="Text Box 49">
          <a:extLst>
            <a:ext uri="{FF2B5EF4-FFF2-40B4-BE49-F238E27FC236}">
              <a16:creationId xmlns:a16="http://schemas.microsoft.com/office/drawing/2014/main" id="{DF9AAA32-300F-4F1B-A336-763CC486CBB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1" name="Text Box 50">
          <a:extLst>
            <a:ext uri="{FF2B5EF4-FFF2-40B4-BE49-F238E27FC236}">
              <a16:creationId xmlns:a16="http://schemas.microsoft.com/office/drawing/2014/main" id="{B6143FF3-01B6-46AF-B10E-5375AD87A8B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2" name="Text Box 51">
          <a:extLst>
            <a:ext uri="{FF2B5EF4-FFF2-40B4-BE49-F238E27FC236}">
              <a16:creationId xmlns:a16="http://schemas.microsoft.com/office/drawing/2014/main" id="{D5175F42-E30D-4E45-8804-2AF1FD55167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3" name="Text Box 52">
          <a:extLst>
            <a:ext uri="{FF2B5EF4-FFF2-40B4-BE49-F238E27FC236}">
              <a16:creationId xmlns:a16="http://schemas.microsoft.com/office/drawing/2014/main" id="{4109A26F-36AF-4F3C-9CCD-911167DEB6F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4" name="Text Box 53">
          <a:extLst>
            <a:ext uri="{FF2B5EF4-FFF2-40B4-BE49-F238E27FC236}">
              <a16:creationId xmlns:a16="http://schemas.microsoft.com/office/drawing/2014/main" id="{E468ECA7-20EC-4B85-8527-D129EA95D28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5" name="Text Box 54">
          <a:extLst>
            <a:ext uri="{FF2B5EF4-FFF2-40B4-BE49-F238E27FC236}">
              <a16:creationId xmlns:a16="http://schemas.microsoft.com/office/drawing/2014/main" id="{D5513496-3EE2-4BE4-8196-37C1C759AF6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6" name="Text Box 55">
          <a:extLst>
            <a:ext uri="{FF2B5EF4-FFF2-40B4-BE49-F238E27FC236}">
              <a16:creationId xmlns:a16="http://schemas.microsoft.com/office/drawing/2014/main" id="{2A33A4F5-2951-4D32-B0C9-B6EBF5583FB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7" name="Text Box 56">
          <a:extLst>
            <a:ext uri="{FF2B5EF4-FFF2-40B4-BE49-F238E27FC236}">
              <a16:creationId xmlns:a16="http://schemas.microsoft.com/office/drawing/2014/main" id="{65338247-05AA-4DAD-8D0F-25BFF0D1A4D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8" name="Text Box 57">
          <a:extLst>
            <a:ext uri="{FF2B5EF4-FFF2-40B4-BE49-F238E27FC236}">
              <a16:creationId xmlns:a16="http://schemas.microsoft.com/office/drawing/2014/main" id="{2A09CADA-5EC1-4045-AE1B-AD444237850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49" name="Text Box 58">
          <a:extLst>
            <a:ext uri="{FF2B5EF4-FFF2-40B4-BE49-F238E27FC236}">
              <a16:creationId xmlns:a16="http://schemas.microsoft.com/office/drawing/2014/main" id="{2A9762D1-8FB0-43A8-9351-71CE92817D3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0" name="Text Box 59">
          <a:extLst>
            <a:ext uri="{FF2B5EF4-FFF2-40B4-BE49-F238E27FC236}">
              <a16:creationId xmlns:a16="http://schemas.microsoft.com/office/drawing/2014/main" id="{2716E7BD-D99E-49B1-B4B4-C3055BC4357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1" name="Text Box 60">
          <a:extLst>
            <a:ext uri="{FF2B5EF4-FFF2-40B4-BE49-F238E27FC236}">
              <a16:creationId xmlns:a16="http://schemas.microsoft.com/office/drawing/2014/main" id="{D02DEF96-F87A-4870-83BF-0E21B75013D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2" name="Text Box 61">
          <a:extLst>
            <a:ext uri="{FF2B5EF4-FFF2-40B4-BE49-F238E27FC236}">
              <a16:creationId xmlns:a16="http://schemas.microsoft.com/office/drawing/2014/main" id="{C69B307E-1771-406C-8136-1E2A07B5500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3" name="Text Box 62">
          <a:extLst>
            <a:ext uri="{FF2B5EF4-FFF2-40B4-BE49-F238E27FC236}">
              <a16:creationId xmlns:a16="http://schemas.microsoft.com/office/drawing/2014/main" id="{0756800A-C19F-43E3-AE0E-778A8A75783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4" name="Text Box 63">
          <a:extLst>
            <a:ext uri="{FF2B5EF4-FFF2-40B4-BE49-F238E27FC236}">
              <a16:creationId xmlns:a16="http://schemas.microsoft.com/office/drawing/2014/main" id="{1FB9355C-7EA5-4C2D-88DC-32E1856AE27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5" name="Text Box 64">
          <a:extLst>
            <a:ext uri="{FF2B5EF4-FFF2-40B4-BE49-F238E27FC236}">
              <a16:creationId xmlns:a16="http://schemas.microsoft.com/office/drawing/2014/main" id="{CF475BBD-A067-48EA-92DE-2A4E02544F1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6" name="Text Box 65">
          <a:extLst>
            <a:ext uri="{FF2B5EF4-FFF2-40B4-BE49-F238E27FC236}">
              <a16:creationId xmlns:a16="http://schemas.microsoft.com/office/drawing/2014/main" id="{AF1ADA6F-21F1-4A74-920B-F86E043B260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7" name="Text Box 66">
          <a:extLst>
            <a:ext uri="{FF2B5EF4-FFF2-40B4-BE49-F238E27FC236}">
              <a16:creationId xmlns:a16="http://schemas.microsoft.com/office/drawing/2014/main" id="{83C1FDB8-31E8-4208-9696-0DE6C5BD1AF8}"/>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8" name="Text Box 67">
          <a:extLst>
            <a:ext uri="{FF2B5EF4-FFF2-40B4-BE49-F238E27FC236}">
              <a16:creationId xmlns:a16="http://schemas.microsoft.com/office/drawing/2014/main" id="{556394B7-89D7-4E83-ACC8-9C98A0267BA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59" name="Text Box 17">
          <a:extLst>
            <a:ext uri="{FF2B5EF4-FFF2-40B4-BE49-F238E27FC236}">
              <a16:creationId xmlns:a16="http://schemas.microsoft.com/office/drawing/2014/main" id="{12B42E88-42A4-4CA5-B722-AC999089252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0" name="Text Box 18">
          <a:extLst>
            <a:ext uri="{FF2B5EF4-FFF2-40B4-BE49-F238E27FC236}">
              <a16:creationId xmlns:a16="http://schemas.microsoft.com/office/drawing/2014/main" id="{C7F89C16-B146-41A2-AC57-56CEE65247B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1" name="Text Box 19">
          <a:extLst>
            <a:ext uri="{FF2B5EF4-FFF2-40B4-BE49-F238E27FC236}">
              <a16:creationId xmlns:a16="http://schemas.microsoft.com/office/drawing/2014/main" id="{6B44B0E5-2EB6-4BF6-BCF9-ED4B842449B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2" name="Text Box 20">
          <a:extLst>
            <a:ext uri="{FF2B5EF4-FFF2-40B4-BE49-F238E27FC236}">
              <a16:creationId xmlns:a16="http://schemas.microsoft.com/office/drawing/2014/main" id="{3DB2AA7B-1AB0-40BE-80C1-B3A969F3F90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3" name="Text Box 21">
          <a:extLst>
            <a:ext uri="{FF2B5EF4-FFF2-40B4-BE49-F238E27FC236}">
              <a16:creationId xmlns:a16="http://schemas.microsoft.com/office/drawing/2014/main" id="{27765591-B7FD-4C3E-A780-81B04B55784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4" name="Text Box 22">
          <a:extLst>
            <a:ext uri="{FF2B5EF4-FFF2-40B4-BE49-F238E27FC236}">
              <a16:creationId xmlns:a16="http://schemas.microsoft.com/office/drawing/2014/main" id="{7C9C4CA2-3D88-41B4-AE02-36B8BD75DF9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5" name="Text Box 23">
          <a:extLst>
            <a:ext uri="{FF2B5EF4-FFF2-40B4-BE49-F238E27FC236}">
              <a16:creationId xmlns:a16="http://schemas.microsoft.com/office/drawing/2014/main" id="{E3C7758D-69D5-4D50-A149-B65E3D213A6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6" name="Text Box 24">
          <a:extLst>
            <a:ext uri="{FF2B5EF4-FFF2-40B4-BE49-F238E27FC236}">
              <a16:creationId xmlns:a16="http://schemas.microsoft.com/office/drawing/2014/main" id="{CACB2784-80FE-4446-81B1-9DF0E7B03EA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7" name="Text Box 25">
          <a:extLst>
            <a:ext uri="{FF2B5EF4-FFF2-40B4-BE49-F238E27FC236}">
              <a16:creationId xmlns:a16="http://schemas.microsoft.com/office/drawing/2014/main" id="{ADEA2B7A-9EC6-44EE-A5B9-1E35744D63F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8" name="Text Box 26">
          <a:extLst>
            <a:ext uri="{FF2B5EF4-FFF2-40B4-BE49-F238E27FC236}">
              <a16:creationId xmlns:a16="http://schemas.microsoft.com/office/drawing/2014/main" id="{CB281EE8-CB6A-48A5-B5A2-D52AEA95CFB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69" name="Text Box 27">
          <a:extLst>
            <a:ext uri="{FF2B5EF4-FFF2-40B4-BE49-F238E27FC236}">
              <a16:creationId xmlns:a16="http://schemas.microsoft.com/office/drawing/2014/main" id="{5BE127FB-E699-405A-9839-9E443968FE3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0" name="Text Box 28">
          <a:extLst>
            <a:ext uri="{FF2B5EF4-FFF2-40B4-BE49-F238E27FC236}">
              <a16:creationId xmlns:a16="http://schemas.microsoft.com/office/drawing/2014/main" id="{560EAEAC-6FFB-4417-8901-AC6F915FF47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1" name="Text Box 29">
          <a:extLst>
            <a:ext uri="{FF2B5EF4-FFF2-40B4-BE49-F238E27FC236}">
              <a16:creationId xmlns:a16="http://schemas.microsoft.com/office/drawing/2014/main" id="{40BE71E4-3D0B-49A2-9E61-33362D36F60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2" name="Text Box 30">
          <a:extLst>
            <a:ext uri="{FF2B5EF4-FFF2-40B4-BE49-F238E27FC236}">
              <a16:creationId xmlns:a16="http://schemas.microsoft.com/office/drawing/2014/main" id="{B126BAAB-C459-40B0-AF14-F353E7F9941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3" name="Text Box 31">
          <a:extLst>
            <a:ext uri="{FF2B5EF4-FFF2-40B4-BE49-F238E27FC236}">
              <a16:creationId xmlns:a16="http://schemas.microsoft.com/office/drawing/2014/main" id="{FC510EF3-63C9-489D-94D5-F0D655BBCF2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4" name="Text Box 32">
          <a:extLst>
            <a:ext uri="{FF2B5EF4-FFF2-40B4-BE49-F238E27FC236}">
              <a16:creationId xmlns:a16="http://schemas.microsoft.com/office/drawing/2014/main" id="{4AEF4C49-F5E2-4D91-A173-A1412244191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5" name="Text Box 33">
          <a:extLst>
            <a:ext uri="{FF2B5EF4-FFF2-40B4-BE49-F238E27FC236}">
              <a16:creationId xmlns:a16="http://schemas.microsoft.com/office/drawing/2014/main" id="{1C591F56-F6C4-41FE-B60E-CA85E90774C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6" name="Text Box 34">
          <a:extLst>
            <a:ext uri="{FF2B5EF4-FFF2-40B4-BE49-F238E27FC236}">
              <a16:creationId xmlns:a16="http://schemas.microsoft.com/office/drawing/2014/main" id="{2EDD4B85-1363-43B2-9E67-FFB5EF8C360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7" name="Text Box 35">
          <a:extLst>
            <a:ext uri="{FF2B5EF4-FFF2-40B4-BE49-F238E27FC236}">
              <a16:creationId xmlns:a16="http://schemas.microsoft.com/office/drawing/2014/main" id="{9CA75181-EBDB-46CA-96E8-D2162707A60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8" name="Text Box 36">
          <a:extLst>
            <a:ext uri="{FF2B5EF4-FFF2-40B4-BE49-F238E27FC236}">
              <a16:creationId xmlns:a16="http://schemas.microsoft.com/office/drawing/2014/main" id="{B19511D6-886A-4B63-9284-E6DAC3F1A611}"/>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79" name="Text Box 37">
          <a:extLst>
            <a:ext uri="{FF2B5EF4-FFF2-40B4-BE49-F238E27FC236}">
              <a16:creationId xmlns:a16="http://schemas.microsoft.com/office/drawing/2014/main" id="{E75AC967-1E80-4E43-AAB4-EF29EF9CA03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0" name="Text Box 38">
          <a:extLst>
            <a:ext uri="{FF2B5EF4-FFF2-40B4-BE49-F238E27FC236}">
              <a16:creationId xmlns:a16="http://schemas.microsoft.com/office/drawing/2014/main" id="{5858C8FC-6D1A-42B9-8180-2026E07BB0B2}"/>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1" name="Text Box 39">
          <a:extLst>
            <a:ext uri="{FF2B5EF4-FFF2-40B4-BE49-F238E27FC236}">
              <a16:creationId xmlns:a16="http://schemas.microsoft.com/office/drawing/2014/main" id="{98BD833E-C257-42C5-B53D-687BCC6295A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2" name="Text Box 40">
          <a:extLst>
            <a:ext uri="{FF2B5EF4-FFF2-40B4-BE49-F238E27FC236}">
              <a16:creationId xmlns:a16="http://schemas.microsoft.com/office/drawing/2014/main" id="{E29207F4-111B-4328-9394-D44BCAA07CCE}"/>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3" name="Text Box 41">
          <a:extLst>
            <a:ext uri="{FF2B5EF4-FFF2-40B4-BE49-F238E27FC236}">
              <a16:creationId xmlns:a16="http://schemas.microsoft.com/office/drawing/2014/main" id="{8A85DE04-D452-4509-A716-52B2DB084DF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4" name="Text Box 42">
          <a:extLst>
            <a:ext uri="{FF2B5EF4-FFF2-40B4-BE49-F238E27FC236}">
              <a16:creationId xmlns:a16="http://schemas.microsoft.com/office/drawing/2014/main" id="{58036765-F12D-4C46-9740-6FDCBF82F3B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5" name="Text Box 43">
          <a:extLst>
            <a:ext uri="{FF2B5EF4-FFF2-40B4-BE49-F238E27FC236}">
              <a16:creationId xmlns:a16="http://schemas.microsoft.com/office/drawing/2014/main" id="{2EB413F9-5609-4EAD-8AF7-F1D62D1B21B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6" name="Text Box 44">
          <a:extLst>
            <a:ext uri="{FF2B5EF4-FFF2-40B4-BE49-F238E27FC236}">
              <a16:creationId xmlns:a16="http://schemas.microsoft.com/office/drawing/2014/main" id="{D2609A06-5108-4A40-B25B-6F39B81DE657}"/>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7" name="Text Box 45">
          <a:extLst>
            <a:ext uri="{FF2B5EF4-FFF2-40B4-BE49-F238E27FC236}">
              <a16:creationId xmlns:a16="http://schemas.microsoft.com/office/drawing/2014/main" id="{15DCF9DB-9288-4683-BC04-3F8641AEB31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8" name="Text Box 46">
          <a:extLst>
            <a:ext uri="{FF2B5EF4-FFF2-40B4-BE49-F238E27FC236}">
              <a16:creationId xmlns:a16="http://schemas.microsoft.com/office/drawing/2014/main" id="{5F7E7791-5CE9-4694-9EF3-C901862B4A4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89" name="Text Box 47">
          <a:extLst>
            <a:ext uri="{FF2B5EF4-FFF2-40B4-BE49-F238E27FC236}">
              <a16:creationId xmlns:a16="http://schemas.microsoft.com/office/drawing/2014/main" id="{157C6551-DEFD-4F26-9039-8B4301F4BA9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0" name="Text Box 48">
          <a:extLst>
            <a:ext uri="{FF2B5EF4-FFF2-40B4-BE49-F238E27FC236}">
              <a16:creationId xmlns:a16="http://schemas.microsoft.com/office/drawing/2014/main" id="{6667651D-AA4B-4E03-9796-C3A6C4B479C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1" name="Text Box 49">
          <a:extLst>
            <a:ext uri="{FF2B5EF4-FFF2-40B4-BE49-F238E27FC236}">
              <a16:creationId xmlns:a16="http://schemas.microsoft.com/office/drawing/2014/main" id="{E66DB4E0-DDB9-4C85-9440-C7570D4116C6}"/>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2" name="Text Box 50">
          <a:extLst>
            <a:ext uri="{FF2B5EF4-FFF2-40B4-BE49-F238E27FC236}">
              <a16:creationId xmlns:a16="http://schemas.microsoft.com/office/drawing/2014/main" id="{06638E7E-AA14-4E2A-A0A9-3D327FEFD273}"/>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3" name="Text Box 51">
          <a:extLst>
            <a:ext uri="{FF2B5EF4-FFF2-40B4-BE49-F238E27FC236}">
              <a16:creationId xmlns:a16="http://schemas.microsoft.com/office/drawing/2014/main" id="{4FC6E7FA-6A33-4E12-8F6E-0AA456687E0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4" name="Text Box 52">
          <a:extLst>
            <a:ext uri="{FF2B5EF4-FFF2-40B4-BE49-F238E27FC236}">
              <a16:creationId xmlns:a16="http://schemas.microsoft.com/office/drawing/2014/main" id="{0D4E5DBE-43A0-4722-84F7-5E32E65116C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5" name="Text Box 53">
          <a:extLst>
            <a:ext uri="{FF2B5EF4-FFF2-40B4-BE49-F238E27FC236}">
              <a16:creationId xmlns:a16="http://schemas.microsoft.com/office/drawing/2014/main" id="{CFFFB99B-F972-4D01-9D17-311330AE570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6" name="Text Box 54">
          <a:extLst>
            <a:ext uri="{FF2B5EF4-FFF2-40B4-BE49-F238E27FC236}">
              <a16:creationId xmlns:a16="http://schemas.microsoft.com/office/drawing/2014/main" id="{61475177-5788-4A66-A33B-715A38BC79A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7" name="Text Box 55">
          <a:extLst>
            <a:ext uri="{FF2B5EF4-FFF2-40B4-BE49-F238E27FC236}">
              <a16:creationId xmlns:a16="http://schemas.microsoft.com/office/drawing/2014/main" id="{E6FB4D68-AC12-4B7C-B47E-55EC73D9145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8" name="Text Box 56">
          <a:extLst>
            <a:ext uri="{FF2B5EF4-FFF2-40B4-BE49-F238E27FC236}">
              <a16:creationId xmlns:a16="http://schemas.microsoft.com/office/drawing/2014/main" id="{2A4B7460-1E71-4E4C-86DB-A756978FADC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4999" name="Text Box 57">
          <a:extLst>
            <a:ext uri="{FF2B5EF4-FFF2-40B4-BE49-F238E27FC236}">
              <a16:creationId xmlns:a16="http://schemas.microsoft.com/office/drawing/2014/main" id="{1208BD84-301D-4208-B8D6-C5E3B742256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0" name="Text Box 58">
          <a:extLst>
            <a:ext uri="{FF2B5EF4-FFF2-40B4-BE49-F238E27FC236}">
              <a16:creationId xmlns:a16="http://schemas.microsoft.com/office/drawing/2014/main" id="{0EFA018B-9E01-4060-A060-46D021B4FD0A}"/>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1" name="Text Box 59">
          <a:extLst>
            <a:ext uri="{FF2B5EF4-FFF2-40B4-BE49-F238E27FC236}">
              <a16:creationId xmlns:a16="http://schemas.microsoft.com/office/drawing/2014/main" id="{6F422DAE-1B82-4FB5-BD65-4AFEB021AAE5}"/>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2" name="Text Box 60">
          <a:extLst>
            <a:ext uri="{FF2B5EF4-FFF2-40B4-BE49-F238E27FC236}">
              <a16:creationId xmlns:a16="http://schemas.microsoft.com/office/drawing/2014/main" id="{07C38250-6362-4E7F-83CF-68036CF0688D}"/>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3" name="Text Box 61">
          <a:extLst>
            <a:ext uri="{FF2B5EF4-FFF2-40B4-BE49-F238E27FC236}">
              <a16:creationId xmlns:a16="http://schemas.microsoft.com/office/drawing/2014/main" id="{2CDE4415-14CD-4DE9-9F88-158D49E2834B}"/>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4" name="Text Box 62">
          <a:extLst>
            <a:ext uri="{FF2B5EF4-FFF2-40B4-BE49-F238E27FC236}">
              <a16:creationId xmlns:a16="http://schemas.microsoft.com/office/drawing/2014/main" id="{75643698-F963-4674-B33F-609EF4B1552C}"/>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5" name="Text Box 63">
          <a:extLst>
            <a:ext uri="{FF2B5EF4-FFF2-40B4-BE49-F238E27FC236}">
              <a16:creationId xmlns:a16="http://schemas.microsoft.com/office/drawing/2014/main" id="{EFA7F4B8-AFA2-4A24-B153-C93EBAC0B27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6" name="Text Box 64">
          <a:extLst>
            <a:ext uri="{FF2B5EF4-FFF2-40B4-BE49-F238E27FC236}">
              <a16:creationId xmlns:a16="http://schemas.microsoft.com/office/drawing/2014/main" id="{19ECD90E-70C3-4A22-9A46-82A37A3B57D0}"/>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7" name="Text Box 65">
          <a:extLst>
            <a:ext uri="{FF2B5EF4-FFF2-40B4-BE49-F238E27FC236}">
              <a16:creationId xmlns:a16="http://schemas.microsoft.com/office/drawing/2014/main" id="{2F2534C6-4A67-48E2-B4E2-FD82995BED14}"/>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8" name="Text Box 66">
          <a:extLst>
            <a:ext uri="{FF2B5EF4-FFF2-40B4-BE49-F238E27FC236}">
              <a16:creationId xmlns:a16="http://schemas.microsoft.com/office/drawing/2014/main" id="{2AFA78AC-1EAD-4EE9-A4C8-DC9610710609}"/>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85725</xdr:rowOff>
    </xdr:to>
    <xdr:sp macro="" textlink="">
      <xdr:nvSpPr>
        <xdr:cNvPr id="5009" name="Text Box 67">
          <a:extLst>
            <a:ext uri="{FF2B5EF4-FFF2-40B4-BE49-F238E27FC236}">
              <a16:creationId xmlns:a16="http://schemas.microsoft.com/office/drawing/2014/main" id="{4658BCB2-EB5C-47AB-9388-B0A64C7C7C1F}"/>
            </a:ext>
          </a:extLst>
        </xdr:cNvPr>
        <xdr:cNvSpPr txBox="1">
          <a:spLocks noChangeArrowheads="1"/>
        </xdr:cNvSpPr>
      </xdr:nvSpPr>
      <xdr:spPr bwMode="auto">
        <a:xfrm>
          <a:off x="4552950" y="65827275"/>
          <a:ext cx="76200" cy="8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0" name="Text Box 1250">
          <a:extLst>
            <a:ext uri="{FF2B5EF4-FFF2-40B4-BE49-F238E27FC236}">
              <a16:creationId xmlns:a16="http://schemas.microsoft.com/office/drawing/2014/main" id="{FFC2D843-EDF8-4F48-BBA1-484043BCBAA0}"/>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1" name="Text Box 1251">
          <a:extLst>
            <a:ext uri="{FF2B5EF4-FFF2-40B4-BE49-F238E27FC236}">
              <a16:creationId xmlns:a16="http://schemas.microsoft.com/office/drawing/2014/main" id="{121FFF65-AD8B-4C3F-93FC-1AE7B84B2BEF}"/>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2" name="Text Box 1252">
          <a:extLst>
            <a:ext uri="{FF2B5EF4-FFF2-40B4-BE49-F238E27FC236}">
              <a16:creationId xmlns:a16="http://schemas.microsoft.com/office/drawing/2014/main" id="{9F89693B-87E1-410F-A430-F3C41D67D7AF}"/>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3" name="Text Box 1253">
          <a:extLst>
            <a:ext uri="{FF2B5EF4-FFF2-40B4-BE49-F238E27FC236}">
              <a16:creationId xmlns:a16="http://schemas.microsoft.com/office/drawing/2014/main" id="{3EB0A0CD-C000-47B9-8243-46687FFA7D87}"/>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4" name="Text Box 1254">
          <a:extLst>
            <a:ext uri="{FF2B5EF4-FFF2-40B4-BE49-F238E27FC236}">
              <a16:creationId xmlns:a16="http://schemas.microsoft.com/office/drawing/2014/main" id="{AF8B0EDB-08F2-458A-9B3B-EA04484C9E83}"/>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5" name="Text Box 1255">
          <a:extLst>
            <a:ext uri="{FF2B5EF4-FFF2-40B4-BE49-F238E27FC236}">
              <a16:creationId xmlns:a16="http://schemas.microsoft.com/office/drawing/2014/main" id="{02D5B234-F1C1-4985-9EA2-FEBECC9C07AB}"/>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6" name="Text Box 1256">
          <a:extLst>
            <a:ext uri="{FF2B5EF4-FFF2-40B4-BE49-F238E27FC236}">
              <a16:creationId xmlns:a16="http://schemas.microsoft.com/office/drawing/2014/main" id="{859246BF-9ACB-4AA7-B620-E63FE51F84BA}"/>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7" name="Text Box 1257">
          <a:extLst>
            <a:ext uri="{FF2B5EF4-FFF2-40B4-BE49-F238E27FC236}">
              <a16:creationId xmlns:a16="http://schemas.microsoft.com/office/drawing/2014/main" id="{DECC8A30-0E1F-4D87-BB9A-2BF828AFEDD0}"/>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8" name="Text Box 1258">
          <a:extLst>
            <a:ext uri="{FF2B5EF4-FFF2-40B4-BE49-F238E27FC236}">
              <a16:creationId xmlns:a16="http://schemas.microsoft.com/office/drawing/2014/main" id="{D5E67E8C-1E51-4757-B2FC-2083F9F349D7}"/>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19" name="Text Box 1259">
          <a:extLst>
            <a:ext uri="{FF2B5EF4-FFF2-40B4-BE49-F238E27FC236}">
              <a16:creationId xmlns:a16="http://schemas.microsoft.com/office/drawing/2014/main" id="{6F0411ED-ED19-45CB-B00F-387217472956}"/>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0" name="Text Box 1260">
          <a:extLst>
            <a:ext uri="{FF2B5EF4-FFF2-40B4-BE49-F238E27FC236}">
              <a16:creationId xmlns:a16="http://schemas.microsoft.com/office/drawing/2014/main" id="{581B0F5E-3C64-4FC6-A291-E3AAA71D86C5}"/>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1" name="Text Box 1261">
          <a:extLst>
            <a:ext uri="{FF2B5EF4-FFF2-40B4-BE49-F238E27FC236}">
              <a16:creationId xmlns:a16="http://schemas.microsoft.com/office/drawing/2014/main" id="{42C16079-20D0-4916-9655-B7BBA89C6E21}"/>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2" name="Text Box 1262">
          <a:extLst>
            <a:ext uri="{FF2B5EF4-FFF2-40B4-BE49-F238E27FC236}">
              <a16:creationId xmlns:a16="http://schemas.microsoft.com/office/drawing/2014/main" id="{6A384D7A-2381-4AF4-9154-D3B0AB1085AB}"/>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3" name="Text Box 1263">
          <a:extLst>
            <a:ext uri="{FF2B5EF4-FFF2-40B4-BE49-F238E27FC236}">
              <a16:creationId xmlns:a16="http://schemas.microsoft.com/office/drawing/2014/main" id="{E360CB44-9750-46CB-9FB6-01278D3D9F14}"/>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4" name="Text Box 1264">
          <a:extLst>
            <a:ext uri="{FF2B5EF4-FFF2-40B4-BE49-F238E27FC236}">
              <a16:creationId xmlns:a16="http://schemas.microsoft.com/office/drawing/2014/main" id="{6FBB11DC-9494-45A0-A61B-4D0D7BBCD20A}"/>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5" name="Text Box 1265">
          <a:extLst>
            <a:ext uri="{FF2B5EF4-FFF2-40B4-BE49-F238E27FC236}">
              <a16:creationId xmlns:a16="http://schemas.microsoft.com/office/drawing/2014/main" id="{1723197B-B9D9-4EAF-AD05-E2381BCDF521}"/>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6" name="Text Box 1266">
          <a:extLst>
            <a:ext uri="{FF2B5EF4-FFF2-40B4-BE49-F238E27FC236}">
              <a16:creationId xmlns:a16="http://schemas.microsoft.com/office/drawing/2014/main" id="{020E9F57-0CC0-4396-A4C1-A4D79B06963C}"/>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7" name="Text Box 1267">
          <a:extLst>
            <a:ext uri="{FF2B5EF4-FFF2-40B4-BE49-F238E27FC236}">
              <a16:creationId xmlns:a16="http://schemas.microsoft.com/office/drawing/2014/main" id="{A0899D37-BBD3-419D-A62F-DF1E70719C37}"/>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8" name="Text Box 1268">
          <a:extLst>
            <a:ext uri="{FF2B5EF4-FFF2-40B4-BE49-F238E27FC236}">
              <a16:creationId xmlns:a16="http://schemas.microsoft.com/office/drawing/2014/main" id="{38061965-F3CF-4C67-91A0-1D560E35B91C}"/>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29" name="Text Box 1269">
          <a:extLst>
            <a:ext uri="{FF2B5EF4-FFF2-40B4-BE49-F238E27FC236}">
              <a16:creationId xmlns:a16="http://schemas.microsoft.com/office/drawing/2014/main" id="{2F601152-8A7A-44BE-9E56-F10F8A03BDA3}"/>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0" name="Text Box 1270">
          <a:extLst>
            <a:ext uri="{FF2B5EF4-FFF2-40B4-BE49-F238E27FC236}">
              <a16:creationId xmlns:a16="http://schemas.microsoft.com/office/drawing/2014/main" id="{56F3431D-0CE1-4E8E-94FE-A6579E87ADD0}"/>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1" name="Text Box 1271">
          <a:extLst>
            <a:ext uri="{FF2B5EF4-FFF2-40B4-BE49-F238E27FC236}">
              <a16:creationId xmlns:a16="http://schemas.microsoft.com/office/drawing/2014/main" id="{37BF45EB-D5AA-4463-8582-8DC2C5BB1166}"/>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2" name="Text Box 1272">
          <a:extLst>
            <a:ext uri="{FF2B5EF4-FFF2-40B4-BE49-F238E27FC236}">
              <a16:creationId xmlns:a16="http://schemas.microsoft.com/office/drawing/2014/main" id="{A3249EE8-945A-49EC-A671-A7476611F11B}"/>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3" name="Text Box 1273">
          <a:extLst>
            <a:ext uri="{FF2B5EF4-FFF2-40B4-BE49-F238E27FC236}">
              <a16:creationId xmlns:a16="http://schemas.microsoft.com/office/drawing/2014/main" id="{18CE75AC-DB8B-4085-918E-7DC754877E62}"/>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4" name="Text Box 1274">
          <a:extLst>
            <a:ext uri="{FF2B5EF4-FFF2-40B4-BE49-F238E27FC236}">
              <a16:creationId xmlns:a16="http://schemas.microsoft.com/office/drawing/2014/main" id="{6EA2757E-79F8-4C72-8C9B-9DCC22458A22}"/>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5" name="Text Box 1275">
          <a:extLst>
            <a:ext uri="{FF2B5EF4-FFF2-40B4-BE49-F238E27FC236}">
              <a16:creationId xmlns:a16="http://schemas.microsoft.com/office/drawing/2014/main" id="{53251517-20EA-4267-8DCF-25AF2B00807B}"/>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6" name="Text Box 1276">
          <a:extLst>
            <a:ext uri="{FF2B5EF4-FFF2-40B4-BE49-F238E27FC236}">
              <a16:creationId xmlns:a16="http://schemas.microsoft.com/office/drawing/2014/main" id="{671EAF3C-B6C9-4F68-902C-89F1FC816180}"/>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7" name="Text Box 1277">
          <a:extLst>
            <a:ext uri="{FF2B5EF4-FFF2-40B4-BE49-F238E27FC236}">
              <a16:creationId xmlns:a16="http://schemas.microsoft.com/office/drawing/2014/main" id="{8D0DDB2A-E5A8-402C-9006-F69DC804A9E8}"/>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8" name="Text Box 1278">
          <a:extLst>
            <a:ext uri="{FF2B5EF4-FFF2-40B4-BE49-F238E27FC236}">
              <a16:creationId xmlns:a16="http://schemas.microsoft.com/office/drawing/2014/main" id="{EE5D5EFF-E0BB-480E-B5F6-5E8377B49AE4}"/>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39" name="Text Box 1279">
          <a:extLst>
            <a:ext uri="{FF2B5EF4-FFF2-40B4-BE49-F238E27FC236}">
              <a16:creationId xmlns:a16="http://schemas.microsoft.com/office/drawing/2014/main" id="{4A00450F-7145-4192-BB00-42E88557E064}"/>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0" name="Text Box 1280">
          <a:extLst>
            <a:ext uri="{FF2B5EF4-FFF2-40B4-BE49-F238E27FC236}">
              <a16:creationId xmlns:a16="http://schemas.microsoft.com/office/drawing/2014/main" id="{B4433388-EB76-4F6C-854D-D5D699790156}"/>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1" name="Text Box 1281">
          <a:extLst>
            <a:ext uri="{FF2B5EF4-FFF2-40B4-BE49-F238E27FC236}">
              <a16:creationId xmlns:a16="http://schemas.microsoft.com/office/drawing/2014/main" id="{4FAC4E73-DDC1-4C86-B239-0468FB414AB8}"/>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2" name="Text Box 1282">
          <a:extLst>
            <a:ext uri="{FF2B5EF4-FFF2-40B4-BE49-F238E27FC236}">
              <a16:creationId xmlns:a16="http://schemas.microsoft.com/office/drawing/2014/main" id="{06997CD4-821A-4B95-A142-C581DA11A4CD}"/>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3" name="Text Box 1283">
          <a:extLst>
            <a:ext uri="{FF2B5EF4-FFF2-40B4-BE49-F238E27FC236}">
              <a16:creationId xmlns:a16="http://schemas.microsoft.com/office/drawing/2014/main" id="{B9FBF867-2A6D-4859-AE4B-4B317B709195}"/>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4" name="Text Box 1284">
          <a:extLst>
            <a:ext uri="{FF2B5EF4-FFF2-40B4-BE49-F238E27FC236}">
              <a16:creationId xmlns:a16="http://schemas.microsoft.com/office/drawing/2014/main" id="{B4957D32-DA3F-4676-981D-AF04BF7CB504}"/>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5" name="Text Box 1285">
          <a:extLst>
            <a:ext uri="{FF2B5EF4-FFF2-40B4-BE49-F238E27FC236}">
              <a16:creationId xmlns:a16="http://schemas.microsoft.com/office/drawing/2014/main" id="{467A1629-AC1E-4EBF-B7A5-40789DB67F0F}"/>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6" name="Text Box 1286">
          <a:extLst>
            <a:ext uri="{FF2B5EF4-FFF2-40B4-BE49-F238E27FC236}">
              <a16:creationId xmlns:a16="http://schemas.microsoft.com/office/drawing/2014/main" id="{0C5DECDF-21DF-4732-915F-76F48870C67F}"/>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7" name="Text Box 1287">
          <a:extLst>
            <a:ext uri="{FF2B5EF4-FFF2-40B4-BE49-F238E27FC236}">
              <a16:creationId xmlns:a16="http://schemas.microsoft.com/office/drawing/2014/main" id="{4F4234AA-3E78-40B4-85A3-3F4C016C5F32}"/>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8" name="Text Box 1288">
          <a:extLst>
            <a:ext uri="{FF2B5EF4-FFF2-40B4-BE49-F238E27FC236}">
              <a16:creationId xmlns:a16="http://schemas.microsoft.com/office/drawing/2014/main" id="{4A5F1695-9049-4A8E-9780-3EF8C3DE35E7}"/>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49" name="Text Box 1289">
          <a:extLst>
            <a:ext uri="{FF2B5EF4-FFF2-40B4-BE49-F238E27FC236}">
              <a16:creationId xmlns:a16="http://schemas.microsoft.com/office/drawing/2014/main" id="{82ECBD59-2064-4B38-8E94-9300D4159B84}"/>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0" name="Text Box 1290">
          <a:extLst>
            <a:ext uri="{FF2B5EF4-FFF2-40B4-BE49-F238E27FC236}">
              <a16:creationId xmlns:a16="http://schemas.microsoft.com/office/drawing/2014/main" id="{6104CC59-8370-4723-8E74-7B8B93A542B3}"/>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1" name="Text Box 1291">
          <a:extLst>
            <a:ext uri="{FF2B5EF4-FFF2-40B4-BE49-F238E27FC236}">
              <a16:creationId xmlns:a16="http://schemas.microsoft.com/office/drawing/2014/main" id="{8BF065F8-9990-4074-B50F-C5DAD3890E2F}"/>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2" name="Text Box 1292">
          <a:extLst>
            <a:ext uri="{FF2B5EF4-FFF2-40B4-BE49-F238E27FC236}">
              <a16:creationId xmlns:a16="http://schemas.microsoft.com/office/drawing/2014/main" id="{6733863C-8C41-4DD9-8D40-EEFEF3B59B16}"/>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3" name="Text Box 1293">
          <a:extLst>
            <a:ext uri="{FF2B5EF4-FFF2-40B4-BE49-F238E27FC236}">
              <a16:creationId xmlns:a16="http://schemas.microsoft.com/office/drawing/2014/main" id="{AD5EAD82-710C-4417-9A48-ECA03FCC1B96}"/>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4" name="Text Box 1294">
          <a:extLst>
            <a:ext uri="{FF2B5EF4-FFF2-40B4-BE49-F238E27FC236}">
              <a16:creationId xmlns:a16="http://schemas.microsoft.com/office/drawing/2014/main" id="{90FB1A73-7F91-4B53-ACE6-6EFD164C0042}"/>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5" name="Text Box 1295">
          <a:extLst>
            <a:ext uri="{FF2B5EF4-FFF2-40B4-BE49-F238E27FC236}">
              <a16:creationId xmlns:a16="http://schemas.microsoft.com/office/drawing/2014/main" id="{DB14C207-5171-4FD0-8437-1A47D6438E9C}"/>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6" name="Text Box 1296">
          <a:extLst>
            <a:ext uri="{FF2B5EF4-FFF2-40B4-BE49-F238E27FC236}">
              <a16:creationId xmlns:a16="http://schemas.microsoft.com/office/drawing/2014/main" id="{D9F5CD12-067E-4FF6-9B37-552D92511429}"/>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7" name="Text Box 1297">
          <a:extLst>
            <a:ext uri="{FF2B5EF4-FFF2-40B4-BE49-F238E27FC236}">
              <a16:creationId xmlns:a16="http://schemas.microsoft.com/office/drawing/2014/main" id="{C6F0451B-1095-4DDC-AF3A-7B9328B2FF01}"/>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8" name="Text Box 1298">
          <a:extLst>
            <a:ext uri="{FF2B5EF4-FFF2-40B4-BE49-F238E27FC236}">
              <a16:creationId xmlns:a16="http://schemas.microsoft.com/office/drawing/2014/main" id="{F3D88DA1-E0B4-4275-892D-88E847E8B69A}"/>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59" name="Text Box 1299">
          <a:extLst>
            <a:ext uri="{FF2B5EF4-FFF2-40B4-BE49-F238E27FC236}">
              <a16:creationId xmlns:a16="http://schemas.microsoft.com/office/drawing/2014/main" id="{424D707C-E59E-4115-8ED4-9C141B7D1CCD}"/>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66675</xdr:rowOff>
    </xdr:to>
    <xdr:sp macro="" textlink="">
      <xdr:nvSpPr>
        <xdr:cNvPr id="5060" name="Text Box 1300">
          <a:extLst>
            <a:ext uri="{FF2B5EF4-FFF2-40B4-BE49-F238E27FC236}">
              <a16:creationId xmlns:a16="http://schemas.microsoft.com/office/drawing/2014/main" id="{3038C7A2-4B5C-47D2-BC65-F1F7DF83A497}"/>
            </a:ext>
          </a:extLst>
        </xdr:cNvPr>
        <xdr:cNvSpPr txBox="1">
          <a:spLocks noChangeArrowheads="1"/>
        </xdr:cNvSpPr>
      </xdr:nvSpPr>
      <xdr:spPr bwMode="auto">
        <a:xfrm>
          <a:off x="4552950" y="65827275"/>
          <a:ext cx="762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1" name="Text Box 17">
          <a:extLst>
            <a:ext uri="{FF2B5EF4-FFF2-40B4-BE49-F238E27FC236}">
              <a16:creationId xmlns:a16="http://schemas.microsoft.com/office/drawing/2014/main" id="{A59D72C4-749E-49CB-9A6A-FA91FD04B35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2" name="Text Box 18">
          <a:extLst>
            <a:ext uri="{FF2B5EF4-FFF2-40B4-BE49-F238E27FC236}">
              <a16:creationId xmlns:a16="http://schemas.microsoft.com/office/drawing/2014/main" id="{0014C0B4-D6EA-4443-B53B-B0AEC7E4515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3" name="Text Box 19">
          <a:extLst>
            <a:ext uri="{FF2B5EF4-FFF2-40B4-BE49-F238E27FC236}">
              <a16:creationId xmlns:a16="http://schemas.microsoft.com/office/drawing/2014/main" id="{6211E532-8A1A-4184-9EF3-88F68B33E24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4" name="Text Box 20">
          <a:extLst>
            <a:ext uri="{FF2B5EF4-FFF2-40B4-BE49-F238E27FC236}">
              <a16:creationId xmlns:a16="http://schemas.microsoft.com/office/drawing/2014/main" id="{A50EF61D-A29E-472F-84F0-FEE36B61B7E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5" name="Text Box 21">
          <a:extLst>
            <a:ext uri="{FF2B5EF4-FFF2-40B4-BE49-F238E27FC236}">
              <a16:creationId xmlns:a16="http://schemas.microsoft.com/office/drawing/2014/main" id="{44667C6E-F595-4FF3-8325-29CEB58CE47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6" name="Text Box 22">
          <a:extLst>
            <a:ext uri="{FF2B5EF4-FFF2-40B4-BE49-F238E27FC236}">
              <a16:creationId xmlns:a16="http://schemas.microsoft.com/office/drawing/2014/main" id="{15C60800-A9C0-49A2-AB50-D262CC92DFC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7" name="Text Box 23">
          <a:extLst>
            <a:ext uri="{FF2B5EF4-FFF2-40B4-BE49-F238E27FC236}">
              <a16:creationId xmlns:a16="http://schemas.microsoft.com/office/drawing/2014/main" id="{EE0233E7-632E-494F-8218-85CF4DE162B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8" name="Text Box 24">
          <a:extLst>
            <a:ext uri="{FF2B5EF4-FFF2-40B4-BE49-F238E27FC236}">
              <a16:creationId xmlns:a16="http://schemas.microsoft.com/office/drawing/2014/main" id="{57FEEA79-3318-4346-AC55-10688CCD225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69" name="Text Box 25">
          <a:extLst>
            <a:ext uri="{FF2B5EF4-FFF2-40B4-BE49-F238E27FC236}">
              <a16:creationId xmlns:a16="http://schemas.microsoft.com/office/drawing/2014/main" id="{905F3485-62DF-4130-BC9F-FDD7C17BB15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0" name="Text Box 26">
          <a:extLst>
            <a:ext uri="{FF2B5EF4-FFF2-40B4-BE49-F238E27FC236}">
              <a16:creationId xmlns:a16="http://schemas.microsoft.com/office/drawing/2014/main" id="{74FBDB17-B143-45A2-A60F-BA63DD1B288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1" name="Text Box 27">
          <a:extLst>
            <a:ext uri="{FF2B5EF4-FFF2-40B4-BE49-F238E27FC236}">
              <a16:creationId xmlns:a16="http://schemas.microsoft.com/office/drawing/2014/main" id="{A6857D8E-324C-415C-B20F-5F371AB7200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2" name="Text Box 28">
          <a:extLst>
            <a:ext uri="{FF2B5EF4-FFF2-40B4-BE49-F238E27FC236}">
              <a16:creationId xmlns:a16="http://schemas.microsoft.com/office/drawing/2014/main" id="{DACA3924-4141-406A-9F04-3947D04BDD9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3" name="Text Box 29">
          <a:extLst>
            <a:ext uri="{FF2B5EF4-FFF2-40B4-BE49-F238E27FC236}">
              <a16:creationId xmlns:a16="http://schemas.microsoft.com/office/drawing/2014/main" id="{6F347A29-EC36-4392-BD26-5CDCE608E61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4" name="Text Box 30">
          <a:extLst>
            <a:ext uri="{FF2B5EF4-FFF2-40B4-BE49-F238E27FC236}">
              <a16:creationId xmlns:a16="http://schemas.microsoft.com/office/drawing/2014/main" id="{B50A3D73-EB28-4785-9AEA-C289D6DB1C6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5" name="Text Box 31">
          <a:extLst>
            <a:ext uri="{FF2B5EF4-FFF2-40B4-BE49-F238E27FC236}">
              <a16:creationId xmlns:a16="http://schemas.microsoft.com/office/drawing/2014/main" id="{294DA488-1D14-4ED2-908D-01705E76E33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6" name="Text Box 32">
          <a:extLst>
            <a:ext uri="{FF2B5EF4-FFF2-40B4-BE49-F238E27FC236}">
              <a16:creationId xmlns:a16="http://schemas.microsoft.com/office/drawing/2014/main" id="{860353AA-CD57-4CAE-88E0-FF0D9564FDC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7" name="Text Box 33">
          <a:extLst>
            <a:ext uri="{FF2B5EF4-FFF2-40B4-BE49-F238E27FC236}">
              <a16:creationId xmlns:a16="http://schemas.microsoft.com/office/drawing/2014/main" id="{7C7B991C-4D7E-4BC2-B10D-13AC779DF8F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8" name="Text Box 34">
          <a:extLst>
            <a:ext uri="{FF2B5EF4-FFF2-40B4-BE49-F238E27FC236}">
              <a16:creationId xmlns:a16="http://schemas.microsoft.com/office/drawing/2014/main" id="{75D0E458-5045-406A-B44C-904987C3E5B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79" name="Text Box 35">
          <a:extLst>
            <a:ext uri="{FF2B5EF4-FFF2-40B4-BE49-F238E27FC236}">
              <a16:creationId xmlns:a16="http://schemas.microsoft.com/office/drawing/2014/main" id="{65FB909B-4D14-40D3-8554-8C630EA2D69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0" name="Text Box 36">
          <a:extLst>
            <a:ext uri="{FF2B5EF4-FFF2-40B4-BE49-F238E27FC236}">
              <a16:creationId xmlns:a16="http://schemas.microsoft.com/office/drawing/2014/main" id="{50884263-B8F8-4061-9F3F-64260A77429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1" name="Text Box 37">
          <a:extLst>
            <a:ext uri="{FF2B5EF4-FFF2-40B4-BE49-F238E27FC236}">
              <a16:creationId xmlns:a16="http://schemas.microsoft.com/office/drawing/2014/main" id="{E83779F2-4D7E-4C9E-8B57-E0F30BAF663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2" name="Text Box 38">
          <a:extLst>
            <a:ext uri="{FF2B5EF4-FFF2-40B4-BE49-F238E27FC236}">
              <a16:creationId xmlns:a16="http://schemas.microsoft.com/office/drawing/2014/main" id="{CE58EDC0-D166-414A-87C7-AEAE41F7D44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3" name="Text Box 39">
          <a:extLst>
            <a:ext uri="{FF2B5EF4-FFF2-40B4-BE49-F238E27FC236}">
              <a16:creationId xmlns:a16="http://schemas.microsoft.com/office/drawing/2014/main" id="{FBA961F6-2345-4C0D-9925-88EAC2012C2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4" name="Text Box 40">
          <a:extLst>
            <a:ext uri="{FF2B5EF4-FFF2-40B4-BE49-F238E27FC236}">
              <a16:creationId xmlns:a16="http://schemas.microsoft.com/office/drawing/2014/main" id="{666AF194-9B71-4986-81AC-AE379FC2D7A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5" name="Text Box 41">
          <a:extLst>
            <a:ext uri="{FF2B5EF4-FFF2-40B4-BE49-F238E27FC236}">
              <a16:creationId xmlns:a16="http://schemas.microsoft.com/office/drawing/2014/main" id="{464280EC-A2C3-4AF8-A6DB-30630A90037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6" name="Text Box 42">
          <a:extLst>
            <a:ext uri="{FF2B5EF4-FFF2-40B4-BE49-F238E27FC236}">
              <a16:creationId xmlns:a16="http://schemas.microsoft.com/office/drawing/2014/main" id="{01469923-F698-456D-B960-505E4569FEF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7" name="Text Box 43">
          <a:extLst>
            <a:ext uri="{FF2B5EF4-FFF2-40B4-BE49-F238E27FC236}">
              <a16:creationId xmlns:a16="http://schemas.microsoft.com/office/drawing/2014/main" id="{419A2463-4154-4571-ADC4-0935B88EBE6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8" name="Text Box 44">
          <a:extLst>
            <a:ext uri="{FF2B5EF4-FFF2-40B4-BE49-F238E27FC236}">
              <a16:creationId xmlns:a16="http://schemas.microsoft.com/office/drawing/2014/main" id="{9F0DD8FE-D12A-4F05-B9D9-8657831E379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89" name="Text Box 45">
          <a:extLst>
            <a:ext uri="{FF2B5EF4-FFF2-40B4-BE49-F238E27FC236}">
              <a16:creationId xmlns:a16="http://schemas.microsoft.com/office/drawing/2014/main" id="{53F34663-A75A-44F4-8D69-97A39AAE504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0" name="Text Box 46">
          <a:extLst>
            <a:ext uri="{FF2B5EF4-FFF2-40B4-BE49-F238E27FC236}">
              <a16:creationId xmlns:a16="http://schemas.microsoft.com/office/drawing/2014/main" id="{DA580003-E3CC-4492-A828-96F3B54148E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1" name="Text Box 47">
          <a:extLst>
            <a:ext uri="{FF2B5EF4-FFF2-40B4-BE49-F238E27FC236}">
              <a16:creationId xmlns:a16="http://schemas.microsoft.com/office/drawing/2014/main" id="{0671368C-D72F-414C-A638-1AAFCD47059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2" name="Text Box 48">
          <a:extLst>
            <a:ext uri="{FF2B5EF4-FFF2-40B4-BE49-F238E27FC236}">
              <a16:creationId xmlns:a16="http://schemas.microsoft.com/office/drawing/2014/main" id="{03F589A5-FF5C-4FF9-9A75-0C8FCD9AD7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3" name="Text Box 49">
          <a:extLst>
            <a:ext uri="{FF2B5EF4-FFF2-40B4-BE49-F238E27FC236}">
              <a16:creationId xmlns:a16="http://schemas.microsoft.com/office/drawing/2014/main" id="{1EF2FB51-6F7F-4BE4-A181-AAEA1529115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4" name="Text Box 50">
          <a:extLst>
            <a:ext uri="{FF2B5EF4-FFF2-40B4-BE49-F238E27FC236}">
              <a16:creationId xmlns:a16="http://schemas.microsoft.com/office/drawing/2014/main" id="{B454B139-5B3F-4CB6-B968-9ADFEF08CCD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5" name="Text Box 51">
          <a:extLst>
            <a:ext uri="{FF2B5EF4-FFF2-40B4-BE49-F238E27FC236}">
              <a16:creationId xmlns:a16="http://schemas.microsoft.com/office/drawing/2014/main" id="{C3BC3745-502E-481A-AF50-A751B787CBC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6" name="Text Box 52">
          <a:extLst>
            <a:ext uri="{FF2B5EF4-FFF2-40B4-BE49-F238E27FC236}">
              <a16:creationId xmlns:a16="http://schemas.microsoft.com/office/drawing/2014/main" id="{1F0EE0F1-4CAD-482C-99A6-0BA4CE29B5B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7" name="Text Box 53">
          <a:extLst>
            <a:ext uri="{FF2B5EF4-FFF2-40B4-BE49-F238E27FC236}">
              <a16:creationId xmlns:a16="http://schemas.microsoft.com/office/drawing/2014/main" id="{6F87DA09-3D6D-4176-AFFF-EA4AC5B48BE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8" name="Text Box 54">
          <a:extLst>
            <a:ext uri="{FF2B5EF4-FFF2-40B4-BE49-F238E27FC236}">
              <a16:creationId xmlns:a16="http://schemas.microsoft.com/office/drawing/2014/main" id="{438049B5-9EEA-4531-A4B7-0974FC85B64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099" name="Text Box 55">
          <a:extLst>
            <a:ext uri="{FF2B5EF4-FFF2-40B4-BE49-F238E27FC236}">
              <a16:creationId xmlns:a16="http://schemas.microsoft.com/office/drawing/2014/main" id="{E76A39C0-C589-43B8-99D1-9B553CE17C1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0" name="Text Box 56">
          <a:extLst>
            <a:ext uri="{FF2B5EF4-FFF2-40B4-BE49-F238E27FC236}">
              <a16:creationId xmlns:a16="http://schemas.microsoft.com/office/drawing/2014/main" id="{DF3BD101-56A5-4725-B86D-B0D6F221755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1" name="Text Box 57">
          <a:extLst>
            <a:ext uri="{FF2B5EF4-FFF2-40B4-BE49-F238E27FC236}">
              <a16:creationId xmlns:a16="http://schemas.microsoft.com/office/drawing/2014/main" id="{6140BB5B-1FE8-4795-A1E4-A5353B0408C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2" name="Text Box 58">
          <a:extLst>
            <a:ext uri="{FF2B5EF4-FFF2-40B4-BE49-F238E27FC236}">
              <a16:creationId xmlns:a16="http://schemas.microsoft.com/office/drawing/2014/main" id="{BB9D5118-8C88-4E6F-AAC2-16ABA418110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3" name="Text Box 59">
          <a:extLst>
            <a:ext uri="{FF2B5EF4-FFF2-40B4-BE49-F238E27FC236}">
              <a16:creationId xmlns:a16="http://schemas.microsoft.com/office/drawing/2014/main" id="{4B2ACDAF-AD0C-42D3-A4A3-FB23D303EC3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4" name="Text Box 60">
          <a:extLst>
            <a:ext uri="{FF2B5EF4-FFF2-40B4-BE49-F238E27FC236}">
              <a16:creationId xmlns:a16="http://schemas.microsoft.com/office/drawing/2014/main" id="{91E738C0-2BA1-4576-9B6D-0CA57C6E866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5" name="Text Box 61">
          <a:extLst>
            <a:ext uri="{FF2B5EF4-FFF2-40B4-BE49-F238E27FC236}">
              <a16:creationId xmlns:a16="http://schemas.microsoft.com/office/drawing/2014/main" id="{00328D73-60E3-438A-8CE5-F379A0BDF60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6" name="Text Box 62">
          <a:extLst>
            <a:ext uri="{FF2B5EF4-FFF2-40B4-BE49-F238E27FC236}">
              <a16:creationId xmlns:a16="http://schemas.microsoft.com/office/drawing/2014/main" id="{8176B7E8-61E9-493A-87E2-0788E92EA40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7" name="Text Box 63">
          <a:extLst>
            <a:ext uri="{FF2B5EF4-FFF2-40B4-BE49-F238E27FC236}">
              <a16:creationId xmlns:a16="http://schemas.microsoft.com/office/drawing/2014/main" id="{BF7F6BCA-1585-4648-9DBF-5875BE09001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8" name="Text Box 64">
          <a:extLst>
            <a:ext uri="{FF2B5EF4-FFF2-40B4-BE49-F238E27FC236}">
              <a16:creationId xmlns:a16="http://schemas.microsoft.com/office/drawing/2014/main" id="{E425DD50-3373-4AA7-9279-4EB73FDC27A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09" name="Text Box 65">
          <a:extLst>
            <a:ext uri="{FF2B5EF4-FFF2-40B4-BE49-F238E27FC236}">
              <a16:creationId xmlns:a16="http://schemas.microsoft.com/office/drawing/2014/main" id="{0557B087-2A48-49AA-80DA-8068E43F71E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0" name="Text Box 66">
          <a:extLst>
            <a:ext uri="{FF2B5EF4-FFF2-40B4-BE49-F238E27FC236}">
              <a16:creationId xmlns:a16="http://schemas.microsoft.com/office/drawing/2014/main" id="{EF0330F6-C7AD-4CBD-A5EF-96FC43518C0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1" name="Text Box 67">
          <a:extLst>
            <a:ext uri="{FF2B5EF4-FFF2-40B4-BE49-F238E27FC236}">
              <a16:creationId xmlns:a16="http://schemas.microsoft.com/office/drawing/2014/main" id="{B4F9255C-ED8A-4575-9F55-828F214272B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2" name="Text Box 17">
          <a:extLst>
            <a:ext uri="{FF2B5EF4-FFF2-40B4-BE49-F238E27FC236}">
              <a16:creationId xmlns:a16="http://schemas.microsoft.com/office/drawing/2014/main" id="{C02856CF-0EBB-4C0A-A07F-76BD4D38A56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3" name="Text Box 18">
          <a:extLst>
            <a:ext uri="{FF2B5EF4-FFF2-40B4-BE49-F238E27FC236}">
              <a16:creationId xmlns:a16="http://schemas.microsoft.com/office/drawing/2014/main" id="{8D4E3831-653F-4B5C-9D1E-909D3150978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4" name="Text Box 19">
          <a:extLst>
            <a:ext uri="{FF2B5EF4-FFF2-40B4-BE49-F238E27FC236}">
              <a16:creationId xmlns:a16="http://schemas.microsoft.com/office/drawing/2014/main" id="{F2A05801-5AC8-4B27-A894-3C2A4BF1D03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5" name="Text Box 20">
          <a:extLst>
            <a:ext uri="{FF2B5EF4-FFF2-40B4-BE49-F238E27FC236}">
              <a16:creationId xmlns:a16="http://schemas.microsoft.com/office/drawing/2014/main" id="{21812888-DFDE-4676-AF37-4E062B622E5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6" name="Text Box 21">
          <a:extLst>
            <a:ext uri="{FF2B5EF4-FFF2-40B4-BE49-F238E27FC236}">
              <a16:creationId xmlns:a16="http://schemas.microsoft.com/office/drawing/2014/main" id="{93255BA2-8CF5-42E2-A3A4-0CD3E43963F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7" name="Text Box 22">
          <a:extLst>
            <a:ext uri="{FF2B5EF4-FFF2-40B4-BE49-F238E27FC236}">
              <a16:creationId xmlns:a16="http://schemas.microsoft.com/office/drawing/2014/main" id="{01FBDA1F-B29E-4A31-B226-D79BD8EC06F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8" name="Text Box 23">
          <a:extLst>
            <a:ext uri="{FF2B5EF4-FFF2-40B4-BE49-F238E27FC236}">
              <a16:creationId xmlns:a16="http://schemas.microsoft.com/office/drawing/2014/main" id="{EBDFC72B-1261-46E9-AED2-460A73F10D1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19" name="Text Box 24">
          <a:extLst>
            <a:ext uri="{FF2B5EF4-FFF2-40B4-BE49-F238E27FC236}">
              <a16:creationId xmlns:a16="http://schemas.microsoft.com/office/drawing/2014/main" id="{19B90EAB-37D5-4122-801A-13E4C589966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0" name="Text Box 25">
          <a:extLst>
            <a:ext uri="{FF2B5EF4-FFF2-40B4-BE49-F238E27FC236}">
              <a16:creationId xmlns:a16="http://schemas.microsoft.com/office/drawing/2014/main" id="{4881EB6E-44BB-406E-8765-53CF4A8130E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1" name="Text Box 26">
          <a:extLst>
            <a:ext uri="{FF2B5EF4-FFF2-40B4-BE49-F238E27FC236}">
              <a16:creationId xmlns:a16="http://schemas.microsoft.com/office/drawing/2014/main" id="{095F4118-139F-481C-939A-65388469E1B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2" name="Text Box 27">
          <a:extLst>
            <a:ext uri="{FF2B5EF4-FFF2-40B4-BE49-F238E27FC236}">
              <a16:creationId xmlns:a16="http://schemas.microsoft.com/office/drawing/2014/main" id="{DD8A8304-AC75-4E0F-9046-0D025D0D418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3" name="Text Box 28">
          <a:extLst>
            <a:ext uri="{FF2B5EF4-FFF2-40B4-BE49-F238E27FC236}">
              <a16:creationId xmlns:a16="http://schemas.microsoft.com/office/drawing/2014/main" id="{6C088753-00C3-4057-A1A2-B90DDB17426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4" name="Text Box 29">
          <a:extLst>
            <a:ext uri="{FF2B5EF4-FFF2-40B4-BE49-F238E27FC236}">
              <a16:creationId xmlns:a16="http://schemas.microsoft.com/office/drawing/2014/main" id="{1207B1DC-EB93-4DF0-A028-C1154DAFBEB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5" name="Text Box 30">
          <a:extLst>
            <a:ext uri="{FF2B5EF4-FFF2-40B4-BE49-F238E27FC236}">
              <a16:creationId xmlns:a16="http://schemas.microsoft.com/office/drawing/2014/main" id="{5992AB40-C7D8-41D3-9516-67FD9872217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6" name="Text Box 31">
          <a:extLst>
            <a:ext uri="{FF2B5EF4-FFF2-40B4-BE49-F238E27FC236}">
              <a16:creationId xmlns:a16="http://schemas.microsoft.com/office/drawing/2014/main" id="{CCDA1DC2-919F-4FA4-974D-95E38DE16F2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7" name="Text Box 32">
          <a:extLst>
            <a:ext uri="{FF2B5EF4-FFF2-40B4-BE49-F238E27FC236}">
              <a16:creationId xmlns:a16="http://schemas.microsoft.com/office/drawing/2014/main" id="{32346041-549E-43A4-B37A-7FDF4579235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8" name="Text Box 33">
          <a:extLst>
            <a:ext uri="{FF2B5EF4-FFF2-40B4-BE49-F238E27FC236}">
              <a16:creationId xmlns:a16="http://schemas.microsoft.com/office/drawing/2014/main" id="{E78F60CD-4445-46D1-A736-7EF81F1D1DF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29" name="Text Box 34">
          <a:extLst>
            <a:ext uri="{FF2B5EF4-FFF2-40B4-BE49-F238E27FC236}">
              <a16:creationId xmlns:a16="http://schemas.microsoft.com/office/drawing/2014/main" id="{ADA787C4-67D4-4CA8-8197-C67A3783E18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0" name="Text Box 35">
          <a:extLst>
            <a:ext uri="{FF2B5EF4-FFF2-40B4-BE49-F238E27FC236}">
              <a16:creationId xmlns:a16="http://schemas.microsoft.com/office/drawing/2014/main" id="{147711FC-1F93-4803-B318-4BEF812CE56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1" name="Text Box 36">
          <a:extLst>
            <a:ext uri="{FF2B5EF4-FFF2-40B4-BE49-F238E27FC236}">
              <a16:creationId xmlns:a16="http://schemas.microsoft.com/office/drawing/2014/main" id="{411F3369-E8F8-4332-B5CF-86BD19F9065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2" name="Text Box 37">
          <a:extLst>
            <a:ext uri="{FF2B5EF4-FFF2-40B4-BE49-F238E27FC236}">
              <a16:creationId xmlns:a16="http://schemas.microsoft.com/office/drawing/2014/main" id="{94AB3CEE-3DC1-499B-A9BD-9A0CD8D17D5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3" name="Text Box 38">
          <a:extLst>
            <a:ext uri="{FF2B5EF4-FFF2-40B4-BE49-F238E27FC236}">
              <a16:creationId xmlns:a16="http://schemas.microsoft.com/office/drawing/2014/main" id="{9746B969-9229-42FC-A010-9C463CFE892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4" name="Text Box 39">
          <a:extLst>
            <a:ext uri="{FF2B5EF4-FFF2-40B4-BE49-F238E27FC236}">
              <a16:creationId xmlns:a16="http://schemas.microsoft.com/office/drawing/2014/main" id="{25E628B8-F4EB-4A0A-B9DA-DAEF242A9D7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5" name="Text Box 40">
          <a:extLst>
            <a:ext uri="{FF2B5EF4-FFF2-40B4-BE49-F238E27FC236}">
              <a16:creationId xmlns:a16="http://schemas.microsoft.com/office/drawing/2014/main" id="{A660EA23-FD68-4833-B377-FB48FB463B3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6" name="Text Box 41">
          <a:extLst>
            <a:ext uri="{FF2B5EF4-FFF2-40B4-BE49-F238E27FC236}">
              <a16:creationId xmlns:a16="http://schemas.microsoft.com/office/drawing/2014/main" id="{5B97F34F-F089-48FF-8D08-C480EA558AA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7" name="Text Box 42">
          <a:extLst>
            <a:ext uri="{FF2B5EF4-FFF2-40B4-BE49-F238E27FC236}">
              <a16:creationId xmlns:a16="http://schemas.microsoft.com/office/drawing/2014/main" id="{26323112-7948-46F8-A0E6-88A3EBA6BD9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8" name="Text Box 43">
          <a:extLst>
            <a:ext uri="{FF2B5EF4-FFF2-40B4-BE49-F238E27FC236}">
              <a16:creationId xmlns:a16="http://schemas.microsoft.com/office/drawing/2014/main" id="{03D6A48A-088D-4E29-A14C-190336E75C9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39" name="Text Box 44">
          <a:extLst>
            <a:ext uri="{FF2B5EF4-FFF2-40B4-BE49-F238E27FC236}">
              <a16:creationId xmlns:a16="http://schemas.microsoft.com/office/drawing/2014/main" id="{2A3D6910-A13C-4720-A96D-B32BD629F90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0" name="Text Box 45">
          <a:extLst>
            <a:ext uri="{FF2B5EF4-FFF2-40B4-BE49-F238E27FC236}">
              <a16:creationId xmlns:a16="http://schemas.microsoft.com/office/drawing/2014/main" id="{612B9541-E811-4648-B865-A78B2C14F6A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1" name="Text Box 46">
          <a:extLst>
            <a:ext uri="{FF2B5EF4-FFF2-40B4-BE49-F238E27FC236}">
              <a16:creationId xmlns:a16="http://schemas.microsoft.com/office/drawing/2014/main" id="{A1419261-E510-47A6-B55F-29BAC410AB3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2" name="Text Box 47">
          <a:extLst>
            <a:ext uri="{FF2B5EF4-FFF2-40B4-BE49-F238E27FC236}">
              <a16:creationId xmlns:a16="http://schemas.microsoft.com/office/drawing/2014/main" id="{6E65494A-88E4-41E5-A4B0-FBFAB83E501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3" name="Text Box 48">
          <a:extLst>
            <a:ext uri="{FF2B5EF4-FFF2-40B4-BE49-F238E27FC236}">
              <a16:creationId xmlns:a16="http://schemas.microsoft.com/office/drawing/2014/main" id="{51877E31-416E-4D85-8551-D285D7D5C79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4" name="Text Box 49">
          <a:extLst>
            <a:ext uri="{FF2B5EF4-FFF2-40B4-BE49-F238E27FC236}">
              <a16:creationId xmlns:a16="http://schemas.microsoft.com/office/drawing/2014/main" id="{8F62C5A0-B231-470C-A00A-3A6ADD5173A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5" name="Text Box 50">
          <a:extLst>
            <a:ext uri="{FF2B5EF4-FFF2-40B4-BE49-F238E27FC236}">
              <a16:creationId xmlns:a16="http://schemas.microsoft.com/office/drawing/2014/main" id="{2F223F1E-39F1-43AE-B193-8D7E7AA44C7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6" name="Text Box 51">
          <a:extLst>
            <a:ext uri="{FF2B5EF4-FFF2-40B4-BE49-F238E27FC236}">
              <a16:creationId xmlns:a16="http://schemas.microsoft.com/office/drawing/2014/main" id="{6B8ACA3D-366B-4B7D-8542-7541EFF96D1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7" name="Text Box 52">
          <a:extLst>
            <a:ext uri="{FF2B5EF4-FFF2-40B4-BE49-F238E27FC236}">
              <a16:creationId xmlns:a16="http://schemas.microsoft.com/office/drawing/2014/main" id="{3DC08A23-62A3-4511-8ED8-3C827E59665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8" name="Text Box 53">
          <a:extLst>
            <a:ext uri="{FF2B5EF4-FFF2-40B4-BE49-F238E27FC236}">
              <a16:creationId xmlns:a16="http://schemas.microsoft.com/office/drawing/2014/main" id="{B6C04AB2-0725-4E3A-AA81-37DEE0870A1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49" name="Text Box 54">
          <a:extLst>
            <a:ext uri="{FF2B5EF4-FFF2-40B4-BE49-F238E27FC236}">
              <a16:creationId xmlns:a16="http://schemas.microsoft.com/office/drawing/2014/main" id="{6D52D118-F461-4C3A-9D54-52FB6013D4A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0" name="Text Box 55">
          <a:extLst>
            <a:ext uri="{FF2B5EF4-FFF2-40B4-BE49-F238E27FC236}">
              <a16:creationId xmlns:a16="http://schemas.microsoft.com/office/drawing/2014/main" id="{EAAFDDAB-0014-4E1F-BFFE-30AA2DFD613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1" name="Text Box 56">
          <a:extLst>
            <a:ext uri="{FF2B5EF4-FFF2-40B4-BE49-F238E27FC236}">
              <a16:creationId xmlns:a16="http://schemas.microsoft.com/office/drawing/2014/main" id="{84121986-D70C-4B2B-807A-3EBDB281631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2" name="Text Box 57">
          <a:extLst>
            <a:ext uri="{FF2B5EF4-FFF2-40B4-BE49-F238E27FC236}">
              <a16:creationId xmlns:a16="http://schemas.microsoft.com/office/drawing/2014/main" id="{8659E578-E00B-4587-8DA1-808046F3F43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3" name="Text Box 58">
          <a:extLst>
            <a:ext uri="{FF2B5EF4-FFF2-40B4-BE49-F238E27FC236}">
              <a16:creationId xmlns:a16="http://schemas.microsoft.com/office/drawing/2014/main" id="{AE895DB0-3162-49EE-A7FB-F7E2C799A64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4" name="Text Box 59">
          <a:extLst>
            <a:ext uri="{FF2B5EF4-FFF2-40B4-BE49-F238E27FC236}">
              <a16:creationId xmlns:a16="http://schemas.microsoft.com/office/drawing/2014/main" id="{342934FF-B530-4F98-8407-E6D7B4BFC3A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5" name="Text Box 60">
          <a:extLst>
            <a:ext uri="{FF2B5EF4-FFF2-40B4-BE49-F238E27FC236}">
              <a16:creationId xmlns:a16="http://schemas.microsoft.com/office/drawing/2014/main" id="{A77426A5-CED4-471F-864E-623195EBCE5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6" name="Text Box 61">
          <a:extLst>
            <a:ext uri="{FF2B5EF4-FFF2-40B4-BE49-F238E27FC236}">
              <a16:creationId xmlns:a16="http://schemas.microsoft.com/office/drawing/2014/main" id="{42434B8B-DD69-4341-A6F7-D769F082DB9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7" name="Text Box 62">
          <a:extLst>
            <a:ext uri="{FF2B5EF4-FFF2-40B4-BE49-F238E27FC236}">
              <a16:creationId xmlns:a16="http://schemas.microsoft.com/office/drawing/2014/main" id="{75EF0D3D-03E2-4545-A08E-048CD12E1BE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8" name="Text Box 63">
          <a:extLst>
            <a:ext uri="{FF2B5EF4-FFF2-40B4-BE49-F238E27FC236}">
              <a16:creationId xmlns:a16="http://schemas.microsoft.com/office/drawing/2014/main" id="{B847EEEB-ED60-42DA-90B7-D5DCCC47B4A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59" name="Text Box 64">
          <a:extLst>
            <a:ext uri="{FF2B5EF4-FFF2-40B4-BE49-F238E27FC236}">
              <a16:creationId xmlns:a16="http://schemas.microsoft.com/office/drawing/2014/main" id="{A8ADBA5E-BAD6-40E2-9381-5299C7C28F5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0" name="Text Box 65">
          <a:extLst>
            <a:ext uri="{FF2B5EF4-FFF2-40B4-BE49-F238E27FC236}">
              <a16:creationId xmlns:a16="http://schemas.microsoft.com/office/drawing/2014/main" id="{35E68621-A196-4C96-BD4B-38551C24EC3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1" name="Text Box 66">
          <a:extLst>
            <a:ext uri="{FF2B5EF4-FFF2-40B4-BE49-F238E27FC236}">
              <a16:creationId xmlns:a16="http://schemas.microsoft.com/office/drawing/2014/main" id="{7C0F6FFA-E244-4A88-A483-0700F5B3FF4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2" name="Text Box 67">
          <a:extLst>
            <a:ext uri="{FF2B5EF4-FFF2-40B4-BE49-F238E27FC236}">
              <a16:creationId xmlns:a16="http://schemas.microsoft.com/office/drawing/2014/main" id="{DC35394B-BAB8-44D1-8FF7-0E7FD29C5CF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3" name="Text Box 17">
          <a:extLst>
            <a:ext uri="{FF2B5EF4-FFF2-40B4-BE49-F238E27FC236}">
              <a16:creationId xmlns:a16="http://schemas.microsoft.com/office/drawing/2014/main" id="{28A0D026-A208-4AFE-925B-454F38D7CC6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4" name="Text Box 18">
          <a:extLst>
            <a:ext uri="{FF2B5EF4-FFF2-40B4-BE49-F238E27FC236}">
              <a16:creationId xmlns:a16="http://schemas.microsoft.com/office/drawing/2014/main" id="{30BCB383-2665-45B5-B6A1-C89D0A3DA2B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5" name="Text Box 19">
          <a:extLst>
            <a:ext uri="{FF2B5EF4-FFF2-40B4-BE49-F238E27FC236}">
              <a16:creationId xmlns:a16="http://schemas.microsoft.com/office/drawing/2014/main" id="{81E10191-472D-4CFC-BE0A-02C64549B57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6" name="Text Box 20">
          <a:extLst>
            <a:ext uri="{FF2B5EF4-FFF2-40B4-BE49-F238E27FC236}">
              <a16:creationId xmlns:a16="http://schemas.microsoft.com/office/drawing/2014/main" id="{B8E84763-1B0D-45BB-A686-8ADC232D45B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7" name="Text Box 21">
          <a:extLst>
            <a:ext uri="{FF2B5EF4-FFF2-40B4-BE49-F238E27FC236}">
              <a16:creationId xmlns:a16="http://schemas.microsoft.com/office/drawing/2014/main" id="{40CCB147-2386-4999-B18C-DBEAAECCC5F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8" name="Text Box 22">
          <a:extLst>
            <a:ext uri="{FF2B5EF4-FFF2-40B4-BE49-F238E27FC236}">
              <a16:creationId xmlns:a16="http://schemas.microsoft.com/office/drawing/2014/main" id="{7B9BD7D5-23BD-40EF-B0B6-97D7B5048AD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69" name="Text Box 23">
          <a:extLst>
            <a:ext uri="{FF2B5EF4-FFF2-40B4-BE49-F238E27FC236}">
              <a16:creationId xmlns:a16="http://schemas.microsoft.com/office/drawing/2014/main" id="{3BA601DB-4ED3-4759-BB47-2888AACEA1F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0" name="Text Box 24">
          <a:extLst>
            <a:ext uri="{FF2B5EF4-FFF2-40B4-BE49-F238E27FC236}">
              <a16:creationId xmlns:a16="http://schemas.microsoft.com/office/drawing/2014/main" id="{0D2A237A-B9A8-447E-A01B-F8372588430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1" name="Text Box 25">
          <a:extLst>
            <a:ext uri="{FF2B5EF4-FFF2-40B4-BE49-F238E27FC236}">
              <a16:creationId xmlns:a16="http://schemas.microsoft.com/office/drawing/2014/main" id="{C5D65B4B-CF90-46E9-98B4-FBB75401763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2" name="Text Box 26">
          <a:extLst>
            <a:ext uri="{FF2B5EF4-FFF2-40B4-BE49-F238E27FC236}">
              <a16:creationId xmlns:a16="http://schemas.microsoft.com/office/drawing/2014/main" id="{601EF0B8-351E-4D11-9AE8-8D29C93F1FC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3" name="Text Box 27">
          <a:extLst>
            <a:ext uri="{FF2B5EF4-FFF2-40B4-BE49-F238E27FC236}">
              <a16:creationId xmlns:a16="http://schemas.microsoft.com/office/drawing/2014/main" id="{B6B765ED-B2F9-441E-83AD-5D5F416BFB6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4" name="Text Box 28">
          <a:extLst>
            <a:ext uri="{FF2B5EF4-FFF2-40B4-BE49-F238E27FC236}">
              <a16:creationId xmlns:a16="http://schemas.microsoft.com/office/drawing/2014/main" id="{0D4CC589-9C89-4DA6-A30E-D33E6629E65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5" name="Text Box 29">
          <a:extLst>
            <a:ext uri="{FF2B5EF4-FFF2-40B4-BE49-F238E27FC236}">
              <a16:creationId xmlns:a16="http://schemas.microsoft.com/office/drawing/2014/main" id="{08A37C9F-7281-4606-96BD-464907DF7FF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6" name="Text Box 30">
          <a:extLst>
            <a:ext uri="{FF2B5EF4-FFF2-40B4-BE49-F238E27FC236}">
              <a16:creationId xmlns:a16="http://schemas.microsoft.com/office/drawing/2014/main" id="{AAE41409-B5FD-45B3-B97C-B3E4FC6359E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7" name="Text Box 31">
          <a:extLst>
            <a:ext uri="{FF2B5EF4-FFF2-40B4-BE49-F238E27FC236}">
              <a16:creationId xmlns:a16="http://schemas.microsoft.com/office/drawing/2014/main" id="{958A8F77-206D-4907-8C78-F8AE29869EA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8" name="Text Box 32">
          <a:extLst>
            <a:ext uri="{FF2B5EF4-FFF2-40B4-BE49-F238E27FC236}">
              <a16:creationId xmlns:a16="http://schemas.microsoft.com/office/drawing/2014/main" id="{754D7502-3EE6-41E3-84C4-1F03D9E184D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79" name="Text Box 33">
          <a:extLst>
            <a:ext uri="{FF2B5EF4-FFF2-40B4-BE49-F238E27FC236}">
              <a16:creationId xmlns:a16="http://schemas.microsoft.com/office/drawing/2014/main" id="{8F397CBF-7516-405E-9F5E-409615BDB45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0" name="Text Box 34">
          <a:extLst>
            <a:ext uri="{FF2B5EF4-FFF2-40B4-BE49-F238E27FC236}">
              <a16:creationId xmlns:a16="http://schemas.microsoft.com/office/drawing/2014/main" id="{255829CC-5478-4A9E-AE35-2E7DF5624D4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1" name="Text Box 35">
          <a:extLst>
            <a:ext uri="{FF2B5EF4-FFF2-40B4-BE49-F238E27FC236}">
              <a16:creationId xmlns:a16="http://schemas.microsoft.com/office/drawing/2014/main" id="{3EAB16D1-DDE8-409B-B64E-EC44BE13750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2" name="Text Box 36">
          <a:extLst>
            <a:ext uri="{FF2B5EF4-FFF2-40B4-BE49-F238E27FC236}">
              <a16:creationId xmlns:a16="http://schemas.microsoft.com/office/drawing/2014/main" id="{EBB9CE5A-6D1C-45EA-A006-FE29B7BD80C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3" name="Text Box 37">
          <a:extLst>
            <a:ext uri="{FF2B5EF4-FFF2-40B4-BE49-F238E27FC236}">
              <a16:creationId xmlns:a16="http://schemas.microsoft.com/office/drawing/2014/main" id="{52EF80D8-25F0-4122-AF86-9502E0BFEFD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4" name="Text Box 38">
          <a:extLst>
            <a:ext uri="{FF2B5EF4-FFF2-40B4-BE49-F238E27FC236}">
              <a16:creationId xmlns:a16="http://schemas.microsoft.com/office/drawing/2014/main" id="{28246665-6619-4CFE-AF0E-1CD7CE1A731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5" name="Text Box 39">
          <a:extLst>
            <a:ext uri="{FF2B5EF4-FFF2-40B4-BE49-F238E27FC236}">
              <a16:creationId xmlns:a16="http://schemas.microsoft.com/office/drawing/2014/main" id="{8382BA6E-BB21-412B-8593-217F2E67E2F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6" name="Text Box 40">
          <a:extLst>
            <a:ext uri="{FF2B5EF4-FFF2-40B4-BE49-F238E27FC236}">
              <a16:creationId xmlns:a16="http://schemas.microsoft.com/office/drawing/2014/main" id="{EC6E6235-BCBF-4B15-A5C5-115C934EF56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7" name="Text Box 41">
          <a:extLst>
            <a:ext uri="{FF2B5EF4-FFF2-40B4-BE49-F238E27FC236}">
              <a16:creationId xmlns:a16="http://schemas.microsoft.com/office/drawing/2014/main" id="{0082CA21-00D8-4764-92FD-BEE69576036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8" name="Text Box 42">
          <a:extLst>
            <a:ext uri="{FF2B5EF4-FFF2-40B4-BE49-F238E27FC236}">
              <a16:creationId xmlns:a16="http://schemas.microsoft.com/office/drawing/2014/main" id="{8C136827-87BF-4F2D-9834-5E0E1F04AA6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89" name="Text Box 43">
          <a:extLst>
            <a:ext uri="{FF2B5EF4-FFF2-40B4-BE49-F238E27FC236}">
              <a16:creationId xmlns:a16="http://schemas.microsoft.com/office/drawing/2014/main" id="{F2D9398A-E120-4421-B4E2-5F9F2F8BE64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0" name="Text Box 44">
          <a:extLst>
            <a:ext uri="{FF2B5EF4-FFF2-40B4-BE49-F238E27FC236}">
              <a16:creationId xmlns:a16="http://schemas.microsoft.com/office/drawing/2014/main" id="{9477E239-8B10-4A00-ABC5-E1784B90740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1" name="Text Box 45">
          <a:extLst>
            <a:ext uri="{FF2B5EF4-FFF2-40B4-BE49-F238E27FC236}">
              <a16:creationId xmlns:a16="http://schemas.microsoft.com/office/drawing/2014/main" id="{DD144D25-45D4-4F60-A3C6-F1C8498DE49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2" name="Text Box 46">
          <a:extLst>
            <a:ext uri="{FF2B5EF4-FFF2-40B4-BE49-F238E27FC236}">
              <a16:creationId xmlns:a16="http://schemas.microsoft.com/office/drawing/2014/main" id="{7766E529-1C8A-40A7-9F9C-15EE2E7D27C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3" name="Text Box 47">
          <a:extLst>
            <a:ext uri="{FF2B5EF4-FFF2-40B4-BE49-F238E27FC236}">
              <a16:creationId xmlns:a16="http://schemas.microsoft.com/office/drawing/2014/main" id="{98A05FFA-CF1D-4A6E-ACE2-2FD85636A1F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4" name="Text Box 48">
          <a:extLst>
            <a:ext uri="{FF2B5EF4-FFF2-40B4-BE49-F238E27FC236}">
              <a16:creationId xmlns:a16="http://schemas.microsoft.com/office/drawing/2014/main" id="{0312EFE2-BE22-4F98-8684-D14B7CC76F3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5" name="Text Box 49">
          <a:extLst>
            <a:ext uri="{FF2B5EF4-FFF2-40B4-BE49-F238E27FC236}">
              <a16:creationId xmlns:a16="http://schemas.microsoft.com/office/drawing/2014/main" id="{BF270CA9-8CC9-4436-ABD6-6D24ED54AB6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6" name="Text Box 50">
          <a:extLst>
            <a:ext uri="{FF2B5EF4-FFF2-40B4-BE49-F238E27FC236}">
              <a16:creationId xmlns:a16="http://schemas.microsoft.com/office/drawing/2014/main" id="{84700E26-5ED5-4BF3-BF9F-227BE06963F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7" name="Text Box 51">
          <a:extLst>
            <a:ext uri="{FF2B5EF4-FFF2-40B4-BE49-F238E27FC236}">
              <a16:creationId xmlns:a16="http://schemas.microsoft.com/office/drawing/2014/main" id="{3956864B-F768-4447-B755-DA7CDB3E583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8" name="Text Box 52">
          <a:extLst>
            <a:ext uri="{FF2B5EF4-FFF2-40B4-BE49-F238E27FC236}">
              <a16:creationId xmlns:a16="http://schemas.microsoft.com/office/drawing/2014/main" id="{4241B56A-03EB-4707-8331-7470509F66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199" name="Text Box 53">
          <a:extLst>
            <a:ext uri="{FF2B5EF4-FFF2-40B4-BE49-F238E27FC236}">
              <a16:creationId xmlns:a16="http://schemas.microsoft.com/office/drawing/2014/main" id="{4E1AA5D7-092D-4827-9EDD-7F800A164D7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0" name="Text Box 54">
          <a:extLst>
            <a:ext uri="{FF2B5EF4-FFF2-40B4-BE49-F238E27FC236}">
              <a16:creationId xmlns:a16="http://schemas.microsoft.com/office/drawing/2014/main" id="{DE33677A-7ABD-4922-B4C9-45FECF80159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1" name="Text Box 55">
          <a:extLst>
            <a:ext uri="{FF2B5EF4-FFF2-40B4-BE49-F238E27FC236}">
              <a16:creationId xmlns:a16="http://schemas.microsoft.com/office/drawing/2014/main" id="{300FE290-3247-4587-82C5-8020C044D7C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2" name="Text Box 56">
          <a:extLst>
            <a:ext uri="{FF2B5EF4-FFF2-40B4-BE49-F238E27FC236}">
              <a16:creationId xmlns:a16="http://schemas.microsoft.com/office/drawing/2014/main" id="{4A95D2E7-E43A-437D-A22D-C1045E11379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3" name="Text Box 57">
          <a:extLst>
            <a:ext uri="{FF2B5EF4-FFF2-40B4-BE49-F238E27FC236}">
              <a16:creationId xmlns:a16="http://schemas.microsoft.com/office/drawing/2014/main" id="{DBB9045A-74B9-46D3-A2B0-5A74296908C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4" name="Text Box 58">
          <a:extLst>
            <a:ext uri="{FF2B5EF4-FFF2-40B4-BE49-F238E27FC236}">
              <a16:creationId xmlns:a16="http://schemas.microsoft.com/office/drawing/2014/main" id="{4AD252AF-F342-4989-820C-C94F31CAECB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5" name="Text Box 59">
          <a:extLst>
            <a:ext uri="{FF2B5EF4-FFF2-40B4-BE49-F238E27FC236}">
              <a16:creationId xmlns:a16="http://schemas.microsoft.com/office/drawing/2014/main" id="{490341ED-F074-493C-917E-D179182D88D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6" name="Text Box 60">
          <a:extLst>
            <a:ext uri="{FF2B5EF4-FFF2-40B4-BE49-F238E27FC236}">
              <a16:creationId xmlns:a16="http://schemas.microsoft.com/office/drawing/2014/main" id="{6BDE3C69-51A3-4550-9353-E3091622DAD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7" name="Text Box 61">
          <a:extLst>
            <a:ext uri="{FF2B5EF4-FFF2-40B4-BE49-F238E27FC236}">
              <a16:creationId xmlns:a16="http://schemas.microsoft.com/office/drawing/2014/main" id="{8CA57342-EF2E-4242-9C86-BD7B6CB2DC0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8" name="Text Box 62">
          <a:extLst>
            <a:ext uri="{FF2B5EF4-FFF2-40B4-BE49-F238E27FC236}">
              <a16:creationId xmlns:a16="http://schemas.microsoft.com/office/drawing/2014/main" id="{8EF2EC4E-F0A8-4D23-8502-A3363608FE4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09" name="Text Box 63">
          <a:extLst>
            <a:ext uri="{FF2B5EF4-FFF2-40B4-BE49-F238E27FC236}">
              <a16:creationId xmlns:a16="http://schemas.microsoft.com/office/drawing/2014/main" id="{B1E21092-7693-4408-9E9D-BCFE9C4EEC2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0" name="Text Box 64">
          <a:extLst>
            <a:ext uri="{FF2B5EF4-FFF2-40B4-BE49-F238E27FC236}">
              <a16:creationId xmlns:a16="http://schemas.microsoft.com/office/drawing/2014/main" id="{C660B4D9-D78C-4193-B982-6AFC9397393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1" name="Text Box 65">
          <a:extLst>
            <a:ext uri="{FF2B5EF4-FFF2-40B4-BE49-F238E27FC236}">
              <a16:creationId xmlns:a16="http://schemas.microsoft.com/office/drawing/2014/main" id="{FAA5F87A-D355-435F-9DB0-49DC21A005B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2" name="Text Box 66">
          <a:extLst>
            <a:ext uri="{FF2B5EF4-FFF2-40B4-BE49-F238E27FC236}">
              <a16:creationId xmlns:a16="http://schemas.microsoft.com/office/drawing/2014/main" id="{2F69F31E-9AD9-4C6F-9C41-F61EE3E716E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3" name="Text Box 67">
          <a:extLst>
            <a:ext uri="{FF2B5EF4-FFF2-40B4-BE49-F238E27FC236}">
              <a16:creationId xmlns:a16="http://schemas.microsoft.com/office/drawing/2014/main" id="{9163FC16-D51E-4254-8B09-4AB30B447C9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4" name="Text Box 17">
          <a:extLst>
            <a:ext uri="{FF2B5EF4-FFF2-40B4-BE49-F238E27FC236}">
              <a16:creationId xmlns:a16="http://schemas.microsoft.com/office/drawing/2014/main" id="{231013FF-949A-4EB8-8E74-8C88B1CA5F7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5" name="Text Box 18">
          <a:extLst>
            <a:ext uri="{FF2B5EF4-FFF2-40B4-BE49-F238E27FC236}">
              <a16:creationId xmlns:a16="http://schemas.microsoft.com/office/drawing/2014/main" id="{FE139B45-539C-472A-8FB2-9C2B66B06C4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6" name="Text Box 19">
          <a:extLst>
            <a:ext uri="{FF2B5EF4-FFF2-40B4-BE49-F238E27FC236}">
              <a16:creationId xmlns:a16="http://schemas.microsoft.com/office/drawing/2014/main" id="{F24F774D-E74C-469D-AFCE-330C541E54F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7" name="Text Box 20">
          <a:extLst>
            <a:ext uri="{FF2B5EF4-FFF2-40B4-BE49-F238E27FC236}">
              <a16:creationId xmlns:a16="http://schemas.microsoft.com/office/drawing/2014/main" id="{E004D3B0-9FF4-47E6-A630-7F3CDAD09E3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8" name="Text Box 21">
          <a:extLst>
            <a:ext uri="{FF2B5EF4-FFF2-40B4-BE49-F238E27FC236}">
              <a16:creationId xmlns:a16="http://schemas.microsoft.com/office/drawing/2014/main" id="{057E51AA-3E80-4A88-8F89-82ECB389A51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19" name="Text Box 22">
          <a:extLst>
            <a:ext uri="{FF2B5EF4-FFF2-40B4-BE49-F238E27FC236}">
              <a16:creationId xmlns:a16="http://schemas.microsoft.com/office/drawing/2014/main" id="{9B999F25-3F89-44AD-A81C-F5A8204D245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0" name="Text Box 23">
          <a:extLst>
            <a:ext uri="{FF2B5EF4-FFF2-40B4-BE49-F238E27FC236}">
              <a16:creationId xmlns:a16="http://schemas.microsoft.com/office/drawing/2014/main" id="{808F8616-DA01-40F9-9977-75B709960BB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1" name="Text Box 24">
          <a:extLst>
            <a:ext uri="{FF2B5EF4-FFF2-40B4-BE49-F238E27FC236}">
              <a16:creationId xmlns:a16="http://schemas.microsoft.com/office/drawing/2014/main" id="{D7140BBB-D23D-4215-BF9D-DD36FC5761B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2" name="Text Box 25">
          <a:extLst>
            <a:ext uri="{FF2B5EF4-FFF2-40B4-BE49-F238E27FC236}">
              <a16:creationId xmlns:a16="http://schemas.microsoft.com/office/drawing/2014/main" id="{584B9809-582A-4626-9477-34CB191C26F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3" name="Text Box 26">
          <a:extLst>
            <a:ext uri="{FF2B5EF4-FFF2-40B4-BE49-F238E27FC236}">
              <a16:creationId xmlns:a16="http://schemas.microsoft.com/office/drawing/2014/main" id="{D32C84B0-9749-48C9-BFCB-98042FD3844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4" name="Text Box 27">
          <a:extLst>
            <a:ext uri="{FF2B5EF4-FFF2-40B4-BE49-F238E27FC236}">
              <a16:creationId xmlns:a16="http://schemas.microsoft.com/office/drawing/2014/main" id="{EA09EBA7-1079-45C5-8A98-53E9DD4B141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5" name="Text Box 28">
          <a:extLst>
            <a:ext uri="{FF2B5EF4-FFF2-40B4-BE49-F238E27FC236}">
              <a16:creationId xmlns:a16="http://schemas.microsoft.com/office/drawing/2014/main" id="{D7BD50BC-08FA-4F9A-B325-5A21A317252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6" name="Text Box 29">
          <a:extLst>
            <a:ext uri="{FF2B5EF4-FFF2-40B4-BE49-F238E27FC236}">
              <a16:creationId xmlns:a16="http://schemas.microsoft.com/office/drawing/2014/main" id="{8A885FF5-1015-44D2-9EA2-178DF4269F6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7" name="Text Box 30">
          <a:extLst>
            <a:ext uri="{FF2B5EF4-FFF2-40B4-BE49-F238E27FC236}">
              <a16:creationId xmlns:a16="http://schemas.microsoft.com/office/drawing/2014/main" id="{AC5D8069-50EB-487E-985C-CE0A3F25622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8" name="Text Box 31">
          <a:extLst>
            <a:ext uri="{FF2B5EF4-FFF2-40B4-BE49-F238E27FC236}">
              <a16:creationId xmlns:a16="http://schemas.microsoft.com/office/drawing/2014/main" id="{8EB35CF2-91E2-43B8-B612-7187941A64E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29" name="Text Box 32">
          <a:extLst>
            <a:ext uri="{FF2B5EF4-FFF2-40B4-BE49-F238E27FC236}">
              <a16:creationId xmlns:a16="http://schemas.microsoft.com/office/drawing/2014/main" id="{C3B80BCF-280A-4FF8-9D6E-677694B0F6C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0" name="Text Box 33">
          <a:extLst>
            <a:ext uri="{FF2B5EF4-FFF2-40B4-BE49-F238E27FC236}">
              <a16:creationId xmlns:a16="http://schemas.microsoft.com/office/drawing/2014/main" id="{4375B8AF-5F8C-400B-8607-1CEF4D2FE99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1" name="Text Box 34">
          <a:extLst>
            <a:ext uri="{FF2B5EF4-FFF2-40B4-BE49-F238E27FC236}">
              <a16:creationId xmlns:a16="http://schemas.microsoft.com/office/drawing/2014/main" id="{E696FCA3-243F-4B44-BEF5-17A6752F5F5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2" name="Text Box 35">
          <a:extLst>
            <a:ext uri="{FF2B5EF4-FFF2-40B4-BE49-F238E27FC236}">
              <a16:creationId xmlns:a16="http://schemas.microsoft.com/office/drawing/2014/main" id="{0DA76ED1-F01A-475C-9EA4-B12BB92C6B1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3" name="Text Box 36">
          <a:extLst>
            <a:ext uri="{FF2B5EF4-FFF2-40B4-BE49-F238E27FC236}">
              <a16:creationId xmlns:a16="http://schemas.microsoft.com/office/drawing/2014/main" id="{3226E92F-0A82-41B3-BB55-2E060AC9A71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4" name="Text Box 37">
          <a:extLst>
            <a:ext uri="{FF2B5EF4-FFF2-40B4-BE49-F238E27FC236}">
              <a16:creationId xmlns:a16="http://schemas.microsoft.com/office/drawing/2014/main" id="{8A1127BE-7F08-4FB4-A1F6-E55183ED447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5" name="Text Box 38">
          <a:extLst>
            <a:ext uri="{FF2B5EF4-FFF2-40B4-BE49-F238E27FC236}">
              <a16:creationId xmlns:a16="http://schemas.microsoft.com/office/drawing/2014/main" id="{857F8EE6-B3BE-41DB-A0F3-D4E984B14BA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6" name="Text Box 39">
          <a:extLst>
            <a:ext uri="{FF2B5EF4-FFF2-40B4-BE49-F238E27FC236}">
              <a16:creationId xmlns:a16="http://schemas.microsoft.com/office/drawing/2014/main" id="{9F1D48FD-B549-434B-B964-804C3EAB5DC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7" name="Text Box 40">
          <a:extLst>
            <a:ext uri="{FF2B5EF4-FFF2-40B4-BE49-F238E27FC236}">
              <a16:creationId xmlns:a16="http://schemas.microsoft.com/office/drawing/2014/main" id="{74278DB4-82F5-4C62-B50B-8BDE6AC7BEC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8" name="Text Box 41">
          <a:extLst>
            <a:ext uri="{FF2B5EF4-FFF2-40B4-BE49-F238E27FC236}">
              <a16:creationId xmlns:a16="http://schemas.microsoft.com/office/drawing/2014/main" id="{8E398F42-E2D1-4A6E-A2AD-F8230EA124B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39" name="Text Box 42">
          <a:extLst>
            <a:ext uri="{FF2B5EF4-FFF2-40B4-BE49-F238E27FC236}">
              <a16:creationId xmlns:a16="http://schemas.microsoft.com/office/drawing/2014/main" id="{97D546CB-8DFC-4FD1-89C2-FEF0F62153F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0" name="Text Box 43">
          <a:extLst>
            <a:ext uri="{FF2B5EF4-FFF2-40B4-BE49-F238E27FC236}">
              <a16:creationId xmlns:a16="http://schemas.microsoft.com/office/drawing/2014/main" id="{2E3AA1E5-A14F-4F32-BA0C-E186457FB90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1" name="Text Box 44">
          <a:extLst>
            <a:ext uri="{FF2B5EF4-FFF2-40B4-BE49-F238E27FC236}">
              <a16:creationId xmlns:a16="http://schemas.microsoft.com/office/drawing/2014/main" id="{F567ED3C-65C2-4BE9-9B02-7A12416C232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2" name="Text Box 45">
          <a:extLst>
            <a:ext uri="{FF2B5EF4-FFF2-40B4-BE49-F238E27FC236}">
              <a16:creationId xmlns:a16="http://schemas.microsoft.com/office/drawing/2014/main" id="{3CFAD851-C53C-4EA7-9D7C-C4017B9078B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3" name="Text Box 46">
          <a:extLst>
            <a:ext uri="{FF2B5EF4-FFF2-40B4-BE49-F238E27FC236}">
              <a16:creationId xmlns:a16="http://schemas.microsoft.com/office/drawing/2014/main" id="{949DA891-58B3-4A5A-B4AB-581D793A7A1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4" name="Text Box 47">
          <a:extLst>
            <a:ext uri="{FF2B5EF4-FFF2-40B4-BE49-F238E27FC236}">
              <a16:creationId xmlns:a16="http://schemas.microsoft.com/office/drawing/2014/main" id="{D5411543-B89B-4304-A138-288C9019E9A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5" name="Text Box 48">
          <a:extLst>
            <a:ext uri="{FF2B5EF4-FFF2-40B4-BE49-F238E27FC236}">
              <a16:creationId xmlns:a16="http://schemas.microsoft.com/office/drawing/2014/main" id="{C4FF54CD-E03E-4A3C-B488-FC72B3543B8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6" name="Text Box 49">
          <a:extLst>
            <a:ext uri="{FF2B5EF4-FFF2-40B4-BE49-F238E27FC236}">
              <a16:creationId xmlns:a16="http://schemas.microsoft.com/office/drawing/2014/main" id="{2B715FCC-79B8-4479-826E-872A3D18189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7" name="Text Box 50">
          <a:extLst>
            <a:ext uri="{FF2B5EF4-FFF2-40B4-BE49-F238E27FC236}">
              <a16:creationId xmlns:a16="http://schemas.microsoft.com/office/drawing/2014/main" id="{F4C8B46E-BD41-4388-8034-2BCF32001D9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8" name="Text Box 51">
          <a:extLst>
            <a:ext uri="{FF2B5EF4-FFF2-40B4-BE49-F238E27FC236}">
              <a16:creationId xmlns:a16="http://schemas.microsoft.com/office/drawing/2014/main" id="{3D720E6F-62ED-4C9B-A89B-06745013054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49" name="Text Box 52">
          <a:extLst>
            <a:ext uri="{FF2B5EF4-FFF2-40B4-BE49-F238E27FC236}">
              <a16:creationId xmlns:a16="http://schemas.microsoft.com/office/drawing/2014/main" id="{30D70048-10BF-4F4D-B453-87B2512A532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0" name="Text Box 53">
          <a:extLst>
            <a:ext uri="{FF2B5EF4-FFF2-40B4-BE49-F238E27FC236}">
              <a16:creationId xmlns:a16="http://schemas.microsoft.com/office/drawing/2014/main" id="{3D47ACF3-0D03-4485-8A8F-0FEEF71769A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1" name="Text Box 54">
          <a:extLst>
            <a:ext uri="{FF2B5EF4-FFF2-40B4-BE49-F238E27FC236}">
              <a16:creationId xmlns:a16="http://schemas.microsoft.com/office/drawing/2014/main" id="{6E1E848E-B773-411C-A031-1AEDC05ED89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2" name="Text Box 55">
          <a:extLst>
            <a:ext uri="{FF2B5EF4-FFF2-40B4-BE49-F238E27FC236}">
              <a16:creationId xmlns:a16="http://schemas.microsoft.com/office/drawing/2014/main" id="{DEC7C10A-F9ED-43E2-997D-797C2BE2156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3" name="Text Box 56">
          <a:extLst>
            <a:ext uri="{FF2B5EF4-FFF2-40B4-BE49-F238E27FC236}">
              <a16:creationId xmlns:a16="http://schemas.microsoft.com/office/drawing/2014/main" id="{D827C8C7-CCA6-4FDB-B1CB-72D7CCB4C05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4" name="Text Box 57">
          <a:extLst>
            <a:ext uri="{FF2B5EF4-FFF2-40B4-BE49-F238E27FC236}">
              <a16:creationId xmlns:a16="http://schemas.microsoft.com/office/drawing/2014/main" id="{FB34B419-2FBF-4CC5-ABBC-E7D67EF2441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5" name="Text Box 58">
          <a:extLst>
            <a:ext uri="{FF2B5EF4-FFF2-40B4-BE49-F238E27FC236}">
              <a16:creationId xmlns:a16="http://schemas.microsoft.com/office/drawing/2014/main" id="{59146447-D90D-415E-B5A7-714FBB75BED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6" name="Text Box 59">
          <a:extLst>
            <a:ext uri="{FF2B5EF4-FFF2-40B4-BE49-F238E27FC236}">
              <a16:creationId xmlns:a16="http://schemas.microsoft.com/office/drawing/2014/main" id="{C5870435-6524-47E1-B2CC-DCB2A35A507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7" name="Text Box 60">
          <a:extLst>
            <a:ext uri="{FF2B5EF4-FFF2-40B4-BE49-F238E27FC236}">
              <a16:creationId xmlns:a16="http://schemas.microsoft.com/office/drawing/2014/main" id="{4684EBFF-71ED-40AB-9A44-ECE2DEDCE0A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8" name="Text Box 61">
          <a:extLst>
            <a:ext uri="{FF2B5EF4-FFF2-40B4-BE49-F238E27FC236}">
              <a16:creationId xmlns:a16="http://schemas.microsoft.com/office/drawing/2014/main" id="{C30C8224-5A9E-40C9-BF2E-4AB52B9BED2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59" name="Text Box 62">
          <a:extLst>
            <a:ext uri="{FF2B5EF4-FFF2-40B4-BE49-F238E27FC236}">
              <a16:creationId xmlns:a16="http://schemas.microsoft.com/office/drawing/2014/main" id="{D93D2CEE-4086-4FCE-A4CC-F7D7871B2C8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0" name="Text Box 63">
          <a:extLst>
            <a:ext uri="{FF2B5EF4-FFF2-40B4-BE49-F238E27FC236}">
              <a16:creationId xmlns:a16="http://schemas.microsoft.com/office/drawing/2014/main" id="{B557C627-D6D4-44DA-9F59-B0CA4F46006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1" name="Text Box 64">
          <a:extLst>
            <a:ext uri="{FF2B5EF4-FFF2-40B4-BE49-F238E27FC236}">
              <a16:creationId xmlns:a16="http://schemas.microsoft.com/office/drawing/2014/main" id="{863739C1-5FED-4082-BCAB-70BAD03A099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2" name="Text Box 65">
          <a:extLst>
            <a:ext uri="{FF2B5EF4-FFF2-40B4-BE49-F238E27FC236}">
              <a16:creationId xmlns:a16="http://schemas.microsoft.com/office/drawing/2014/main" id="{9966E475-E2F0-49BA-A721-8267CFD5B2D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3" name="Text Box 66">
          <a:extLst>
            <a:ext uri="{FF2B5EF4-FFF2-40B4-BE49-F238E27FC236}">
              <a16:creationId xmlns:a16="http://schemas.microsoft.com/office/drawing/2014/main" id="{B63F42A8-5959-4A61-8E5A-8850AEE8B83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4" name="Text Box 67">
          <a:extLst>
            <a:ext uri="{FF2B5EF4-FFF2-40B4-BE49-F238E27FC236}">
              <a16:creationId xmlns:a16="http://schemas.microsoft.com/office/drawing/2014/main" id="{3D56ECB9-52FB-4BE4-A4E4-71A83944735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5" name="Text Box 17">
          <a:extLst>
            <a:ext uri="{FF2B5EF4-FFF2-40B4-BE49-F238E27FC236}">
              <a16:creationId xmlns:a16="http://schemas.microsoft.com/office/drawing/2014/main" id="{CE31CF48-8C98-41D6-9FB8-33B52583063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6" name="Text Box 18">
          <a:extLst>
            <a:ext uri="{FF2B5EF4-FFF2-40B4-BE49-F238E27FC236}">
              <a16:creationId xmlns:a16="http://schemas.microsoft.com/office/drawing/2014/main" id="{A89939CC-F9C8-4BF2-8E66-8643C380F22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7" name="Text Box 19">
          <a:extLst>
            <a:ext uri="{FF2B5EF4-FFF2-40B4-BE49-F238E27FC236}">
              <a16:creationId xmlns:a16="http://schemas.microsoft.com/office/drawing/2014/main" id="{8372279E-D7B0-42D9-A2CE-4DC193523B7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8" name="Text Box 20">
          <a:extLst>
            <a:ext uri="{FF2B5EF4-FFF2-40B4-BE49-F238E27FC236}">
              <a16:creationId xmlns:a16="http://schemas.microsoft.com/office/drawing/2014/main" id="{132E8CD7-AC18-4435-93A6-7114ED90C9E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69" name="Text Box 21">
          <a:extLst>
            <a:ext uri="{FF2B5EF4-FFF2-40B4-BE49-F238E27FC236}">
              <a16:creationId xmlns:a16="http://schemas.microsoft.com/office/drawing/2014/main" id="{0E56E214-3406-45A6-AA70-9B687EA4E58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0" name="Text Box 22">
          <a:extLst>
            <a:ext uri="{FF2B5EF4-FFF2-40B4-BE49-F238E27FC236}">
              <a16:creationId xmlns:a16="http://schemas.microsoft.com/office/drawing/2014/main" id="{56226307-8CF3-4F40-AFA4-BFC3223639E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1" name="Text Box 23">
          <a:extLst>
            <a:ext uri="{FF2B5EF4-FFF2-40B4-BE49-F238E27FC236}">
              <a16:creationId xmlns:a16="http://schemas.microsoft.com/office/drawing/2014/main" id="{C39C6DFA-1251-45E9-91AF-480C79424DA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2" name="Text Box 24">
          <a:extLst>
            <a:ext uri="{FF2B5EF4-FFF2-40B4-BE49-F238E27FC236}">
              <a16:creationId xmlns:a16="http://schemas.microsoft.com/office/drawing/2014/main" id="{BEE6A3B1-B039-49D8-99B9-06A4F1C7C16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3" name="Text Box 25">
          <a:extLst>
            <a:ext uri="{FF2B5EF4-FFF2-40B4-BE49-F238E27FC236}">
              <a16:creationId xmlns:a16="http://schemas.microsoft.com/office/drawing/2014/main" id="{A4AE82BE-2DE8-441A-A94F-49D51A8B229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4" name="Text Box 26">
          <a:extLst>
            <a:ext uri="{FF2B5EF4-FFF2-40B4-BE49-F238E27FC236}">
              <a16:creationId xmlns:a16="http://schemas.microsoft.com/office/drawing/2014/main" id="{BE832963-EBAF-40D8-BA69-28A98C14B16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5" name="Text Box 27">
          <a:extLst>
            <a:ext uri="{FF2B5EF4-FFF2-40B4-BE49-F238E27FC236}">
              <a16:creationId xmlns:a16="http://schemas.microsoft.com/office/drawing/2014/main" id="{B921FBAE-4B3C-4EF4-AADE-C5A64B219BB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6" name="Text Box 28">
          <a:extLst>
            <a:ext uri="{FF2B5EF4-FFF2-40B4-BE49-F238E27FC236}">
              <a16:creationId xmlns:a16="http://schemas.microsoft.com/office/drawing/2014/main" id="{A7E10734-ED72-46EA-8166-92985FBC4D0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7" name="Text Box 29">
          <a:extLst>
            <a:ext uri="{FF2B5EF4-FFF2-40B4-BE49-F238E27FC236}">
              <a16:creationId xmlns:a16="http://schemas.microsoft.com/office/drawing/2014/main" id="{E1BC8D3A-5BD1-4D49-9DB6-2641B16B78D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8" name="Text Box 33">
          <a:extLst>
            <a:ext uri="{FF2B5EF4-FFF2-40B4-BE49-F238E27FC236}">
              <a16:creationId xmlns:a16="http://schemas.microsoft.com/office/drawing/2014/main" id="{5358A1AA-B039-4852-9E7E-16815FF2800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79" name="Text Box 34">
          <a:extLst>
            <a:ext uri="{FF2B5EF4-FFF2-40B4-BE49-F238E27FC236}">
              <a16:creationId xmlns:a16="http://schemas.microsoft.com/office/drawing/2014/main" id="{A73442EE-2C7E-457F-BA35-1347C5D962C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0" name="Text Box 35">
          <a:extLst>
            <a:ext uri="{FF2B5EF4-FFF2-40B4-BE49-F238E27FC236}">
              <a16:creationId xmlns:a16="http://schemas.microsoft.com/office/drawing/2014/main" id="{09AA3E1E-B086-47C7-A703-3BBA69B4706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1" name="Text Box 36">
          <a:extLst>
            <a:ext uri="{FF2B5EF4-FFF2-40B4-BE49-F238E27FC236}">
              <a16:creationId xmlns:a16="http://schemas.microsoft.com/office/drawing/2014/main" id="{81EFB470-1266-4974-B5DC-9EACFB912ED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2" name="Text Box 37">
          <a:extLst>
            <a:ext uri="{FF2B5EF4-FFF2-40B4-BE49-F238E27FC236}">
              <a16:creationId xmlns:a16="http://schemas.microsoft.com/office/drawing/2014/main" id="{B66268CF-2F5C-4DEB-86B1-4B63C362399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3" name="Text Box 38">
          <a:extLst>
            <a:ext uri="{FF2B5EF4-FFF2-40B4-BE49-F238E27FC236}">
              <a16:creationId xmlns:a16="http://schemas.microsoft.com/office/drawing/2014/main" id="{FB993766-F481-45F5-AA56-06F33065B1E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4" name="Text Box 39">
          <a:extLst>
            <a:ext uri="{FF2B5EF4-FFF2-40B4-BE49-F238E27FC236}">
              <a16:creationId xmlns:a16="http://schemas.microsoft.com/office/drawing/2014/main" id="{4361E918-0E7B-4A22-9381-4BCF20D6233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5" name="Text Box 40">
          <a:extLst>
            <a:ext uri="{FF2B5EF4-FFF2-40B4-BE49-F238E27FC236}">
              <a16:creationId xmlns:a16="http://schemas.microsoft.com/office/drawing/2014/main" id="{F76F47DB-D639-4D67-A7F2-AC9E2B9F399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6" name="Text Box 41">
          <a:extLst>
            <a:ext uri="{FF2B5EF4-FFF2-40B4-BE49-F238E27FC236}">
              <a16:creationId xmlns:a16="http://schemas.microsoft.com/office/drawing/2014/main" id="{742BA04B-2A9F-4BCC-A165-E9C8D1DD838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7" name="Text Box 42">
          <a:extLst>
            <a:ext uri="{FF2B5EF4-FFF2-40B4-BE49-F238E27FC236}">
              <a16:creationId xmlns:a16="http://schemas.microsoft.com/office/drawing/2014/main" id="{C1A62463-0B73-4F9C-84F1-D8FA403DCD1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8" name="Text Box 43">
          <a:extLst>
            <a:ext uri="{FF2B5EF4-FFF2-40B4-BE49-F238E27FC236}">
              <a16:creationId xmlns:a16="http://schemas.microsoft.com/office/drawing/2014/main" id="{55E336DA-5CAE-4549-83CD-D0F1DF4B7CC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89" name="Text Box 44">
          <a:extLst>
            <a:ext uri="{FF2B5EF4-FFF2-40B4-BE49-F238E27FC236}">
              <a16:creationId xmlns:a16="http://schemas.microsoft.com/office/drawing/2014/main" id="{885228E6-7DD6-4415-A49F-F85FBE8E9D8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0" name="Text Box 45">
          <a:extLst>
            <a:ext uri="{FF2B5EF4-FFF2-40B4-BE49-F238E27FC236}">
              <a16:creationId xmlns:a16="http://schemas.microsoft.com/office/drawing/2014/main" id="{5B119C07-6300-4F39-BF42-FDB8774B576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1" name="Text Box 46">
          <a:extLst>
            <a:ext uri="{FF2B5EF4-FFF2-40B4-BE49-F238E27FC236}">
              <a16:creationId xmlns:a16="http://schemas.microsoft.com/office/drawing/2014/main" id="{CADB47AA-E83D-48E1-89BB-29A610FB8CA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2" name="Text Box 47">
          <a:extLst>
            <a:ext uri="{FF2B5EF4-FFF2-40B4-BE49-F238E27FC236}">
              <a16:creationId xmlns:a16="http://schemas.microsoft.com/office/drawing/2014/main" id="{7E8BD80F-13D7-419E-A13F-C2A556FDB8A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3" name="Text Box 48">
          <a:extLst>
            <a:ext uri="{FF2B5EF4-FFF2-40B4-BE49-F238E27FC236}">
              <a16:creationId xmlns:a16="http://schemas.microsoft.com/office/drawing/2014/main" id="{9F3FDB9E-0508-4126-A8E9-9088CA7D605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4" name="Text Box 49">
          <a:extLst>
            <a:ext uri="{FF2B5EF4-FFF2-40B4-BE49-F238E27FC236}">
              <a16:creationId xmlns:a16="http://schemas.microsoft.com/office/drawing/2014/main" id="{4BD72B0B-425B-40CA-895D-355FE7D793E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5" name="Text Box 50">
          <a:extLst>
            <a:ext uri="{FF2B5EF4-FFF2-40B4-BE49-F238E27FC236}">
              <a16:creationId xmlns:a16="http://schemas.microsoft.com/office/drawing/2014/main" id="{866C8348-7071-4927-9DC5-6A344CE1339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6" name="Text Box 51">
          <a:extLst>
            <a:ext uri="{FF2B5EF4-FFF2-40B4-BE49-F238E27FC236}">
              <a16:creationId xmlns:a16="http://schemas.microsoft.com/office/drawing/2014/main" id="{A94C7469-88F7-4BA7-B06B-AE1FA00BAC4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7" name="Text Box 52">
          <a:extLst>
            <a:ext uri="{FF2B5EF4-FFF2-40B4-BE49-F238E27FC236}">
              <a16:creationId xmlns:a16="http://schemas.microsoft.com/office/drawing/2014/main" id="{1D530501-3DE8-4472-A91F-6407BD62CE7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8" name="Text Box 53">
          <a:extLst>
            <a:ext uri="{FF2B5EF4-FFF2-40B4-BE49-F238E27FC236}">
              <a16:creationId xmlns:a16="http://schemas.microsoft.com/office/drawing/2014/main" id="{C4E9F0EB-F8F5-4899-8741-5643F4DD5BA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299" name="Text Box 54">
          <a:extLst>
            <a:ext uri="{FF2B5EF4-FFF2-40B4-BE49-F238E27FC236}">
              <a16:creationId xmlns:a16="http://schemas.microsoft.com/office/drawing/2014/main" id="{D2B3C99C-57BD-46CE-B93D-F95A003EDD3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0" name="Text Box 55">
          <a:extLst>
            <a:ext uri="{FF2B5EF4-FFF2-40B4-BE49-F238E27FC236}">
              <a16:creationId xmlns:a16="http://schemas.microsoft.com/office/drawing/2014/main" id="{8FB2E938-757B-4B6C-A54B-1004A0C8F11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1" name="Text Box 56">
          <a:extLst>
            <a:ext uri="{FF2B5EF4-FFF2-40B4-BE49-F238E27FC236}">
              <a16:creationId xmlns:a16="http://schemas.microsoft.com/office/drawing/2014/main" id="{8E20E2D8-A828-4C84-846D-10F37D8C2C9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2" name="Text Box 57">
          <a:extLst>
            <a:ext uri="{FF2B5EF4-FFF2-40B4-BE49-F238E27FC236}">
              <a16:creationId xmlns:a16="http://schemas.microsoft.com/office/drawing/2014/main" id="{3A097C0A-900D-4F45-A4ED-273CAC4A790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3" name="Text Box 58">
          <a:extLst>
            <a:ext uri="{FF2B5EF4-FFF2-40B4-BE49-F238E27FC236}">
              <a16:creationId xmlns:a16="http://schemas.microsoft.com/office/drawing/2014/main" id="{0E7922E3-47C2-4111-A631-1576CCA93AE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4" name="Text Box 59">
          <a:extLst>
            <a:ext uri="{FF2B5EF4-FFF2-40B4-BE49-F238E27FC236}">
              <a16:creationId xmlns:a16="http://schemas.microsoft.com/office/drawing/2014/main" id="{1068CAB6-D03B-4412-B6A4-2EE92669C48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5" name="Text Box 60">
          <a:extLst>
            <a:ext uri="{FF2B5EF4-FFF2-40B4-BE49-F238E27FC236}">
              <a16:creationId xmlns:a16="http://schemas.microsoft.com/office/drawing/2014/main" id="{D4DAAAD4-B96A-4162-AD84-BFDACC6E5C9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6" name="Text Box 61">
          <a:extLst>
            <a:ext uri="{FF2B5EF4-FFF2-40B4-BE49-F238E27FC236}">
              <a16:creationId xmlns:a16="http://schemas.microsoft.com/office/drawing/2014/main" id="{C01A36DA-E174-47AE-B529-C33B9EAE221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7" name="Text Box 62">
          <a:extLst>
            <a:ext uri="{FF2B5EF4-FFF2-40B4-BE49-F238E27FC236}">
              <a16:creationId xmlns:a16="http://schemas.microsoft.com/office/drawing/2014/main" id="{2D527EE8-27FC-4F4E-A4F4-6789717E198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8" name="Text Box 63">
          <a:extLst>
            <a:ext uri="{FF2B5EF4-FFF2-40B4-BE49-F238E27FC236}">
              <a16:creationId xmlns:a16="http://schemas.microsoft.com/office/drawing/2014/main" id="{7453FD52-A978-4E5E-B74D-D058B9B4B9E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09" name="Text Box 64">
          <a:extLst>
            <a:ext uri="{FF2B5EF4-FFF2-40B4-BE49-F238E27FC236}">
              <a16:creationId xmlns:a16="http://schemas.microsoft.com/office/drawing/2014/main" id="{92809346-2778-4560-B25D-B1D7F210F6D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0" name="Text Box 65">
          <a:extLst>
            <a:ext uri="{FF2B5EF4-FFF2-40B4-BE49-F238E27FC236}">
              <a16:creationId xmlns:a16="http://schemas.microsoft.com/office/drawing/2014/main" id="{414428DF-57AD-4C4F-931E-2575ED2DD06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1" name="Text Box 66">
          <a:extLst>
            <a:ext uri="{FF2B5EF4-FFF2-40B4-BE49-F238E27FC236}">
              <a16:creationId xmlns:a16="http://schemas.microsoft.com/office/drawing/2014/main" id="{17E02B4B-4A54-4E24-962C-72AFF5024B2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2" name="Text Box 67">
          <a:extLst>
            <a:ext uri="{FF2B5EF4-FFF2-40B4-BE49-F238E27FC236}">
              <a16:creationId xmlns:a16="http://schemas.microsoft.com/office/drawing/2014/main" id="{94548806-C28B-42BB-A3BE-4FFECAB83BA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3" name="Text Box 17">
          <a:extLst>
            <a:ext uri="{FF2B5EF4-FFF2-40B4-BE49-F238E27FC236}">
              <a16:creationId xmlns:a16="http://schemas.microsoft.com/office/drawing/2014/main" id="{6206F645-429F-442F-8EE3-6E109F14103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4" name="Text Box 18">
          <a:extLst>
            <a:ext uri="{FF2B5EF4-FFF2-40B4-BE49-F238E27FC236}">
              <a16:creationId xmlns:a16="http://schemas.microsoft.com/office/drawing/2014/main" id="{5B59274E-9FAD-4DF0-86FC-30357C8E133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5" name="Text Box 19">
          <a:extLst>
            <a:ext uri="{FF2B5EF4-FFF2-40B4-BE49-F238E27FC236}">
              <a16:creationId xmlns:a16="http://schemas.microsoft.com/office/drawing/2014/main" id="{6C9FDC51-FE8E-49B1-9FEB-2ED59D75EFA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6" name="Text Box 20">
          <a:extLst>
            <a:ext uri="{FF2B5EF4-FFF2-40B4-BE49-F238E27FC236}">
              <a16:creationId xmlns:a16="http://schemas.microsoft.com/office/drawing/2014/main" id="{8868C2B8-CCC9-4ACA-A0BD-4A7336AFC83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7" name="Text Box 21">
          <a:extLst>
            <a:ext uri="{FF2B5EF4-FFF2-40B4-BE49-F238E27FC236}">
              <a16:creationId xmlns:a16="http://schemas.microsoft.com/office/drawing/2014/main" id="{9CED55DA-879B-43D4-90ED-5938F4ED66B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8" name="Text Box 22">
          <a:extLst>
            <a:ext uri="{FF2B5EF4-FFF2-40B4-BE49-F238E27FC236}">
              <a16:creationId xmlns:a16="http://schemas.microsoft.com/office/drawing/2014/main" id="{9354A171-0B9B-4C6B-AC2C-018B2893794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19" name="Text Box 23">
          <a:extLst>
            <a:ext uri="{FF2B5EF4-FFF2-40B4-BE49-F238E27FC236}">
              <a16:creationId xmlns:a16="http://schemas.microsoft.com/office/drawing/2014/main" id="{5D97D262-AE06-4976-A75F-52D59BAD3E7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0" name="Text Box 24">
          <a:extLst>
            <a:ext uri="{FF2B5EF4-FFF2-40B4-BE49-F238E27FC236}">
              <a16:creationId xmlns:a16="http://schemas.microsoft.com/office/drawing/2014/main" id="{717910BB-B112-4176-A801-7A5EC58D59E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1" name="Text Box 25">
          <a:extLst>
            <a:ext uri="{FF2B5EF4-FFF2-40B4-BE49-F238E27FC236}">
              <a16:creationId xmlns:a16="http://schemas.microsoft.com/office/drawing/2014/main" id="{D4F4F0DB-D74B-4988-8007-E5937C10CB2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2" name="Text Box 26">
          <a:extLst>
            <a:ext uri="{FF2B5EF4-FFF2-40B4-BE49-F238E27FC236}">
              <a16:creationId xmlns:a16="http://schemas.microsoft.com/office/drawing/2014/main" id="{F7D36929-0D3E-44F6-8733-714C84996E5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3" name="Text Box 27">
          <a:extLst>
            <a:ext uri="{FF2B5EF4-FFF2-40B4-BE49-F238E27FC236}">
              <a16:creationId xmlns:a16="http://schemas.microsoft.com/office/drawing/2014/main" id="{777153C8-5729-4F23-BA50-217AC57A887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4" name="Text Box 28">
          <a:extLst>
            <a:ext uri="{FF2B5EF4-FFF2-40B4-BE49-F238E27FC236}">
              <a16:creationId xmlns:a16="http://schemas.microsoft.com/office/drawing/2014/main" id="{D547DC8F-3A38-49CA-800F-24E50E32FD2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5" name="Text Box 29">
          <a:extLst>
            <a:ext uri="{FF2B5EF4-FFF2-40B4-BE49-F238E27FC236}">
              <a16:creationId xmlns:a16="http://schemas.microsoft.com/office/drawing/2014/main" id="{F854E5C3-3EAD-463A-9A90-CCFEA0BDCA5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6" name="Text Box 30">
          <a:extLst>
            <a:ext uri="{FF2B5EF4-FFF2-40B4-BE49-F238E27FC236}">
              <a16:creationId xmlns:a16="http://schemas.microsoft.com/office/drawing/2014/main" id="{34A52AB8-426E-45F9-939A-22878442523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7" name="Text Box 31">
          <a:extLst>
            <a:ext uri="{FF2B5EF4-FFF2-40B4-BE49-F238E27FC236}">
              <a16:creationId xmlns:a16="http://schemas.microsoft.com/office/drawing/2014/main" id="{F6A1D00A-10EC-4EE5-A676-3D8C0652629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8" name="Text Box 32">
          <a:extLst>
            <a:ext uri="{FF2B5EF4-FFF2-40B4-BE49-F238E27FC236}">
              <a16:creationId xmlns:a16="http://schemas.microsoft.com/office/drawing/2014/main" id="{57A56E14-1A8C-4224-8145-12E9D15116A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29" name="Text Box 33">
          <a:extLst>
            <a:ext uri="{FF2B5EF4-FFF2-40B4-BE49-F238E27FC236}">
              <a16:creationId xmlns:a16="http://schemas.microsoft.com/office/drawing/2014/main" id="{7F429E0F-9D63-45B0-8854-4DE136857D7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0" name="Text Box 34">
          <a:extLst>
            <a:ext uri="{FF2B5EF4-FFF2-40B4-BE49-F238E27FC236}">
              <a16:creationId xmlns:a16="http://schemas.microsoft.com/office/drawing/2014/main" id="{91095FF5-765D-428D-BF76-CD607BCC4C6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1" name="Text Box 35">
          <a:extLst>
            <a:ext uri="{FF2B5EF4-FFF2-40B4-BE49-F238E27FC236}">
              <a16:creationId xmlns:a16="http://schemas.microsoft.com/office/drawing/2014/main" id="{B5D138A7-A5CB-47F9-96AC-17B160B3D0F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2" name="Text Box 36">
          <a:extLst>
            <a:ext uri="{FF2B5EF4-FFF2-40B4-BE49-F238E27FC236}">
              <a16:creationId xmlns:a16="http://schemas.microsoft.com/office/drawing/2014/main" id="{ABDEDCF3-2FAD-4278-B92C-0E6B55998F1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3" name="Text Box 37">
          <a:extLst>
            <a:ext uri="{FF2B5EF4-FFF2-40B4-BE49-F238E27FC236}">
              <a16:creationId xmlns:a16="http://schemas.microsoft.com/office/drawing/2014/main" id="{18C6498E-8BD9-4963-9BCF-D60A24F1E78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4" name="Text Box 38">
          <a:extLst>
            <a:ext uri="{FF2B5EF4-FFF2-40B4-BE49-F238E27FC236}">
              <a16:creationId xmlns:a16="http://schemas.microsoft.com/office/drawing/2014/main" id="{B8D8D652-C2A6-4FBE-9B93-AE2431A5893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5" name="Text Box 39">
          <a:extLst>
            <a:ext uri="{FF2B5EF4-FFF2-40B4-BE49-F238E27FC236}">
              <a16:creationId xmlns:a16="http://schemas.microsoft.com/office/drawing/2014/main" id="{72B68AE3-6BEE-4139-9F7B-901DA92F3BB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6" name="Text Box 40">
          <a:extLst>
            <a:ext uri="{FF2B5EF4-FFF2-40B4-BE49-F238E27FC236}">
              <a16:creationId xmlns:a16="http://schemas.microsoft.com/office/drawing/2014/main" id="{C802A721-FA0D-4B6F-BD5D-E0A27753DA1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7" name="Text Box 41">
          <a:extLst>
            <a:ext uri="{FF2B5EF4-FFF2-40B4-BE49-F238E27FC236}">
              <a16:creationId xmlns:a16="http://schemas.microsoft.com/office/drawing/2014/main" id="{561D0046-0D6F-44F0-8BB1-BAB87319EB5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8" name="Text Box 42">
          <a:extLst>
            <a:ext uri="{FF2B5EF4-FFF2-40B4-BE49-F238E27FC236}">
              <a16:creationId xmlns:a16="http://schemas.microsoft.com/office/drawing/2014/main" id="{5912A3E8-475C-4DB0-AB1A-A4E0B5A2B6C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39" name="Text Box 43">
          <a:extLst>
            <a:ext uri="{FF2B5EF4-FFF2-40B4-BE49-F238E27FC236}">
              <a16:creationId xmlns:a16="http://schemas.microsoft.com/office/drawing/2014/main" id="{D0FBCD04-9FCF-4073-90F4-9E0DBFC65A5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0" name="Text Box 44">
          <a:extLst>
            <a:ext uri="{FF2B5EF4-FFF2-40B4-BE49-F238E27FC236}">
              <a16:creationId xmlns:a16="http://schemas.microsoft.com/office/drawing/2014/main" id="{715A812A-BBC1-4361-A5C6-56B0721652A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1" name="Text Box 45">
          <a:extLst>
            <a:ext uri="{FF2B5EF4-FFF2-40B4-BE49-F238E27FC236}">
              <a16:creationId xmlns:a16="http://schemas.microsoft.com/office/drawing/2014/main" id="{395C1A83-A414-4FF9-98AA-D9F0A0214BC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2" name="Text Box 46">
          <a:extLst>
            <a:ext uri="{FF2B5EF4-FFF2-40B4-BE49-F238E27FC236}">
              <a16:creationId xmlns:a16="http://schemas.microsoft.com/office/drawing/2014/main" id="{CD96A6C1-AA33-4449-BD00-D4E806F5C55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3" name="Text Box 47">
          <a:extLst>
            <a:ext uri="{FF2B5EF4-FFF2-40B4-BE49-F238E27FC236}">
              <a16:creationId xmlns:a16="http://schemas.microsoft.com/office/drawing/2014/main" id="{33D462CA-ADBB-4601-B145-41E40AD3421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4" name="Text Box 48">
          <a:extLst>
            <a:ext uri="{FF2B5EF4-FFF2-40B4-BE49-F238E27FC236}">
              <a16:creationId xmlns:a16="http://schemas.microsoft.com/office/drawing/2014/main" id="{F05965FE-8F75-4DE5-A7BF-775A73F39C4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5" name="Text Box 49">
          <a:extLst>
            <a:ext uri="{FF2B5EF4-FFF2-40B4-BE49-F238E27FC236}">
              <a16:creationId xmlns:a16="http://schemas.microsoft.com/office/drawing/2014/main" id="{DEA36E00-05FA-4352-A530-E50D3D7487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6" name="Text Box 50">
          <a:extLst>
            <a:ext uri="{FF2B5EF4-FFF2-40B4-BE49-F238E27FC236}">
              <a16:creationId xmlns:a16="http://schemas.microsoft.com/office/drawing/2014/main" id="{2A8D794C-C9D0-4337-9EE6-54F722BCA5D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7" name="Text Box 51">
          <a:extLst>
            <a:ext uri="{FF2B5EF4-FFF2-40B4-BE49-F238E27FC236}">
              <a16:creationId xmlns:a16="http://schemas.microsoft.com/office/drawing/2014/main" id="{4480E385-C80A-49B2-8E0D-C85BC35BB86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8" name="Text Box 52">
          <a:extLst>
            <a:ext uri="{FF2B5EF4-FFF2-40B4-BE49-F238E27FC236}">
              <a16:creationId xmlns:a16="http://schemas.microsoft.com/office/drawing/2014/main" id="{388CA293-EE91-4400-B7F7-F2C84D7F1C8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49" name="Text Box 53">
          <a:extLst>
            <a:ext uri="{FF2B5EF4-FFF2-40B4-BE49-F238E27FC236}">
              <a16:creationId xmlns:a16="http://schemas.microsoft.com/office/drawing/2014/main" id="{340A1177-BF27-4D49-B9AB-933A06A8968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0" name="Text Box 54">
          <a:extLst>
            <a:ext uri="{FF2B5EF4-FFF2-40B4-BE49-F238E27FC236}">
              <a16:creationId xmlns:a16="http://schemas.microsoft.com/office/drawing/2014/main" id="{E9BC9C25-D04B-41BD-A28C-85346E90ED3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1" name="Text Box 55">
          <a:extLst>
            <a:ext uri="{FF2B5EF4-FFF2-40B4-BE49-F238E27FC236}">
              <a16:creationId xmlns:a16="http://schemas.microsoft.com/office/drawing/2014/main" id="{D5D1C684-4075-45AD-A722-7EF5B966E1D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2" name="Text Box 56">
          <a:extLst>
            <a:ext uri="{FF2B5EF4-FFF2-40B4-BE49-F238E27FC236}">
              <a16:creationId xmlns:a16="http://schemas.microsoft.com/office/drawing/2014/main" id="{212232B8-9EEF-4A04-90EE-B4CCA298EEF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3" name="Text Box 57">
          <a:extLst>
            <a:ext uri="{FF2B5EF4-FFF2-40B4-BE49-F238E27FC236}">
              <a16:creationId xmlns:a16="http://schemas.microsoft.com/office/drawing/2014/main" id="{CCD7D05A-BE61-40F6-837C-810BB2E865E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4" name="Text Box 58">
          <a:extLst>
            <a:ext uri="{FF2B5EF4-FFF2-40B4-BE49-F238E27FC236}">
              <a16:creationId xmlns:a16="http://schemas.microsoft.com/office/drawing/2014/main" id="{27EB4B46-6ED7-4E3E-A442-31F37045D38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5" name="Text Box 59">
          <a:extLst>
            <a:ext uri="{FF2B5EF4-FFF2-40B4-BE49-F238E27FC236}">
              <a16:creationId xmlns:a16="http://schemas.microsoft.com/office/drawing/2014/main" id="{34476131-862A-443A-AA07-6CCCCBC8C4D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6" name="Text Box 60">
          <a:extLst>
            <a:ext uri="{FF2B5EF4-FFF2-40B4-BE49-F238E27FC236}">
              <a16:creationId xmlns:a16="http://schemas.microsoft.com/office/drawing/2014/main" id="{A960D116-4BE6-4BA7-80EA-C254F7F7513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7" name="Text Box 61">
          <a:extLst>
            <a:ext uri="{FF2B5EF4-FFF2-40B4-BE49-F238E27FC236}">
              <a16:creationId xmlns:a16="http://schemas.microsoft.com/office/drawing/2014/main" id="{407AE194-C082-473B-B16B-D16734C8795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8" name="Text Box 62">
          <a:extLst>
            <a:ext uri="{FF2B5EF4-FFF2-40B4-BE49-F238E27FC236}">
              <a16:creationId xmlns:a16="http://schemas.microsoft.com/office/drawing/2014/main" id="{44C01BE7-5DEB-4C80-BE71-BA1CC17838B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59" name="Text Box 63">
          <a:extLst>
            <a:ext uri="{FF2B5EF4-FFF2-40B4-BE49-F238E27FC236}">
              <a16:creationId xmlns:a16="http://schemas.microsoft.com/office/drawing/2014/main" id="{D5081C52-5119-49C0-8076-2C374F378C5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60" name="Text Box 64">
          <a:extLst>
            <a:ext uri="{FF2B5EF4-FFF2-40B4-BE49-F238E27FC236}">
              <a16:creationId xmlns:a16="http://schemas.microsoft.com/office/drawing/2014/main" id="{02496DEF-1EAA-4756-982B-97433DAD732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61" name="Text Box 65">
          <a:extLst>
            <a:ext uri="{FF2B5EF4-FFF2-40B4-BE49-F238E27FC236}">
              <a16:creationId xmlns:a16="http://schemas.microsoft.com/office/drawing/2014/main" id="{6B3C6068-8E01-4C79-9AC0-A0F406B9C48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62" name="Text Box 66">
          <a:extLst>
            <a:ext uri="{FF2B5EF4-FFF2-40B4-BE49-F238E27FC236}">
              <a16:creationId xmlns:a16="http://schemas.microsoft.com/office/drawing/2014/main" id="{B20355D5-F5DA-4B1D-9F34-53F0383E5C9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363" name="Text Box 67">
          <a:extLst>
            <a:ext uri="{FF2B5EF4-FFF2-40B4-BE49-F238E27FC236}">
              <a16:creationId xmlns:a16="http://schemas.microsoft.com/office/drawing/2014/main" id="{3345DE35-99F8-4794-ACA8-69C018EAF04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64" name="Text Box 17">
          <a:extLst>
            <a:ext uri="{FF2B5EF4-FFF2-40B4-BE49-F238E27FC236}">
              <a16:creationId xmlns:a16="http://schemas.microsoft.com/office/drawing/2014/main" id="{9CE8F67B-B0AE-4C7A-B4AF-CA6FEE07745A}"/>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65" name="Text Box 18">
          <a:extLst>
            <a:ext uri="{FF2B5EF4-FFF2-40B4-BE49-F238E27FC236}">
              <a16:creationId xmlns:a16="http://schemas.microsoft.com/office/drawing/2014/main" id="{1936AA85-0671-4219-9E45-B1D8F6072C3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66" name="Text Box 19">
          <a:extLst>
            <a:ext uri="{FF2B5EF4-FFF2-40B4-BE49-F238E27FC236}">
              <a16:creationId xmlns:a16="http://schemas.microsoft.com/office/drawing/2014/main" id="{2916866A-FFDF-4DE1-9F2E-CEE53F6114C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67" name="Text Box 20">
          <a:extLst>
            <a:ext uri="{FF2B5EF4-FFF2-40B4-BE49-F238E27FC236}">
              <a16:creationId xmlns:a16="http://schemas.microsoft.com/office/drawing/2014/main" id="{28A4BB7F-C7F6-4D10-87B5-4CD503E5ABF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68" name="Text Box 21">
          <a:extLst>
            <a:ext uri="{FF2B5EF4-FFF2-40B4-BE49-F238E27FC236}">
              <a16:creationId xmlns:a16="http://schemas.microsoft.com/office/drawing/2014/main" id="{9635D0C4-6D8A-408E-B2A9-4E7C1E005FBB}"/>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69" name="Text Box 22">
          <a:extLst>
            <a:ext uri="{FF2B5EF4-FFF2-40B4-BE49-F238E27FC236}">
              <a16:creationId xmlns:a16="http://schemas.microsoft.com/office/drawing/2014/main" id="{C2A0D6B0-438E-4DE8-9464-D68F7862606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0" name="Text Box 23">
          <a:extLst>
            <a:ext uri="{FF2B5EF4-FFF2-40B4-BE49-F238E27FC236}">
              <a16:creationId xmlns:a16="http://schemas.microsoft.com/office/drawing/2014/main" id="{4C9984D6-7F11-4EBA-B480-3F685FC4ACB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1" name="Text Box 24">
          <a:extLst>
            <a:ext uri="{FF2B5EF4-FFF2-40B4-BE49-F238E27FC236}">
              <a16:creationId xmlns:a16="http://schemas.microsoft.com/office/drawing/2014/main" id="{9D7DFC65-1244-4A70-AE97-AD78F6D6616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2" name="Text Box 25">
          <a:extLst>
            <a:ext uri="{FF2B5EF4-FFF2-40B4-BE49-F238E27FC236}">
              <a16:creationId xmlns:a16="http://schemas.microsoft.com/office/drawing/2014/main" id="{1A2E5E17-3934-4271-9B34-F15BF71742A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3" name="Text Box 26">
          <a:extLst>
            <a:ext uri="{FF2B5EF4-FFF2-40B4-BE49-F238E27FC236}">
              <a16:creationId xmlns:a16="http://schemas.microsoft.com/office/drawing/2014/main" id="{4DDB736C-5F54-4C80-B3FE-6E63465F7062}"/>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4" name="Text Box 27">
          <a:extLst>
            <a:ext uri="{FF2B5EF4-FFF2-40B4-BE49-F238E27FC236}">
              <a16:creationId xmlns:a16="http://schemas.microsoft.com/office/drawing/2014/main" id="{19E36787-FE95-4332-A843-54169C919CC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5" name="Text Box 28">
          <a:extLst>
            <a:ext uri="{FF2B5EF4-FFF2-40B4-BE49-F238E27FC236}">
              <a16:creationId xmlns:a16="http://schemas.microsoft.com/office/drawing/2014/main" id="{92ED3A84-DB21-4B5E-A32C-9A22810E15AD}"/>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6" name="Text Box 29">
          <a:extLst>
            <a:ext uri="{FF2B5EF4-FFF2-40B4-BE49-F238E27FC236}">
              <a16:creationId xmlns:a16="http://schemas.microsoft.com/office/drawing/2014/main" id="{9ABFDF1A-0C51-4886-95FA-476ED1B469D2}"/>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7" name="Text Box 30">
          <a:extLst>
            <a:ext uri="{FF2B5EF4-FFF2-40B4-BE49-F238E27FC236}">
              <a16:creationId xmlns:a16="http://schemas.microsoft.com/office/drawing/2014/main" id="{5A46E01E-CCB7-47BB-888B-67E81F5EC22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8" name="Text Box 31">
          <a:extLst>
            <a:ext uri="{FF2B5EF4-FFF2-40B4-BE49-F238E27FC236}">
              <a16:creationId xmlns:a16="http://schemas.microsoft.com/office/drawing/2014/main" id="{44670390-0936-452E-AB3F-1B39C33F92D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79" name="Text Box 32">
          <a:extLst>
            <a:ext uri="{FF2B5EF4-FFF2-40B4-BE49-F238E27FC236}">
              <a16:creationId xmlns:a16="http://schemas.microsoft.com/office/drawing/2014/main" id="{3A2B169D-DDF2-4B3E-8428-CE67023E574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0" name="Text Box 33">
          <a:extLst>
            <a:ext uri="{FF2B5EF4-FFF2-40B4-BE49-F238E27FC236}">
              <a16:creationId xmlns:a16="http://schemas.microsoft.com/office/drawing/2014/main" id="{0BC51602-17DD-490F-85A9-826E6FBA9CC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1" name="Text Box 34">
          <a:extLst>
            <a:ext uri="{FF2B5EF4-FFF2-40B4-BE49-F238E27FC236}">
              <a16:creationId xmlns:a16="http://schemas.microsoft.com/office/drawing/2014/main" id="{E7E615B9-DC71-498E-B647-ABBCF1FA68B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2" name="Text Box 35">
          <a:extLst>
            <a:ext uri="{FF2B5EF4-FFF2-40B4-BE49-F238E27FC236}">
              <a16:creationId xmlns:a16="http://schemas.microsoft.com/office/drawing/2014/main" id="{B3DDE22D-1634-4A22-9B80-D662BAA67CD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3" name="Text Box 36">
          <a:extLst>
            <a:ext uri="{FF2B5EF4-FFF2-40B4-BE49-F238E27FC236}">
              <a16:creationId xmlns:a16="http://schemas.microsoft.com/office/drawing/2014/main" id="{E0609846-C3C2-4088-8808-467ABFA4E23D}"/>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4" name="Text Box 37">
          <a:extLst>
            <a:ext uri="{FF2B5EF4-FFF2-40B4-BE49-F238E27FC236}">
              <a16:creationId xmlns:a16="http://schemas.microsoft.com/office/drawing/2014/main" id="{E0B37B69-17FE-465D-A87B-1E9A6D78DC0B}"/>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5" name="Text Box 38">
          <a:extLst>
            <a:ext uri="{FF2B5EF4-FFF2-40B4-BE49-F238E27FC236}">
              <a16:creationId xmlns:a16="http://schemas.microsoft.com/office/drawing/2014/main" id="{F1C38054-0400-462C-ABC2-CF162079B9C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6" name="Text Box 39">
          <a:extLst>
            <a:ext uri="{FF2B5EF4-FFF2-40B4-BE49-F238E27FC236}">
              <a16:creationId xmlns:a16="http://schemas.microsoft.com/office/drawing/2014/main" id="{5C8149DE-22D3-4AAC-926E-61641E4242D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7" name="Text Box 40">
          <a:extLst>
            <a:ext uri="{FF2B5EF4-FFF2-40B4-BE49-F238E27FC236}">
              <a16:creationId xmlns:a16="http://schemas.microsoft.com/office/drawing/2014/main" id="{E7F8B5B2-A11D-413C-85A4-DD0B643DBA9D}"/>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8" name="Text Box 41">
          <a:extLst>
            <a:ext uri="{FF2B5EF4-FFF2-40B4-BE49-F238E27FC236}">
              <a16:creationId xmlns:a16="http://schemas.microsoft.com/office/drawing/2014/main" id="{69D075E4-7AD1-4320-BE83-03CF7DF8A3F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89" name="Text Box 42">
          <a:extLst>
            <a:ext uri="{FF2B5EF4-FFF2-40B4-BE49-F238E27FC236}">
              <a16:creationId xmlns:a16="http://schemas.microsoft.com/office/drawing/2014/main" id="{FD7692EB-F85D-4032-8CB5-D1962ED752C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0" name="Text Box 43">
          <a:extLst>
            <a:ext uri="{FF2B5EF4-FFF2-40B4-BE49-F238E27FC236}">
              <a16:creationId xmlns:a16="http://schemas.microsoft.com/office/drawing/2014/main" id="{9CFCD48F-6289-455D-82CF-CA810D1A080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1" name="Text Box 44">
          <a:extLst>
            <a:ext uri="{FF2B5EF4-FFF2-40B4-BE49-F238E27FC236}">
              <a16:creationId xmlns:a16="http://schemas.microsoft.com/office/drawing/2014/main" id="{29430EA4-0E46-458A-AF84-FB067B3E3B8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2" name="Text Box 45">
          <a:extLst>
            <a:ext uri="{FF2B5EF4-FFF2-40B4-BE49-F238E27FC236}">
              <a16:creationId xmlns:a16="http://schemas.microsoft.com/office/drawing/2014/main" id="{1F5BDD9C-380A-4CF6-B589-75D3D3ED9138}"/>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3" name="Text Box 46">
          <a:extLst>
            <a:ext uri="{FF2B5EF4-FFF2-40B4-BE49-F238E27FC236}">
              <a16:creationId xmlns:a16="http://schemas.microsoft.com/office/drawing/2014/main" id="{8925C1B2-1A08-42F3-A6F8-4125370CF92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4" name="Text Box 47">
          <a:extLst>
            <a:ext uri="{FF2B5EF4-FFF2-40B4-BE49-F238E27FC236}">
              <a16:creationId xmlns:a16="http://schemas.microsoft.com/office/drawing/2014/main" id="{CC238E4E-6D70-41C0-B0FC-0ED38F26CCA3}"/>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5" name="Text Box 48">
          <a:extLst>
            <a:ext uri="{FF2B5EF4-FFF2-40B4-BE49-F238E27FC236}">
              <a16:creationId xmlns:a16="http://schemas.microsoft.com/office/drawing/2014/main" id="{C6660C38-63C1-4DB1-9C7B-DA56ADADE633}"/>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6" name="Text Box 49">
          <a:extLst>
            <a:ext uri="{FF2B5EF4-FFF2-40B4-BE49-F238E27FC236}">
              <a16:creationId xmlns:a16="http://schemas.microsoft.com/office/drawing/2014/main" id="{210C27D7-E67E-4D9B-BD58-448AF5E98B4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7" name="Text Box 50">
          <a:extLst>
            <a:ext uri="{FF2B5EF4-FFF2-40B4-BE49-F238E27FC236}">
              <a16:creationId xmlns:a16="http://schemas.microsoft.com/office/drawing/2014/main" id="{8F604970-A897-4D61-BF3D-6FAD45D6F41D}"/>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8" name="Text Box 51">
          <a:extLst>
            <a:ext uri="{FF2B5EF4-FFF2-40B4-BE49-F238E27FC236}">
              <a16:creationId xmlns:a16="http://schemas.microsoft.com/office/drawing/2014/main" id="{C0E77F24-8829-49FC-BA74-AEAE6D44C47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399" name="Text Box 52">
          <a:extLst>
            <a:ext uri="{FF2B5EF4-FFF2-40B4-BE49-F238E27FC236}">
              <a16:creationId xmlns:a16="http://schemas.microsoft.com/office/drawing/2014/main" id="{DF81E82C-1757-46CA-93CB-FDE8FB35E21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0" name="Text Box 53">
          <a:extLst>
            <a:ext uri="{FF2B5EF4-FFF2-40B4-BE49-F238E27FC236}">
              <a16:creationId xmlns:a16="http://schemas.microsoft.com/office/drawing/2014/main" id="{3BAC57F5-CBF6-4897-BC04-74C2315EF75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1" name="Text Box 54">
          <a:extLst>
            <a:ext uri="{FF2B5EF4-FFF2-40B4-BE49-F238E27FC236}">
              <a16:creationId xmlns:a16="http://schemas.microsoft.com/office/drawing/2014/main" id="{80A0931D-7B6E-4938-A589-441FF9E8248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2" name="Text Box 55">
          <a:extLst>
            <a:ext uri="{FF2B5EF4-FFF2-40B4-BE49-F238E27FC236}">
              <a16:creationId xmlns:a16="http://schemas.microsoft.com/office/drawing/2014/main" id="{07EF961F-9BA5-4750-91C1-D50F463CDC3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3" name="Text Box 56">
          <a:extLst>
            <a:ext uri="{FF2B5EF4-FFF2-40B4-BE49-F238E27FC236}">
              <a16:creationId xmlns:a16="http://schemas.microsoft.com/office/drawing/2014/main" id="{D84F131D-BB84-4FC6-8C72-F3D3B007DEF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4" name="Text Box 57">
          <a:extLst>
            <a:ext uri="{FF2B5EF4-FFF2-40B4-BE49-F238E27FC236}">
              <a16:creationId xmlns:a16="http://schemas.microsoft.com/office/drawing/2014/main" id="{6FBDEF4B-2D33-41C6-A992-D68B6C0AE287}"/>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5" name="Text Box 58">
          <a:extLst>
            <a:ext uri="{FF2B5EF4-FFF2-40B4-BE49-F238E27FC236}">
              <a16:creationId xmlns:a16="http://schemas.microsoft.com/office/drawing/2014/main" id="{74074B55-30AD-45F3-B2F4-FE2E6047E75A}"/>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6" name="Text Box 59">
          <a:extLst>
            <a:ext uri="{FF2B5EF4-FFF2-40B4-BE49-F238E27FC236}">
              <a16:creationId xmlns:a16="http://schemas.microsoft.com/office/drawing/2014/main" id="{6AB50071-22E2-4EC5-9B56-18F77040B4E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7" name="Text Box 60">
          <a:extLst>
            <a:ext uri="{FF2B5EF4-FFF2-40B4-BE49-F238E27FC236}">
              <a16:creationId xmlns:a16="http://schemas.microsoft.com/office/drawing/2014/main" id="{D40A05D5-C776-498F-997A-7F6062ED3E5A}"/>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8" name="Text Box 61">
          <a:extLst>
            <a:ext uri="{FF2B5EF4-FFF2-40B4-BE49-F238E27FC236}">
              <a16:creationId xmlns:a16="http://schemas.microsoft.com/office/drawing/2014/main" id="{A38A95EE-E262-4527-B28A-20C6FEB224D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09" name="Text Box 62">
          <a:extLst>
            <a:ext uri="{FF2B5EF4-FFF2-40B4-BE49-F238E27FC236}">
              <a16:creationId xmlns:a16="http://schemas.microsoft.com/office/drawing/2014/main" id="{D2C5D0F0-EB89-49C0-8CCD-8D16AFA62E6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10" name="Text Box 63">
          <a:extLst>
            <a:ext uri="{FF2B5EF4-FFF2-40B4-BE49-F238E27FC236}">
              <a16:creationId xmlns:a16="http://schemas.microsoft.com/office/drawing/2014/main" id="{E503A218-1D30-4C01-96A5-31CCF5C3FDC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11" name="Text Box 64">
          <a:extLst>
            <a:ext uri="{FF2B5EF4-FFF2-40B4-BE49-F238E27FC236}">
              <a16:creationId xmlns:a16="http://schemas.microsoft.com/office/drawing/2014/main" id="{4BCCC490-6A02-4E8F-BC85-942D4A4F7652}"/>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12" name="Text Box 65">
          <a:extLst>
            <a:ext uri="{FF2B5EF4-FFF2-40B4-BE49-F238E27FC236}">
              <a16:creationId xmlns:a16="http://schemas.microsoft.com/office/drawing/2014/main" id="{BE00E77B-3B2D-4AB6-981D-1994D2D5B5A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13" name="Text Box 66">
          <a:extLst>
            <a:ext uri="{FF2B5EF4-FFF2-40B4-BE49-F238E27FC236}">
              <a16:creationId xmlns:a16="http://schemas.microsoft.com/office/drawing/2014/main" id="{F3EE9398-D6B0-43D2-B45A-9A8BD5CC110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414" name="Text Box 67">
          <a:extLst>
            <a:ext uri="{FF2B5EF4-FFF2-40B4-BE49-F238E27FC236}">
              <a16:creationId xmlns:a16="http://schemas.microsoft.com/office/drawing/2014/main" id="{B3314A3E-6EAE-42AC-B6D0-A54535CAE9E7}"/>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15" name="Text Box 17">
          <a:extLst>
            <a:ext uri="{FF2B5EF4-FFF2-40B4-BE49-F238E27FC236}">
              <a16:creationId xmlns:a16="http://schemas.microsoft.com/office/drawing/2014/main" id="{84A07946-6D1F-4C20-9C14-2A44A6A7F27F}"/>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16" name="Text Box 18">
          <a:extLst>
            <a:ext uri="{FF2B5EF4-FFF2-40B4-BE49-F238E27FC236}">
              <a16:creationId xmlns:a16="http://schemas.microsoft.com/office/drawing/2014/main" id="{E3F698AF-170C-4037-89FC-917E46A8A10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17" name="Text Box 19">
          <a:extLst>
            <a:ext uri="{FF2B5EF4-FFF2-40B4-BE49-F238E27FC236}">
              <a16:creationId xmlns:a16="http://schemas.microsoft.com/office/drawing/2014/main" id="{A9756A57-D50D-4033-9CFB-53B9A2151CD8}"/>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18" name="Text Box 20">
          <a:extLst>
            <a:ext uri="{FF2B5EF4-FFF2-40B4-BE49-F238E27FC236}">
              <a16:creationId xmlns:a16="http://schemas.microsoft.com/office/drawing/2014/main" id="{4C0B6227-4BBD-4604-B8CA-2AB1732070A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19" name="Text Box 21">
          <a:extLst>
            <a:ext uri="{FF2B5EF4-FFF2-40B4-BE49-F238E27FC236}">
              <a16:creationId xmlns:a16="http://schemas.microsoft.com/office/drawing/2014/main" id="{9A9D2D7F-FE74-4D06-8C7B-9821311FD6A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0" name="Text Box 22">
          <a:extLst>
            <a:ext uri="{FF2B5EF4-FFF2-40B4-BE49-F238E27FC236}">
              <a16:creationId xmlns:a16="http://schemas.microsoft.com/office/drawing/2014/main" id="{C9E6D542-A4CF-4054-8EC3-2F5EF9BDAA8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1" name="Text Box 23">
          <a:extLst>
            <a:ext uri="{FF2B5EF4-FFF2-40B4-BE49-F238E27FC236}">
              <a16:creationId xmlns:a16="http://schemas.microsoft.com/office/drawing/2014/main" id="{A6793E0A-7B6E-4C30-ABEF-D9073B615EE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2" name="Text Box 24">
          <a:extLst>
            <a:ext uri="{FF2B5EF4-FFF2-40B4-BE49-F238E27FC236}">
              <a16:creationId xmlns:a16="http://schemas.microsoft.com/office/drawing/2014/main" id="{4C27371E-E9B6-4130-B036-F6C4CCB409DB}"/>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3" name="Text Box 25">
          <a:extLst>
            <a:ext uri="{FF2B5EF4-FFF2-40B4-BE49-F238E27FC236}">
              <a16:creationId xmlns:a16="http://schemas.microsoft.com/office/drawing/2014/main" id="{44CE9BA3-E1FF-45F3-BB03-4DFF19B2242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4" name="Text Box 26">
          <a:extLst>
            <a:ext uri="{FF2B5EF4-FFF2-40B4-BE49-F238E27FC236}">
              <a16:creationId xmlns:a16="http://schemas.microsoft.com/office/drawing/2014/main" id="{EACABC21-5580-4319-99B8-085B900FC31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5" name="Text Box 27">
          <a:extLst>
            <a:ext uri="{FF2B5EF4-FFF2-40B4-BE49-F238E27FC236}">
              <a16:creationId xmlns:a16="http://schemas.microsoft.com/office/drawing/2014/main" id="{6476E26E-93EC-4CE4-8F6E-60BC75C0EE6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6" name="Text Box 28">
          <a:extLst>
            <a:ext uri="{FF2B5EF4-FFF2-40B4-BE49-F238E27FC236}">
              <a16:creationId xmlns:a16="http://schemas.microsoft.com/office/drawing/2014/main" id="{C14E111B-5A2F-464D-93F5-AFF924F797C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7" name="Text Box 29">
          <a:extLst>
            <a:ext uri="{FF2B5EF4-FFF2-40B4-BE49-F238E27FC236}">
              <a16:creationId xmlns:a16="http://schemas.microsoft.com/office/drawing/2014/main" id="{9D03579B-481D-4864-B95A-8BEB33448C42}"/>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8" name="Text Box 30">
          <a:extLst>
            <a:ext uri="{FF2B5EF4-FFF2-40B4-BE49-F238E27FC236}">
              <a16:creationId xmlns:a16="http://schemas.microsoft.com/office/drawing/2014/main" id="{589B7A46-757A-4385-B3A0-B67A8183D4B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29" name="Text Box 31">
          <a:extLst>
            <a:ext uri="{FF2B5EF4-FFF2-40B4-BE49-F238E27FC236}">
              <a16:creationId xmlns:a16="http://schemas.microsoft.com/office/drawing/2014/main" id="{253C590A-9641-426E-94E8-CCF7B6DB3B12}"/>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0" name="Text Box 32">
          <a:extLst>
            <a:ext uri="{FF2B5EF4-FFF2-40B4-BE49-F238E27FC236}">
              <a16:creationId xmlns:a16="http://schemas.microsoft.com/office/drawing/2014/main" id="{6EC7A41B-1A26-48BB-9CBA-3F38879626EF}"/>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1" name="Text Box 33">
          <a:extLst>
            <a:ext uri="{FF2B5EF4-FFF2-40B4-BE49-F238E27FC236}">
              <a16:creationId xmlns:a16="http://schemas.microsoft.com/office/drawing/2014/main" id="{76B99CED-0143-4A63-9F9F-97B15499BD5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2" name="Text Box 34">
          <a:extLst>
            <a:ext uri="{FF2B5EF4-FFF2-40B4-BE49-F238E27FC236}">
              <a16:creationId xmlns:a16="http://schemas.microsoft.com/office/drawing/2014/main" id="{FF3485DF-6EDF-448E-8732-8DC5601D432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3" name="Text Box 35">
          <a:extLst>
            <a:ext uri="{FF2B5EF4-FFF2-40B4-BE49-F238E27FC236}">
              <a16:creationId xmlns:a16="http://schemas.microsoft.com/office/drawing/2014/main" id="{889DA548-F1F5-4238-BAD3-C256FD7AE55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4" name="Text Box 36">
          <a:extLst>
            <a:ext uri="{FF2B5EF4-FFF2-40B4-BE49-F238E27FC236}">
              <a16:creationId xmlns:a16="http://schemas.microsoft.com/office/drawing/2014/main" id="{C858E4E8-955C-44B5-8421-5510E9C36A68}"/>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5" name="Text Box 37">
          <a:extLst>
            <a:ext uri="{FF2B5EF4-FFF2-40B4-BE49-F238E27FC236}">
              <a16:creationId xmlns:a16="http://schemas.microsoft.com/office/drawing/2014/main" id="{3016C7B3-8DB7-4317-A961-A88BFC188372}"/>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6" name="Text Box 38">
          <a:extLst>
            <a:ext uri="{FF2B5EF4-FFF2-40B4-BE49-F238E27FC236}">
              <a16:creationId xmlns:a16="http://schemas.microsoft.com/office/drawing/2014/main" id="{6BF96605-AAE9-4DE6-92D9-0566405CCA0C}"/>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7" name="Text Box 39">
          <a:extLst>
            <a:ext uri="{FF2B5EF4-FFF2-40B4-BE49-F238E27FC236}">
              <a16:creationId xmlns:a16="http://schemas.microsoft.com/office/drawing/2014/main" id="{9CEF225A-93D4-456E-B500-BA03040F653C}"/>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8" name="Text Box 40">
          <a:extLst>
            <a:ext uri="{FF2B5EF4-FFF2-40B4-BE49-F238E27FC236}">
              <a16:creationId xmlns:a16="http://schemas.microsoft.com/office/drawing/2014/main" id="{7606E6A0-77B4-406D-BDE8-5DC0204BECE0}"/>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39" name="Text Box 41">
          <a:extLst>
            <a:ext uri="{FF2B5EF4-FFF2-40B4-BE49-F238E27FC236}">
              <a16:creationId xmlns:a16="http://schemas.microsoft.com/office/drawing/2014/main" id="{C1E5DB99-28D1-4611-B0F4-EE1C7C1E83E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0" name="Text Box 42">
          <a:extLst>
            <a:ext uri="{FF2B5EF4-FFF2-40B4-BE49-F238E27FC236}">
              <a16:creationId xmlns:a16="http://schemas.microsoft.com/office/drawing/2014/main" id="{A978113A-72F0-476D-9EC0-1D96F4AD855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1" name="Text Box 43">
          <a:extLst>
            <a:ext uri="{FF2B5EF4-FFF2-40B4-BE49-F238E27FC236}">
              <a16:creationId xmlns:a16="http://schemas.microsoft.com/office/drawing/2014/main" id="{9B1491BB-340C-4592-A9BC-1CFC4C26C4A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2" name="Text Box 44">
          <a:extLst>
            <a:ext uri="{FF2B5EF4-FFF2-40B4-BE49-F238E27FC236}">
              <a16:creationId xmlns:a16="http://schemas.microsoft.com/office/drawing/2014/main" id="{F632A6FD-A593-496B-AFB4-E4CB7C4D659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3" name="Text Box 45">
          <a:extLst>
            <a:ext uri="{FF2B5EF4-FFF2-40B4-BE49-F238E27FC236}">
              <a16:creationId xmlns:a16="http://schemas.microsoft.com/office/drawing/2014/main" id="{60D949E9-6E18-42E6-B984-F5A570C6FD25}"/>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4" name="Text Box 46">
          <a:extLst>
            <a:ext uri="{FF2B5EF4-FFF2-40B4-BE49-F238E27FC236}">
              <a16:creationId xmlns:a16="http://schemas.microsoft.com/office/drawing/2014/main" id="{99B0D04A-9C39-4116-BF49-EB5E3ACABAEB}"/>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5" name="Text Box 47">
          <a:extLst>
            <a:ext uri="{FF2B5EF4-FFF2-40B4-BE49-F238E27FC236}">
              <a16:creationId xmlns:a16="http://schemas.microsoft.com/office/drawing/2014/main" id="{9B236A36-D34D-4EF6-9E63-D56658CC2C12}"/>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6" name="Text Box 48">
          <a:extLst>
            <a:ext uri="{FF2B5EF4-FFF2-40B4-BE49-F238E27FC236}">
              <a16:creationId xmlns:a16="http://schemas.microsoft.com/office/drawing/2014/main" id="{9B847259-8ABB-4CDB-87EC-8E4026ED2A1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7" name="Text Box 49">
          <a:extLst>
            <a:ext uri="{FF2B5EF4-FFF2-40B4-BE49-F238E27FC236}">
              <a16:creationId xmlns:a16="http://schemas.microsoft.com/office/drawing/2014/main" id="{99580B9E-CBBB-4680-8104-6217249B0BE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8" name="Text Box 50">
          <a:extLst>
            <a:ext uri="{FF2B5EF4-FFF2-40B4-BE49-F238E27FC236}">
              <a16:creationId xmlns:a16="http://schemas.microsoft.com/office/drawing/2014/main" id="{1D3982D2-40B3-43C4-A600-D26D23538F6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49" name="Text Box 51">
          <a:extLst>
            <a:ext uri="{FF2B5EF4-FFF2-40B4-BE49-F238E27FC236}">
              <a16:creationId xmlns:a16="http://schemas.microsoft.com/office/drawing/2014/main" id="{0A1FB377-03BB-4581-BBA1-68133ED63142}"/>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0" name="Text Box 52">
          <a:extLst>
            <a:ext uri="{FF2B5EF4-FFF2-40B4-BE49-F238E27FC236}">
              <a16:creationId xmlns:a16="http://schemas.microsoft.com/office/drawing/2014/main" id="{AA83A8A8-043C-43A4-9D57-89460F94931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1" name="Text Box 53">
          <a:extLst>
            <a:ext uri="{FF2B5EF4-FFF2-40B4-BE49-F238E27FC236}">
              <a16:creationId xmlns:a16="http://schemas.microsoft.com/office/drawing/2014/main" id="{B9F1A253-0D77-45C3-BA45-C2A739166E5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2" name="Text Box 54">
          <a:extLst>
            <a:ext uri="{FF2B5EF4-FFF2-40B4-BE49-F238E27FC236}">
              <a16:creationId xmlns:a16="http://schemas.microsoft.com/office/drawing/2014/main" id="{DA03940A-231F-4A46-B4EA-B0ECF15736C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3" name="Text Box 55">
          <a:extLst>
            <a:ext uri="{FF2B5EF4-FFF2-40B4-BE49-F238E27FC236}">
              <a16:creationId xmlns:a16="http://schemas.microsoft.com/office/drawing/2014/main" id="{1B657A5A-941B-4BAC-95F0-2874B04DCB2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4" name="Text Box 56">
          <a:extLst>
            <a:ext uri="{FF2B5EF4-FFF2-40B4-BE49-F238E27FC236}">
              <a16:creationId xmlns:a16="http://schemas.microsoft.com/office/drawing/2014/main" id="{56E6EF5D-A7B7-46A0-B7D4-BB74A2B3B0A4}"/>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5" name="Text Box 57">
          <a:extLst>
            <a:ext uri="{FF2B5EF4-FFF2-40B4-BE49-F238E27FC236}">
              <a16:creationId xmlns:a16="http://schemas.microsoft.com/office/drawing/2014/main" id="{4893D258-65E5-40D9-8BE1-D4C67FCBD08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6" name="Text Box 58">
          <a:extLst>
            <a:ext uri="{FF2B5EF4-FFF2-40B4-BE49-F238E27FC236}">
              <a16:creationId xmlns:a16="http://schemas.microsoft.com/office/drawing/2014/main" id="{0BD21B33-C945-458C-9FDE-AEC0AA60B9A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7" name="Text Box 59">
          <a:extLst>
            <a:ext uri="{FF2B5EF4-FFF2-40B4-BE49-F238E27FC236}">
              <a16:creationId xmlns:a16="http://schemas.microsoft.com/office/drawing/2014/main" id="{D9872A5C-7DAC-42FF-BA11-6F54BA3A71C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8" name="Text Box 60">
          <a:extLst>
            <a:ext uri="{FF2B5EF4-FFF2-40B4-BE49-F238E27FC236}">
              <a16:creationId xmlns:a16="http://schemas.microsoft.com/office/drawing/2014/main" id="{64BCD2BF-F17B-4125-B70B-C67B61860D9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59" name="Text Box 61">
          <a:extLst>
            <a:ext uri="{FF2B5EF4-FFF2-40B4-BE49-F238E27FC236}">
              <a16:creationId xmlns:a16="http://schemas.microsoft.com/office/drawing/2014/main" id="{8EB0CBC3-D310-4BA1-B12C-B125785A9BA0}"/>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60" name="Text Box 62">
          <a:extLst>
            <a:ext uri="{FF2B5EF4-FFF2-40B4-BE49-F238E27FC236}">
              <a16:creationId xmlns:a16="http://schemas.microsoft.com/office/drawing/2014/main" id="{E811AD11-BF0E-42DC-A598-BD042EED4070}"/>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61" name="Text Box 63">
          <a:extLst>
            <a:ext uri="{FF2B5EF4-FFF2-40B4-BE49-F238E27FC236}">
              <a16:creationId xmlns:a16="http://schemas.microsoft.com/office/drawing/2014/main" id="{59DF80C7-57C6-4DA8-8A24-9EED2A5FCE08}"/>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62" name="Text Box 64">
          <a:extLst>
            <a:ext uri="{FF2B5EF4-FFF2-40B4-BE49-F238E27FC236}">
              <a16:creationId xmlns:a16="http://schemas.microsoft.com/office/drawing/2014/main" id="{6AB35261-D851-4DC0-840B-A9E9C10EA7D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63" name="Text Box 65">
          <a:extLst>
            <a:ext uri="{FF2B5EF4-FFF2-40B4-BE49-F238E27FC236}">
              <a16:creationId xmlns:a16="http://schemas.microsoft.com/office/drawing/2014/main" id="{A23DC56A-A30C-43FC-8178-F7BE2E3BEE7F}"/>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64" name="Text Box 66">
          <a:extLst>
            <a:ext uri="{FF2B5EF4-FFF2-40B4-BE49-F238E27FC236}">
              <a16:creationId xmlns:a16="http://schemas.microsoft.com/office/drawing/2014/main" id="{57A06F27-27C5-4C08-9410-A9E51B9D9780}"/>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465" name="Text Box 67">
          <a:extLst>
            <a:ext uri="{FF2B5EF4-FFF2-40B4-BE49-F238E27FC236}">
              <a16:creationId xmlns:a16="http://schemas.microsoft.com/office/drawing/2014/main" id="{19F25AFD-4102-4BB4-B846-85131F767260}"/>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66" name="Text Box 17">
          <a:extLst>
            <a:ext uri="{FF2B5EF4-FFF2-40B4-BE49-F238E27FC236}">
              <a16:creationId xmlns:a16="http://schemas.microsoft.com/office/drawing/2014/main" id="{0F3279DE-611D-41B0-9635-563B03BFAD2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67" name="Text Box 18">
          <a:extLst>
            <a:ext uri="{FF2B5EF4-FFF2-40B4-BE49-F238E27FC236}">
              <a16:creationId xmlns:a16="http://schemas.microsoft.com/office/drawing/2014/main" id="{9FEAC9C2-3E27-4375-BE4F-052C63F9C23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68" name="Text Box 19">
          <a:extLst>
            <a:ext uri="{FF2B5EF4-FFF2-40B4-BE49-F238E27FC236}">
              <a16:creationId xmlns:a16="http://schemas.microsoft.com/office/drawing/2014/main" id="{6E1D348D-5B9D-4EE3-8DE0-1770AFA5934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69" name="Text Box 20">
          <a:extLst>
            <a:ext uri="{FF2B5EF4-FFF2-40B4-BE49-F238E27FC236}">
              <a16:creationId xmlns:a16="http://schemas.microsoft.com/office/drawing/2014/main" id="{06F944FA-AE5E-4191-B166-B9249016D98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0" name="Text Box 21">
          <a:extLst>
            <a:ext uri="{FF2B5EF4-FFF2-40B4-BE49-F238E27FC236}">
              <a16:creationId xmlns:a16="http://schemas.microsoft.com/office/drawing/2014/main" id="{C57A739F-7F76-40C6-8D2B-8A1B0B8AA2D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1" name="Text Box 22">
          <a:extLst>
            <a:ext uri="{FF2B5EF4-FFF2-40B4-BE49-F238E27FC236}">
              <a16:creationId xmlns:a16="http://schemas.microsoft.com/office/drawing/2014/main" id="{710DF432-7AB1-406C-BAFB-BF13BA26676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2" name="Text Box 23">
          <a:extLst>
            <a:ext uri="{FF2B5EF4-FFF2-40B4-BE49-F238E27FC236}">
              <a16:creationId xmlns:a16="http://schemas.microsoft.com/office/drawing/2014/main" id="{CA139972-3EC2-472F-83DD-DDAF29E7C68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3" name="Text Box 24">
          <a:extLst>
            <a:ext uri="{FF2B5EF4-FFF2-40B4-BE49-F238E27FC236}">
              <a16:creationId xmlns:a16="http://schemas.microsoft.com/office/drawing/2014/main" id="{BD9C4110-2703-4AFB-BCB5-D1F350DC75E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4" name="Text Box 25">
          <a:extLst>
            <a:ext uri="{FF2B5EF4-FFF2-40B4-BE49-F238E27FC236}">
              <a16:creationId xmlns:a16="http://schemas.microsoft.com/office/drawing/2014/main" id="{CF62E42D-E855-4E3A-89F4-76AAF611B67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5" name="Text Box 26">
          <a:extLst>
            <a:ext uri="{FF2B5EF4-FFF2-40B4-BE49-F238E27FC236}">
              <a16:creationId xmlns:a16="http://schemas.microsoft.com/office/drawing/2014/main" id="{978532A5-8BDC-4451-9B7A-2D56ED32E79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6" name="Text Box 27">
          <a:extLst>
            <a:ext uri="{FF2B5EF4-FFF2-40B4-BE49-F238E27FC236}">
              <a16:creationId xmlns:a16="http://schemas.microsoft.com/office/drawing/2014/main" id="{6CE9FE21-8A4E-4757-846F-6C697F4CAA7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7" name="Text Box 28">
          <a:extLst>
            <a:ext uri="{FF2B5EF4-FFF2-40B4-BE49-F238E27FC236}">
              <a16:creationId xmlns:a16="http://schemas.microsoft.com/office/drawing/2014/main" id="{F806B679-E71B-45CA-BD39-8E768405C0D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8" name="Text Box 29">
          <a:extLst>
            <a:ext uri="{FF2B5EF4-FFF2-40B4-BE49-F238E27FC236}">
              <a16:creationId xmlns:a16="http://schemas.microsoft.com/office/drawing/2014/main" id="{95A3033D-E770-42C5-9DD1-F87ED0D8743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79" name="Text Box 30">
          <a:extLst>
            <a:ext uri="{FF2B5EF4-FFF2-40B4-BE49-F238E27FC236}">
              <a16:creationId xmlns:a16="http://schemas.microsoft.com/office/drawing/2014/main" id="{502EAABE-E566-4EFC-80A0-76329311937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0" name="Text Box 31">
          <a:extLst>
            <a:ext uri="{FF2B5EF4-FFF2-40B4-BE49-F238E27FC236}">
              <a16:creationId xmlns:a16="http://schemas.microsoft.com/office/drawing/2014/main" id="{E5346876-1025-42D5-B158-7C689DB8104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1" name="Text Box 32">
          <a:extLst>
            <a:ext uri="{FF2B5EF4-FFF2-40B4-BE49-F238E27FC236}">
              <a16:creationId xmlns:a16="http://schemas.microsoft.com/office/drawing/2014/main" id="{C63B77FD-808B-4726-837A-5B9BB2F8078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2" name="Text Box 33">
          <a:extLst>
            <a:ext uri="{FF2B5EF4-FFF2-40B4-BE49-F238E27FC236}">
              <a16:creationId xmlns:a16="http://schemas.microsoft.com/office/drawing/2014/main" id="{E4BF0643-A68C-4C69-B278-AAA9D48680F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3" name="Text Box 34">
          <a:extLst>
            <a:ext uri="{FF2B5EF4-FFF2-40B4-BE49-F238E27FC236}">
              <a16:creationId xmlns:a16="http://schemas.microsoft.com/office/drawing/2014/main" id="{FEC31B34-742E-462B-A91A-2A7CC4ACE8A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4" name="Text Box 35">
          <a:extLst>
            <a:ext uri="{FF2B5EF4-FFF2-40B4-BE49-F238E27FC236}">
              <a16:creationId xmlns:a16="http://schemas.microsoft.com/office/drawing/2014/main" id="{E7435F44-6230-4715-888C-BE1E188619B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5" name="Text Box 36">
          <a:extLst>
            <a:ext uri="{FF2B5EF4-FFF2-40B4-BE49-F238E27FC236}">
              <a16:creationId xmlns:a16="http://schemas.microsoft.com/office/drawing/2014/main" id="{56F34DCA-4F45-4BB2-88B4-F0E54397A29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6" name="Text Box 37">
          <a:extLst>
            <a:ext uri="{FF2B5EF4-FFF2-40B4-BE49-F238E27FC236}">
              <a16:creationId xmlns:a16="http://schemas.microsoft.com/office/drawing/2014/main" id="{19EA1EC0-D709-4835-8230-CE369CEA2B6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7" name="Text Box 38">
          <a:extLst>
            <a:ext uri="{FF2B5EF4-FFF2-40B4-BE49-F238E27FC236}">
              <a16:creationId xmlns:a16="http://schemas.microsoft.com/office/drawing/2014/main" id="{30AB3E9B-7A94-47B0-A7D6-61619815C04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8" name="Text Box 39">
          <a:extLst>
            <a:ext uri="{FF2B5EF4-FFF2-40B4-BE49-F238E27FC236}">
              <a16:creationId xmlns:a16="http://schemas.microsoft.com/office/drawing/2014/main" id="{597B130B-9FB3-4B75-99D1-68AEEC86576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89" name="Text Box 40">
          <a:extLst>
            <a:ext uri="{FF2B5EF4-FFF2-40B4-BE49-F238E27FC236}">
              <a16:creationId xmlns:a16="http://schemas.microsoft.com/office/drawing/2014/main" id="{8E029F53-7E08-48DE-98DB-F2159A20E6E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0" name="Text Box 41">
          <a:extLst>
            <a:ext uri="{FF2B5EF4-FFF2-40B4-BE49-F238E27FC236}">
              <a16:creationId xmlns:a16="http://schemas.microsoft.com/office/drawing/2014/main" id="{353C333D-4806-403C-8CA1-9AAAA95DBCA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1" name="Text Box 42">
          <a:extLst>
            <a:ext uri="{FF2B5EF4-FFF2-40B4-BE49-F238E27FC236}">
              <a16:creationId xmlns:a16="http://schemas.microsoft.com/office/drawing/2014/main" id="{A2A738E2-9FDB-4E9E-83D9-D15E301D7E2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2" name="Text Box 43">
          <a:extLst>
            <a:ext uri="{FF2B5EF4-FFF2-40B4-BE49-F238E27FC236}">
              <a16:creationId xmlns:a16="http://schemas.microsoft.com/office/drawing/2014/main" id="{5DC414CD-9446-41B1-A133-645599A5FA9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3" name="Text Box 44">
          <a:extLst>
            <a:ext uri="{FF2B5EF4-FFF2-40B4-BE49-F238E27FC236}">
              <a16:creationId xmlns:a16="http://schemas.microsoft.com/office/drawing/2014/main" id="{2ED01E70-8FB1-4F4A-816D-FD37A38D305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4" name="Text Box 45">
          <a:extLst>
            <a:ext uri="{FF2B5EF4-FFF2-40B4-BE49-F238E27FC236}">
              <a16:creationId xmlns:a16="http://schemas.microsoft.com/office/drawing/2014/main" id="{E5C9BBB3-28BE-4798-AACE-89981CD6625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5" name="Text Box 46">
          <a:extLst>
            <a:ext uri="{FF2B5EF4-FFF2-40B4-BE49-F238E27FC236}">
              <a16:creationId xmlns:a16="http://schemas.microsoft.com/office/drawing/2014/main" id="{26AF040F-A15E-4443-8E26-173CBD3A8AD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6" name="Text Box 47">
          <a:extLst>
            <a:ext uri="{FF2B5EF4-FFF2-40B4-BE49-F238E27FC236}">
              <a16:creationId xmlns:a16="http://schemas.microsoft.com/office/drawing/2014/main" id="{564460E1-BE7E-4F19-ABBC-5C10EA45DBC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7" name="Text Box 48">
          <a:extLst>
            <a:ext uri="{FF2B5EF4-FFF2-40B4-BE49-F238E27FC236}">
              <a16:creationId xmlns:a16="http://schemas.microsoft.com/office/drawing/2014/main" id="{8EABADEC-7E35-4DAA-B337-178D994FF22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8" name="Text Box 49">
          <a:extLst>
            <a:ext uri="{FF2B5EF4-FFF2-40B4-BE49-F238E27FC236}">
              <a16:creationId xmlns:a16="http://schemas.microsoft.com/office/drawing/2014/main" id="{5C467410-7679-46C0-B9B9-93FD94F51B3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499" name="Text Box 50">
          <a:extLst>
            <a:ext uri="{FF2B5EF4-FFF2-40B4-BE49-F238E27FC236}">
              <a16:creationId xmlns:a16="http://schemas.microsoft.com/office/drawing/2014/main" id="{F797A4F1-D5E8-4CA1-A882-D6585B69D4A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0" name="Text Box 51">
          <a:extLst>
            <a:ext uri="{FF2B5EF4-FFF2-40B4-BE49-F238E27FC236}">
              <a16:creationId xmlns:a16="http://schemas.microsoft.com/office/drawing/2014/main" id="{683E9C81-4104-4260-AEAD-B64F54B3EA1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1" name="Text Box 52">
          <a:extLst>
            <a:ext uri="{FF2B5EF4-FFF2-40B4-BE49-F238E27FC236}">
              <a16:creationId xmlns:a16="http://schemas.microsoft.com/office/drawing/2014/main" id="{4F0FCA28-7DD6-420D-8AF0-F75960B8637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2" name="Text Box 53">
          <a:extLst>
            <a:ext uri="{FF2B5EF4-FFF2-40B4-BE49-F238E27FC236}">
              <a16:creationId xmlns:a16="http://schemas.microsoft.com/office/drawing/2014/main" id="{BF6B629B-C51D-42E4-8557-A6A143D8517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3" name="Text Box 54">
          <a:extLst>
            <a:ext uri="{FF2B5EF4-FFF2-40B4-BE49-F238E27FC236}">
              <a16:creationId xmlns:a16="http://schemas.microsoft.com/office/drawing/2014/main" id="{9C47758C-599C-4E37-9CA7-D8248BC48A3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4" name="Text Box 55">
          <a:extLst>
            <a:ext uri="{FF2B5EF4-FFF2-40B4-BE49-F238E27FC236}">
              <a16:creationId xmlns:a16="http://schemas.microsoft.com/office/drawing/2014/main" id="{2E42CED8-93EB-40CF-8C71-4F28D598083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5" name="Text Box 56">
          <a:extLst>
            <a:ext uri="{FF2B5EF4-FFF2-40B4-BE49-F238E27FC236}">
              <a16:creationId xmlns:a16="http://schemas.microsoft.com/office/drawing/2014/main" id="{66F5CA3E-1714-492D-AE88-89A40CDEB13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6" name="Text Box 57">
          <a:extLst>
            <a:ext uri="{FF2B5EF4-FFF2-40B4-BE49-F238E27FC236}">
              <a16:creationId xmlns:a16="http://schemas.microsoft.com/office/drawing/2014/main" id="{49E65129-6A32-45D6-8791-DC5300D0B74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7" name="Text Box 58">
          <a:extLst>
            <a:ext uri="{FF2B5EF4-FFF2-40B4-BE49-F238E27FC236}">
              <a16:creationId xmlns:a16="http://schemas.microsoft.com/office/drawing/2014/main" id="{D909F7DB-CEC6-417C-9AB4-710C05B38F9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8" name="Text Box 59">
          <a:extLst>
            <a:ext uri="{FF2B5EF4-FFF2-40B4-BE49-F238E27FC236}">
              <a16:creationId xmlns:a16="http://schemas.microsoft.com/office/drawing/2014/main" id="{BD6EADF7-3407-4373-A521-0C81B307E48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09" name="Text Box 60">
          <a:extLst>
            <a:ext uri="{FF2B5EF4-FFF2-40B4-BE49-F238E27FC236}">
              <a16:creationId xmlns:a16="http://schemas.microsoft.com/office/drawing/2014/main" id="{35F0CE8E-E34B-434A-86B2-9E4C1121321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0" name="Text Box 61">
          <a:extLst>
            <a:ext uri="{FF2B5EF4-FFF2-40B4-BE49-F238E27FC236}">
              <a16:creationId xmlns:a16="http://schemas.microsoft.com/office/drawing/2014/main" id="{1B18A484-B10B-4F5E-AE89-104C1A7AB3E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1" name="Text Box 62">
          <a:extLst>
            <a:ext uri="{FF2B5EF4-FFF2-40B4-BE49-F238E27FC236}">
              <a16:creationId xmlns:a16="http://schemas.microsoft.com/office/drawing/2014/main" id="{A23674D4-6F95-428D-B2A1-A2729574CC8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2" name="Text Box 63">
          <a:extLst>
            <a:ext uri="{FF2B5EF4-FFF2-40B4-BE49-F238E27FC236}">
              <a16:creationId xmlns:a16="http://schemas.microsoft.com/office/drawing/2014/main" id="{16BD79F5-1B99-4C3D-909C-C1BE8EDED47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3" name="Text Box 64">
          <a:extLst>
            <a:ext uri="{FF2B5EF4-FFF2-40B4-BE49-F238E27FC236}">
              <a16:creationId xmlns:a16="http://schemas.microsoft.com/office/drawing/2014/main" id="{4608D55D-3CED-44DC-B74F-4EDC46A8D78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4" name="Text Box 65">
          <a:extLst>
            <a:ext uri="{FF2B5EF4-FFF2-40B4-BE49-F238E27FC236}">
              <a16:creationId xmlns:a16="http://schemas.microsoft.com/office/drawing/2014/main" id="{FC4C94D7-7086-437C-9F19-966495F55B8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5" name="Text Box 66">
          <a:extLst>
            <a:ext uri="{FF2B5EF4-FFF2-40B4-BE49-F238E27FC236}">
              <a16:creationId xmlns:a16="http://schemas.microsoft.com/office/drawing/2014/main" id="{40687D8E-7DC0-4BC5-BC72-10CD9C463F3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6" name="Text Box 67">
          <a:extLst>
            <a:ext uri="{FF2B5EF4-FFF2-40B4-BE49-F238E27FC236}">
              <a16:creationId xmlns:a16="http://schemas.microsoft.com/office/drawing/2014/main" id="{A7233E3E-217E-488E-9106-078DF749879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7" name="Text Box 17">
          <a:extLst>
            <a:ext uri="{FF2B5EF4-FFF2-40B4-BE49-F238E27FC236}">
              <a16:creationId xmlns:a16="http://schemas.microsoft.com/office/drawing/2014/main" id="{5B42E16C-BACA-421E-BB8C-80AEB769F69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8" name="Text Box 18">
          <a:extLst>
            <a:ext uri="{FF2B5EF4-FFF2-40B4-BE49-F238E27FC236}">
              <a16:creationId xmlns:a16="http://schemas.microsoft.com/office/drawing/2014/main" id="{9773EA1A-8F50-4852-82CE-72F7CCDE3D6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19" name="Text Box 19">
          <a:extLst>
            <a:ext uri="{FF2B5EF4-FFF2-40B4-BE49-F238E27FC236}">
              <a16:creationId xmlns:a16="http://schemas.microsoft.com/office/drawing/2014/main" id="{9BD00B25-4CE0-4EEF-897E-A7182C458D6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0" name="Text Box 20">
          <a:extLst>
            <a:ext uri="{FF2B5EF4-FFF2-40B4-BE49-F238E27FC236}">
              <a16:creationId xmlns:a16="http://schemas.microsoft.com/office/drawing/2014/main" id="{075AED0A-9B51-45D7-B2E9-68DF9515AE3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1" name="Text Box 21">
          <a:extLst>
            <a:ext uri="{FF2B5EF4-FFF2-40B4-BE49-F238E27FC236}">
              <a16:creationId xmlns:a16="http://schemas.microsoft.com/office/drawing/2014/main" id="{0C6EBE25-5158-4486-A7F2-BA3F1A5DC80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2" name="Text Box 22">
          <a:extLst>
            <a:ext uri="{FF2B5EF4-FFF2-40B4-BE49-F238E27FC236}">
              <a16:creationId xmlns:a16="http://schemas.microsoft.com/office/drawing/2014/main" id="{255842E9-81DB-4D59-A745-762586EB7C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3" name="Text Box 23">
          <a:extLst>
            <a:ext uri="{FF2B5EF4-FFF2-40B4-BE49-F238E27FC236}">
              <a16:creationId xmlns:a16="http://schemas.microsoft.com/office/drawing/2014/main" id="{5179C296-4321-4662-B26B-572EC75BFF3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4" name="Text Box 24">
          <a:extLst>
            <a:ext uri="{FF2B5EF4-FFF2-40B4-BE49-F238E27FC236}">
              <a16:creationId xmlns:a16="http://schemas.microsoft.com/office/drawing/2014/main" id="{2D6E9B89-9D1B-413D-8122-4B2B9FC33CE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5" name="Text Box 25">
          <a:extLst>
            <a:ext uri="{FF2B5EF4-FFF2-40B4-BE49-F238E27FC236}">
              <a16:creationId xmlns:a16="http://schemas.microsoft.com/office/drawing/2014/main" id="{A974562A-59A9-45D7-A49B-62AA7A2718E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6" name="Text Box 26">
          <a:extLst>
            <a:ext uri="{FF2B5EF4-FFF2-40B4-BE49-F238E27FC236}">
              <a16:creationId xmlns:a16="http://schemas.microsoft.com/office/drawing/2014/main" id="{F17D4EBE-ED0E-4B5C-973C-87A46979555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7" name="Text Box 27">
          <a:extLst>
            <a:ext uri="{FF2B5EF4-FFF2-40B4-BE49-F238E27FC236}">
              <a16:creationId xmlns:a16="http://schemas.microsoft.com/office/drawing/2014/main" id="{A5F9F2E1-9092-45DF-9C1D-6671A064665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8" name="Text Box 28">
          <a:extLst>
            <a:ext uri="{FF2B5EF4-FFF2-40B4-BE49-F238E27FC236}">
              <a16:creationId xmlns:a16="http://schemas.microsoft.com/office/drawing/2014/main" id="{D76CE8C0-10B8-484B-BD11-6270D06CE94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29" name="Text Box 29">
          <a:extLst>
            <a:ext uri="{FF2B5EF4-FFF2-40B4-BE49-F238E27FC236}">
              <a16:creationId xmlns:a16="http://schemas.microsoft.com/office/drawing/2014/main" id="{0C019743-EDB6-4466-ACC9-61EF9C3A145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0" name="Text Box 30">
          <a:extLst>
            <a:ext uri="{FF2B5EF4-FFF2-40B4-BE49-F238E27FC236}">
              <a16:creationId xmlns:a16="http://schemas.microsoft.com/office/drawing/2014/main" id="{90098DD6-011F-4F7C-B498-F7FDB82A3DE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1" name="Text Box 31">
          <a:extLst>
            <a:ext uri="{FF2B5EF4-FFF2-40B4-BE49-F238E27FC236}">
              <a16:creationId xmlns:a16="http://schemas.microsoft.com/office/drawing/2014/main" id="{8961436A-F5BD-479C-85DC-D31EB4190C3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2" name="Text Box 32">
          <a:extLst>
            <a:ext uri="{FF2B5EF4-FFF2-40B4-BE49-F238E27FC236}">
              <a16:creationId xmlns:a16="http://schemas.microsoft.com/office/drawing/2014/main" id="{2B47CE70-ED37-4E4E-B7C4-C3C422B9E84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3" name="Text Box 33">
          <a:extLst>
            <a:ext uri="{FF2B5EF4-FFF2-40B4-BE49-F238E27FC236}">
              <a16:creationId xmlns:a16="http://schemas.microsoft.com/office/drawing/2014/main" id="{679DDEBE-A33F-4BEA-9FB1-C58997BB3B0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4" name="Text Box 34">
          <a:extLst>
            <a:ext uri="{FF2B5EF4-FFF2-40B4-BE49-F238E27FC236}">
              <a16:creationId xmlns:a16="http://schemas.microsoft.com/office/drawing/2014/main" id="{C37E1540-7F91-4069-A97B-0B7A2E3FDF7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5" name="Text Box 35">
          <a:extLst>
            <a:ext uri="{FF2B5EF4-FFF2-40B4-BE49-F238E27FC236}">
              <a16:creationId xmlns:a16="http://schemas.microsoft.com/office/drawing/2014/main" id="{83727A6F-5A62-4678-9972-09DFC724902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6" name="Text Box 36">
          <a:extLst>
            <a:ext uri="{FF2B5EF4-FFF2-40B4-BE49-F238E27FC236}">
              <a16:creationId xmlns:a16="http://schemas.microsoft.com/office/drawing/2014/main" id="{7B9046D7-444B-4718-A9D5-65445BB7B7F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7" name="Text Box 37">
          <a:extLst>
            <a:ext uri="{FF2B5EF4-FFF2-40B4-BE49-F238E27FC236}">
              <a16:creationId xmlns:a16="http://schemas.microsoft.com/office/drawing/2014/main" id="{EC885846-9AAA-4BD7-B98C-E657C0C35A6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8" name="Text Box 38">
          <a:extLst>
            <a:ext uri="{FF2B5EF4-FFF2-40B4-BE49-F238E27FC236}">
              <a16:creationId xmlns:a16="http://schemas.microsoft.com/office/drawing/2014/main" id="{37194AFB-D53C-4454-B7E2-1CAC76DDF21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39" name="Text Box 39">
          <a:extLst>
            <a:ext uri="{FF2B5EF4-FFF2-40B4-BE49-F238E27FC236}">
              <a16:creationId xmlns:a16="http://schemas.microsoft.com/office/drawing/2014/main" id="{79C91FFE-FBCD-4662-976C-E6015FC46C2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0" name="Text Box 40">
          <a:extLst>
            <a:ext uri="{FF2B5EF4-FFF2-40B4-BE49-F238E27FC236}">
              <a16:creationId xmlns:a16="http://schemas.microsoft.com/office/drawing/2014/main" id="{3C0DC1CA-6FC6-488F-8416-2EBFCCAB300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1" name="Text Box 41">
          <a:extLst>
            <a:ext uri="{FF2B5EF4-FFF2-40B4-BE49-F238E27FC236}">
              <a16:creationId xmlns:a16="http://schemas.microsoft.com/office/drawing/2014/main" id="{3A2F7553-BE09-4F32-9383-5FDDB42B2EE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2" name="Text Box 42">
          <a:extLst>
            <a:ext uri="{FF2B5EF4-FFF2-40B4-BE49-F238E27FC236}">
              <a16:creationId xmlns:a16="http://schemas.microsoft.com/office/drawing/2014/main" id="{67154007-E63C-4245-9A0D-4C2FA6ED80E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3" name="Text Box 43">
          <a:extLst>
            <a:ext uri="{FF2B5EF4-FFF2-40B4-BE49-F238E27FC236}">
              <a16:creationId xmlns:a16="http://schemas.microsoft.com/office/drawing/2014/main" id="{7E1CCFBD-2C0D-486B-A7F8-F279B814F42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4" name="Text Box 44">
          <a:extLst>
            <a:ext uri="{FF2B5EF4-FFF2-40B4-BE49-F238E27FC236}">
              <a16:creationId xmlns:a16="http://schemas.microsoft.com/office/drawing/2014/main" id="{784A623F-F4F5-490A-B238-155233C0D73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5" name="Text Box 45">
          <a:extLst>
            <a:ext uri="{FF2B5EF4-FFF2-40B4-BE49-F238E27FC236}">
              <a16:creationId xmlns:a16="http://schemas.microsoft.com/office/drawing/2014/main" id="{4524B514-AF81-4E00-B1FD-3ADE4B43E74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6" name="Text Box 46">
          <a:extLst>
            <a:ext uri="{FF2B5EF4-FFF2-40B4-BE49-F238E27FC236}">
              <a16:creationId xmlns:a16="http://schemas.microsoft.com/office/drawing/2014/main" id="{7B186B6E-D0D3-4E07-BE48-DDA2054BD4F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7" name="Text Box 47">
          <a:extLst>
            <a:ext uri="{FF2B5EF4-FFF2-40B4-BE49-F238E27FC236}">
              <a16:creationId xmlns:a16="http://schemas.microsoft.com/office/drawing/2014/main" id="{3DF4A00F-A53F-4534-AC01-B5F8DC8DBB9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8" name="Text Box 48">
          <a:extLst>
            <a:ext uri="{FF2B5EF4-FFF2-40B4-BE49-F238E27FC236}">
              <a16:creationId xmlns:a16="http://schemas.microsoft.com/office/drawing/2014/main" id="{621A2629-272F-4209-BA81-F3858047913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49" name="Text Box 49">
          <a:extLst>
            <a:ext uri="{FF2B5EF4-FFF2-40B4-BE49-F238E27FC236}">
              <a16:creationId xmlns:a16="http://schemas.microsoft.com/office/drawing/2014/main" id="{D9EC6BEF-FD72-485A-848F-611201ED654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0" name="Text Box 50">
          <a:extLst>
            <a:ext uri="{FF2B5EF4-FFF2-40B4-BE49-F238E27FC236}">
              <a16:creationId xmlns:a16="http://schemas.microsoft.com/office/drawing/2014/main" id="{5314B597-1BAA-47BF-B4D8-BF73601482A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1" name="Text Box 51">
          <a:extLst>
            <a:ext uri="{FF2B5EF4-FFF2-40B4-BE49-F238E27FC236}">
              <a16:creationId xmlns:a16="http://schemas.microsoft.com/office/drawing/2014/main" id="{884C012C-C11A-43A5-9DFB-0FABA8C5189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2" name="Text Box 52">
          <a:extLst>
            <a:ext uri="{FF2B5EF4-FFF2-40B4-BE49-F238E27FC236}">
              <a16:creationId xmlns:a16="http://schemas.microsoft.com/office/drawing/2014/main" id="{BE7BFD54-E4E3-4EB8-BF79-6E479BE626C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3" name="Text Box 53">
          <a:extLst>
            <a:ext uri="{FF2B5EF4-FFF2-40B4-BE49-F238E27FC236}">
              <a16:creationId xmlns:a16="http://schemas.microsoft.com/office/drawing/2014/main" id="{7D46E390-AAD6-47DC-B92E-E5EB8EDD97C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4" name="Text Box 54">
          <a:extLst>
            <a:ext uri="{FF2B5EF4-FFF2-40B4-BE49-F238E27FC236}">
              <a16:creationId xmlns:a16="http://schemas.microsoft.com/office/drawing/2014/main" id="{F98E2AD2-8468-421A-BDF1-2400374F246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5" name="Text Box 55">
          <a:extLst>
            <a:ext uri="{FF2B5EF4-FFF2-40B4-BE49-F238E27FC236}">
              <a16:creationId xmlns:a16="http://schemas.microsoft.com/office/drawing/2014/main" id="{DF2EE2C1-AA96-495F-B1FD-CCD35D291F2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6" name="Text Box 56">
          <a:extLst>
            <a:ext uri="{FF2B5EF4-FFF2-40B4-BE49-F238E27FC236}">
              <a16:creationId xmlns:a16="http://schemas.microsoft.com/office/drawing/2014/main" id="{F30CC33C-2922-4FAC-A8DF-2BC487AE2CE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7" name="Text Box 57">
          <a:extLst>
            <a:ext uri="{FF2B5EF4-FFF2-40B4-BE49-F238E27FC236}">
              <a16:creationId xmlns:a16="http://schemas.microsoft.com/office/drawing/2014/main" id="{702BA304-ABD2-4B8D-9FB0-3916229DEB9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8" name="Text Box 58">
          <a:extLst>
            <a:ext uri="{FF2B5EF4-FFF2-40B4-BE49-F238E27FC236}">
              <a16:creationId xmlns:a16="http://schemas.microsoft.com/office/drawing/2014/main" id="{5F912E46-80D0-4FEE-BD1D-ED00779C2FE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59" name="Text Box 59">
          <a:extLst>
            <a:ext uri="{FF2B5EF4-FFF2-40B4-BE49-F238E27FC236}">
              <a16:creationId xmlns:a16="http://schemas.microsoft.com/office/drawing/2014/main" id="{1B70A38A-3D86-4ACF-A3CB-C9435203DA2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0" name="Text Box 60">
          <a:extLst>
            <a:ext uri="{FF2B5EF4-FFF2-40B4-BE49-F238E27FC236}">
              <a16:creationId xmlns:a16="http://schemas.microsoft.com/office/drawing/2014/main" id="{0470287A-24F4-4E83-B0AB-8669415B454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1" name="Text Box 61">
          <a:extLst>
            <a:ext uri="{FF2B5EF4-FFF2-40B4-BE49-F238E27FC236}">
              <a16:creationId xmlns:a16="http://schemas.microsoft.com/office/drawing/2014/main" id="{5B1771E5-C222-48B8-8CF2-1326D2C6DA5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2" name="Text Box 62">
          <a:extLst>
            <a:ext uri="{FF2B5EF4-FFF2-40B4-BE49-F238E27FC236}">
              <a16:creationId xmlns:a16="http://schemas.microsoft.com/office/drawing/2014/main" id="{6B62C612-D8ED-4582-8EA1-579A4BBA819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3" name="Text Box 63">
          <a:extLst>
            <a:ext uri="{FF2B5EF4-FFF2-40B4-BE49-F238E27FC236}">
              <a16:creationId xmlns:a16="http://schemas.microsoft.com/office/drawing/2014/main" id="{6F82EF24-6C20-4B45-ADA2-C3AD342F5B6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4" name="Text Box 64">
          <a:extLst>
            <a:ext uri="{FF2B5EF4-FFF2-40B4-BE49-F238E27FC236}">
              <a16:creationId xmlns:a16="http://schemas.microsoft.com/office/drawing/2014/main" id="{DF30D679-3612-4B62-93B5-DB7F1F13910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5" name="Text Box 65">
          <a:extLst>
            <a:ext uri="{FF2B5EF4-FFF2-40B4-BE49-F238E27FC236}">
              <a16:creationId xmlns:a16="http://schemas.microsoft.com/office/drawing/2014/main" id="{EC665317-4AFC-4D85-9D51-E542379C7D4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6" name="Text Box 66">
          <a:extLst>
            <a:ext uri="{FF2B5EF4-FFF2-40B4-BE49-F238E27FC236}">
              <a16:creationId xmlns:a16="http://schemas.microsoft.com/office/drawing/2014/main" id="{1BBCCC88-D7A2-4D09-ACF7-EA841ADED81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567" name="Text Box 67">
          <a:extLst>
            <a:ext uri="{FF2B5EF4-FFF2-40B4-BE49-F238E27FC236}">
              <a16:creationId xmlns:a16="http://schemas.microsoft.com/office/drawing/2014/main" id="{3ECB3F7A-E855-4ECB-9F19-50AE34E1EC9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68" name="Text Box 17">
          <a:extLst>
            <a:ext uri="{FF2B5EF4-FFF2-40B4-BE49-F238E27FC236}">
              <a16:creationId xmlns:a16="http://schemas.microsoft.com/office/drawing/2014/main" id="{2E59B485-308D-45C6-944C-71DC60129AE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69" name="Text Box 18">
          <a:extLst>
            <a:ext uri="{FF2B5EF4-FFF2-40B4-BE49-F238E27FC236}">
              <a16:creationId xmlns:a16="http://schemas.microsoft.com/office/drawing/2014/main" id="{41938D24-EAD9-4279-9EBD-73BEE372BCC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0" name="Text Box 19">
          <a:extLst>
            <a:ext uri="{FF2B5EF4-FFF2-40B4-BE49-F238E27FC236}">
              <a16:creationId xmlns:a16="http://schemas.microsoft.com/office/drawing/2014/main" id="{F2AEEBDE-55BA-4B64-8548-5D79244420D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1" name="Text Box 20">
          <a:extLst>
            <a:ext uri="{FF2B5EF4-FFF2-40B4-BE49-F238E27FC236}">
              <a16:creationId xmlns:a16="http://schemas.microsoft.com/office/drawing/2014/main" id="{A78FAF1E-BBD0-4B55-8682-F72A259B19A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2" name="Text Box 21">
          <a:extLst>
            <a:ext uri="{FF2B5EF4-FFF2-40B4-BE49-F238E27FC236}">
              <a16:creationId xmlns:a16="http://schemas.microsoft.com/office/drawing/2014/main" id="{93516322-1956-43A6-861F-B1F96835B492}"/>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3" name="Text Box 22">
          <a:extLst>
            <a:ext uri="{FF2B5EF4-FFF2-40B4-BE49-F238E27FC236}">
              <a16:creationId xmlns:a16="http://schemas.microsoft.com/office/drawing/2014/main" id="{38B8FD5F-33CC-4954-B8ED-56947A84FA08}"/>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4" name="Text Box 23">
          <a:extLst>
            <a:ext uri="{FF2B5EF4-FFF2-40B4-BE49-F238E27FC236}">
              <a16:creationId xmlns:a16="http://schemas.microsoft.com/office/drawing/2014/main" id="{D6A77900-7D8A-41F4-BB36-549C5584D5D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5" name="Text Box 24">
          <a:extLst>
            <a:ext uri="{FF2B5EF4-FFF2-40B4-BE49-F238E27FC236}">
              <a16:creationId xmlns:a16="http://schemas.microsoft.com/office/drawing/2014/main" id="{7C9E13A7-CFC2-43ED-9710-0B5BEC4FEB9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6" name="Text Box 25">
          <a:extLst>
            <a:ext uri="{FF2B5EF4-FFF2-40B4-BE49-F238E27FC236}">
              <a16:creationId xmlns:a16="http://schemas.microsoft.com/office/drawing/2014/main" id="{4CFF20BA-01C6-4B26-8FC1-3A3FB6D9973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7" name="Text Box 26">
          <a:extLst>
            <a:ext uri="{FF2B5EF4-FFF2-40B4-BE49-F238E27FC236}">
              <a16:creationId xmlns:a16="http://schemas.microsoft.com/office/drawing/2014/main" id="{850ACF4B-AC0C-440C-BCD1-7EDA402AC3B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8" name="Text Box 27">
          <a:extLst>
            <a:ext uri="{FF2B5EF4-FFF2-40B4-BE49-F238E27FC236}">
              <a16:creationId xmlns:a16="http://schemas.microsoft.com/office/drawing/2014/main" id="{1D968C80-A501-49E3-ADDF-309ED73157F2}"/>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79" name="Text Box 28">
          <a:extLst>
            <a:ext uri="{FF2B5EF4-FFF2-40B4-BE49-F238E27FC236}">
              <a16:creationId xmlns:a16="http://schemas.microsoft.com/office/drawing/2014/main" id="{7ADC2FB1-02E3-47F0-8FB0-C2AA510B098B}"/>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0" name="Text Box 29">
          <a:extLst>
            <a:ext uri="{FF2B5EF4-FFF2-40B4-BE49-F238E27FC236}">
              <a16:creationId xmlns:a16="http://schemas.microsoft.com/office/drawing/2014/main" id="{73536CC3-4E2F-4C07-ADBE-0327056B7A9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1" name="Text Box 30">
          <a:extLst>
            <a:ext uri="{FF2B5EF4-FFF2-40B4-BE49-F238E27FC236}">
              <a16:creationId xmlns:a16="http://schemas.microsoft.com/office/drawing/2014/main" id="{48E4431D-D2D2-448C-8D9E-97FDF7D3EDF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2" name="Text Box 31">
          <a:extLst>
            <a:ext uri="{FF2B5EF4-FFF2-40B4-BE49-F238E27FC236}">
              <a16:creationId xmlns:a16="http://schemas.microsoft.com/office/drawing/2014/main" id="{3D545DCA-3D47-44EE-88B1-E4896767D5FA}"/>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3" name="Text Box 32">
          <a:extLst>
            <a:ext uri="{FF2B5EF4-FFF2-40B4-BE49-F238E27FC236}">
              <a16:creationId xmlns:a16="http://schemas.microsoft.com/office/drawing/2014/main" id="{C8FF7679-E33A-41CB-BC1B-F18E8131D19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4" name="Text Box 33">
          <a:extLst>
            <a:ext uri="{FF2B5EF4-FFF2-40B4-BE49-F238E27FC236}">
              <a16:creationId xmlns:a16="http://schemas.microsoft.com/office/drawing/2014/main" id="{0C145D57-18DD-4B7B-98C1-E9C9FF42A72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5" name="Text Box 34">
          <a:extLst>
            <a:ext uri="{FF2B5EF4-FFF2-40B4-BE49-F238E27FC236}">
              <a16:creationId xmlns:a16="http://schemas.microsoft.com/office/drawing/2014/main" id="{F13853AC-B7CB-458E-8C9B-0FCCF3BF8C7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6" name="Text Box 35">
          <a:extLst>
            <a:ext uri="{FF2B5EF4-FFF2-40B4-BE49-F238E27FC236}">
              <a16:creationId xmlns:a16="http://schemas.microsoft.com/office/drawing/2014/main" id="{DD20647D-3621-4E7D-932F-2A0732CDB1C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7" name="Text Box 36">
          <a:extLst>
            <a:ext uri="{FF2B5EF4-FFF2-40B4-BE49-F238E27FC236}">
              <a16:creationId xmlns:a16="http://schemas.microsoft.com/office/drawing/2014/main" id="{70415EA2-F40B-4083-B465-3367D3C0CFE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8" name="Text Box 37">
          <a:extLst>
            <a:ext uri="{FF2B5EF4-FFF2-40B4-BE49-F238E27FC236}">
              <a16:creationId xmlns:a16="http://schemas.microsoft.com/office/drawing/2014/main" id="{879D2B71-7C65-45CE-8072-D9DD55086CB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89" name="Text Box 38">
          <a:extLst>
            <a:ext uri="{FF2B5EF4-FFF2-40B4-BE49-F238E27FC236}">
              <a16:creationId xmlns:a16="http://schemas.microsoft.com/office/drawing/2014/main" id="{D514D4AB-01A6-47AD-8134-8D608BEB657A}"/>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0" name="Text Box 39">
          <a:extLst>
            <a:ext uri="{FF2B5EF4-FFF2-40B4-BE49-F238E27FC236}">
              <a16:creationId xmlns:a16="http://schemas.microsoft.com/office/drawing/2014/main" id="{F007E59D-C6BE-49B0-A349-0CB04DC3C54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1" name="Text Box 40">
          <a:extLst>
            <a:ext uri="{FF2B5EF4-FFF2-40B4-BE49-F238E27FC236}">
              <a16:creationId xmlns:a16="http://schemas.microsoft.com/office/drawing/2014/main" id="{E38C11B3-1343-4A4E-8D03-E341323A50E3}"/>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2" name="Text Box 41">
          <a:extLst>
            <a:ext uri="{FF2B5EF4-FFF2-40B4-BE49-F238E27FC236}">
              <a16:creationId xmlns:a16="http://schemas.microsoft.com/office/drawing/2014/main" id="{2E0B3FEF-1A1C-4EED-AFAE-2636191BD060}"/>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3" name="Text Box 42">
          <a:extLst>
            <a:ext uri="{FF2B5EF4-FFF2-40B4-BE49-F238E27FC236}">
              <a16:creationId xmlns:a16="http://schemas.microsoft.com/office/drawing/2014/main" id="{00F7D0E6-67E7-4F57-83EA-28DB2647D24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4" name="Text Box 43">
          <a:extLst>
            <a:ext uri="{FF2B5EF4-FFF2-40B4-BE49-F238E27FC236}">
              <a16:creationId xmlns:a16="http://schemas.microsoft.com/office/drawing/2014/main" id="{A0C1A344-FFEB-43AA-83EA-CED335E1B992}"/>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5" name="Text Box 44">
          <a:extLst>
            <a:ext uri="{FF2B5EF4-FFF2-40B4-BE49-F238E27FC236}">
              <a16:creationId xmlns:a16="http://schemas.microsoft.com/office/drawing/2014/main" id="{356E30A9-FD9C-41E3-8A77-104D06A9369F}"/>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6" name="Text Box 45">
          <a:extLst>
            <a:ext uri="{FF2B5EF4-FFF2-40B4-BE49-F238E27FC236}">
              <a16:creationId xmlns:a16="http://schemas.microsoft.com/office/drawing/2014/main" id="{BF0D76D2-1B0D-471E-B507-09AD8AE8656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7" name="Text Box 46">
          <a:extLst>
            <a:ext uri="{FF2B5EF4-FFF2-40B4-BE49-F238E27FC236}">
              <a16:creationId xmlns:a16="http://schemas.microsoft.com/office/drawing/2014/main" id="{DD5559A8-79C7-44E9-9294-1CB29F987C2D}"/>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8" name="Text Box 47">
          <a:extLst>
            <a:ext uri="{FF2B5EF4-FFF2-40B4-BE49-F238E27FC236}">
              <a16:creationId xmlns:a16="http://schemas.microsoft.com/office/drawing/2014/main" id="{C9AB36A6-3F20-49F9-966D-75993088B9DB}"/>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599" name="Text Box 48">
          <a:extLst>
            <a:ext uri="{FF2B5EF4-FFF2-40B4-BE49-F238E27FC236}">
              <a16:creationId xmlns:a16="http://schemas.microsoft.com/office/drawing/2014/main" id="{DB3EB6B9-99D6-498A-90F1-F95A33F7910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0" name="Text Box 49">
          <a:extLst>
            <a:ext uri="{FF2B5EF4-FFF2-40B4-BE49-F238E27FC236}">
              <a16:creationId xmlns:a16="http://schemas.microsoft.com/office/drawing/2014/main" id="{F60CF6EC-9163-4687-ABEE-838B691A2A39}"/>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1" name="Text Box 50">
          <a:extLst>
            <a:ext uri="{FF2B5EF4-FFF2-40B4-BE49-F238E27FC236}">
              <a16:creationId xmlns:a16="http://schemas.microsoft.com/office/drawing/2014/main" id="{DC8B7224-2630-48D5-9661-0CCCCD63022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2" name="Text Box 51">
          <a:extLst>
            <a:ext uri="{FF2B5EF4-FFF2-40B4-BE49-F238E27FC236}">
              <a16:creationId xmlns:a16="http://schemas.microsoft.com/office/drawing/2014/main" id="{D931B2E5-D142-4B21-9363-9A3680A9D8C8}"/>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3" name="Text Box 52">
          <a:extLst>
            <a:ext uri="{FF2B5EF4-FFF2-40B4-BE49-F238E27FC236}">
              <a16:creationId xmlns:a16="http://schemas.microsoft.com/office/drawing/2014/main" id="{C9CB0771-C3F8-4A58-9C07-482B55C51063}"/>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4" name="Text Box 53">
          <a:extLst>
            <a:ext uri="{FF2B5EF4-FFF2-40B4-BE49-F238E27FC236}">
              <a16:creationId xmlns:a16="http://schemas.microsoft.com/office/drawing/2014/main" id="{A6FA631A-717F-42ED-8C55-53217BE0AA6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5" name="Text Box 54">
          <a:extLst>
            <a:ext uri="{FF2B5EF4-FFF2-40B4-BE49-F238E27FC236}">
              <a16:creationId xmlns:a16="http://schemas.microsoft.com/office/drawing/2014/main" id="{397CD123-AA1A-43C5-834F-6A219437D39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6" name="Text Box 55">
          <a:extLst>
            <a:ext uri="{FF2B5EF4-FFF2-40B4-BE49-F238E27FC236}">
              <a16:creationId xmlns:a16="http://schemas.microsoft.com/office/drawing/2014/main" id="{8F1231C2-6365-462D-AEF5-6A71D5DDC28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7" name="Text Box 56">
          <a:extLst>
            <a:ext uri="{FF2B5EF4-FFF2-40B4-BE49-F238E27FC236}">
              <a16:creationId xmlns:a16="http://schemas.microsoft.com/office/drawing/2014/main" id="{6EAB30ED-CBD4-429E-A8CA-2698202E1125}"/>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8" name="Text Box 57">
          <a:extLst>
            <a:ext uri="{FF2B5EF4-FFF2-40B4-BE49-F238E27FC236}">
              <a16:creationId xmlns:a16="http://schemas.microsoft.com/office/drawing/2014/main" id="{7A10352A-8C06-4791-B86A-194542D6FE63}"/>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09" name="Text Box 58">
          <a:extLst>
            <a:ext uri="{FF2B5EF4-FFF2-40B4-BE49-F238E27FC236}">
              <a16:creationId xmlns:a16="http://schemas.microsoft.com/office/drawing/2014/main" id="{085DC4F3-D11B-4C52-A94E-B6CEE6301ECE}"/>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0" name="Text Box 59">
          <a:extLst>
            <a:ext uri="{FF2B5EF4-FFF2-40B4-BE49-F238E27FC236}">
              <a16:creationId xmlns:a16="http://schemas.microsoft.com/office/drawing/2014/main" id="{07A53CBA-6D67-4511-A2C8-755FEFE6672C}"/>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1" name="Text Box 60">
          <a:extLst>
            <a:ext uri="{FF2B5EF4-FFF2-40B4-BE49-F238E27FC236}">
              <a16:creationId xmlns:a16="http://schemas.microsoft.com/office/drawing/2014/main" id="{D42B9F08-A76E-4CF7-800D-30D9FF335AD8}"/>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2" name="Text Box 61">
          <a:extLst>
            <a:ext uri="{FF2B5EF4-FFF2-40B4-BE49-F238E27FC236}">
              <a16:creationId xmlns:a16="http://schemas.microsoft.com/office/drawing/2014/main" id="{DD2F290D-78F5-44EE-83CA-B2CECC6F60A4}"/>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3" name="Text Box 62">
          <a:extLst>
            <a:ext uri="{FF2B5EF4-FFF2-40B4-BE49-F238E27FC236}">
              <a16:creationId xmlns:a16="http://schemas.microsoft.com/office/drawing/2014/main" id="{1847C924-DAEC-430D-AC01-5AA5256A306B}"/>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4" name="Text Box 63">
          <a:extLst>
            <a:ext uri="{FF2B5EF4-FFF2-40B4-BE49-F238E27FC236}">
              <a16:creationId xmlns:a16="http://schemas.microsoft.com/office/drawing/2014/main" id="{C642BADA-FFB7-4583-AA33-773932FB91E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5" name="Text Box 64">
          <a:extLst>
            <a:ext uri="{FF2B5EF4-FFF2-40B4-BE49-F238E27FC236}">
              <a16:creationId xmlns:a16="http://schemas.microsoft.com/office/drawing/2014/main" id="{EA765A92-B988-4765-88D3-E1EAF18D0AC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6" name="Text Box 65">
          <a:extLst>
            <a:ext uri="{FF2B5EF4-FFF2-40B4-BE49-F238E27FC236}">
              <a16:creationId xmlns:a16="http://schemas.microsoft.com/office/drawing/2014/main" id="{059BDE83-67BA-4E59-85FD-FF0C17322BC6}"/>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7" name="Text Box 66">
          <a:extLst>
            <a:ext uri="{FF2B5EF4-FFF2-40B4-BE49-F238E27FC236}">
              <a16:creationId xmlns:a16="http://schemas.microsoft.com/office/drawing/2014/main" id="{8BDE6E4B-5A93-4379-A216-6054A8825657}"/>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171450</xdr:rowOff>
    </xdr:to>
    <xdr:sp macro="" textlink="">
      <xdr:nvSpPr>
        <xdr:cNvPr id="5618" name="Text Box 67">
          <a:extLst>
            <a:ext uri="{FF2B5EF4-FFF2-40B4-BE49-F238E27FC236}">
              <a16:creationId xmlns:a16="http://schemas.microsoft.com/office/drawing/2014/main" id="{B4E69E4F-AC9F-470B-B2DE-91B937925741}"/>
            </a:ext>
          </a:extLst>
        </xdr:cNvPr>
        <xdr:cNvSpPr txBox="1">
          <a:spLocks noChangeArrowheads="1"/>
        </xdr:cNvSpPr>
      </xdr:nvSpPr>
      <xdr:spPr bwMode="auto">
        <a:xfrm>
          <a:off x="4552950" y="65827275"/>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19" name="Text Box 17">
          <a:extLst>
            <a:ext uri="{FF2B5EF4-FFF2-40B4-BE49-F238E27FC236}">
              <a16:creationId xmlns:a16="http://schemas.microsoft.com/office/drawing/2014/main" id="{D238B7F8-10B5-4A96-9FE7-B1F8F5545B7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0" name="Text Box 18">
          <a:extLst>
            <a:ext uri="{FF2B5EF4-FFF2-40B4-BE49-F238E27FC236}">
              <a16:creationId xmlns:a16="http://schemas.microsoft.com/office/drawing/2014/main" id="{042417BA-5AE6-46ED-B42C-C1FD1639A68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1" name="Text Box 19">
          <a:extLst>
            <a:ext uri="{FF2B5EF4-FFF2-40B4-BE49-F238E27FC236}">
              <a16:creationId xmlns:a16="http://schemas.microsoft.com/office/drawing/2014/main" id="{D80051EA-3B9F-4A90-9EF9-EB8C67B1947F}"/>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2" name="Text Box 20">
          <a:extLst>
            <a:ext uri="{FF2B5EF4-FFF2-40B4-BE49-F238E27FC236}">
              <a16:creationId xmlns:a16="http://schemas.microsoft.com/office/drawing/2014/main" id="{B27B559F-900F-47A4-83C6-33C5A616BDC8}"/>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3" name="Text Box 21">
          <a:extLst>
            <a:ext uri="{FF2B5EF4-FFF2-40B4-BE49-F238E27FC236}">
              <a16:creationId xmlns:a16="http://schemas.microsoft.com/office/drawing/2014/main" id="{13485416-CA58-4D4E-B3AE-14BFB03696B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4" name="Text Box 22">
          <a:extLst>
            <a:ext uri="{FF2B5EF4-FFF2-40B4-BE49-F238E27FC236}">
              <a16:creationId xmlns:a16="http://schemas.microsoft.com/office/drawing/2014/main" id="{A2A360D3-F0CA-43A8-9330-968E0E7C910F}"/>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5" name="Text Box 23">
          <a:extLst>
            <a:ext uri="{FF2B5EF4-FFF2-40B4-BE49-F238E27FC236}">
              <a16:creationId xmlns:a16="http://schemas.microsoft.com/office/drawing/2014/main" id="{8DB251AD-2295-414D-809E-42A22A18C1F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6" name="Text Box 24">
          <a:extLst>
            <a:ext uri="{FF2B5EF4-FFF2-40B4-BE49-F238E27FC236}">
              <a16:creationId xmlns:a16="http://schemas.microsoft.com/office/drawing/2014/main" id="{4513170F-8D93-4C7F-B91A-F9A23C06362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7" name="Text Box 25">
          <a:extLst>
            <a:ext uri="{FF2B5EF4-FFF2-40B4-BE49-F238E27FC236}">
              <a16:creationId xmlns:a16="http://schemas.microsoft.com/office/drawing/2014/main" id="{0484E3CA-CAEB-4F70-9D09-1DA5462A1D59}"/>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8" name="Text Box 26">
          <a:extLst>
            <a:ext uri="{FF2B5EF4-FFF2-40B4-BE49-F238E27FC236}">
              <a16:creationId xmlns:a16="http://schemas.microsoft.com/office/drawing/2014/main" id="{6799BF64-555C-4B98-91ED-61A0F6BD98C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29" name="Text Box 27">
          <a:extLst>
            <a:ext uri="{FF2B5EF4-FFF2-40B4-BE49-F238E27FC236}">
              <a16:creationId xmlns:a16="http://schemas.microsoft.com/office/drawing/2014/main" id="{3EA99AC2-3C3E-45A3-AC9D-DAED08FCE4F5}"/>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0" name="Text Box 28">
          <a:extLst>
            <a:ext uri="{FF2B5EF4-FFF2-40B4-BE49-F238E27FC236}">
              <a16:creationId xmlns:a16="http://schemas.microsoft.com/office/drawing/2014/main" id="{6BDF8F13-2730-4FB0-8516-B0BF1FDC7BF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1" name="Text Box 29">
          <a:extLst>
            <a:ext uri="{FF2B5EF4-FFF2-40B4-BE49-F238E27FC236}">
              <a16:creationId xmlns:a16="http://schemas.microsoft.com/office/drawing/2014/main" id="{E5D641B4-32D8-48DC-926E-5AC794B8905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2" name="Text Box 30">
          <a:extLst>
            <a:ext uri="{FF2B5EF4-FFF2-40B4-BE49-F238E27FC236}">
              <a16:creationId xmlns:a16="http://schemas.microsoft.com/office/drawing/2014/main" id="{C47A54E2-78A6-41EA-B8B1-4AD3D980B5E5}"/>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3" name="Text Box 31">
          <a:extLst>
            <a:ext uri="{FF2B5EF4-FFF2-40B4-BE49-F238E27FC236}">
              <a16:creationId xmlns:a16="http://schemas.microsoft.com/office/drawing/2014/main" id="{5F393D25-1848-4C18-8DBF-B17855F8901B}"/>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4" name="Text Box 32">
          <a:extLst>
            <a:ext uri="{FF2B5EF4-FFF2-40B4-BE49-F238E27FC236}">
              <a16:creationId xmlns:a16="http://schemas.microsoft.com/office/drawing/2014/main" id="{13BDB9C4-548D-4B01-B6D6-3AB4F575AEE4}"/>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5" name="Text Box 33">
          <a:extLst>
            <a:ext uri="{FF2B5EF4-FFF2-40B4-BE49-F238E27FC236}">
              <a16:creationId xmlns:a16="http://schemas.microsoft.com/office/drawing/2014/main" id="{B3888CB6-2FD8-4A36-A608-EBFCF89121A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6" name="Text Box 34">
          <a:extLst>
            <a:ext uri="{FF2B5EF4-FFF2-40B4-BE49-F238E27FC236}">
              <a16:creationId xmlns:a16="http://schemas.microsoft.com/office/drawing/2014/main" id="{2CAD00CF-6D35-4808-9C21-9527986DE1BC}"/>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7" name="Text Box 35">
          <a:extLst>
            <a:ext uri="{FF2B5EF4-FFF2-40B4-BE49-F238E27FC236}">
              <a16:creationId xmlns:a16="http://schemas.microsoft.com/office/drawing/2014/main" id="{E39ECC5A-73E9-44D2-A934-99CAA5CDEE6E}"/>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8" name="Text Box 36">
          <a:extLst>
            <a:ext uri="{FF2B5EF4-FFF2-40B4-BE49-F238E27FC236}">
              <a16:creationId xmlns:a16="http://schemas.microsoft.com/office/drawing/2014/main" id="{E7E2A38F-76A1-494D-AD39-EDE4FE3698B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39" name="Text Box 37">
          <a:extLst>
            <a:ext uri="{FF2B5EF4-FFF2-40B4-BE49-F238E27FC236}">
              <a16:creationId xmlns:a16="http://schemas.microsoft.com/office/drawing/2014/main" id="{6D4B9C82-C363-450F-AF96-8FFC0535AA6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0" name="Text Box 38">
          <a:extLst>
            <a:ext uri="{FF2B5EF4-FFF2-40B4-BE49-F238E27FC236}">
              <a16:creationId xmlns:a16="http://schemas.microsoft.com/office/drawing/2014/main" id="{F146DB9B-6DF3-4F06-909D-9FDDFF48A8E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1" name="Text Box 39">
          <a:extLst>
            <a:ext uri="{FF2B5EF4-FFF2-40B4-BE49-F238E27FC236}">
              <a16:creationId xmlns:a16="http://schemas.microsoft.com/office/drawing/2014/main" id="{CE8BAC80-F606-4615-BB15-6694FC4EBFA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2" name="Text Box 40">
          <a:extLst>
            <a:ext uri="{FF2B5EF4-FFF2-40B4-BE49-F238E27FC236}">
              <a16:creationId xmlns:a16="http://schemas.microsoft.com/office/drawing/2014/main" id="{97214622-BF0E-417F-BBBD-BB76134F0049}"/>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3" name="Text Box 41">
          <a:extLst>
            <a:ext uri="{FF2B5EF4-FFF2-40B4-BE49-F238E27FC236}">
              <a16:creationId xmlns:a16="http://schemas.microsoft.com/office/drawing/2014/main" id="{C966D10D-1A5E-406A-9219-020B112B5F0B}"/>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4" name="Text Box 42">
          <a:extLst>
            <a:ext uri="{FF2B5EF4-FFF2-40B4-BE49-F238E27FC236}">
              <a16:creationId xmlns:a16="http://schemas.microsoft.com/office/drawing/2014/main" id="{E2D60E50-4D06-4F8E-8581-69B07C024729}"/>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5" name="Text Box 43">
          <a:extLst>
            <a:ext uri="{FF2B5EF4-FFF2-40B4-BE49-F238E27FC236}">
              <a16:creationId xmlns:a16="http://schemas.microsoft.com/office/drawing/2014/main" id="{D01A0AE0-F1E1-41A1-A1CA-5614DEC6E39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6" name="Text Box 44">
          <a:extLst>
            <a:ext uri="{FF2B5EF4-FFF2-40B4-BE49-F238E27FC236}">
              <a16:creationId xmlns:a16="http://schemas.microsoft.com/office/drawing/2014/main" id="{019CC8EA-67BE-45D5-B8D1-F244D2AD04B5}"/>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7" name="Text Box 45">
          <a:extLst>
            <a:ext uri="{FF2B5EF4-FFF2-40B4-BE49-F238E27FC236}">
              <a16:creationId xmlns:a16="http://schemas.microsoft.com/office/drawing/2014/main" id="{C3AA7267-3D26-46D2-9917-2D20AC5477A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8" name="Text Box 46">
          <a:extLst>
            <a:ext uri="{FF2B5EF4-FFF2-40B4-BE49-F238E27FC236}">
              <a16:creationId xmlns:a16="http://schemas.microsoft.com/office/drawing/2014/main" id="{DF540C0D-B3B1-4064-A987-733EED8B7404}"/>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49" name="Text Box 47">
          <a:extLst>
            <a:ext uri="{FF2B5EF4-FFF2-40B4-BE49-F238E27FC236}">
              <a16:creationId xmlns:a16="http://schemas.microsoft.com/office/drawing/2014/main" id="{74B3DA2B-DA64-4371-A543-74ECD3ECC218}"/>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0" name="Text Box 48">
          <a:extLst>
            <a:ext uri="{FF2B5EF4-FFF2-40B4-BE49-F238E27FC236}">
              <a16:creationId xmlns:a16="http://schemas.microsoft.com/office/drawing/2014/main" id="{E94B823B-76B4-4D3E-864F-6078023A5543}"/>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1" name="Text Box 49">
          <a:extLst>
            <a:ext uri="{FF2B5EF4-FFF2-40B4-BE49-F238E27FC236}">
              <a16:creationId xmlns:a16="http://schemas.microsoft.com/office/drawing/2014/main" id="{BDDE2873-4F64-439D-A824-C4D2DB8749BA}"/>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2" name="Text Box 50">
          <a:extLst>
            <a:ext uri="{FF2B5EF4-FFF2-40B4-BE49-F238E27FC236}">
              <a16:creationId xmlns:a16="http://schemas.microsoft.com/office/drawing/2014/main" id="{A85F0FB8-EEAB-4DB9-88D8-32D06C47FA6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3" name="Text Box 51">
          <a:extLst>
            <a:ext uri="{FF2B5EF4-FFF2-40B4-BE49-F238E27FC236}">
              <a16:creationId xmlns:a16="http://schemas.microsoft.com/office/drawing/2014/main" id="{63E02851-6D4F-4EF0-B003-B7842F744DE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4" name="Text Box 52">
          <a:extLst>
            <a:ext uri="{FF2B5EF4-FFF2-40B4-BE49-F238E27FC236}">
              <a16:creationId xmlns:a16="http://schemas.microsoft.com/office/drawing/2014/main" id="{BFF0E35E-BE9C-4BC2-B52B-0AAF0281D460}"/>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5" name="Text Box 53">
          <a:extLst>
            <a:ext uri="{FF2B5EF4-FFF2-40B4-BE49-F238E27FC236}">
              <a16:creationId xmlns:a16="http://schemas.microsoft.com/office/drawing/2014/main" id="{356914A2-4B07-4749-A652-AAB39768A07C}"/>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6" name="Text Box 54">
          <a:extLst>
            <a:ext uri="{FF2B5EF4-FFF2-40B4-BE49-F238E27FC236}">
              <a16:creationId xmlns:a16="http://schemas.microsoft.com/office/drawing/2014/main" id="{DABC240B-9AD7-4DA9-9D35-9CA19C1E2B2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7" name="Text Box 55">
          <a:extLst>
            <a:ext uri="{FF2B5EF4-FFF2-40B4-BE49-F238E27FC236}">
              <a16:creationId xmlns:a16="http://schemas.microsoft.com/office/drawing/2014/main" id="{05E3AB52-C203-4604-A813-E68E230138D5}"/>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8" name="Text Box 56">
          <a:extLst>
            <a:ext uri="{FF2B5EF4-FFF2-40B4-BE49-F238E27FC236}">
              <a16:creationId xmlns:a16="http://schemas.microsoft.com/office/drawing/2014/main" id="{8C11B45E-33FD-4B6C-8464-EBEE35574AF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59" name="Text Box 57">
          <a:extLst>
            <a:ext uri="{FF2B5EF4-FFF2-40B4-BE49-F238E27FC236}">
              <a16:creationId xmlns:a16="http://schemas.microsoft.com/office/drawing/2014/main" id="{C0DC007E-E6C1-4EE1-A684-BDDA46E8BAE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0" name="Text Box 58">
          <a:extLst>
            <a:ext uri="{FF2B5EF4-FFF2-40B4-BE49-F238E27FC236}">
              <a16:creationId xmlns:a16="http://schemas.microsoft.com/office/drawing/2014/main" id="{479C21A8-7996-481B-B584-437791248CF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1" name="Text Box 59">
          <a:extLst>
            <a:ext uri="{FF2B5EF4-FFF2-40B4-BE49-F238E27FC236}">
              <a16:creationId xmlns:a16="http://schemas.microsoft.com/office/drawing/2014/main" id="{4D18390C-D2B6-4D9B-A1CD-DA80547CC05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2" name="Text Box 60">
          <a:extLst>
            <a:ext uri="{FF2B5EF4-FFF2-40B4-BE49-F238E27FC236}">
              <a16:creationId xmlns:a16="http://schemas.microsoft.com/office/drawing/2014/main" id="{E08B9AB7-04D1-41F3-BD79-2E4D00C2BB15}"/>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3" name="Text Box 61">
          <a:extLst>
            <a:ext uri="{FF2B5EF4-FFF2-40B4-BE49-F238E27FC236}">
              <a16:creationId xmlns:a16="http://schemas.microsoft.com/office/drawing/2014/main" id="{66D7DC83-6305-42CC-81CF-8DA116D7278D}"/>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4" name="Text Box 62">
          <a:extLst>
            <a:ext uri="{FF2B5EF4-FFF2-40B4-BE49-F238E27FC236}">
              <a16:creationId xmlns:a16="http://schemas.microsoft.com/office/drawing/2014/main" id="{6F707879-B049-4740-B657-DD4F88A111AF}"/>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5" name="Text Box 63">
          <a:extLst>
            <a:ext uri="{FF2B5EF4-FFF2-40B4-BE49-F238E27FC236}">
              <a16:creationId xmlns:a16="http://schemas.microsoft.com/office/drawing/2014/main" id="{79613A84-1DCD-436A-9CBF-CE8831C0B311}"/>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6" name="Text Box 64">
          <a:extLst>
            <a:ext uri="{FF2B5EF4-FFF2-40B4-BE49-F238E27FC236}">
              <a16:creationId xmlns:a16="http://schemas.microsoft.com/office/drawing/2014/main" id="{58D49F50-139A-466B-B598-0A3C3D554917}"/>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7" name="Text Box 65">
          <a:extLst>
            <a:ext uri="{FF2B5EF4-FFF2-40B4-BE49-F238E27FC236}">
              <a16:creationId xmlns:a16="http://schemas.microsoft.com/office/drawing/2014/main" id="{9EF30BBD-D28F-4B5C-BEAE-B7310F452F16}"/>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8" name="Text Box 66">
          <a:extLst>
            <a:ext uri="{FF2B5EF4-FFF2-40B4-BE49-F238E27FC236}">
              <a16:creationId xmlns:a16="http://schemas.microsoft.com/office/drawing/2014/main" id="{E9C1040B-AC61-43D0-ADD1-5A2ECDCC2F62}"/>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142875</xdr:rowOff>
    </xdr:to>
    <xdr:sp macro="" textlink="">
      <xdr:nvSpPr>
        <xdr:cNvPr id="5669" name="Text Box 67">
          <a:extLst>
            <a:ext uri="{FF2B5EF4-FFF2-40B4-BE49-F238E27FC236}">
              <a16:creationId xmlns:a16="http://schemas.microsoft.com/office/drawing/2014/main" id="{1E9EAC77-E443-4CDC-B6E1-247BCBD6A46C}"/>
            </a:ext>
          </a:extLst>
        </xdr:cNvPr>
        <xdr:cNvSpPr txBox="1">
          <a:spLocks noChangeArrowheads="1"/>
        </xdr:cNvSpPr>
      </xdr:nvSpPr>
      <xdr:spPr bwMode="auto">
        <a:xfrm>
          <a:off x="4552950" y="658272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0" name="Text Box 17">
          <a:extLst>
            <a:ext uri="{FF2B5EF4-FFF2-40B4-BE49-F238E27FC236}">
              <a16:creationId xmlns:a16="http://schemas.microsoft.com/office/drawing/2014/main" id="{B00F2A66-8D6C-4CDA-A81A-DE316BE3F5F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1" name="Text Box 18">
          <a:extLst>
            <a:ext uri="{FF2B5EF4-FFF2-40B4-BE49-F238E27FC236}">
              <a16:creationId xmlns:a16="http://schemas.microsoft.com/office/drawing/2014/main" id="{53015BC6-2DA3-47D6-A49D-ED055F33F83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2" name="Text Box 19">
          <a:extLst>
            <a:ext uri="{FF2B5EF4-FFF2-40B4-BE49-F238E27FC236}">
              <a16:creationId xmlns:a16="http://schemas.microsoft.com/office/drawing/2014/main" id="{F93D96B3-DCBD-40FB-B079-6A3642BCF13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3" name="Text Box 20">
          <a:extLst>
            <a:ext uri="{FF2B5EF4-FFF2-40B4-BE49-F238E27FC236}">
              <a16:creationId xmlns:a16="http://schemas.microsoft.com/office/drawing/2014/main" id="{B8A2EEB1-C79A-4B61-8B03-D0F43F63600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4" name="Text Box 21">
          <a:extLst>
            <a:ext uri="{FF2B5EF4-FFF2-40B4-BE49-F238E27FC236}">
              <a16:creationId xmlns:a16="http://schemas.microsoft.com/office/drawing/2014/main" id="{B21E2394-D6E6-41F0-865A-003D1BA0456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5" name="Text Box 22">
          <a:extLst>
            <a:ext uri="{FF2B5EF4-FFF2-40B4-BE49-F238E27FC236}">
              <a16:creationId xmlns:a16="http://schemas.microsoft.com/office/drawing/2014/main" id="{720CA393-8DD9-4E08-89EB-BB26BC4AE4A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6" name="Text Box 23">
          <a:extLst>
            <a:ext uri="{FF2B5EF4-FFF2-40B4-BE49-F238E27FC236}">
              <a16:creationId xmlns:a16="http://schemas.microsoft.com/office/drawing/2014/main" id="{04333248-0A9E-424A-A5CB-1F28CC9332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7" name="Text Box 24">
          <a:extLst>
            <a:ext uri="{FF2B5EF4-FFF2-40B4-BE49-F238E27FC236}">
              <a16:creationId xmlns:a16="http://schemas.microsoft.com/office/drawing/2014/main" id="{97AEF8E4-31AF-4BBD-996D-31453E4D710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8" name="Text Box 25">
          <a:extLst>
            <a:ext uri="{FF2B5EF4-FFF2-40B4-BE49-F238E27FC236}">
              <a16:creationId xmlns:a16="http://schemas.microsoft.com/office/drawing/2014/main" id="{F0FF4DD7-516B-4432-98D2-A591E9F61F6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79" name="Text Box 26">
          <a:extLst>
            <a:ext uri="{FF2B5EF4-FFF2-40B4-BE49-F238E27FC236}">
              <a16:creationId xmlns:a16="http://schemas.microsoft.com/office/drawing/2014/main" id="{8EB7C0AC-C931-4ACA-B9DF-09AF6A9043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0" name="Text Box 27">
          <a:extLst>
            <a:ext uri="{FF2B5EF4-FFF2-40B4-BE49-F238E27FC236}">
              <a16:creationId xmlns:a16="http://schemas.microsoft.com/office/drawing/2014/main" id="{5CC5B88C-C189-40BF-82F6-6808FC6C2F5C}"/>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1" name="Text Box 28">
          <a:extLst>
            <a:ext uri="{FF2B5EF4-FFF2-40B4-BE49-F238E27FC236}">
              <a16:creationId xmlns:a16="http://schemas.microsoft.com/office/drawing/2014/main" id="{24D27E19-0B4A-481A-B3E5-6754810C322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2" name="Text Box 29">
          <a:extLst>
            <a:ext uri="{FF2B5EF4-FFF2-40B4-BE49-F238E27FC236}">
              <a16:creationId xmlns:a16="http://schemas.microsoft.com/office/drawing/2014/main" id="{D2ED8DFE-8A0F-4D68-B825-22BAC2B9D4D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3" name="Text Box 30">
          <a:extLst>
            <a:ext uri="{FF2B5EF4-FFF2-40B4-BE49-F238E27FC236}">
              <a16:creationId xmlns:a16="http://schemas.microsoft.com/office/drawing/2014/main" id="{30F84167-428E-47D9-AE81-A3F55E6720B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4" name="Text Box 31">
          <a:extLst>
            <a:ext uri="{FF2B5EF4-FFF2-40B4-BE49-F238E27FC236}">
              <a16:creationId xmlns:a16="http://schemas.microsoft.com/office/drawing/2014/main" id="{C662F4BE-9819-46D0-AC5F-790554CF413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5" name="Text Box 32">
          <a:extLst>
            <a:ext uri="{FF2B5EF4-FFF2-40B4-BE49-F238E27FC236}">
              <a16:creationId xmlns:a16="http://schemas.microsoft.com/office/drawing/2014/main" id="{32FBE346-BF4D-4257-BFE1-B13BF1EB7B1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6" name="Text Box 33">
          <a:extLst>
            <a:ext uri="{FF2B5EF4-FFF2-40B4-BE49-F238E27FC236}">
              <a16:creationId xmlns:a16="http://schemas.microsoft.com/office/drawing/2014/main" id="{91BF66C0-3948-4D44-90DF-55F41CCB908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7" name="Text Box 34">
          <a:extLst>
            <a:ext uri="{FF2B5EF4-FFF2-40B4-BE49-F238E27FC236}">
              <a16:creationId xmlns:a16="http://schemas.microsoft.com/office/drawing/2014/main" id="{5993BE0C-3227-4E42-B4EA-2B638369897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8" name="Text Box 35">
          <a:extLst>
            <a:ext uri="{FF2B5EF4-FFF2-40B4-BE49-F238E27FC236}">
              <a16:creationId xmlns:a16="http://schemas.microsoft.com/office/drawing/2014/main" id="{48111898-5D1C-4308-9BAB-9EE2148C9B9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89" name="Text Box 36">
          <a:extLst>
            <a:ext uri="{FF2B5EF4-FFF2-40B4-BE49-F238E27FC236}">
              <a16:creationId xmlns:a16="http://schemas.microsoft.com/office/drawing/2014/main" id="{856219EF-9196-4BE3-ACDF-7FE2A822EED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0" name="Text Box 37">
          <a:extLst>
            <a:ext uri="{FF2B5EF4-FFF2-40B4-BE49-F238E27FC236}">
              <a16:creationId xmlns:a16="http://schemas.microsoft.com/office/drawing/2014/main" id="{70521FB9-FE30-497C-831E-ECCF096275D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1" name="Text Box 38">
          <a:extLst>
            <a:ext uri="{FF2B5EF4-FFF2-40B4-BE49-F238E27FC236}">
              <a16:creationId xmlns:a16="http://schemas.microsoft.com/office/drawing/2014/main" id="{6376DD5F-DFBE-47AF-8143-909185FE167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2" name="Text Box 39">
          <a:extLst>
            <a:ext uri="{FF2B5EF4-FFF2-40B4-BE49-F238E27FC236}">
              <a16:creationId xmlns:a16="http://schemas.microsoft.com/office/drawing/2014/main" id="{C99DDD7F-3C13-49CB-829E-C3B034128428}"/>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3" name="Text Box 40">
          <a:extLst>
            <a:ext uri="{FF2B5EF4-FFF2-40B4-BE49-F238E27FC236}">
              <a16:creationId xmlns:a16="http://schemas.microsoft.com/office/drawing/2014/main" id="{53C6418E-910A-4285-A70B-6B348BB5D18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4" name="Text Box 41">
          <a:extLst>
            <a:ext uri="{FF2B5EF4-FFF2-40B4-BE49-F238E27FC236}">
              <a16:creationId xmlns:a16="http://schemas.microsoft.com/office/drawing/2014/main" id="{D0EF23B6-1766-4441-B3D4-3A096036610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5" name="Text Box 42">
          <a:extLst>
            <a:ext uri="{FF2B5EF4-FFF2-40B4-BE49-F238E27FC236}">
              <a16:creationId xmlns:a16="http://schemas.microsoft.com/office/drawing/2014/main" id="{5B81E481-0D4E-4708-89C1-0D5BCD7F1E4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6" name="Text Box 43">
          <a:extLst>
            <a:ext uri="{FF2B5EF4-FFF2-40B4-BE49-F238E27FC236}">
              <a16:creationId xmlns:a16="http://schemas.microsoft.com/office/drawing/2014/main" id="{C3EBDF73-D451-4C03-8E88-E94E49FFB36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7" name="Text Box 44">
          <a:extLst>
            <a:ext uri="{FF2B5EF4-FFF2-40B4-BE49-F238E27FC236}">
              <a16:creationId xmlns:a16="http://schemas.microsoft.com/office/drawing/2014/main" id="{F6572F7F-1DD3-443E-9583-D78C7D323D4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8" name="Text Box 45">
          <a:extLst>
            <a:ext uri="{FF2B5EF4-FFF2-40B4-BE49-F238E27FC236}">
              <a16:creationId xmlns:a16="http://schemas.microsoft.com/office/drawing/2014/main" id="{D6D65DEE-C12E-4526-8AF7-63AFC7894E4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699" name="Text Box 46">
          <a:extLst>
            <a:ext uri="{FF2B5EF4-FFF2-40B4-BE49-F238E27FC236}">
              <a16:creationId xmlns:a16="http://schemas.microsoft.com/office/drawing/2014/main" id="{48A351BB-BBED-4ADA-9D7E-5DEF099353A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0" name="Text Box 47">
          <a:extLst>
            <a:ext uri="{FF2B5EF4-FFF2-40B4-BE49-F238E27FC236}">
              <a16:creationId xmlns:a16="http://schemas.microsoft.com/office/drawing/2014/main" id="{6EEE1E5D-C11D-4435-A0EB-4FB4480C4CBF}"/>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1" name="Text Box 48">
          <a:extLst>
            <a:ext uri="{FF2B5EF4-FFF2-40B4-BE49-F238E27FC236}">
              <a16:creationId xmlns:a16="http://schemas.microsoft.com/office/drawing/2014/main" id="{C3395280-51FF-4D43-BF45-08D05DC5DF5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2" name="Text Box 49">
          <a:extLst>
            <a:ext uri="{FF2B5EF4-FFF2-40B4-BE49-F238E27FC236}">
              <a16:creationId xmlns:a16="http://schemas.microsoft.com/office/drawing/2014/main" id="{B3BB24D1-553A-4BD0-9730-69563C6C0BDD}"/>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3" name="Text Box 50">
          <a:extLst>
            <a:ext uri="{FF2B5EF4-FFF2-40B4-BE49-F238E27FC236}">
              <a16:creationId xmlns:a16="http://schemas.microsoft.com/office/drawing/2014/main" id="{4AB71AE7-9223-42E3-8184-652E2CDDDD99}"/>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4" name="Text Box 51">
          <a:extLst>
            <a:ext uri="{FF2B5EF4-FFF2-40B4-BE49-F238E27FC236}">
              <a16:creationId xmlns:a16="http://schemas.microsoft.com/office/drawing/2014/main" id="{F0339FD3-0233-4306-B99C-6EBCA4773EE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5" name="Text Box 52">
          <a:extLst>
            <a:ext uri="{FF2B5EF4-FFF2-40B4-BE49-F238E27FC236}">
              <a16:creationId xmlns:a16="http://schemas.microsoft.com/office/drawing/2014/main" id="{B9D1C782-1D2B-48EE-B2E4-E7DC5CAF253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6" name="Text Box 53">
          <a:extLst>
            <a:ext uri="{FF2B5EF4-FFF2-40B4-BE49-F238E27FC236}">
              <a16:creationId xmlns:a16="http://schemas.microsoft.com/office/drawing/2014/main" id="{CAD36FE9-01A9-45B9-886A-24F0BCB0007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7" name="Text Box 54">
          <a:extLst>
            <a:ext uri="{FF2B5EF4-FFF2-40B4-BE49-F238E27FC236}">
              <a16:creationId xmlns:a16="http://schemas.microsoft.com/office/drawing/2014/main" id="{5A1EB2E6-BD08-4704-9B2C-3BEEE22E81C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8" name="Text Box 55">
          <a:extLst>
            <a:ext uri="{FF2B5EF4-FFF2-40B4-BE49-F238E27FC236}">
              <a16:creationId xmlns:a16="http://schemas.microsoft.com/office/drawing/2014/main" id="{27B9BB46-7768-4A9A-B963-2586B4EDD16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09" name="Text Box 56">
          <a:extLst>
            <a:ext uri="{FF2B5EF4-FFF2-40B4-BE49-F238E27FC236}">
              <a16:creationId xmlns:a16="http://schemas.microsoft.com/office/drawing/2014/main" id="{FEA2D4CB-FC47-4A66-BB44-BBE2B3C3131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0" name="Text Box 57">
          <a:extLst>
            <a:ext uri="{FF2B5EF4-FFF2-40B4-BE49-F238E27FC236}">
              <a16:creationId xmlns:a16="http://schemas.microsoft.com/office/drawing/2014/main" id="{C83CED81-7400-4464-941D-4F10B817C9C5}"/>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1" name="Text Box 58">
          <a:extLst>
            <a:ext uri="{FF2B5EF4-FFF2-40B4-BE49-F238E27FC236}">
              <a16:creationId xmlns:a16="http://schemas.microsoft.com/office/drawing/2014/main" id="{A516FC54-F3ED-47D3-8C5F-38838506D44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2" name="Text Box 59">
          <a:extLst>
            <a:ext uri="{FF2B5EF4-FFF2-40B4-BE49-F238E27FC236}">
              <a16:creationId xmlns:a16="http://schemas.microsoft.com/office/drawing/2014/main" id="{CA076889-E570-48E6-BCB5-D53D6434EF0A}"/>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3" name="Text Box 60">
          <a:extLst>
            <a:ext uri="{FF2B5EF4-FFF2-40B4-BE49-F238E27FC236}">
              <a16:creationId xmlns:a16="http://schemas.microsoft.com/office/drawing/2014/main" id="{E44A4BE7-D8E6-42B1-B4A0-47276F93E0EE}"/>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4" name="Text Box 61">
          <a:extLst>
            <a:ext uri="{FF2B5EF4-FFF2-40B4-BE49-F238E27FC236}">
              <a16:creationId xmlns:a16="http://schemas.microsoft.com/office/drawing/2014/main" id="{26A755D7-FA89-4391-8270-A8FC255380D6}"/>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5" name="Text Box 62">
          <a:extLst>
            <a:ext uri="{FF2B5EF4-FFF2-40B4-BE49-F238E27FC236}">
              <a16:creationId xmlns:a16="http://schemas.microsoft.com/office/drawing/2014/main" id="{CF6A95B1-308B-4F62-97A4-4B0ACB570C3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6" name="Text Box 63">
          <a:extLst>
            <a:ext uri="{FF2B5EF4-FFF2-40B4-BE49-F238E27FC236}">
              <a16:creationId xmlns:a16="http://schemas.microsoft.com/office/drawing/2014/main" id="{9FCCCC5B-57A2-4226-B015-B0B0A8CA14D1}"/>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7" name="Text Box 64">
          <a:extLst>
            <a:ext uri="{FF2B5EF4-FFF2-40B4-BE49-F238E27FC236}">
              <a16:creationId xmlns:a16="http://schemas.microsoft.com/office/drawing/2014/main" id="{75D95135-C2A7-40CD-886C-DC61CF8A15B4}"/>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8" name="Text Box 65">
          <a:extLst>
            <a:ext uri="{FF2B5EF4-FFF2-40B4-BE49-F238E27FC236}">
              <a16:creationId xmlns:a16="http://schemas.microsoft.com/office/drawing/2014/main" id="{A8C38E3E-867C-4A2D-859D-BC98ACEBB552}"/>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19" name="Text Box 66">
          <a:extLst>
            <a:ext uri="{FF2B5EF4-FFF2-40B4-BE49-F238E27FC236}">
              <a16:creationId xmlns:a16="http://schemas.microsoft.com/office/drawing/2014/main" id="{1428B3C6-F958-4F4F-94CC-6F780A5373C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20" name="Text Box 67">
          <a:extLst>
            <a:ext uri="{FF2B5EF4-FFF2-40B4-BE49-F238E27FC236}">
              <a16:creationId xmlns:a16="http://schemas.microsoft.com/office/drawing/2014/main" id="{7F863067-E080-4698-994F-34A3F89A0033}"/>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21" name="Text Box 30">
          <a:extLst>
            <a:ext uri="{FF2B5EF4-FFF2-40B4-BE49-F238E27FC236}">
              <a16:creationId xmlns:a16="http://schemas.microsoft.com/office/drawing/2014/main" id="{2E606434-AF3C-4B43-88F9-44D787982440}"/>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22" name="Text Box 31">
          <a:extLst>
            <a:ext uri="{FF2B5EF4-FFF2-40B4-BE49-F238E27FC236}">
              <a16:creationId xmlns:a16="http://schemas.microsoft.com/office/drawing/2014/main" id="{F5E3EF06-0A61-484C-BB7F-F0885593ADD7}"/>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131</xdr:row>
      <xdr:rowOff>0</xdr:rowOff>
    </xdr:from>
    <xdr:to>
      <xdr:col>2</xdr:col>
      <xdr:colOff>76200</xdr:colOff>
      <xdr:row>134</xdr:row>
      <xdr:rowOff>57150</xdr:rowOff>
    </xdr:to>
    <xdr:sp macro="" textlink="">
      <xdr:nvSpPr>
        <xdr:cNvPr id="5723" name="Text Box 32">
          <a:extLst>
            <a:ext uri="{FF2B5EF4-FFF2-40B4-BE49-F238E27FC236}">
              <a16:creationId xmlns:a16="http://schemas.microsoft.com/office/drawing/2014/main" id="{A2FC7265-26AB-4474-B32F-003D55B498FB}"/>
            </a:ext>
          </a:extLst>
        </xdr:cNvPr>
        <xdr:cNvSpPr txBox="1">
          <a:spLocks noChangeArrowheads="1"/>
        </xdr:cNvSpPr>
      </xdr:nvSpPr>
      <xdr:spPr bwMode="auto">
        <a:xfrm>
          <a:off x="4552950" y="65827275"/>
          <a:ext cx="762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131</xdr:row>
      <xdr:rowOff>0</xdr:rowOff>
    </xdr:from>
    <xdr:ext cx="76200" cy="209550"/>
    <xdr:sp macro="" textlink="">
      <xdr:nvSpPr>
        <xdr:cNvPr id="5724" name="Text Box 17">
          <a:extLst>
            <a:ext uri="{FF2B5EF4-FFF2-40B4-BE49-F238E27FC236}">
              <a16:creationId xmlns:a16="http://schemas.microsoft.com/office/drawing/2014/main" id="{811ECBBA-A783-4E64-BEFF-CB3AAC2B020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25" name="Text Box 18">
          <a:extLst>
            <a:ext uri="{FF2B5EF4-FFF2-40B4-BE49-F238E27FC236}">
              <a16:creationId xmlns:a16="http://schemas.microsoft.com/office/drawing/2014/main" id="{B0A9EFEB-7C90-4518-B121-D3A831ED928D}"/>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26" name="Text Box 19">
          <a:extLst>
            <a:ext uri="{FF2B5EF4-FFF2-40B4-BE49-F238E27FC236}">
              <a16:creationId xmlns:a16="http://schemas.microsoft.com/office/drawing/2014/main" id="{3081CB75-F81D-428C-A1C1-3B2EF638D07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27" name="Text Box 20">
          <a:extLst>
            <a:ext uri="{FF2B5EF4-FFF2-40B4-BE49-F238E27FC236}">
              <a16:creationId xmlns:a16="http://schemas.microsoft.com/office/drawing/2014/main" id="{715493F4-3AF9-49E8-94CD-5376C98DD26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28" name="Text Box 21">
          <a:extLst>
            <a:ext uri="{FF2B5EF4-FFF2-40B4-BE49-F238E27FC236}">
              <a16:creationId xmlns:a16="http://schemas.microsoft.com/office/drawing/2014/main" id="{2DBC6F95-7767-4637-A6F2-F21134F98961}"/>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29" name="Text Box 22">
          <a:extLst>
            <a:ext uri="{FF2B5EF4-FFF2-40B4-BE49-F238E27FC236}">
              <a16:creationId xmlns:a16="http://schemas.microsoft.com/office/drawing/2014/main" id="{01B3BB37-225F-4CFD-BB7F-974D13234749}"/>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0" name="Text Box 23">
          <a:extLst>
            <a:ext uri="{FF2B5EF4-FFF2-40B4-BE49-F238E27FC236}">
              <a16:creationId xmlns:a16="http://schemas.microsoft.com/office/drawing/2014/main" id="{C78A89E7-18C8-4D77-9AB9-F895F8DB445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1" name="Text Box 24">
          <a:extLst>
            <a:ext uri="{FF2B5EF4-FFF2-40B4-BE49-F238E27FC236}">
              <a16:creationId xmlns:a16="http://schemas.microsoft.com/office/drawing/2014/main" id="{4E4A3544-9E48-4A34-B8E7-08A974503394}"/>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2" name="Text Box 25">
          <a:extLst>
            <a:ext uri="{FF2B5EF4-FFF2-40B4-BE49-F238E27FC236}">
              <a16:creationId xmlns:a16="http://schemas.microsoft.com/office/drawing/2014/main" id="{0130C7DD-65B4-423B-996D-7F3D21D0582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3" name="Text Box 26">
          <a:extLst>
            <a:ext uri="{FF2B5EF4-FFF2-40B4-BE49-F238E27FC236}">
              <a16:creationId xmlns:a16="http://schemas.microsoft.com/office/drawing/2014/main" id="{883A2EB2-B5FE-4FD4-A766-C6D364546779}"/>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4" name="Text Box 27">
          <a:extLst>
            <a:ext uri="{FF2B5EF4-FFF2-40B4-BE49-F238E27FC236}">
              <a16:creationId xmlns:a16="http://schemas.microsoft.com/office/drawing/2014/main" id="{2E5675BF-3BFE-4E87-8143-E6C2FA2BB93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5" name="Text Box 28">
          <a:extLst>
            <a:ext uri="{FF2B5EF4-FFF2-40B4-BE49-F238E27FC236}">
              <a16:creationId xmlns:a16="http://schemas.microsoft.com/office/drawing/2014/main" id="{C35AB50B-EE95-4430-9ED3-6B9DB1CA749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6" name="Text Box 29">
          <a:extLst>
            <a:ext uri="{FF2B5EF4-FFF2-40B4-BE49-F238E27FC236}">
              <a16:creationId xmlns:a16="http://schemas.microsoft.com/office/drawing/2014/main" id="{7ADBF033-E6F9-4DAD-8407-7F0D6A6214BC}"/>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7" name="Text Box 30">
          <a:extLst>
            <a:ext uri="{FF2B5EF4-FFF2-40B4-BE49-F238E27FC236}">
              <a16:creationId xmlns:a16="http://schemas.microsoft.com/office/drawing/2014/main" id="{1AF6254B-8193-4545-A729-9FE15C12EEE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8" name="Text Box 31">
          <a:extLst>
            <a:ext uri="{FF2B5EF4-FFF2-40B4-BE49-F238E27FC236}">
              <a16:creationId xmlns:a16="http://schemas.microsoft.com/office/drawing/2014/main" id="{C25776D4-F781-48F1-ADDC-428CA50DB2F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39" name="Text Box 32">
          <a:extLst>
            <a:ext uri="{FF2B5EF4-FFF2-40B4-BE49-F238E27FC236}">
              <a16:creationId xmlns:a16="http://schemas.microsoft.com/office/drawing/2014/main" id="{6EDF5C1C-F216-4707-961A-05D690F5FDA2}"/>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0" name="Text Box 33">
          <a:extLst>
            <a:ext uri="{FF2B5EF4-FFF2-40B4-BE49-F238E27FC236}">
              <a16:creationId xmlns:a16="http://schemas.microsoft.com/office/drawing/2014/main" id="{BF4ECDD9-6EE4-49D1-80FB-7FC6EE469452}"/>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1" name="Text Box 34">
          <a:extLst>
            <a:ext uri="{FF2B5EF4-FFF2-40B4-BE49-F238E27FC236}">
              <a16:creationId xmlns:a16="http://schemas.microsoft.com/office/drawing/2014/main" id="{620157FE-7733-410F-95B4-7CCC28C06364}"/>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2" name="Text Box 35">
          <a:extLst>
            <a:ext uri="{FF2B5EF4-FFF2-40B4-BE49-F238E27FC236}">
              <a16:creationId xmlns:a16="http://schemas.microsoft.com/office/drawing/2014/main" id="{1BCD9323-8934-47F8-B7EE-8D0393C1B1D2}"/>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3" name="Text Box 36">
          <a:extLst>
            <a:ext uri="{FF2B5EF4-FFF2-40B4-BE49-F238E27FC236}">
              <a16:creationId xmlns:a16="http://schemas.microsoft.com/office/drawing/2014/main" id="{B9D305BB-A087-42C9-ABA8-908896532B3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4" name="Text Box 37">
          <a:extLst>
            <a:ext uri="{FF2B5EF4-FFF2-40B4-BE49-F238E27FC236}">
              <a16:creationId xmlns:a16="http://schemas.microsoft.com/office/drawing/2014/main" id="{0550E937-7CD9-4E81-849B-5F22B5B912F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5" name="Text Box 38">
          <a:extLst>
            <a:ext uri="{FF2B5EF4-FFF2-40B4-BE49-F238E27FC236}">
              <a16:creationId xmlns:a16="http://schemas.microsoft.com/office/drawing/2014/main" id="{869A9B9C-0530-4514-A707-20DB2421C86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6" name="Text Box 39">
          <a:extLst>
            <a:ext uri="{FF2B5EF4-FFF2-40B4-BE49-F238E27FC236}">
              <a16:creationId xmlns:a16="http://schemas.microsoft.com/office/drawing/2014/main" id="{7EC7C48C-DF59-4B5D-8496-757004536CCC}"/>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7" name="Text Box 40">
          <a:extLst>
            <a:ext uri="{FF2B5EF4-FFF2-40B4-BE49-F238E27FC236}">
              <a16:creationId xmlns:a16="http://schemas.microsoft.com/office/drawing/2014/main" id="{BB86AA50-E0BC-4A43-845D-90FFEC09F8C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8" name="Text Box 41">
          <a:extLst>
            <a:ext uri="{FF2B5EF4-FFF2-40B4-BE49-F238E27FC236}">
              <a16:creationId xmlns:a16="http://schemas.microsoft.com/office/drawing/2014/main" id="{4F3D09E2-2682-4531-B539-0980CB5BF351}"/>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49" name="Text Box 42">
          <a:extLst>
            <a:ext uri="{FF2B5EF4-FFF2-40B4-BE49-F238E27FC236}">
              <a16:creationId xmlns:a16="http://schemas.microsoft.com/office/drawing/2014/main" id="{EFDE6E58-5EB8-4E04-A67E-066B86139EB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0" name="Text Box 43">
          <a:extLst>
            <a:ext uri="{FF2B5EF4-FFF2-40B4-BE49-F238E27FC236}">
              <a16:creationId xmlns:a16="http://schemas.microsoft.com/office/drawing/2014/main" id="{1F2E51C2-A43E-4BA6-A5DA-A140E42D71F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1" name="Text Box 44">
          <a:extLst>
            <a:ext uri="{FF2B5EF4-FFF2-40B4-BE49-F238E27FC236}">
              <a16:creationId xmlns:a16="http://schemas.microsoft.com/office/drawing/2014/main" id="{4D3EEC6F-B539-4884-94C2-79FF5012D9E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2" name="Text Box 45">
          <a:extLst>
            <a:ext uri="{FF2B5EF4-FFF2-40B4-BE49-F238E27FC236}">
              <a16:creationId xmlns:a16="http://schemas.microsoft.com/office/drawing/2014/main" id="{A9C3630B-8546-4518-BD8A-314E9967DE11}"/>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3" name="Text Box 46">
          <a:extLst>
            <a:ext uri="{FF2B5EF4-FFF2-40B4-BE49-F238E27FC236}">
              <a16:creationId xmlns:a16="http://schemas.microsoft.com/office/drawing/2014/main" id="{D85254FE-1C66-446E-AE12-55E339E1DD02}"/>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4" name="Text Box 47">
          <a:extLst>
            <a:ext uri="{FF2B5EF4-FFF2-40B4-BE49-F238E27FC236}">
              <a16:creationId xmlns:a16="http://schemas.microsoft.com/office/drawing/2014/main" id="{595CF4EA-833A-481A-81E2-FC0AA0FB8ABD}"/>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5" name="Text Box 48">
          <a:extLst>
            <a:ext uri="{FF2B5EF4-FFF2-40B4-BE49-F238E27FC236}">
              <a16:creationId xmlns:a16="http://schemas.microsoft.com/office/drawing/2014/main" id="{3DF66096-8B5E-4DAC-9E81-2323356CCDD2}"/>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6" name="Text Box 49">
          <a:extLst>
            <a:ext uri="{FF2B5EF4-FFF2-40B4-BE49-F238E27FC236}">
              <a16:creationId xmlns:a16="http://schemas.microsoft.com/office/drawing/2014/main" id="{AB39EA8A-22C4-43B9-8835-2DA0C17F240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7" name="Text Box 50">
          <a:extLst>
            <a:ext uri="{FF2B5EF4-FFF2-40B4-BE49-F238E27FC236}">
              <a16:creationId xmlns:a16="http://schemas.microsoft.com/office/drawing/2014/main" id="{D59A3933-BACA-4901-A6C6-CCB7159EC8C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8" name="Text Box 51">
          <a:extLst>
            <a:ext uri="{FF2B5EF4-FFF2-40B4-BE49-F238E27FC236}">
              <a16:creationId xmlns:a16="http://schemas.microsoft.com/office/drawing/2014/main" id="{61F8B27E-CB15-4A79-8A23-D49103E4207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59" name="Text Box 52">
          <a:extLst>
            <a:ext uri="{FF2B5EF4-FFF2-40B4-BE49-F238E27FC236}">
              <a16:creationId xmlns:a16="http://schemas.microsoft.com/office/drawing/2014/main" id="{99C73681-3730-4983-876B-64BB826A0B1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0" name="Text Box 53">
          <a:extLst>
            <a:ext uri="{FF2B5EF4-FFF2-40B4-BE49-F238E27FC236}">
              <a16:creationId xmlns:a16="http://schemas.microsoft.com/office/drawing/2014/main" id="{E90D02C0-5F10-4436-A63C-09F70E863BB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1" name="Text Box 54">
          <a:extLst>
            <a:ext uri="{FF2B5EF4-FFF2-40B4-BE49-F238E27FC236}">
              <a16:creationId xmlns:a16="http://schemas.microsoft.com/office/drawing/2014/main" id="{C023CC9A-CEEA-4101-A599-7651E2A7FF9D}"/>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2" name="Text Box 55">
          <a:extLst>
            <a:ext uri="{FF2B5EF4-FFF2-40B4-BE49-F238E27FC236}">
              <a16:creationId xmlns:a16="http://schemas.microsoft.com/office/drawing/2014/main" id="{C2CD65D8-81E5-4E7F-B36B-7CB38013F46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3" name="Text Box 56">
          <a:extLst>
            <a:ext uri="{FF2B5EF4-FFF2-40B4-BE49-F238E27FC236}">
              <a16:creationId xmlns:a16="http://schemas.microsoft.com/office/drawing/2014/main" id="{13F1ACBE-89B1-4BDF-B732-E1822CC3A34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4" name="Text Box 57">
          <a:extLst>
            <a:ext uri="{FF2B5EF4-FFF2-40B4-BE49-F238E27FC236}">
              <a16:creationId xmlns:a16="http://schemas.microsoft.com/office/drawing/2014/main" id="{90EC4BD4-E280-4359-B534-8D030977A041}"/>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5" name="Text Box 58">
          <a:extLst>
            <a:ext uri="{FF2B5EF4-FFF2-40B4-BE49-F238E27FC236}">
              <a16:creationId xmlns:a16="http://schemas.microsoft.com/office/drawing/2014/main" id="{AA6CC617-6484-446D-B2DB-EF3D7B88C53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6" name="Text Box 59">
          <a:extLst>
            <a:ext uri="{FF2B5EF4-FFF2-40B4-BE49-F238E27FC236}">
              <a16:creationId xmlns:a16="http://schemas.microsoft.com/office/drawing/2014/main" id="{B0C18DED-6314-439F-A0F0-1A58BE141CB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7" name="Text Box 60">
          <a:extLst>
            <a:ext uri="{FF2B5EF4-FFF2-40B4-BE49-F238E27FC236}">
              <a16:creationId xmlns:a16="http://schemas.microsoft.com/office/drawing/2014/main" id="{3A59B8DB-1FEE-4EB2-8E56-540E9CDA543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8" name="Text Box 61">
          <a:extLst>
            <a:ext uri="{FF2B5EF4-FFF2-40B4-BE49-F238E27FC236}">
              <a16:creationId xmlns:a16="http://schemas.microsoft.com/office/drawing/2014/main" id="{8DC31AC5-6722-4E4E-A2E8-25C4D7339CC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69" name="Text Box 62">
          <a:extLst>
            <a:ext uri="{FF2B5EF4-FFF2-40B4-BE49-F238E27FC236}">
              <a16:creationId xmlns:a16="http://schemas.microsoft.com/office/drawing/2014/main" id="{E2D6DC06-F677-408D-9539-8065D014B544}"/>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0" name="Text Box 63">
          <a:extLst>
            <a:ext uri="{FF2B5EF4-FFF2-40B4-BE49-F238E27FC236}">
              <a16:creationId xmlns:a16="http://schemas.microsoft.com/office/drawing/2014/main" id="{98AD799D-5F73-47CD-9835-80DCC5C9F98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1" name="Text Box 64">
          <a:extLst>
            <a:ext uri="{FF2B5EF4-FFF2-40B4-BE49-F238E27FC236}">
              <a16:creationId xmlns:a16="http://schemas.microsoft.com/office/drawing/2014/main" id="{94F5E29B-FE88-4F85-9104-5CDC796F562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2" name="Text Box 65">
          <a:extLst>
            <a:ext uri="{FF2B5EF4-FFF2-40B4-BE49-F238E27FC236}">
              <a16:creationId xmlns:a16="http://schemas.microsoft.com/office/drawing/2014/main" id="{55821A0B-56F3-4E26-8063-1E34D958B52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3" name="Text Box 66">
          <a:extLst>
            <a:ext uri="{FF2B5EF4-FFF2-40B4-BE49-F238E27FC236}">
              <a16:creationId xmlns:a16="http://schemas.microsoft.com/office/drawing/2014/main" id="{786C14EA-C1AD-4673-BF9C-4992409BBDB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4" name="Text Box 67">
          <a:extLst>
            <a:ext uri="{FF2B5EF4-FFF2-40B4-BE49-F238E27FC236}">
              <a16:creationId xmlns:a16="http://schemas.microsoft.com/office/drawing/2014/main" id="{89200397-2776-473F-B551-A5A359CF35FD}"/>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5" name="Text Box 17">
          <a:extLst>
            <a:ext uri="{FF2B5EF4-FFF2-40B4-BE49-F238E27FC236}">
              <a16:creationId xmlns:a16="http://schemas.microsoft.com/office/drawing/2014/main" id="{50B9DCFD-1391-40F2-BEE5-54B9F9971F3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6" name="Text Box 18">
          <a:extLst>
            <a:ext uri="{FF2B5EF4-FFF2-40B4-BE49-F238E27FC236}">
              <a16:creationId xmlns:a16="http://schemas.microsoft.com/office/drawing/2014/main" id="{F6EFD1AC-3DF5-49B8-8E00-440F0987036B}"/>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7" name="Text Box 19">
          <a:extLst>
            <a:ext uri="{FF2B5EF4-FFF2-40B4-BE49-F238E27FC236}">
              <a16:creationId xmlns:a16="http://schemas.microsoft.com/office/drawing/2014/main" id="{95F564B3-CE56-4D41-99CC-EF5099E81F8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8" name="Text Box 20">
          <a:extLst>
            <a:ext uri="{FF2B5EF4-FFF2-40B4-BE49-F238E27FC236}">
              <a16:creationId xmlns:a16="http://schemas.microsoft.com/office/drawing/2014/main" id="{8180DC79-C321-4133-A38D-C812FE8AD5EC}"/>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79" name="Text Box 21">
          <a:extLst>
            <a:ext uri="{FF2B5EF4-FFF2-40B4-BE49-F238E27FC236}">
              <a16:creationId xmlns:a16="http://schemas.microsoft.com/office/drawing/2014/main" id="{77AACB65-05F3-4C45-9A9A-F475A7EAEDC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0" name="Text Box 22">
          <a:extLst>
            <a:ext uri="{FF2B5EF4-FFF2-40B4-BE49-F238E27FC236}">
              <a16:creationId xmlns:a16="http://schemas.microsoft.com/office/drawing/2014/main" id="{2394F3C2-81A6-48E1-B0A1-9153B9E0730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1" name="Text Box 23">
          <a:extLst>
            <a:ext uri="{FF2B5EF4-FFF2-40B4-BE49-F238E27FC236}">
              <a16:creationId xmlns:a16="http://schemas.microsoft.com/office/drawing/2014/main" id="{F5E8610F-31CA-4E28-850D-7512E956537F}"/>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2" name="Text Box 24">
          <a:extLst>
            <a:ext uri="{FF2B5EF4-FFF2-40B4-BE49-F238E27FC236}">
              <a16:creationId xmlns:a16="http://schemas.microsoft.com/office/drawing/2014/main" id="{C0C6723A-E1C1-42FB-8717-3E0CE6B73754}"/>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3" name="Text Box 25">
          <a:extLst>
            <a:ext uri="{FF2B5EF4-FFF2-40B4-BE49-F238E27FC236}">
              <a16:creationId xmlns:a16="http://schemas.microsoft.com/office/drawing/2014/main" id="{CAD8A560-B8F6-4205-A49E-1EE8693F7D5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4" name="Text Box 26">
          <a:extLst>
            <a:ext uri="{FF2B5EF4-FFF2-40B4-BE49-F238E27FC236}">
              <a16:creationId xmlns:a16="http://schemas.microsoft.com/office/drawing/2014/main" id="{F5DFDCF1-933E-4847-A491-30E1697A446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5" name="Text Box 27">
          <a:extLst>
            <a:ext uri="{FF2B5EF4-FFF2-40B4-BE49-F238E27FC236}">
              <a16:creationId xmlns:a16="http://schemas.microsoft.com/office/drawing/2014/main" id="{CD9DAE5A-7866-4A16-B8FD-FE30923585F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6" name="Text Box 28">
          <a:extLst>
            <a:ext uri="{FF2B5EF4-FFF2-40B4-BE49-F238E27FC236}">
              <a16:creationId xmlns:a16="http://schemas.microsoft.com/office/drawing/2014/main" id="{E5B341C1-C00C-4CD4-9674-3D93A6B1421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7" name="Text Box 29">
          <a:extLst>
            <a:ext uri="{FF2B5EF4-FFF2-40B4-BE49-F238E27FC236}">
              <a16:creationId xmlns:a16="http://schemas.microsoft.com/office/drawing/2014/main" id="{716C03F7-83FE-4DD4-ABD5-0C5AD558A52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8" name="Text Box 30">
          <a:extLst>
            <a:ext uri="{FF2B5EF4-FFF2-40B4-BE49-F238E27FC236}">
              <a16:creationId xmlns:a16="http://schemas.microsoft.com/office/drawing/2014/main" id="{84F4DC83-4930-4FF4-9A94-95AA6D4B214F}"/>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89" name="Text Box 31">
          <a:extLst>
            <a:ext uri="{FF2B5EF4-FFF2-40B4-BE49-F238E27FC236}">
              <a16:creationId xmlns:a16="http://schemas.microsoft.com/office/drawing/2014/main" id="{CC1B9108-616A-4616-A1E8-3BFA001890C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0" name="Text Box 32">
          <a:extLst>
            <a:ext uri="{FF2B5EF4-FFF2-40B4-BE49-F238E27FC236}">
              <a16:creationId xmlns:a16="http://schemas.microsoft.com/office/drawing/2014/main" id="{D6174599-84F9-402D-8391-ACCE1249604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1" name="Text Box 33">
          <a:extLst>
            <a:ext uri="{FF2B5EF4-FFF2-40B4-BE49-F238E27FC236}">
              <a16:creationId xmlns:a16="http://schemas.microsoft.com/office/drawing/2014/main" id="{7AC0167E-975C-47D6-9A73-AD3EE148B24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2" name="Text Box 34">
          <a:extLst>
            <a:ext uri="{FF2B5EF4-FFF2-40B4-BE49-F238E27FC236}">
              <a16:creationId xmlns:a16="http://schemas.microsoft.com/office/drawing/2014/main" id="{37EEE67A-DD5C-4B07-8D80-C09689271E1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3" name="Text Box 35">
          <a:extLst>
            <a:ext uri="{FF2B5EF4-FFF2-40B4-BE49-F238E27FC236}">
              <a16:creationId xmlns:a16="http://schemas.microsoft.com/office/drawing/2014/main" id="{611FAE40-F4AE-45D0-A247-9C9E3DC5480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4" name="Text Box 36">
          <a:extLst>
            <a:ext uri="{FF2B5EF4-FFF2-40B4-BE49-F238E27FC236}">
              <a16:creationId xmlns:a16="http://schemas.microsoft.com/office/drawing/2014/main" id="{8BD34BA7-4D66-4E7F-8CC2-B94275332C0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5" name="Text Box 37">
          <a:extLst>
            <a:ext uri="{FF2B5EF4-FFF2-40B4-BE49-F238E27FC236}">
              <a16:creationId xmlns:a16="http://schemas.microsoft.com/office/drawing/2014/main" id="{27935EDB-0C4B-4DA6-B942-332EE77F3BF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6" name="Text Box 38">
          <a:extLst>
            <a:ext uri="{FF2B5EF4-FFF2-40B4-BE49-F238E27FC236}">
              <a16:creationId xmlns:a16="http://schemas.microsoft.com/office/drawing/2014/main" id="{3F983E15-E26D-4EEF-828C-8638BEED998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7" name="Text Box 39">
          <a:extLst>
            <a:ext uri="{FF2B5EF4-FFF2-40B4-BE49-F238E27FC236}">
              <a16:creationId xmlns:a16="http://schemas.microsoft.com/office/drawing/2014/main" id="{C04C63D5-7BA5-4971-AEC6-1EB09224B1C1}"/>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8" name="Text Box 40">
          <a:extLst>
            <a:ext uri="{FF2B5EF4-FFF2-40B4-BE49-F238E27FC236}">
              <a16:creationId xmlns:a16="http://schemas.microsoft.com/office/drawing/2014/main" id="{C5957558-25C8-4AB6-9E5F-15D4F63D6EB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799" name="Text Box 41">
          <a:extLst>
            <a:ext uri="{FF2B5EF4-FFF2-40B4-BE49-F238E27FC236}">
              <a16:creationId xmlns:a16="http://schemas.microsoft.com/office/drawing/2014/main" id="{2219601D-1A04-4DEF-9F6B-64D93A14A289}"/>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0" name="Text Box 42">
          <a:extLst>
            <a:ext uri="{FF2B5EF4-FFF2-40B4-BE49-F238E27FC236}">
              <a16:creationId xmlns:a16="http://schemas.microsoft.com/office/drawing/2014/main" id="{640A415A-DB16-4F37-9346-603E81123EA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1" name="Text Box 43">
          <a:extLst>
            <a:ext uri="{FF2B5EF4-FFF2-40B4-BE49-F238E27FC236}">
              <a16:creationId xmlns:a16="http://schemas.microsoft.com/office/drawing/2014/main" id="{4466B49D-42A8-476E-8222-09C278FB132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2" name="Text Box 44">
          <a:extLst>
            <a:ext uri="{FF2B5EF4-FFF2-40B4-BE49-F238E27FC236}">
              <a16:creationId xmlns:a16="http://schemas.microsoft.com/office/drawing/2014/main" id="{96B5931D-5E43-45A4-B7EC-9757C38309D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3" name="Text Box 45">
          <a:extLst>
            <a:ext uri="{FF2B5EF4-FFF2-40B4-BE49-F238E27FC236}">
              <a16:creationId xmlns:a16="http://schemas.microsoft.com/office/drawing/2014/main" id="{01663158-76FE-486E-BB41-41A532427AC0}"/>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4" name="Text Box 46">
          <a:extLst>
            <a:ext uri="{FF2B5EF4-FFF2-40B4-BE49-F238E27FC236}">
              <a16:creationId xmlns:a16="http://schemas.microsoft.com/office/drawing/2014/main" id="{35325F95-69F9-4720-AEB5-6F0CCFC818DB}"/>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5" name="Text Box 47">
          <a:extLst>
            <a:ext uri="{FF2B5EF4-FFF2-40B4-BE49-F238E27FC236}">
              <a16:creationId xmlns:a16="http://schemas.microsoft.com/office/drawing/2014/main" id="{0D1251BA-DBF2-4CEA-B7B3-532D0A619DE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6" name="Text Box 48">
          <a:extLst>
            <a:ext uri="{FF2B5EF4-FFF2-40B4-BE49-F238E27FC236}">
              <a16:creationId xmlns:a16="http://schemas.microsoft.com/office/drawing/2014/main" id="{348F1DE8-EB17-4D02-AF66-3761AC2875E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7" name="Text Box 49">
          <a:extLst>
            <a:ext uri="{FF2B5EF4-FFF2-40B4-BE49-F238E27FC236}">
              <a16:creationId xmlns:a16="http://schemas.microsoft.com/office/drawing/2014/main" id="{4B089E10-0E94-462B-A18B-7255BE2FE1A2}"/>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8" name="Text Box 50">
          <a:extLst>
            <a:ext uri="{FF2B5EF4-FFF2-40B4-BE49-F238E27FC236}">
              <a16:creationId xmlns:a16="http://schemas.microsoft.com/office/drawing/2014/main" id="{8F081E02-9429-4644-8C2D-10736AE706A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09" name="Text Box 51">
          <a:extLst>
            <a:ext uri="{FF2B5EF4-FFF2-40B4-BE49-F238E27FC236}">
              <a16:creationId xmlns:a16="http://schemas.microsoft.com/office/drawing/2014/main" id="{843E1FFC-A6C8-4AA7-A430-C40B7F32F11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0" name="Text Box 52">
          <a:extLst>
            <a:ext uri="{FF2B5EF4-FFF2-40B4-BE49-F238E27FC236}">
              <a16:creationId xmlns:a16="http://schemas.microsoft.com/office/drawing/2014/main" id="{26A1C720-F164-4F4A-96AF-BA6242D630B9}"/>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1" name="Text Box 53">
          <a:extLst>
            <a:ext uri="{FF2B5EF4-FFF2-40B4-BE49-F238E27FC236}">
              <a16:creationId xmlns:a16="http://schemas.microsoft.com/office/drawing/2014/main" id="{BD43F302-9C0F-41EF-9B39-ABF9BB92DF7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2" name="Text Box 54">
          <a:extLst>
            <a:ext uri="{FF2B5EF4-FFF2-40B4-BE49-F238E27FC236}">
              <a16:creationId xmlns:a16="http://schemas.microsoft.com/office/drawing/2014/main" id="{CE80AF1B-405C-4980-9A7B-85E632E65F7D}"/>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3" name="Text Box 55">
          <a:extLst>
            <a:ext uri="{FF2B5EF4-FFF2-40B4-BE49-F238E27FC236}">
              <a16:creationId xmlns:a16="http://schemas.microsoft.com/office/drawing/2014/main" id="{DBBB6F62-EBBF-4E01-B3A8-24C49AB158C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4" name="Text Box 56">
          <a:extLst>
            <a:ext uri="{FF2B5EF4-FFF2-40B4-BE49-F238E27FC236}">
              <a16:creationId xmlns:a16="http://schemas.microsoft.com/office/drawing/2014/main" id="{CD8DFF27-89E1-4E28-995A-B7485AB284E7}"/>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5" name="Text Box 57">
          <a:extLst>
            <a:ext uri="{FF2B5EF4-FFF2-40B4-BE49-F238E27FC236}">
              <a16:creationId xmlns:a16="http://schemas.microsoft.com/office/drawing/2014/main" id="{7F97FFE0-5CA7-42F7-A402-F0568CF4DB7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6" name="Text Box 58">
          <a:extLst>
            <a:ext uri="{FF2B5EF4-FFF2-40B4-BE49-F238E27FC236}">
              <a16:creationId xmlns:a16="http://schemas.microsoft.com/office/drawing/2014/main" id="{FE136315-0300-430C-8F31-87BFEBACFD0A}"/>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7" name="Text Box 59">
          <a:extLst>
            <a:ext uri="{FF2B5EF4-FFF2-40B4-BE49-F238E27FC236}">
              <a16:creationId xmlns:a16="http://schemas.microsoft.com/office/drawing/2014/main" id="{F8330834-6956-4D2B-8907-1AFC56AC336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8" name="Text Box 60">
          <a:extLst>
            <a:ext uri="{FF2B5EF4-FFF2-40B4-BE49-F238E27FC236}">
              <a16:creationId xmlns:a16="http://schemas.microsoft.com/office/drawing/2014/main" id="{DC1D4D4E-EA5E-4B16-A446-B0BB9B7EDA84}"/>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19" name="Text Box 61">
          <a:extLst>
            <a:ext uri="{FF2B5EF4-FFF2-40B4-BE49-F238E27FC236}">
              <a16:creationId xmlns:a16="http://schemas.microsoft.com/office/drawing/2014/main" id="{8EDA3F47-5BF6-4FAB-81D5-639E4EC6BB56}"/>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20" name="Text Box 62">
          <a:extLst>
            <a:ext uri="{FF2B5EF4-FFF2-40B4-BE49-F238E27FC236}">
              <a16:creationId xmlns:a16="http://schemas.microsoft.com/office/drawing/2014/main" id="{A1325FAD-A9F5-4F3D-908E-1A07301C7853}"/>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21" name="Text Box 63">
          <a:extLst>
            <a:ext uri="{FF2B5EF4-FFF2-40B4-BE49-F238E27FC236}">
              <a16:creationId xmlns:a16="http://schemas.microsoft.com/office/drawing/2014/main" id="{790CB790-302E-4F9F-A2EB-FDB24915907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22" name="Text Box 64">
          <a:extLst>
            <a:ext uri="{FF2B5EF4-FFF2-40B4-BE49-F238E27FC236}">
              <a16:creationId xmlns:a16="http://schemas.microsoft.com/office/drawing/2014/main" id="{12CAD0C7-D3AE-4DF0-A4D7-B9F08555697E}"/>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23" name="Text Box 65">
          <a:extLst>
            <a:ext uri="{FF2B5EF4-FFF2-40B4-BE49-F238E27FC236}">
              <a16:creationId xmlns:a16="http://schemas.microsoft.com/office/drawing/2014/main" id="{906223BB-CFC4-43CF-8AE8-C92E0EA257B8}"/>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24" name="Text Box 66">
          <a:extLst>
            <a:ext uri="{FF2B5EF4-FFF2-40B4-BE49-F238E27FC236}">
              <a16:creationId xmlns:a16="http://schemas.microsoft.com/office/drawing/2014/main" id="{ADDF6983-21B9-4FB2-A970-9503264762E5}"/>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131</xdr:row>
      <xdr:rowOff>0</xdr:rowOff>
    </xdr:from>
    <xdr:ext cx="76200" cy="209550"/>
    <xdr:sp macro="" textlink="">
      <xdr:nvSpPr>
        <xdr:cNvPr id="5825" name="Text Box 67">
          <a:extLst>
            <a:ext uri="{FF2B5EF4-FFF2-40B4-BE49-F238E27FC236}">
              <a16:creationId xmlns:a16="http://schemas.microsoft.com/office/drawing/2014/main" id="{D1977EA3-52F7-4EFB-B48B-3EDC7D561101}"/>
            </a:ext>
          </a:extLst>
        </xdr:cNvPr>
        <xdr:cNvSpPr txBox="1">
          <a:spLocks noChangeArrowheads="1"/>
        </xdr:cNvSpPr>
      </xdr:nvSpPr>
      <xdr:spPr bwMode="auto">
        <a:xfrm>
          <a:off x="4552950" y="65827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219</xdr:row>
      <xdr:rowOff>0</xdr:rowOff>
    </xdr:from>
    <xdr:ext cx="2162175" cy="0"/>
    <xdr:pic>
      <xdr:nvPicPr>
        <xdr:cNvPr id="5826" name="image1.png">
          <a:extLst>
            <a:ext uri="{FF2B5EF4-FFF2-40B4-BE49-F238E27FC236}">
              <a16:creationId xmlns:a16="http://schemas.microsoft.com/office/drawing/2014/main" id="{48F1163A-6079-4FFE-A8BD-28DDEEF5AE88}"/>
            </a:ext>
          </a:extLst>
        </xdr:cNvPr>
        <xdr:cNvPicPr preferRelativeResize="0"/>
      </xdr:nvPicPr>
      <xdr:blipFill>
        <a:blip xmlns:r="http://schemas.openxmlformats.org/officeDocument/2006/relationships" r:embed="rId1" cstate="print"/>
        <a:stretch>
          <a:fillRect/>
        </a:stretch>
      </xdr:blipFill>
      <xdr:spPr>
        <a:xfrm>
          <a:off x="390525" y="99126675"/>
          <a:ext cx="2162175" cy="0"/>
        </a:xfrm>
        <a:prstGeom prst="rect">
          <a:avLst/>
        </a:prstGeom>
        <a:noFill/>
      </xdr:spPr>
    </xdr:pic>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0"/>
  <sheetViews>
    <sheetView topLeftCell="A78" zoomScale="106" zoomScaleNormal="106" workbookViewId="0">
      <selection activeCell="B88" sqref="B88"/>
    </sheetView>
  </sheetViews>
  <sheetFormatPr baseColWidth="10" defaultColWidth="8.83203125" defaultRowHeight="12.75"/>
  <cols>
    <col min="1" max="1" width="10.1640625" customWidth="1"/>
    <col min="2" max="2" width="73" customWidth="1"/>
    <col min="3" max="3" width="8.5" bestFit="1" customWidth="1"/>
    <col min="4" max="4" width="11.1640625" bestFit="1" customWidth="1"/>
    <col min="5" max="5" width="10.83203125" bestFit="1" customWidth="1"/>
    <col min="6" max="6" width="17.33203125" bestFit="1" customWidth="1"/>
    <col min="7" max="7" width="9.83203125" bestFit="1" customWidth="1"/>
    <col min="8" max="8" width="15.6640625" bestFit="1" customWidth="1"/>
    <col min="9" max="9" width="18.1640625" style="190" bestFit="1" customWidth="1"/>
    <col min="10" max="10" width="12.33203125" bestFit="1" customWidth="1"/>
    <col min="11" max="11" width="17.33203125" customWidth="1"/>
    <col min="12" max="12" width="32.6640625" customWidth="1"/>
  </cols>
  <sheetData>
    <row r="1" spans="1:11" ht="44.1" customHeight="1"/>
    <row r="2" spans="1:11" ht="11.45" customHeight="1">
      <c r="A2" s="588" t="s">
        <v>0</v>
      </c>
      <c r="B2" s="589"/>
      <c r="C2" s="589"/>
      <c r="D2" s="589"/>
      <c r="E2" s="589"/>
      <c r="F2" s="589"/>
      <c r="G2" s="589"/>
      <c r="H2" s="589"/>
    </row>
    <row r="3" spans="1:11" ht="12.75" customHeight="1">
      <c r="A3" s="588" t="s">
        <v>1</v>
      </c>
      <c r="B3" s="589"/>
      <c r="C3" s="589"/>
      <c r="D3" s="589"/>
      <c r="E3" s="589"/>
      <c r="F3" s="589"/>
      <c r="G3" s="589"/>
      <c r="H3" s="589"/>
    </row>
    <row r="4" spans="1:11" ht="34.35" customHeight="1">
      <c r="A4" s="588" t="s">
        <v>2</v>
      </c>
      <c r="B4" s="589"/>
      <c r="C4" s="589"/>
      <c r="D4" s="589"/>
      <c r="E4" s="589"/>
      <c r="F4" s="589"/>
      <c r="G4" s="589"/>
      <c r="H4" s="589"/>
    </row>
    <row r="5" spans="1:11" ht="18.95" customHeight="1">
      <c r="A5" s="590" t="s">
        <v>3</v>
      </c>
      <c r="B5" s="591"/>
      <c r="C5" s="591"/>
      <c r="D5" s="591"/>
      <c r="E5" s="591"/>
      <c r="F5" s="591"/>
      <c r="G5" s="591"/>
      <c r="H5" s="591"/>
    </row>
    <row r="6" spans="1:11" ht="19.5" customHeight="1">
      <c r="A6" s="592" t="s">
        <v>4</v>
      </c>
      <c r="B6" s="592"/>
      <c r="C6" s="592"/>
      <c r="D6" s="592"/>
      <c r="E6" s="592"/>
      <c r="F6" s="593"/>
      <c r="G6" s="594" t="s">
        <v>5</v>
      </c>
      <c r="H6" s="579"/>
      <c r="J6" s="578" t="s">
        <v>307</v>
      </c>
      <c r="K6" s="579"/>
    </row>
    <row r="7" spans="1:11" ht="9" customHeight="1">
      <c r="A7" s="1" t="s">
        <v>6</v>
      </c>
      <c r="B7" s="1" t="s">
        <v>7</v>
      </c>
      <c r="C7" s="1" t="s">
        <v>8</v>
      </c>
      <c r="D7" s="1" t="s">
        <v>9</v>
      </c>
      <c r="E7" s="1" t="s">
        <v>10</v>
      </c>
      <c r="F7" s="2" t="s">
        <v>11</v>
      </c>
      <c r="G7" s="1" t="s">
        <v>10</v>
      </c>
      <c r="H7" s="3" t="s">
        <v>11</v>
      </c>
      <c r="I7" s="1" t="s">
        <v>263</v>
      </c>
      <c r="J7" s="3" t="s">
        <v>264</v>
      </c>
      <c r="K7" s="3" t="s">
        <v>265</v>
      </c>
    </row>
    <row r="8" spans="1:11" ht="9" customHeight="1">
      <c r="A8" s="4" t="s">
        <v>12</v>
      </c>
      <c r="B8" s="5" t="s">
        <v>13</v>
      </c>
      <c r="C8" s="6"/>
      <c r="D8" s="6"/>
      <c r="E8" s="6"/>
      <c r="F8" s="6"/>
      <c r="G8" s="6"/>
      <c r="H8" s="6"/>
      <c r="I8" s="191"/>
      <c r="J8" s="6"/>
      <c r="K8" s="6"/>
    </row>
    <row r="9" spans="1:11" s="159" customFormat="1" ht="9" customHeight="1">
      <c r="A9" s="161" t="s">
        <v>370</v>
      </c>
      <c r="B9" s="162" t="s">
        <v>371</v>
      </c>
      <c r="C9" s="163"/>
      <c r="D9" s="163"/>
      <c r="E9" s="163"/>
      <c r="F9" s="163"/>
      <c r="G9" s="163"/>
      <c r="H9" s="163"/>
      <c r="I9" s="192"/>
      <c r="J9" s="163"/>
      <c r="K9" s="163"/>
    </row>
    <row r="10" spans="1:11" s="159" customFormat="1" ht="9" customHeight="1">
      <c r="A10" s="164" t="s">
        <v>372</v>
      </c>
      <c r="B10" s="165" t="s">
        <v>373</v>
      </c>
      <c r="C10" s="166"/>
      <c r="D10" s="166"/>
      <c r="E10" s="166"/>
      <c r="F10" s="166"/>
      <c r="G10" s="166"/>
      <c r="H10" s="166"/>
      <c r="I10" s="193"/>
      <c r="J10" s="166"/>
      <c r="K10" s="166"/>
    </row>
    <row r="11" spans="1:11" s="159" customFormat="1" ht="33.75">
      <c r="A11" s="167" t="s">
        <v>374</v>
      </c>
      <c r="B11" s="142" t="s">
        <v>375</v>
      </c>
      <c r="C11" s="158" t="s">
        <v>376</v>
      </c>
      <c r="D11" s="154">
        <v>7</v>
      </c>
      <c r="E11" s="155">
        <v>773404</v>
      </c>
      <c r="F11" s="155">
        <v>5413828</v>
      </c>
      <c r="G11" s="155">
        <v>765670</v>
      </c>
      <c r="H11" s="155">
        <v>5359690</v>
      </c>
      <c r="I11" s="194">
        <f>11+30</f>
        <v>41</v>
      </c>
      <c r="J11" s="155">
        <f>G11</f>
        <v>765670</v>
      </c>
      <c r="K11" s="155">
        <f>I11*J11</f>
        <v>31392470</v>
      </c>
    </row>
    <row r="12" spans="1:11" s="159" customFormat="1" ht="11.25">
      <c r="A12" s="164" t="s">
        <v>377</v>
      </c>
      <c r="B12" s="239" t="s">
        <v>378</v>
      </c>
      <c r="C12" s="166"/>
      <c r="D12" s="168"/>
      <c r="E12" s="169"/>
      <c r="F12" s="169"/>
      <c r="G12" s="169"/>
      <c r="H12" s="169"/>
      <c r="I12" s="193"/>
      <c r="J12" s="169"/>
      <c r="K12" s="169"/>
    </row>
    <row r="13" spans="1:11" s="159" customFormat="1" ht="56.25">
      <c r="A13" s="167" t="s">
        <v>379</v>
      </c>
      <c r="B13" s="142" t="s">
        <v>380</v>
      </c>
      <c r="C13" s="158" t="s">
        <v>381</v>
      </c>
      <c r="D13" s="154">
        <v>4</v>
      </c>
      <c r="E13" s="155">
        <v>63276</v>
      </c>
      <c r="F13" s="155">
        <v>253104</v>
      </c>
      <c r="G13" s="155">
        <v>62643</v>
      </c>
      <c r="H13" s="155">
        <v>250572</v>
      </c>
      <c r="I13" s="195">
        <v>20</v>
      </c>
      <c r="J13" s="155">
        <f>G13</f>
        <v>62643</v>
      </c>
      <c r="K13" s="155">
        <f>I13*J13</f>
        <v>1252860</v>
      </c>
    </row>
    <row r="14" spans="1:11" s="159" customFormat="1" ht="11.25">
      <c r="A14" s="164" t="s">
        <v>382</v>
      </c>
      <c r="B14" s="239" t="s">
        <v>383</v>
      </c>
      <c r="C14" s="166"/>
      <c r="D14" s="168"/>
      <c r="E14" s="169"/>
      <c r="F14" s="169"/>
      <c r="G14" s="169"/>
      <c r="H14" s="169"/>
      <c r="I14" s="193"/>
      <c r="J14" s="169"/>
      <c r="K14" s="169"/>
    </row>
    <row r="15" spans="1:11" s="159" customFormat="1" ht="112.5">
      <c r="A15" s="158" t="s">
        <v>384</v>
      </c>
      <c r="B15" s="142" t="s">
        <v>385</v>
      </c>
      <c r="C15" s="158" t="s">
        <v>386</v>
      </c>
      <c r="D15" s="154">
        <v>160</v>
      </c>
      <c r="E15" s="155">
        <v>35269</v>
      </c>
      <c r="F15" s="155">
        <v>5643040</v>
      </c>
      <c r="G15" s="155">
        <v>34916</v>
      </c>
      <c r="H15" s="155">
        <v>5586560</v>
      </c>
      <c r="I15" s="196">
        <v>160</v>
      </c>
      <c r="J15" s="155">
        <f>G15</f>
        <v>34916</v>
      </c>
      <c r="K15" s="155">
        <f t="shared" ref="K15:K77" si="0">I15*J15</f>
        <v>5586560</v>
      </c>
    </row>
    <row r="16" spans="1:11" s="159" customFormat="1" ht="11.25">
      <c r="A16" s="161" t="s">
        <v>387</v>
      </c>
      <c r="B16" s="238" t="s">
        <v>388</v>
      </c>
      <c r="C16" s="163"/>
      <c r="D16" s="170"/>
      <c r="E16" s="171"/>
      <c r="F16" s="171"/>
      <c r="G16" s="171"/>
      <c r="H16" s="171"/>
      <c r="I16" s="192"/>
      <c r="J16" s="171"/>
      <c r="K16" s="171"/>
    </row>
    <row r="17" spans="1:11" s="159" customFormat="1" ht="11.25">
      <c r="A17" s="164" t="s">
        <v>389</v>
      </c>
      <c r="B17" s="239" t="s">
        <v>390</v>
      </c>
      <c r="C17" s="166"/>
      <c r="D17" s="168"/>
      <c r="E17" s="169"/>
      <c r="F17" s="169"/>
      <c r="G17" s="169"/>
      <c r="H17" s="169"/>
      <c r="I17" s="193"/>
      <c r="J17" s="169"/>
      <c r="K17" s="169"/>
    </row>
    <row r="18" spans="1:11" s="159" customFormat="1" ht="33.75">
      <c r="A18" s="172">
        <v>40210</v>
      </c>
      <c r="B18" s="142" t="s">
        <v>391</v>
      </c>
      <c r="C18" s="158" t="s">
        <v>392</v>
      </c>
      <c r="D18" s="154">
        <v>1712</v>
      </c>
      <c r="E18" s="155">
        <v>14789</v>
      </c>
      <c r="F18" s="155">
        <v>25318768</v>
      </c>
      <c r="G18" s="155">
        <v>14641</v>
      </c>
      <c r="H18" s="155">
        <v>25065392</v>
      </c>
      <c r="I18" s="197">
        <v>0</v>
      </c>
      <c r="J18" s="155">
        <f>G18</f>
        <v>14641</v>
      </c>
      <c r="K18" s="155">
        <f t="shared" si="0"/>
        <v>0</v>
      </c>
    </row>
    <row r="19" spans="1:11" s="159" customFormat="1" ht="45">
      <c r="A19" s="172">
        <v>46784</v>
      </c>
      <c r="B19" s="142" t="s">
        <v>393</v>
      </c>
      <c r="C19" s="158" t="s">
        <v>392</v>
      </c>
      <c r="D19" s="154">
        <v>1712</v>
      </c>
      <c r="E19" s="155">
        <v>67770</v>
      </c>
      <c r="F19" s="155">
        <v>116022240</v>
      </c>
      <c r="G19" s="155">
        <v>67092</v>
      </c>
      <c r="H19" s="155">
        <v>114861504</v>
      </c>
      <c r="I19" s="197">
        <v>400</v>
      </c>
      <c r="J19" s="155">
        <f>G19</f>
        <v>67092</v>
      </c>
      <c r="K19" s="155">
        <f t="shared" si="0"/>
        <v>26836800</v>
      </c>
    </row>
    <row r="20" spans="1:11" s="159" customFormat="1" ht="11.25">
      <c r="A20" s="161" t="s">
        <v>394</v>
      </c>
      <c r="B20" s="238" t="s">
        <v>395</v>
      </c>
      <c r="C20" s="163"/>
      <c r="D20" s="170"/>
      <c r="E20" s="171"/>
      <c r="F20" s="171"/>
      <c r="G20" s="171"/>
      <c r="H20" s="171"/>
      <c r="I20" s="192"/>
      <c r="J20" s="171"/>
      <c r="K20" s="171"/>
    </row>
    <row r="21" spans="1:11" s="159" customFormat="1" ht="11.25">
      <c r="A21" s="164" t="s">
        <v>396</v>
      </c>
      <c r="B21" s="239" t="s">
        <v>397</v>
      </c>
      <c r="C21" s="166"/>
      <c r="D21" s="168"/>
      <c r="E21" s="169"/>
      <c r="F21" s="169"/>
      <c r="G21" s="169"/>
      <c r="H21" s="169"/>
      <c r="I21" s="193"/>
      <c r="J21" s="169"/>
      <c r="K21" s="169"/>
    </row>
    <row r="22" spans="1:11" s="159" customFormat="1" ht="56.25">
      <c r="A22" s="158" t="s">
        <v>398</v>
      </c>
      <c r="B22" s="142" t="s">
        <v>399</v>
      </c>
      <c r="C22" s="158" t="s">
        <v>400</v>
      </c>
      <c r="D22" s="154">
        <v>24</v>
      </c>
      <c r="E22" s="155">
        <v>118182</v>
      </c>
      <c r="F22" s="155">
        <v>2836368</v>
      </c>
      <c r="G22" s="155">
        <v>117000</v>
      </c>
      <c r="H22" s="155">
        <v>2808000</v>
      </c>
      <c r="I22" s="197">
        <v>125.53</v>
      </c>
      <c r="J22" s="155">
        <f>G22</f>
        <v>117000</v>
      </c>
      <c r="K22" s="155">
        <f t="shared" si="0"/>
        <v>14687010</v>
      </c>
    </row>
    <row r="23" spans="1:11" s="159" customFormat="1" ht="56.25">
      <c r="A23" s="158" t="s">
        <v>401</v>
      </c>
      <c r="B23" s="142" t="s">
        <v>402</v>
      </c>
      <c r="C23" s="158" t="s">
        <v>400</v>
      </c>
      <c r="D23" s="154">
        <v>400</v>
      </c>
      <c r="E23" s="155">
        <v>88584</v>
      </c>
      <c r="F23" s="155">
        <v>35433600</v>
      </c>
      <c r="G23" s="155">
        <v>87698</v>
      </c>
      <c r="H23" s="155">
        <v>35079200</v>
      </c>
      <c r="I23" s="197">
        <v>1500</v>
      </c>
      <c r="J23" s="155">
        <f>G23</f>
        <v>87698</v>
      </c>
      <c r="K23" s="155">
        <f t="shared" si="0"/>
        <v>131547000</v>
      </c>
    </row>
    <row r="24" spans="1:11" s="159" customFormat="1" ht="11.25">
      <c r="A24" s="161" t="s">
        <v>403</v>
      </c>
      <c r="B24" s="238" t="s">
        <v>404</v>
      </c>
      <c r="C24" s="163"/>
      <c r="D24" s="170"/>
      <c r="E24" s="171"/>
      <c r="F24" s="171"/>
      <c r="G24" s="171"/>
      <c r="H24" s="171"/>
      <c r="I24" s="192"/>
      <c r="J24" s="171"/>
      <c r="K24" s="171"/>
    </row>
    <row r="25" spans="1:11" s="159" customFormat="1" ht="11.25">
      <c r="A25" s="164" t="s">
        <v>405</v>
      </c>
      <c r="B25" s="239" t="s">
        <v>406</v>
      </c>
      <c r="C25" s="166"/>
      <c r="D25" s="168"/>
      <c r="E25" s="169"/>
      <c r="F25" s="169"/>
      <c r="G25" s="169"/>
      <c r="H25" s="169"/>
      <c r="I25" s="193"/>
      <c r="J25" s="169"/>
      <c r="K25" s="169"/>
    </row>
    <row r="26" spans="1:11" s="159" customFormat="1" ht="67.5">
      <c r="A26" s="167" t="s">
        <v>407</v>
      </c>
      <c r="B26" s="142" t="s">
        <v>408</v>
      </c>
      <c r="C26" s="158" t="s">
        <v>392</v>
      </c>
      <c r="D26" s="154">
        <v>195</v>
      </c>
      <c r="E26" s="155">
        <v>24259</v>
      </c>
      <c r="F26" s="155">
        <v>4730505</v>
      </c>
      <c r="G26" s="155">
        <v>24016</v>
      </c>
      <c r="H26" s="155">
        <v>4683120</v>
      </c>
      <c r="I26" s="197">
        <v>416.5</v>
      </c>
      <c r="J26" s="155">
        <f>G26</f>
        <v>24016</v>
      </c>
      <c r="K26" s="155">
        <f t="shared" si="0"/>
        <v>10002664</v>
      </c>
    </row>
    <row r="27" spans="1:11" s="159" customFormat="1" ht="56.25">
      <c r="A27" s="172">
        <v>40362</v>
      </c>
      <c r="B27" s="142" t="s">
        <v>409</v>
      </c>
      <c r="C27" s="158" t="s">
        <v>392</v>
      </c>
      <c r="D27" s="154">
        <v>30</v>
      </c>
      <c r="E27" s="155">
        <v>13125</v>
      </c>
      <c r="F27" s="155">
        <v>393750</v>
      </c>
      <c r="G27" s="155">
        <v>12993</v>
      </c>
      <c r="H27" s="155">
        <v>389790</v>
      </c>
      <c r="I27" s="197">
        <v>10</v>
      </c>
      <c r="J27" s="155">
        <f>G27</f>
        <v>12993</v>
      </c>
      <c r="K27" s="155">
        <f t="shared" si="0"/>
        <v>129930</v>
      </c>
    </row>
    <row r="28" spans="1:11" s="159" customFormat="1" ht="11.25">
      <c r="A28" s="161" t="s">
        <v>410</v>
      </c>
      <c r="B28" s="238" t="s">
        <v>411</v>
      </c>
      <c r="C28" s="163"/>
      <c r="D28" s="170"/>
      <c r="E28" s="171"/>
      <c r="F28" s="171"/>
      <c r="G28" s="171"/>
      <c r="H28" s="171"/>
      <c r="I28" s="192"/>
      <c r="J28" s="171"/>
      <c r="K28" s="171"/>
    </row>
    <row r="29" spans="1:11" s="159" customFormat="1" ht="11.25">
      <c r="A29" s="164" t="s">
        <v>412</v>
      </c>
      <c r="B29" s="239" t="s">
        <v>413</v>
      </c>
      <c r="C29" s="166"/>
      <c r="D29" s="168"/>
      <c r="E29" s="169"/>
      <c r="F29" s="169"/>
      <c r="G29" s="169"/>
      <c r="H29" s="169"/>
      <c r="I29" s="193"/>
      <c r="J29" s="169"/>
      <c r="K29" s="169"/>
    </row>
    <row r="30" spans="1:11" s="159" customFormat="1" ht="11.25">
      <c r="A30" s="173" t="s">
        <v>414</v>
      </c>
      <c r="B30" s="240" t="s">
        <v>415</v>
      </c>
      <c r="C30" s="174"/>
      <c r="D30" s="175"/>
      <c r="E30" s="176"/>
      <c r="F30" s="176"/>
      <c r="G30" s="176"/>
      <c r="H30" s="176"/>
      <c r="I30" s="198"/>
      <c r="J30" s="176"/>
      <c r="K30" s="176"/>
    </row>
    <row r="31" spans="1:11" s="159" customFormat="1" ht="67.5">
      <c r="A31" s="158" t="s">
        <v>416</v>
      </c>
      <c r="B31" s="142" t="s">
        <v>417</v>
      </c>
      <c r="C31" s="158" t="s">
        <v>392</v>
      </c>
      <c r="D31" s="154">
        <v>20</v>
      </c>
      <c r="E31" s="155">
        <v>128622</v>
      </c>
      <c r="F31" s="155">
        <v>2572440</v>
      </c>
      <c r="G31" s="155">
        <v>127336</v>
      </c>
      <c r="H31" s="155">
        <v>2546720</v>
      </c>
      <c r="I31" s="197">
        <v>20</v>
      </c>
      <c r="J31" s="155">
        <f>G31</f>
        <v>127336</v>
      </c>
      <c r="K31" s="155">
        <f t="shared" si="0"/>
        <v>2546720</v>
      </c>
    </row>
    <row r="32" spans="1:11" s="159" customFormat="1" ht="11.25">
      <c r="A32" s="161" t="s">
        <v>418</v>
      </c>
      <c r="B32" s="238" t="s">
        <v>419</v>
      </c>
      <c r="C32" s="163"/>
      <c r="D32" s="170"/>
      <c r="E32" s="171"/>
      <c r="F32" s="171"/>
      <c r="G32" s="171"/>
      <c r="H32" s="171"/>
      <c r="I32" s="192"/>
      <c r="J32" s="171"/>
      <c r="K32" s="171"/>
    </row>
    <row r="33" spans="1:11" s="159" customFormat="1" ht="11.25">
      <c r="A33" s="164" t="s">
        <v>420</v>
      </c>
      <c r="B33" s="239" t="s">
        <v>421</v>
      </c>
      <c r="C33" s="166"/>
      <c r="D33" s="168"/>
      <c r="E33" s="169"/>
      <c r="F33" s="169"/>
      <c r="G33" s="169"/>
      <c r="H33" s="169"/>
      <c r="I33" s="193"/>
      <c r="J33" s="169"/>
      <c r="K33" s="169"/>
    </row>
    <row r="34" spans="1:11" s="159" customFormat="1" ht="33.75">
      <c r="A34" s="177">
        <v>42006</v>
      </c>
      <c r="B34" s="142" t="s">
        <v>422</v>
      </c>
      <c r="C34" s="158" t="s">
        <v>266</v>
      </c>
      <c r="D34" s="178">
        <v>290</v>
      </c>
      <c r="E34" s="179">
        <v>28963</v>
      </c>
      <c r="F34" s="179">
        <v>8399270</v>
      </c>
      <c r="G34" s="179">
        <v>28673</v>
      </c>
      <c r="H34" s="179">
        <v>8315170</v>
      </c>
      <c r="I34" s="199">
        <v>336</v>
      </c>
      <c r="J34" s="179">
        <f>G34</f>
        <v>28673</v>
      </c>
      <c r="K34" s="179">
        <f t="shared" si="0"/>
        <v>9634128</v>
      </c>
    </row>
    <row r="35" spans="1:11" s="159" customFormat="1" ht="11.25">
      <c r="A35" s="161" t="s">
        <v>423</v>
      </c>
      <c r="B35" s="238" t="s">
        <v>424</v>
      </c>
      <c r="C35" s="163"/>
      <c r="D35" s="170"/>
      <c r="E35" s="171"/>
      <c r="F35" s="171"/>
      <c r="G35" s="171"/>
      <c r="H35" s="171"/>
      <c r="I35" s="192"/>
      <c r="J35" s="171"/>
      <c r="K35" s="171"/>
    </row>
    <row r="36" spans="1:11" s="159" customFormat="1" ht="11.25">
      <c r="A36" s="164" t="s">
        <v>425</v>
      </c>
      <c r="B36" s="239" t="s">
        <v>426</v>
      </c>
      <c r="C36" s="166"/>
      <c r="D36" s="168"/>
      <c r="E36" s="169"/>
      <c r="F36" s="169"/>
      <c r="G36" s="169"/>
      <c r="H36" s="169"/>
      <c r="I36" s="193"/>
      <c r="J36" s="169"/>
      <c r="K36" s="169"/>
    </row>
    <row r="37" spans="1:11" s="159" customFormat="1" ht="36">
      <c r="A37" s="180">
        <v>42372</v>
      </c>
      <c r="B37" s="142" t="s">
        <v>267</v>
      </c>
      <c r="C37" s="158" t="s">
        <v>400</v>
      </c>
      <c r="D37" s="154">
        <v>382</v>
      </c>
      <c r="E37" s="155">
        <v>214143</v>
      </c>
      <c r="F37" s="155">
        <v>81802626</v>
      </c>
      <c r="G37" s="155">
        <v>212002</v>
      </c>
      <c r="H37" s="155">
        <v>80984764</v>
      </c>
      <c r="I37" s="194">
        <v>1500</v>
      </c>
      <c r="J37" s="155">
        <f>G37</f>
        <v>212002</v>
      </c>
      <c r="K37" s="155">
        <f t="shared" si="0"/>
        <v>318003000</v>
      </c>
    </row>
    <row r="38" spans="1:11" s="159" customFormat="1" ht="67.5">
      <c r="A38" s="177">
        <v>42377</v>
      </c>
      <c r="B38" s="142" t="s">
        <v>427</v>
      </c>
      <c r="C38" s="158" t="s">
        <v>400</v>
      </c>
      <c r="D38" s="154">
        <v>120</v>
      </c>
      <c r="E38" s="155">
        <v>1490830</v>
      </c>
      <c r="F38" s="155">
        <v>178899600</v>
      </c>
      <c r="G38" s="155">
        <v>1475922</v>
      </c>
      <c r="H38" s="155">
        <v>177110640</v>
      </c>
      <c r="I38" s="200">
        <f>+D38</f>
        <v>120</v>
      </c>
      <c r="J38" s="155">
        <f>G38</f>
        <v>1475922</v>
      </c>
      <c r="K38" s="155">
        <f t="shared" si="0"/>
        <v>177110640</v>
      </c>
    </row>
    <row r="39" spans="1:11" s="159" customFormat="1" ht="11.25">
      <c r="A39" s="161" t="s">
        <v>428</v>
      </c>
      <c r="B39" s="238" t="s">
        <v>429</v>
      </c>
      <c r="C39" s="163"/>
      <c r="D39" s="170"/>
      <c r="E39" s="171"/>
      <c r="F39" s="171"/>
      <c r="G39" s="171"/>
      <c r="H39" s="171"/>
      <c r="I39" s="192"/>
      <c r="J39" s="171"/>
      <c r="K39" s="171"/>
    </row>
    <row r="40" spans="1:11" s="159" customFormat="1" ht="11.25">
      <c r="A40" s="164" t="s">
        <v>430</v>
      </c>
      <c r="B40" s="239" t="s">
        <v>431</v>
      </c>
      <c r="C40" s="166"/>
      <c r="D40" s="168"/>
      <c r="E40" s="169"/>
      <c r="F40" s="169"/>
      <c r="G40" s="169"/>
      <c r="H40" s="169"/>
      <c r="I40" s="193"/>
      <c r="J40" s="169"/>
      <c r="K40" s="169"/>
    </row>
    <row r="41" spans="1:11" s="159" customFormat="1" ht="67.5">
      <c r="A41" s="180">
        <v>43135</v>
      </c>
      <c r="B41" s="142" t="s">
        <v>432</v>
      </c>
      <c r="C41" s="158" t="s">
        <v>400</v>
      </c>
      <c r="D41" s="154">
        <v>161</v>
      </c>
      <c r="E41" s="155">
        <v>207140</v>
      </c>
      <c r="F41" s="155">
        <v>33349540</v>
      </c>
      <c r="G41" s="155">
        <v>205069</v>
      </c>
      <c r="H41" s="155">
        <v>33016109</v>
      </c>
      <c r="I41" s="196">
        <v>209.74</v>
      </c>
      <c r="J41" s="155">
        <f>G41</f>
        <v>205069</v>
      </c>
      <c r="K41" s="155">
        <f t="shared" si="0"/>
        <v>43011172.060000002</v>
      </c>
    </row>
    <row r="42" spans="1:11" s="159" customFormat="1" ht="33.75">
      <c r="A42" s="177">
        <v>43136</v>
      </c>
      <c r="B42" s="142" t="s">
        <v>433</v>
      </c>
      <c r="C42" s="158" t="s">
        <v>392</v>
      </c>
      <c r="D42" s="154">
        <v>1605</v>
      </c>
      <c r="E42" s="155">
        <v>6847</v>
      </c>
      <c r="F42" s="155">
        <v>10989435</v>
      </c>
      <c r="G42" s="155">
        <v>6779</v>
      </c>
      <c r="H42" s="155">
        <v>10880295</v>
      </c>
      <c r="I42" s="197">
        <v>1605</v>
      </c>
      <c r="J42" s="155">
        <f t="shared" ref="J42:J43" si="1">G42</f>
        <v>6779</v>
      </c>
      <c r="K42" s="155">
        <f t="shared" si="0"/>
        <v>10880295</v>
      </c>
    </row>
    <row r="43" spans="1:11" s="159" customFormat="1" ht="33.75">
      <c r="A43" s="156">
        <v>45706</v>
      </c>
      <c r="B43" s="142" t="s">
        <v>434</v>
      </c>
      <c r="C43" s="158" t="s">
        <v>386</v>
      </c>
      <c r="D43" s="154">
        <v>542</v>
      </c>
      <c r="E43" s="155">
        <v>58120</v>
      </c>
      <c r="F43" s="155">
        <v>31501040</v>
      </c>
      <c r="G43" s="155">
        <v>57539</v>
      </c>
      <c r="H43" s="155">
        <v>31186138</v>
      </c>
      <c r="I43" s="197">
        <v>542</v>
      </c>
      <c r="J43" s="155">
        <f t="shared" si="1"/>
        <v>57539</v>
      </c>
      <c r="K43" s="155">
        <f t="shared" si="0"/>
        <v>31186138</v>
      </c>
    </row>
    <row r="44" spans="1:11" s="159" customFormat="1" ht="11.25">
      <c r="A44" s="163"/>
      <c r="B44" s="238" t="s">
        <v>435</v>
      </c>
      <c r="C44" s="163"/>
      <c r="D44" s="171"/>
      <c r="E44" s="171"/>
      <c r="F44" s="171"/>
      <c r="G44" s="171"/>
      <c r="H44" s="171"/>
      <c r="I44" s="192"/>
      <c r="J44" s="171"/>
      <c r="K44" s="171"/>
    </row>
    <row r="45" spans="1:11" s="159" customFormat="1" ht="11.25">
      <c r="A45" s="181" t="s">
        <v>436</v>
      </c>
      <c r="B45" s="237" t="s">
        <v>437</v>
      </c>
      <c r="C45" s="182"/>
      <c r="D45" s="183"/>
      <c r="E45" s="183"/>
      <c r="F45" s="183"/>
      <c r="G45" s="183"/>
      <c r="H45" s="183"/>
      <c r="I45" s="201"/>
      <c r="J45" s="183"/>
      <c r="K45" s="183"/>
    </row>
    <row r="46" spans="1:11" s="159" customFormat="1" ht="56.25">
      <c r="A46" s="180">
        <v>44197</v>
      </c>
      <c r="B46" s="142" t="s">
        <v>438</v>
      </c>
      <c r="C46" s="158" t="s">
        <v>439</v>
      </c>
      <c r="D46" s="154">
        <v>1</v>
      </c>
      <c r="E46" s="155">
        <v>2956749</v>
      </c>
      <c r="F46" s="155">
        <v>2956749</v>
      </c>
      <c r="G46" s="155">
        <v>2927182</v>
      </c>
      <c r="H46" s="155">
        <v>2927182</v>
      </c>
      <c r="I46" s="195">
        <f>+D46</f>
        <v>1</v>
      </c>
      <c r="J46" s="155">
        <f>G46</f>
        <v>2927182</v>
      </c>
      <c r="K46" s="155">
        <f t="shared" si="0"/>
        <v>2927182</v>
      </c>
    </row>
    <row r="47" spans="1:11" s="159" customFormat="1" ht="56.25">
      <c r="A47" s="177">
        <v>44198</v>
      </c>
      <c r="B47" s="142" t="s">
        <v>440</v>
      </c>
      <c r="C47" s="158" t="s">
        <v>386</v>
      </c>
      <c r="D47" s="154">
        <v>42</v>
      </c>
      <c r="E47" s="155">
        <v>4640</v>
      </c>
      <c r="F47" s="155">
        <v>194880</v>
      </c>
      <c r="G47" s="155">
        <v>4594</v>
      </c>
      <c r="H47" s="155">
        <v>192948</v>
      </c>
      <c r="I47" s="195">
        <v>199.83</v>
      </c>
      <c r="J47" s="155">
        <f t="shared" ref="J47:J77" si="2">G47</f>
        <v>4594</v>
      </c>
      <c r="K47" s="155">
        <f t="shared" si="0"/>
        <v>918019.02</v>
      </c>
    </row>
    <row r="48" spans="1:11" s="159" customFormat="1" ht="45">
      <c r="A48" s="180">
        <v>44199</v>
      </c>
      <c r="B48" s="142" t="s">
        <v>441</v>
      </c>
      <c r="C48" s="158" t="s">
        <v>392</v>
      </c>
      <c r="D48" s="154">
        <v>1590</v>
      </c>
      <c r="E48" s="155">
        <v>29741</v>
      </c>
      <c r="F48" s="155">
        <v>47288190</v>
      </c>
      <c r="G48" s="155">
        <v>29444</v>
      </c>
      <c r="H48" s="155">
        <v>46815960</v>
      </c>
      <c r="I48" s="194">
        <v>1590</v>
      </c>
      <c r="J48" s="155">
        <f t="shared" si="2"/>
        <v>29444</v>
      </c>
      <c r="K48" s="155">
        <f t="shared" si="0"/>
        <v>46815960</v>
      </c>
    </row>
    <row r="49" spans="1:12" s="159" customFormat="1" ht="56.25">
      <c r="A49" s="177">
        <v>44200</v>
      </c>
      <c r="B49" s="142" t="s">
        <v>442</v>
      </c>
      <c r="C49" s="158" t="s">
        <v>400</v>
      </c>
      <c r="D49" s="154">
        <v>424</v>
      </c>
      <c r="E49" s="155">
        <v>687068</v>
      </c>
      <c r="F49" s="155">
        <v>291316832</v>
      </c>
      <c r="G49" s="155">
        <v>680197</v>
      </c>
      <c r="H49" s="155">
        <v>288403528</v>
      </c>
      <c r="I49" s="194">
        <v>0</v>
      </c>
      <c r="J49" s="155">
        <f t="shared" si="2"/>
        <v>680197</v>
      </c>
      <c r="K49" s="155">
        <f t="shared" si="0"/>
        <v>0</v>
      </c>
    </row>
    <row r="50" spans="1:12" s="159" customFormat="1" ht="45">
      <c r="A50" s="180">
        <v>44201</v>
      </c>
      <c r="B50" s="142" t="s">
        <v>443</v>
      </c>
      <c r="C50" s="158" t="s">
        <v>392</v>
      </c>
      <c r="D50" s="154">
        <v>3258</v>
      </c>
      <c r="E50" s="155">
        <v>34512</v>
      </c>
      <c r="F50" s="155">
        <v>112440096</v>
      </c>
      <c r="G50" s="155">
        <v>34167</v>
      </c>
      <c r="H50" s="155">
        <v>111316086</v>
      </c>
      <c r="I50" s="194">
        <v>0</v>
      </c>
      <c r="J50" s="155">
        <f t="shared" si="2"/>
        <v>34167</v>
      </c>
      <c r="K50" s="155">
        <f t="shared" si="0"/>
        <v>0</v>
      </c>
      <c r="L50" s="155">
        <f>31956*6662</f>
        <v>212890872</v>
      </c>
    </row>
    <row r="51" spans="1:12" s="159" customFormat="1" ht="78.75">
      <c r="A51" s="180">
        <v>44202</v>
      </c>
      <c r="B51" s="142" t="s">
        <v>444</v>
      </c>
      <c r="C51" s="158" t="s">
        <v>381</v>
      </c>
      <c r="D51" s="154">
        <v>1</v>
      </c>
      <c r="E51" s="155">
        <v>36277920</v>
      </c>
      <c r="F51" s="155">
        <v>36277920</v>
      </c>
      <c r="G51" s="155">
        <v>35915141</v>
      </c>
      <c r="H51" s="155">
        <v>35915141</v>
      </c>
      <c r="I51" s="195">
        <v>1</v>
      </c>
      <c r="J51" s="155">
        <f t="shared" si="2"/>
        <v>35915141</v>
      </c>
      <c r="K51" s="155">
        <f t="shared" si="0"/>
        <v>35915141</v>
      </c>
    </row>
    <row r="52" spans="1:12" s="159" customFormat="1" ht="146.25">
      <c r="A52" s="180">
        <v>44203</v>
      </c>
      <c r="B52" s="142" t="s">
        <v>445</v>
      </c>
      <c r="C52" s="158" t="s">
        <v>381</v>
      </c>
      <c r="D52" s="154">
        <v>1</v>
      </c>
      <c r="E52" s="155">
        <v>3763695</v>
      </c>
      <c r="F52" s="155">
        <v>3763695</v>
      </c>
      <c r="G52" s="155">
        <v>3726058</v>
      </c>
      <c r="H52" s="155">
        <v>3726058</v>
      </c>
      <c r="I52" s="195">
        <v>1</v>
      </c>
      <c r="J52" s="155">
        <f t="shared" si="2"/>
        <v>3726058</v>
      </c>
      <c r="K52" s="155">
        <f t="shared" si="0"/>
        <v>3726058</v>
      </c>
    </row>
    <row r="53" spans="1:12" s="159" customFormat="1" ht="45">
      <c r="A53" s="180">
        <v>44204</v>
      </c>
      <c r="B53" s="142" t="s">
        <v>293</v>
      </c>
      <c r="C53" s="184" t="s">
        <v>386</v>
      </c>
      <c r="D53" s="154">
        <v>417</v>
      </c>
      <c r="E53" s="155">
        <v>58366</v>
      </c>
      <c r="F53" s="155">
        <v>24338622</v>
      </c>
      <c r="G53" s="155">
        <v>57782</v>
      </c>
      <c r="H53" s="155">
        <v>24095094</v>
      </c>
      <c r="I53" s="197">
        <v>0</v>
      </c>
      <c r="J53" s="155">
        <f t="shared" si="2"/>
        <v>57782</v>
      </c>
      <c r="K53" s="155">
        <f t="shared" si="0"/>
        <v>0</v>
      </c>
    </row>
    <row r="54" spans="1:12" s="159" customFormat="1" ht="45">
      <c r="A54" s="180">
        <v>44205</v>
      </c>
      <c r="B54" s="142" t="s">
        <v>446</v>
      </c>
      <c r="C54" s="158" t="s">
        <v>381</v>
      </c>
      <c r="D54" s="154">
        <v>1</v>
      </c>
      <c r="E54" s="155">
        <v>543466</v>
      </c>
      <c r="F54" s="185">
        <v>543466</v>
      </c>
      <c r="G54" s="155">
        <v>538031</v>
      </c>
      <c r="H54" s="185">
        <v>538031</v>
      </c>
      <c r="I54" s="195">
        <v>1</v>
      </c>
      <c r="J54" s="155">
        <f t="shared" si="2"/>
        <v>538031</v>
      </c>
      <c r="K54" s="155">
        <f t="shared" si="0"/>
        <v>538031</v>
      </c>
    </row>
    <row r="55" spans="1:12" s="159" customFormat="1" ht="45">
      <c r="A55" s="156">
        <v>40199</v>
      </c>
      <c r="B55" s="142" t="s">
        <v>447</v>
      </c>
      <c r="C55" s="158" t="s">
        <v>381</v>
      </c>
      <c r="D55" s="154">
        <v>1</v>
      </c>
      <c r="E55" s="155">
        <v>1067066</v>
      </c>
      <c r="F55" s="155">
        <v>1067066</v>
      </c>
      <c r="G55" s="155">
        <v>1056395</v>
      </c>
      <c r="H55" s="155">
        <v>1056395</v>
      </c>
      <c r="I55" s="195">
        <v>1</v>
      </c>
      <c r="J55" s="155">
        <f t="shared" si="2"/>
        <v>1056395</v>
      </c>
      <c r="K55" s="155">
        <f t="shared" si="0"/>
        <v>1056395</v>
      </c>
    </row>
    <row r="56" spans="1:12" s="159" customFormat="1" ht="45">
      <c r="A56" s="144">
        <v>40564</v>
      </c>
      <c r="B56" s="142" t="s">
        <v>448</v>
      </c>
      <c r="C56" s="158" t="s">
        <v>392</v>
      </c>
      <c r="D56" s="154">
        <v>345</v>
      </c>
      <c r="E56" s="155">
        <v>150644</v>
      </c>
      <c r="F56" s="155">
        <v>51972180</v>
      </c>
      <c r="G56" s="155">
        <v>149138</v>
      </c>
      <c r="H56" s="155">
        <v>51452610</v>
      </c>
      <c r="I56" s="195">
        <v>345</v>
      </c>
      <c r="J56" s="155">
        <f t="shared" si="2"/>
        <v>149138</v>
      </c>
      <c r="K56" s="155">
        <f t="shared" si="0"/>
        <v>51452610</v>
      </c>
    </row>
    <row r="57" spans="1:12" s="159" customFormat="1" ht="33.75">
      <c r="A57" s="156">
        <v>40929</v>
      </c>
      <c r="B57" s="142" t="s">
        <v>449</v>
      </c>
      <c r="C57" s="158" t="s">
        <v>386</v>
      </c>
      <c r="D57" s="154">
        <v>60</v>
      </c>
      <c r="E57" s="155">
        <v>10767</v>
      </c>
      <c r="F57" s="155">
        <v>646020</v>
      </c>
      <c r="G57" s="155">
        <v>10659</v>
      </c>
      <c r="H57" s="155">
        <v>639540</v>
      </c>
      <c r="I57" s="197">
        <v>367.52</v>
      </c>
      <c r="J57" s="155">
        <f t="shared" si="2"/>
        <v>10659</v>
      </c>
      <c r="K57" s="155">
        <f t="shared" si="0"/>
        <v>3917395.6799999997</v>
      </c>
    </row>
    <row r="58" spans="1:12" s="159" customFormat="1" ht="33.75">
      <c r="A58" s="144">
        <v>41295</v>
      </c>
      <c r="B58" s="142" t="s">
        <v>450</v>
      </c>
      <c r="C58" s="158" t="s">
        <v>392</v>
      </c>
      <c r="D58" s="154">
        <v>578</v>
      </c>
      <c r="E58" s="155">
        <v>12736</v>
      </c>
      <c r="F58" s="155">
        <v>7361408</v>
      </c>
      <c r="G58" s="155">
        <v>12609</v>
      </c>
      <c r="H58" s="155">
        <v>7288002</v>
      </c>
      <c r="I58" s="195">
        <v>578</v>
      </c>
      <c r="J58" s="155">
        <f t="shared" si="2"/>
        <v>12609</v>
      </c>
      <c r="K58" s="155">
        <f t="shared" si="0"/>
        <v>7288002</v>
      </c>
    </row>
    <row r="59" spans="1:12" s="159" customFormat="1" ht="33.75">
      <c r="A59" s="156">
        <v>41660</v>
      </c>
      <c r="B59" s="142" t="s">
        <v>451</v>
      </c>
      <c r="C59" s="158" t="s">
        <v>392</v>
      </c>
      <c r="D59" s="154">
        <v>1225</v>
      </c>
      <c r="E59" s="155">
        <v>9140</v>
      </c>
      <c r="F59" s="155">
        <v>11196500</v>
      </c>
      <c r="G59" s="155">
        <v>9049</v>
      </c>
      <c r="H59" s="155">
        <v>11085025</v>
      </c>
      <c r="I59" s="197">
        <v>2301.8000000000002</v>
      </c>
      <c r="J59" s="155">
        <f t="shared" si="2"/>
        <v>9049</v>
      </c>
      <c r="K59" s="155">
        <f t="shared" si="0"/>
        <v>20828988.200000003</v>
      </c>
    </row>
    <row r="60" spans="1:12" s="159" customFormat="1" ht="45">
      <c r="A60" s="156">
        <v>42025</v>
      </c>
      <c r="B60" s="142" t="s">
        <v>452</v>
      </c>
      <c r="C60" s="158" t="s">
        <v>392</v>
      </c>
      <c r="D60" s="154">
        <v>559</v>
      </c>
      <c r="E60" s="155">
        <v>9560</v>
      </c>
      <c r="F60" s="155">
        <v>5344040</v>
      </c>
      <c r="G60" s="155">
        <v>9464</v>
      </c>
      <c r="H60" s="155">
        <v>5290376</v>
      </c>
      <c r="I60" s="195">
        <v>1200.68</v>
      </c>
      <c r="J60" s="155">
        <f t="shared" si="2"/>
        <v>9464</v>
      </c>
      <c r="K60" s="155">
        <f t="shared" si="0"/>
        <v>11363235.520000001</v>
      </c>
    </row>
    <row r="61" spans="1:12" s="159" customFormat="1" ht="22.5">
      <c r="A61" s="156">
        <v>42390</v>
      </c>
      <c r="B61" s="142" t="s">
        <v>453</v>
      </c>
      <c r="C61" s="158" t="s">
        <v>392</v>
      </c>
      <c r="D61" s="154">
        <v>913</v>
      </c>
      <c r="E61" s="155">
        <v>17312</v>
      </c>
      <c r="F61" s="155">
        <v>15805856</v>
      </c>
      <c r="G61" s="155">
        <v>17139</v>
      </c>
      <c r="H61" s="155">
        <v>15647907</v>
      </c>
      <c r="I61" s="197">
        <v>928.29</v>
      </c>
      <c r="J61" s="155">
        <f t="shared" si="2"/>
        <v>17139</v>
      </c>
      <c r="K61" s="155">
        <f t="shared" si="0"/>
        <v>15909962.309999999</v>
      </c>
    </row>
    <row r="62" spans="1:12" s="159" customFormat="1" ht="45">
      <c r="A62" s="156">
        <v>42756</v>
      </c>
      <c r="B62" s="142" t="s">
        <v>454</v>
      </c>
      <c r="C62" s="158" t="s">
        <v>381</v>
      </c>
      <c r="D62" s="154">
        <v>13</v>
      </c>
      <c r="E62" s="155">
        <v>66539</v>
      </c>
      <c r="F62" s="155">
        <v>865007</v>
      </c>
      <c r="G62" s="155">
        <v>65874</v>
      </c>
      <c r="H62" s="155">
        <v>856362</v>
      </c>
      <c r="I62" s="195">
        <v>13</v>
      </c>
      <c r="J62" s="155">
        <f t="shared" si="2"/>
        <v>65874</v>
      </c>
      <c r="K62" s="155">
        <f t="shared" si="0"/>
        <v>856362</v>
      </c>
    </row>
    <row r="63" spans="1:12" s="159" customFormat="1" ht="45">
      <c r="A63" s="144">
        <v>43121</v>
      </c>
      <c r="B63" s="142" t="s">
        <v>455</v>
      </c>
      <c r="C63" s="158" t="s">
        <v>381</v>
      </c>
      <c r="D63" s="154">
        <v>13</v>
      </c>
      <c r="E63" s="155">
        <v>1047200</v>
      </c>
      <c r="F63" s="155">
        <v>13613600</v>
      </c>
      <c r="G63" s="155">
        <v>1036728</v>
      </c>
      <c r="H63" s="155">
        <v>13477464</v>
      </c>
      <c r="I63" s="195">
        <v>13</v>
      </c>
      <c r="J63" s="155">
        <f t="shared" si="2"/>
        <v>1036728</v>
      </c>
      <c r="K63" s="155">
        <f t="shared" si="0"/>
        <v>13477464</v>
      </c>
    </row>
    <row r="64" spans="1:12" s="159" customFormat="1" ht="45">
      <c r="A64" s="144">
        <v>43486</v>
      </c>
      <c r="B64" s="142" t="s">
        <v>456</v>
      </c>
      <c r="C64" s="158" t="s">
        <v>386</v>
      </c>
      <c r="D64" s="154">
        <v>48</v>
      </c>
      <c r="E64" s="155">
        <v>29794</v>
      </c>
      <c r="F64" s="155">
        <v>1430112</v>
      </c>
      <c r="G64" s="155">
        <v>29496</v>
      </c>
      <c r="H64" s="155">
        <v>1415808</v>
      </c>
      <c r="I64" s="195">
        <v>41.6</v>
      </c>
      <c r="J64" s="155">
        <f t="shared" si="2"/>
        <v>29496</v>
      </c>
      <c r="K64" s="155">
        <f t="shared" si="0"/>
        <v>1227033.6000000001</v>
      </c>
    </row>
    <row r="65" spans="1:11" s="159" customFormat="1" ht="33.75">
      <c r="A65" s="156">
        <v>43851</v>
      </c>
      <c r="B65" s="142" t="s">
        <v>457</v>
      </c>
      <c r="C65" s="158" t="s">
        <v>386</v>
      </c>
      <c r="D65" s="154">
        <v>48</v>
      </c>
      <c r="E65" s="155">
        <v>293058</v>
      </c>
      <c r="F65" s="155">
        <v>14066784</v>
      </c>
      <c r="G65" s="155">
        <v>290127</v>
      </c>
      <c r="H65" s="155">
        <v>13926096</v>
      </c>
      <c r="I65" s="195">
        <v>48</v>
      </c>
      <c r="J65" s="155">
        <f t="shared" si="2"/>
        <v>290127</v>
      </c>
      <c r="K65" s="155">
        <f t="shared" si="0"/>
        <v>13926096</v>
      </c>
    </row>
    <row r="66" spans="1:11" s="159" customFormat="1" ht="45">
      <c r="A66" s="156">
        <v>44217</v>
      </c>
      <c r="B66" s="142" t="s">
        <v>458</v>
      </c>
      <c r="C66" s="158" t="s">
        <v>386</v>
      </c>
      <c r="D66" s="154">
        <v>138</v>
      </c>
      <c r="E66" s="155">
        <v>41590</v>
      </c>
      <c r="F66" s="155">
        <v>5739420</v>
      </c>
      <c r="G66" s="155">
        <v>41174</v>
      </c>
      <c r="H66" s="155">
        <v>5682012</v>
      </c>
      <c r="I66" s="195">
        <v>17</v>
      </c>
      <c r="J66" s="155">
        <f t="shared" si="2"/>
        <v>41174</v>
      </c>
      <c r="K66" s="155">
        <f t="shared" si="0"/>
        <v>699958</v>
      </c>
    </row>
    <row r="67" spans="1:11" s="159" customFormat="1" ht="56.25">
      <c r="A67" s="156">
        <v>44582</v>
      </c>
      <c r="B67" s="142" t="s">
        <v>459</v>
      </c>
      <c r="C67" s="184" t="s">
        <v>381</v>
      </c>
      <c r="D67" s="154">
        <v>5</v>
      </c>
      <c r="E67" s="155">
        <v>114450</v>
      </c>
      <c r="F67" s="155">
        <v>572250</v>
      </c>
      <c r="G67" s="155">
        <v>113306</v>
      </c>
      <c r="H67" s="155">
        <v>566530</v>
      </c>
      <c r="I67" s="195">
        <v>5</v>
      </c>
      <c r="J67" s="155">
        <f t="shared" si="2"/>
        <v>113306</v>
      </c>
      <c r="K67" s="155">
        <f t="shared" si="0"/>
        <v>566530</v>
      </c>
    </row>
    <row r="68" spans="1:11" s="159" customFormat="1" ht="56.25">
      <c r="A68" s="156">
        <v>44947</v>
      </c>
      <c r="B68" s="142" t="s">
        <v>460</v>
      </c>
      <c r="C68" s="158" t="s">
        <v>381</v>
      </c>
      <c r="D68" s="154">
        <v>5</v>
      </c>
      <c r="E68" s="155">
        <v>81895</v>
      </c>
      <c r="F68" s="185">
        <v>409475</v>
      </c>
      <c r="G68" s="155">
        <v>81076</v>
      </c>
      <c r="H68" s="185">
        <v>405380</v>
      </c>
      <c r="I68" s="195">
        <v>5</v>
      </c>
      <c r="J68" s="155">
        <f t="shared" si="2"/>
        <v>81076</v>
      </c>
      <c r="K68" s="155">
        <f t="shared" si="0"/>
        <v>405380</v>
      </c>
    </row>
    <row r="69" spans="1:11" s="159" customFormat="1" ht="56.25">
      <c r="A69" s="144">
        <v>45312</v>
      </c>
      <c r="B69" s="142" t="s">
        <v>461</v>
      </c>
      <c r="C69" s="158" t="s">
        <v>392</v>
      </c>
      <c r="D69" s="154">
        <v>83</v>
      </c>
      <c r="E69" s="155">
        <v>1655296</v>
      </c>
      <c r="F69" s="155">
        <v>137389568</v>
      </c>
      <c r="G69" s="155">
        <v>1638743</v>
      </c>
      <c r="H69" s="155">
        <v>136015669</v>
      </c>
      <c r="I69" s="195">
        <v>95</v>
      </c>
      <c r="J69" s="155">
        <f t="shared" si="2"/>
        <v>1638743</v>
      </c>
      <c r="K69" s="155">
        <f t="shared" si="0"/>
        <v>155680585</v>
      </c>
    </row>
    <row r="70" spans="1:11" s="159" customFormat="1" ht="45">
      <c r="A70" s="144">
        <v>45678</v>
      </c>
      <c r="B70" s="142" t="s">
        <v>462</v>
      </c>
      <c r="C70" s="158" t="s">
        <v>392</v>
      </c>
      <c r="D70" s="154">
        <v>33</v>
      </c>
      <c r="E70" s="155">
        <v>223532</v>
      </c>
      <c r="F70" s="155">
        <v>7376556</v>
      </c>
      <c r="G70" s="155">
        <v>221297</v>
      </c>
      <c r="H70" s="155">
        <v>7302801</v>
      </c>
      <c r="I70" s="197">
        <v>33</v>
      </c>
      <c r="J70" s="155">
        <f t="shared" si="2"/>
        <v>221297</v>
      </c>
      <c r="K70" s="155">
        <f t="shared" si="0"/>
        <v>7302801</v>
      </c>
    </row>
    <row r="71" spans="1:11" s="159" customFormat="1" ht="33.75">
      <c r="A71" s="156">
        <v>46043</v>
      </c>
      <c r="B71" s="142" t="s">
        <v>463</v>
      </c>
      <c r="C71" s="158" t="s">
        <v>386</v>
      </c>
      <c r="D71" s="154">
        <v>100</v>
      </c>
      <c r="E71" s="155">
        <v>144328</v>
      </c>
      <c r="F71" s="155">
        <v>14432800</v>
      </c>
      <c r="G71" s="155">
        <v>142885</v>
      </c>
      <c r="H71" s="155">
        <v>14288500</v>
      </c>
      <c r="I71" s="195">
        <v>338.01</v>
      </c>
      <c r="J71" s="155">
        <f t="shared" si="2"/>
        <v>142885</v>
      </c>
      <c r="K71" s="155">
        <f t="shared" si="0"/>
        <v>48296558.850000001</v>
      </c>
    </row>
    <row r="72" spans="1:11" s="159" customFormat="1" ht="33.75">
      <c r="A72" s="156">
        <v>46408</v>
      </c>
      <c r="B72" s="142" t="s">
        <v>464</v>
      </c>
      <c r="C72" s="158" t="s">
        <v>392</v>
      </c>
      <c r="D72" s="154">
        <v>35</v>
      </c>
      <c r="E72" s="155">
        <v>179731</v>
      </c>
      <c r="F72" s="155">
        <v>6290585</v>
      </c>
      <c r="G72" s="155">
        <v>177934</v>
      </c>
      <c r="H72" s="155">
        <v>6227690</v>
      </c>
      <c r="I72" s="197">
        <v>99.35</v>
      </c>
      <c r="J72" s="155">
        <f t="shared" si="2"/>
        <v>177934</v>
      </c>
      <c r="K72" s="155">
        <f t="shared" si="0"/>
        <v>17677742.899999999</v>
      </c>
    </row>
    <row r="73" spans="1:11" s="159" customFormat="1" ht="33.75">
      <c r="A73" s="156">
        <v>46773</v>
      </c>
      <c r="B73" s="142" t="s">
        <v>465</v>
      </c>
      <c r="C73" s="158" t="s">
        <v>386</v>
      </c>
      <c r="D73" s="154">
        <v>65</v>
      </c>
      <c r="E73" s="155">
        <v>144597</v>
      </c>
      <c r="F73" s="155">
        <v>9398805</v>
      </c>
      <c r="G73" s="155">
        <v>143151</v>
      </c>
      <c r="H73" s="155">
        <v>9304815</v>
      </c>
      <c r="I73" s="195">
        <v>97</v>
      </c>
      <c r="J73" s="155">
        <f t="shared" si="2"/>
        <v>143151</v>
      </c>
      <c r="K73" s="155">
        <f t="shared" si="0"/>
        <v>13885647</v>
      </c>
    </row>
    <row r="74" spans="1:11" s="159" customFormat="1" ht="67.5">
      <c r="A74" s="156">
        <v>47139</v>
      </c>
      <c r="B74" s="142" t="s">
        <v>466</v>
      </c>
      <c r="C74" s="158" t="s">
        <v>392</v>
      </c>
      <c r="D74" s="154">
        <v>220</v>
      </c>
      <c r="E74" s="155">
        <v>24522</v>
      </c>
      <c r="F74" s="155">
        <v>5394840</v>
      </c>
      <c r="G74" s="155">
        <v>24277</v>
      </c>
      <c r="H74" s="155">
        <v>5340940</v>
      </c>
      <c r="I74" s="197">
        <v>220</v>
      </c>
      <c r="J74" s="155">
        <f t="shared" si="2"/>
        <v>24277</v>
      </c>
      <c r="K74" s="155">
        <f t="shared" si="0"/>
        <v>5340940</v>
      </c>
    </row>
    <row r="75" spans="1:11" s="159" customFormat="1" ht="101.25">
      <c r="A75" s="144">
        <v>47504</v>
      </c>
      <c r="B75" s="142" t="s">
        <v>467</v>
      </c>
      <c r="C75" s="184" t="s">
        <v>392</v>
      </c>
      <c r="D75" s="154">
        <v>760</v>
      </c>
      <c r="E75" s="155">
        <v>229664</v>
      </c>
      <c r="F75" s="155">
        <v>174544640</v>
      </c>
      <c r="G75" s="155">
        <v>227367</v>
      </c>
      <c r="H75" s="155">
        <v>172798920</v>
      </c>
      <c r="I75" s="195">
        <v>975.97</v>
      </c>
      <c r="J75" s="155">
        <f t="shared" si="2"/>
        <v>227367</v>
      </c>
      <c r="K75" s="155">
        <f t="shared" si="0"/>
        <v>221903370.99000001</v>
      </c>
    </row>
    <row r="76" spans="1:11" s="159" customFormat="1" ht="236.25">
      <c r="A76" s="144">
        <v>47869</v>
      </c>
      <c r="B76" s="142" t="s">
        <v>468</v>
      </c>
      <c r="C76" s="158" t="s">
        <v>392</v>
      </c>
      <c r="D76" s="154">
        <v>308</v>
      </c>
      <c r="E76" s="155">
        <v>129290</v>
      </c>
      <c r="F76" s="155">
        <v>39821320</v>
      </c>
      <c r="G76" s="155">
        <v>127997</v>
      </c>
      <c r="H76" s="155">
        <v>39423076</v>
      </c>
      <c r="I76" s="195">
        <v>260.97000000000003</v>
      </c>
      <c r="J76" s="155">
        <f t="shared" si="2"/>
        <v>127997</v>
      </c>
      <c r="K76" s="155">
        <f t="shared" si="0"/>
        <v>33403377.090000004</v>
      </c>
    </row>
    <row r="77" spans="1:11" s="159" customFormat="1" ht="124.5" thickBot="1">
      <c r="A77" s="144">
        <v>48234</v>
      </c>
      <c r="B77" s="142" t="s">
        <v>469</v>
      </c>
      <c r="C77" s="158" t="s">
        <v>392</v>
      </c>
      <c r="D77" s="186">
        <v>86</v>
      </c>
      <c r="E77" s="187">
        <v>58968</v>
      </c>
      <c r="F77" s="187">
        <v>5071248</v>
      </c>
      <c r="G77" s="188">
        <v>58378</v>
      </c>
      <c r="H77" s="188">
        <v>5020508</v>
      </c>
      <c r="I77" s="189">
        <v>86</v>
      </c>
      <c r="J77" s="187">
        <f t="shared" si="2"/>
        <v>58378</v>
      </c>
      <c r="K77" s="188">
        <f t="shared" si="0"/>
        <v>5020508</v>
      </c>
    </row>
    <row r="78" spans="1:11" ht="13.5" thickBot="1">
      <c r="A78" s="114"/>
      <c r="B78" s="115"/>
      <c r="C78" s="116"/>
      <c r="D78" s="599" t="s">
        <v>305</v>
      </c>
      <c r="E78" s="600"/>
      <c r="F78" s="600"/>
      <c r="G78" s="600"/>
      <c r="H78" s="121">
        <f>SUM(H11:H77)</f>
        <v>1576566118</v>
      </c>
      <c r="I78" s="576" t="s">
        <v>306</v>
      </c>
      <c r="J78" s="577"/>
      <c r="K78" s="122">
        <f t="shared" ref="K78" si="3">SUM(K11:K77)</f>
        <v>1556134721.2199998</v>
      </c>
    </row>
    <row r="80" spans="1:11" ht="24" customHeight="1">
      <c r="A80" s="592" t="s">
        <v>4</v>
      </c>
      <c r="B80" s="592"/>
      <c r="C80" s="592"/>
      <c r="D80" s="592"/>
      <c r="E80" s="592"/>
      <c r="F80" s="593"/>
      <c r="G80" s="594" t="s">
        <v>5</v>
      </c>
      <c r="H80" s="579"/>
      <c r="J80" s="578" t="s">
        <v>307</v>
      </c>
      <c r="K80" s="579"/>
    </row>
    <row r="81" spans="1:12">
      <c r="A81" s="1" t="s">
        <v>6</v>
      </c>
      <c r="B81" s="1" t="s">
        <v>7</v>
      </c>
      <c r="C81" s="1" t="s">
        <v>8</v>
      </c>
      <c r="D81" s="1" t="s">
        <v>9</v>
      </c>
      <c r="E81" s="1" t="s">
        <v>10</v>
      </c>
      <c r="F81" s="2" t="s">
        <v>11</v>
      </c>
      <c r="G81" s="1" t="s">
        <v>10</v>
      </c>
      <c r="H81" s="3" t="s">
        <v>11</v>
      </c>
      <c r="I81" s="1" t="s">
        <v>263</v>
      </c>
      <c r="J81" s="3" t="s">
        <v>264</v>
      </c>
      <c r="K81" s="3" t="s">
        <v>265</v>
      </c>
    </row>
    <row r="82" spans="1:12">
      <c r="A82" s="108" t="s">
        <v>268</v>
      </c>
      <c r="B82" s="109" t="s">
        <v>273</v>
      </c>
      <c r="C82" s="6"/>
      <c r="D82" s="126"/>
      <c r="E82" s="6"/>
      <c r="F82" s="6"/>
      <c r="G82" s="126"/>
      <c r="H82" s="126"/>
      <c r="I82" s="191"/>
      <c r="J82" s="6"/>
      <c r="K82" s="6"/>
    </row>
    <row r="83" spans="1:12" ht="56.25">
      <c r="A83" s="144" t="s">
        <v>345</v>
      </c>
      <c r="B83" s="145" t="s">
        <v>346</v>
      </c>
      <c r="C83" s="146" t="s">
        <v>272</v>
      </c>
      <c r="D83" s="147"/>
      <c r="E83" s="148"/>
      <c r="F83" s="149"/>
      <c r="G83" s="147"/>
      <c r="H83" s="147"/>
      <c r="I83" s="197">
        <v>20</v>
      </c>
      <c r="J83" s="150">
        <v>22997</v>
      </c>
      <c r="K83" s="150">
        <f>I83*J83</f>
        <v>459940</v>
      </c>
    </row>
    <row r="84" spans="1:12" ht="56.25">
      <c r="A84" s="144" t="s">
        <v>347</v>
      </c>
      <c r="B84" s="145" t="s">
        <v>348</v>
      </c>
      <c r="C84" s="146" t="s">
        <v>272</v>
      </c>
      <c r="D84" s="147"/>
      <c r="E84" s="148"/>
      <c r="F84" s="149"/>
      <c r="G84" s="147"/>
      <c r="H84" s="147"/>
      <c r="I84" s="197">
        <v>40.700000000000003</v>
      </c>
      <c r="J84" s="150">
        <v>255875.4</v>
      </c>
      <c r="K84" s="150">
        <f t="shared" ref="K84" si="4">I84*J84</f>
        <v>10414128.780000001</v>
      </c>
    </row>
    <row r="85" spans="1:12" ht="45">
      <c r="A85" s="144" t="s">
        <v>270</v>
      </c>
      <c r="B85" s="145" t="s">
        <v>271</v>
      </c>
      <c r="C85" s="146" t="s">
        <v>272</v>
      </c>
      <c r="D85" s="147"/>
      <c r="E85" s="148"/>
      <c r="F85" s="149"/>
      <c r="G85" s="147"/>
      <c r="H85" s="147"/>
      <c r="I85" s="197">
        <v>70</v>
      </c>
      <c r="J85" s="150">
        <v>60074.19</v>
      </c>
      <c r="K85" s="150">
        <f t="shared" ref="K85:K97" si="5">I85*J85</f>
        <v>4205193.3</v>
      </c>
      <c r="L85" s="29"/>
    </row>
    <row r="86" spans="1:12" ht="22.5">
      <c r="A86" s="144" t="s">
        <v>349</v>
      </c>
      <c r="B86" s="145" t="s">
        <v>350</v>
      </c>
      <c r="C86" s="146"/>
      <c r="D86" s="147"/>
      <c r="E86" s="148"/>
      <c r="F86" s="149"/>
      <c r="G86" s="147"/>
      <c r="H86" s="147"/>
      <c r="I86" s="197">
        <v>55.11</v>
      </c>
      <c r="J86" s="150">
        <v>10274</v>
      </c>
      <c r="K86" s="150">
        <f t="shared" si="5"/>
        <v>566200.14</v>
      </c>
      <c r="L86" s="29"/>
    </row>
    <row r="87" spans="1:12" ht="33.75">
      <c r="A87" s="144" t="s">
        <v>301</v>
      </c>
      <c r="B87" s="145" t="s">
        <v>351</v>
      </c>
      <c r="C87" s="151" t="s">
        <v>266</v>
      </c>
      <c r="D87" s="147"/>
      <c r="E87" s="152"/>
      <c r="F87" s="153"/>
      <c r="G87" s="147"/>
      <c r="H87" s="147"/>
      <c r="I87" s="197">
        <v>10.14</v>
      </c>
      <c r="J87" s="155">
        <v>95467.68</v>
      </c>
      <c r="K87" s="155">
        <f>I87*J87</f>
        <v>968042.27520000003</v>
      </c>
      <c r="L87" s="29"/>
    </row>
    <row r="88" spans="1:12" ht="90">
      <c r="A88" s="144" t="s">
        <v>299</v>
      </c>
      <c r="B88" s="145" t="s">
        <v>352</v>
      </c>
      <c r="C88" s="151" t="s">
        <v>272</v>
      </c>
      <c r="D88" s="147"/>
      <c r="E88" s="152"/>
      <c r="F88" s="153"/>
      <c r="G88" s="147"/>
      <c r="H88" s="147"/>
      <c r="I88" s="197">
        <v>436.3</v>
      </c>
      <c r="J88" s="155">
        <v>17964.54</v>
      </c>
      <c r="K88" s="155">
        <f t="shared" ref="K88:K89" si="6">I88*J88</f>
        <v>7837928.8020000001</v>
      </c>
      <c r="L88" s="29"/>
    </row>
    <row r="89" spans="1:12" ht="33.75">
      <c r="A89" s="144" t="s">
        <v>353</v>
      </c>
      <c r="B89" s="145" t="s">
        <v>354</v>
      </c>
      <c r="C89" s="151" t="s">
        <v>266</v>
      </c>
      <c r="D89" s="147"/>
      <c r="E89" s="152"/>
      <c r="F89" s="153"/>
      <c r="G89" s="147"/>
      <c r="H89" s="147"/>
      <c r="I89" s="197">
        <v>12.48</v>
      </c>
      <c r="J89" s="155">
        <v>26397.360000000001</v>
      </c>
      <c r="K89" s="155">
        <f t="shared" si="6"/>
        <v>329439.0528</v>
      </c>
      <c r="L89" s="29"/>
    </row>
    <row r="90" spans="1:12" ht="78.75">
      <c r="A90" s="144" t="s">
        <v>297</v>
      </c>
      <c r="B90" s="145" t="s">
        <v>298</v>
      </c>
      <c r="C90" s="151" t="s">
        <v>272</v>
      </c>
      <c r="D90" s="147"/>
      <c r="E90" s="152"/>
      <c r="F90" s="153"/>
      <c r="G90" s="147"/>
      <c r="H90" s="147"/>
      <c r="I90" s="197">
        <v>946.12</v>
      </c>
      <c r="J90" s="155">
        <v>22023.54</v>
      </c>
      <c r="K90" s="155">
        <f t="shared" si="5"/>
        <v>20836911.664799999</v>
      </c>
      <c r="L90" s="29"/>
    </row>
    <row r="91" spans="1:12" ht="45" customHeight="1">
      <c r="A91" s="144" t="s">
        <v>355</v>
      </c>
      <c r="B91" s="145" t="s">
        <v>356</v>
      </c>
      <c r="C91" s="151" t="s">
        <v>272</v>
      </c>
      <c r="D91" s="147"/>
      <c r="E91" s="152"/>
      <c r="F91" s="153"/>
      <c r="G91" s="147"/>
      <c r="H91" s="147"/>
      <c r="I91" s="197">
        <v>110.21</v>
      </c>
      <c r="J91" s="155">
        <v>40896.9</v>
      </c>
      <c r="K91" s="155">
        <f t="shared" si="5"/>
        <v>4507247.3489999995</v>
      </c>
      <c r="L91" s="29"/>
    </row>
    <row r="92" spans="1:12" ht="45">
      <c r="A92" s="144" t="s">
        <v>357</v>
      </c>
      <c r="B92" s="145" t="s">
        <v>358</v>
      </c>
      <c r="C92" s="151" t="s">
        <v>295</v>
      </c>
      <c r="D92" s="147"/>
      <c r="E92" s="152"/>
      <c r="F92" s="153"/>
      <c r="G92" s="147"/>
      <c r="H92" s="147"/>
      <c r="I92" s="197">
        <v>1</v>
      </c>
      <c r="J92" s="155">
        <v>248850.36</v>
      </c>
      <c r="K92" s="155">
        <f t="shared" si="5"/>
        <v>248850.36</v>
      </c>
      <c r="L92" s="29"/>
    </row>
    <row r="93" spans="1:12" ht="90">
      <c r="A93" s="144" t="s">
        <v>359</v>
      </c>
      <c r="B93" s="145" t="s">
        <v>360</v>
      </c>
      <c r="C93" s="151" t="s">
        <v>295</v>
      </c>
      <c r="D93" s="147"/>
      <c r="E93" s="152"/>
      <c r="F93" s="153"/>
      <c r="G93" s="147"/>
      <c r="H93" s="147"/>
      <c r="I93" s="197">
        <v>1</v>
      </c>
      <c r="J93" s="155">
        <v>945905.4</v>
      </c>
      <c r="K93" s="155">
        <f t="shared" si="5"/>
        <v>945905.4</v>
      </c>
      <c r="L93" s="29"/>
    </row>
    <row r="94" spans="1:12" ht="78.75">
      <c r="A94" s="144" t="s">
        <v>361</v>
      </c>
      <c r="B94" s="145" t="s">
        <v>362</v>
      </c>
      <c r="C94" s="151" t="s">
        <v>295</v>
      </c>
      <c r="D94" s="147"/>
      <c r="E94" s="152"/>
      <c r="F94" s="153"/>
      <c r="G94" s="147"/>
      <c r="H94" s="147"/>
      <c r="I94" s="197">
        <v>1</v>
      </c>
      <c r="J94" s="155">
        <v>179396.9</v>
      </c>
      <c r="K94" s="155">
        <f t="shared" si="5"/>
        <v>179396.9</v>
      </c>
      <c r="L94" s="29"/>
    </row>
    <row r="95" spans="1:12" ht="56.25">
      <c r="A95" s="144" t="s">
        <v>363</v>
      </c>
      <c r="B95" s="145" t="s">
        <v>364</v>
      </c>
      <c r="C95" s="151" t="s">
        <v>295</v>
      </c>
      <c r="D95" s="147"/>
      <c r="E95" s="152"/>
      <c r="F95" s="153"/>
      <c r="G95" s="147"/>
      <c r="H95" s="147"/>
      <c r="I95" s="197">
        <v>1</v>
      </c>
      <c r="J95" s="155">
        <v>1126360.6200000001</v>
      </c>
      <c r="K95" s="155">
        <f t="shared" si="5"/>
        <v>1126360.6200000001</v>
      </c>
      <c r="L95" s="29"/>
    </row>
    <row r="96" spans="1:12" ht="56.25">
      <c r="A96" s="144" t="s">
        <v>365</v>
      </c>
      <c r="B96" s="145" t="s">
        <v>366</v>
      </c>
      <c r="C96" s="151" t="s">
        <v>369</v>
      </c>
      <c r="D96" s="147"/>
      <c r="E96" s="152"/>
      <c r="F96" s="153"/>
      <c r="G96" s="147"/>
      <c r="H96" s="147"/>
      <c r="I96" s="197">
        <v>2</v>
      </c>
      <c r="J96" s="155">
        <v>531202.31999999995</v>
      </c>
      <c r="K96" s="155">
        <f t="shared" si="5"/>
        <v>1062404.6399999999</v>
      </c>
      <c r="L96" s="29"/>
    </row>
    <row r="97" spans="1:12" ht="33.75">
      <c r="A97" s="144" t="s">
        <v>367</v>
      </c>
      <c r="B97" s="145" t="s">
        <v>368</v>
      </c>
      <c r="C97" s="151" t="s">
        <v>266</v>
      </c>
      <c r="D97" s="147"/>
      <c r="E97" s="152"/>
      <c r="F97" s="153"/>
      <c r="G97" s="147"/>
      <c r="H97" s="147"/>
      <c r="I97" s="197">
        <v>97</v>
      </c>
      <c r="J97" s="155">
        <v>5127.21</v>
      </c>
      <c r="K97" s="155">
        <f t="shared" si="5"/>
        <v>497339.37</v>
      </c>
      <c r="L97" s="29"/>
    </row>
    <row r="98" spans="1:12" ht="30.75" customHeight="1">
      <c r="A98" s="156"/>
      <c r="B98" s="157"/>
      <c r="C98" s="158"/>
      <c r="D98" s="596"/>
      <c r="E98" s="597"/>
      <c r="F98" s="597"/>
      <c r="G98" s="598"/>
      <c r="H98" s="159"/>
      <c r="I98" s="580" t="s">
        <v>304</v>
      </c>
      <c r="J98" s="581"/>
      <c r="K98" s="160">
        <f>SUM(K83:K97)</f>
        <v>54185288.653799988</v>
      </c>
      <c r="L98" s="29"/>
    </row>
    <row r="99" spans="1:12" ht="24" customHeight="1">
      <c r="A99" s="592" t="s">
        <v>4</v>
      </c>
      <c r="B99" s="592"/>
      <c r="C99" s="592"/>
      <c r="D99" s="592"/>
      <c r="E99" s="592"/>
      <c r="F99" s="593"/>
      <c r="G99" s="594" t="s">
        <v>5</v>
      </c>
      <c r="H99" s="579"/>
    </row>
    <row r="100" spans="1:12">
      <c r="A100" s="1" t="s">
        <v>6</v>
      </c>
      <c r="B100" s="1" t="s">
        <v>7</v>
      </c>
      <c r="C100" s="1" t="s">
        <v>8</v>
      </c>
      <c r="D100" s="1" t="s">
        <v>9</v>
      </c>
      <c r="E100" s="1" t="s">
        <v>10</v>
      </c>
      <c r="F100" s="2" t="s">
        <v>11</v>
      </c>
      <c r="G100" s="1" t="s">
        <v>10</v>
      </c>
      <c r="H100" s="3" t="s">
        <v>11</v>
      </c>
      <c r="I100" s="1" t="s">
        <v>263</v>
      </c>
      <c r="J100" s="3" t="s">
        <v>264</v>
      </c>
      <c r="K100" s="3" t="s">
        <v>265</v>
      </c>
    </row>
    <row r="101" spans="1:12">
      <c r="A101" s="108" t="s">
        <v>274</v>
      </c>
      <c r="B101" s="109" t="s">
        <v>269</v>
      </c>
      <c r="C101" s="6"/>
      <c r="D101" s="126"/>
      <c r="E101" s="6"/>
      <c r="F101" s="6"/>
      <c r="G101" s="126"/>
      <c r="H101" s="126"/>
      <c r="I101" s="191"/>
      <c r="J101" s="6"/>
      <c r="K101" s="6"/>
    </row>
    <row r="102" spans="1:12" ht="22.5">
      <c r="A102" s="156" t="s">
        <v>277</v>
      </c>
      <c r="B102" s="145" t="s">
        <v>286</v>
      </c>
      <c r="C102" s="151" t="s">
        <v>287</v>
      </c>
      <c r="D102" s="147"/>
      <c r="E102" s="152"/>
      <c r="F102" s="153"/>
      <c r="G102" s="147"/>
      <c r="H102" s="147"/>
      <c r="I102" s="196">
        <v>8.33</v>
      </c>
      <c r="J102" s="155">
        <f>507000*1.19</f>
        <v>603330</v>
      </c>
      <c r="K102" s="155">
        <f t="shared" ref="K102:K111" si="7">I102*J102</f>
        <v>5025738.9000000004</v>
      </c>
      <c r="L102" s="29"/>
    </row>
    <row r="103" spans="1:12" ht="22.5">
      <c r="A103" s="156" t="s">
        <v>278</v>
      </c>
      <c r="B103" s="145" t="s">
        <v>288</v>
      </c>
      <c r="C103" s="151" t="s">
        <v>289</v>
      </c>
      <c r="D103" s="147"/>
      <c r="E103" s="152"/>
      <c r="F103" s="153"/>
      <c r="G103" s="147"/>
      <c r="H103" s="147"/>
      <c r="I103" s="197">
        <v>6</v>
      </c>
      <c r="J103" s="155">
        <v>8397468.9480000008</v>
      </c>
      <c r="K103" s="155">
        <f t="shared" si="7"/>
        <v>50384813.688000008</v>
      </c>
      <c r="L103" s="29"/>
    </row>
    <row r="104" spans="1:12" ht="78.75">
      <c r="A104" s="156" t="s">
        <v>279</v>
      </c>
      <c r="B104" s="145" t="s">
        <v>315</v>
      </c>
      <c r="C104" s="151" t="s">
        <v>296</v>
      </c>
      <c r="D104" s="147"/>
      <c r="E104" s="152"/>
      <c r="F104" s="153"/>
      <c r="G104" s="147"/>
      <c r="H104" s="147"/>
      <c r="I104" s="197">
        <v>502</v>
      </c>
      <c r="J104" s="155">
        <v>112309</v>
      </c>
      <c r="K104" s="155">
        <f t="shared" si="7"/>
        <v>56379118</v>
      </c>
      <c r="L104" s="29"/>
    </row>
    <row r="105" spans="1:12" ht="33.75">
      <c r="A105" s="156" t="s">
        <v>275</v>
      </c>
      <c r="B105" s="145" t="s">
        <v>316</v>
      </c>
      <c r="C105" s="151" t="s">
        <v>276</v>
      </c>
      <c r="D105" s="147"/>
      <c r="E105" s="152"/>
      <c r="F105" s="153"/>
      <c r="G105" s="147"/>
      <c r="H105" s="147"/>
      <c r="I105" s="197">
        <v>1</v>
      </c>
      <c r="J105" s="155">
        <v>0</v>
      </c>
      <c r="K105" s="155">
        <f t="shared" si="7"/>
        <v>0</v>
      </c>
      <c r="L105" s="29"/>
    </row>
    <row r="106" spans="1:12" ht="33.75">
      <c r="A106" s="156" t="s">
        <v>280</v>
      </c>
      <c r="B106" s="145" t="s">
        <v>317</v>
      </c>
      <c r="C106" s="151" t="s">
        <v>294</v>
      </c>
      <c r="D106" s="147"/>
      <c r="E106" s="152"/>
      <c r="F106" s="153"/>
      <c r="G106" s="147"/>
      <c r="H106" s="147"/>
      <c r="I106" s="196">
        <f>110.24*2</f>
        <v>220.48</v>
      </c>
      <c r="J106" s="155">
        <v>26578</v>
      </c>
      <c r="K106" s="155">
        <f t="shared" si="7"/>
        <v>5859917.4399999995</v>
      </c>
      <c r="L106" s="29"/>
    </row>
    <row r="107" spans="1:12" ht="90">
      <c r="A107" s="156" t="s">
        <v>281</v>
      </c>
      <c r="B107" s="145" t="s">
        <v>318</v>
      </c>
      <c r="C107" s="151" t="s">
        <v>295</v>
      </c>
      <c r="D107" s="147"/>
      <c r="E107" s="152"/>
      <c r="F107" s="153"/>
      <c r="G107" s="147"/>
      <c r="H107" s="147"/>
      <c r="I107" s="197">
        <v>1</v>
      </c>
      <c r="J107" s="155">
        <v>8082922</v>
      </c>
      <c r="K107" s="155">
        <f t="shared" si="7"/>
        <v>8082922</v>
      </c>
      <c r="L107" s="29"/>
    </row>
    <row r="108" spans="1:12" ht="22.5">
      <c r="A108" s="156" t="s">
        <v>282</v>
      </c>
      <c r="B108" s="145" t="s">
        <v>319</v>
      </c>
      <c r="C108" s="151" t="s">
        <v>295</v>
      </c>
      <c r="D108" s="147"/>
      <c r="E108" s="152"/>
      <c r="F108" s="153"/>
      <c r="G108" s="147"/>
      <c r="H108" s="147"/>
      <c r="I108" s="197">
        <v>8</v>
      </c>
      <c r="J108" s="155">
        <v>18063</v>
      </c>
      <c r="K108" s="155">
        <f t="shared" si="7"/>
        <v>144504</v>
      </c>
      <c r="L108" s="29"/>
    </row>
    <row r="109" spans="1:12" ht="33.75">
      <c r="A109" s="156" t="s">
        <v>283</v>
      </c>
      <c r="B109" s="145" t="s">
        <v>320</v>
      </c>
      <c r="C109" s="151" t="s">
        <v>295</v>
      </c>
      <c r="D109" s="147"/>
      <c r="E109" s="152"/>
      <c r="F109" s="153"/>
      <c r="G109" s="147"/>
      <c r="H109" s="147"/>
      <c r="I109" s="197">
        <v>8</v>
      </c>
      <c r="J109" s="155">
        <v>425532</v>
      </c>
      <c r="K109" s="155">
        <f t="shared" si="7"/>
        <v>3404256</v>
      </c>
      <c r="L109" s="29"/>
    </row>
    <row r="110" spans="1:12" ht="22.5">
      <c r="A110" s="156" t="s">
        <v>284</v>
      </c>
      <c r="B110" s="145" t="s">
        <v>330</v>
      </c>
      <c r="C110" s="151" t="s">
        <v>295</v>
      </c>
      <c r="D110" s="147"/>
      <c r="E110" s="152"/>
      <c r="F110" s="153"/>
      <c r="G110" s="147"/>
      <c r="H110" s="147"/>
      <c r="I110" s="197">
        <v>4</v>
      </c>
      <c r="J110" s="155">
        <v>783671</v>
      </c>
      <c r="K110" s="155">
        <f t="shared" si="7"/>
        <v>3134684</v>
      </c>
      <c r="L110" s="29"/>
    </row>
    <row r="111" spans="1:12" ht="22.5">
      <c r="A111" s="206" t="s">
        <v>285</v>
      </c>
      <c r="B111" s="145" t="s">
        <v>331</v>
      </c>
      <c r="C111" s="151" t="s">
        <v>332</v>
      </c>
      <c r="D111" s="147"/>
      <c r="E111" s="152"/>
      <c r="F111" s="153"/>
      <c r="G111" s="147"/>
      <c r="H111" s="147"/>
      <c r="I111" s="197">
        <v>7</v>
      </c>
      <c r="J111" s="155">
        <v>4706400</v>
      </c>
      <c r="K111" s="155">
        <f t="shared" si="7"/>
        <v>32944800</v>
      </c>
      <c r="L111" s="29"/>
    </row>
    <row r="112" spans="1:12" ht="45">
      <c r="A112" s="206" t="s">
        <v>321</v>
      </c>
      <c r="B112" s="145" t="s">
        <v>333</v>
      </c>
      <c r="C112" s="151" t="s">
        <v>334</v>
      </c>
      <c r="D112" s="147"/>
      <c r="E112" s="152"/>
      <c r="F112" s="153"/>
      <c r="G112" s="147"/>
      <c r="H112" s="147"/>
      <c r="I112" s="197">
        <v>6662</v>
      </c>
      <c r="J112" s="155">
        <v>31956</v>
      </c>
      <c r="K112" s="155">
        <f t="shared" ref="K112:K120" si="8">I112*J112</f>
        <v>212890872</v>
      </c>
      <c r="L112" s="29"/>
    </row>
    <row r="113" spans="1:12" ht="123.75">
      <c r="A113" s="204" t="s">
        <v>322</v>
      </c>
      <c r="B113" s="145" t="s">
        <v>335</v>
      </c>
      <c r="C113" s="151" t="s">
        <v>336</v>
      </c>
      <c r="D113" s="147"/>
      <c r="E113" s="152"/>
      <c r="F113" s="153"/>
      <c r="G113" s="147"/>
      <c r="H113" s="147"/>
      <c r="I113" s="197">
        <v>2600</v>
      </c>
      <c r="J113" s="155">
        <v>158396</v>
      </c>
      <c r="K113" s="155">
        <f t="shared" si="8"/>
        <v>411829600</v>
      </c>
      <c r="L113" s="29"/>
    </row>
    <row r="114" spans="1:12">
      <c r="A114" s="206" t="s">
        <v>323</v>
      </c>
      <c r="B114" s="145" t="s">
        <v>470</v>
      </c>
      <c r="C114" s="151" t="s">
        <v>336</v>
      </c>
      <c r="D114" s="147"/>
      <c r="E114" s="152"/>
      <c r="F114" s="153"/>
      <c r="G114" s="147"/>
      <c r="H114" s="147"/>
      <c r="I114" s="197">
        <v>2600</v>
      </c>
      <c r="J114" s="155">
        <v>530000</v>
      </c>
      <c r="K114" s="155">
        <f t="shared" si="8"/>
        <v>1378000000</v>
      </c>
      <c r="L114" s="29"/>
    </row>
    <row r="115" spans="1:12">
      <c r="A115" s="206" t="s">
        <v>324</v>
      </c>
      <c r="B115" s="145" t="s">
        <v>338</v>
      </c>
      <c r="C115" s="151" t="s">
        <v>287</v>
      </c>
      <c r="D115" s="147"/>
      <c r="E115" s="152"/>
      <c r="F115" s="153"/>
      <c r="G115" s="147"/>
      <c r="H115" s="147"/>
      <c r="I115" s="197">
        <v>550</v>
      </c>
      <c r="J115" s="155">
        <v>31818</v>
      </c>
      <c r="K115" s="155">
        <f t="shared" si="8"/>
        <v>17499900</v>
      </c>
      <c r="L115" s="29"/>
    </row>
    <row r="116" spans="1:12" ht="21.75" customHeight="1">
      <c r="A116" s="156" t="s">
        <v>325</v>
      </c>
      <c r="B116" s="145" t="s">
        <v>339</v>
      </c>
      <c r="C116" s="151" t="s">
        <v>336</v>
      </c>
      <c r="D116" s="147"/>
      <c r="E116" s="152"/>
      <c r="F116" s="153"/>
      <c r="G116" s="147"/>
      <c r="H116" s="147"/>
      <c r="I116" s="197">
        <v>2600</v>
      </c>
      <c r="J116" s="155">
        <v>0</v>
      </c>
      <c r="K116" s="155">
        <f t="shared" si="8"/>
        <v>0</v>
      </c>
      <c r="L116" s="29"/>
    </row>
    <row r="117" spans="1:12" ht="22.5">
      <c r="A117" s="156" t="s">
        <v>326</v>
      </c>
      <c r="B117" s="145" t="s">
        <v>340</v>
      </c>
      <c r="C117" s="151" t="s">
        <v>336</v>
      </c>
      <c r="D117" s="147"/>
      <c r="E117" s="152"/>
      <c r="F117" s="153"/>
      <c r="G117" s="147"/>
      <c r="H117" s="147"/>
      <c r="I117" s="197">
        <v>4100</v>
      </c>
      <c r="J117" s="155">
        <v>0</v>
      </c>
      <c r="K117" s="155">
        <f t="shared" si="8"/>
        <v>0</v>
      </c>
      <c r="L117" s="29"/>
    </row>
    <row r="118" spans="1:12" ht="22.5">
      <c r="A118" s="156" t="s">
        <v>327</v>
      </c>
      <c r="B118" s="145" t="s">
        <v>341</v>
      </c>
      <c r="C118" s="151" t="s">
        <v>336</v>
      </c>
      <c r="D118" s="147"/>
      <c r="E118" s="152"/>
      <c r="F118" s="153"/>
      <c r="G118" s="147"/>
      <c r="H118" s="147"/>
      <c r="I118" s="197">
        <v>650</v>
      </c>
      <c r="J118" s="155">
        <v>0</v>
      </c>
      <c r="K118" s="155">
        <f t="shared" si="8"/>
        <v>0</v>
      </c>
      <c r="L118" s="29"/>
    </row>
    <row r="119" spans="1:12" ht="22.5">
      <c r="A119" s="206" t="s">
        <v>328</v>
      </c>
      <c r="B119" s="145" t="s">
        <v>344</v>
      </c>
      <c r="C119" s="151" t="s">
        <v>332</v>
      </c>
      <c r="D119" s="147"/>
      <c r="E119" s="152"/>
      <c r="F119" s="153"/>
      <c r="G119" s="147"/>
      <c r="H119" s="147"/>
      <c r="I119" s="197">
        <v>3</v>
      </c>
      <c r="J119" s="153">
        <v>20175536</v>
      </c>
      <c r="K119" s="155">
        <f t="shared" si="8"/>
        <v>60526608</v>
      </c>
      <c r="L119" s="29"/>
    </row>
    <row r="120" spans="1:12" ht="22.5">
      <c r="A120" s="209" t="s">
        <v>329</v>
      </c>
      <c r="B120" s="210" t="s">
        <v>342</v>
      </c>
      <c r="C120" s="146" t="s">
        <v>343</v>
      </c>
      <c r="D120" s="211"/>
      <c r="E120" s="212"/>
      <c r="F120" s="213"/>
      <c r="G120" s="211"/>
      <c r="H120" s="211"/>
      <c r="I120" s="197">
        <v>10</v>
      </c>
      <c r="J120" s="153">
        <v>4602340</v>
      </c>
      <c r="K120" s="155">
        <f t="shared" si="8"/>
        <v>46023400</v>
      </c>
      <c r="L120" s="29"/>
    </row>
    <row r="121" spans="1:12">
      <c r="A121" s="214"/>
      <c r="B121" s="215"/>
      <c r="C121" s="216"/>
      <c r="D121" s="128"/>
      <c r="E121" s="217"/>
      <c r="F121" s="217"/>
      <c r="G121" s="128"/>
      <c r="H121" s="128"/>
      <c r="I121" s="202"/>
      <c r="J121" s="21"/>
      <c r="K121" s="21"/>
      <c r="L121" s="29"/>
    </row>
    <row r="122" spans="1:12">
      <c r="A122" s="208"/>
      <c r="B122" s="115"/>
      <c r="C122" s="116"/>
      <c r="D122" s="595"/>
      <c r="E122" s="595"/>
      <c r="F122" s="595"/>
      <c r="G122" s="595"/>
      <c r="H122" s="128"/>
      <c r="I122" s="584" t="s">
        <v>303</v>
      </c>
      <c r="J122" s="585"/>
      <c r="K122" s="130">
        <f>SUM(K102:K121)</f>
        <v>2292131134.0279999</v>
      </c>
      <c r="L122" s="29"/>
    </row>
    <row r="123" spans="1:12">
      <c r="A123" s="208"/>
      <c r="B123" s="115"/>
      <c r="C123" s="116"/>
      <c r="D123" s="203"/>
      <c r="E123" s="203"/>
      <c r="F123" s="203"/>
      <c r="G123" s="203"/>
      <c r="H123" s="128"/>
      <c r="I123" s="221" t="s">
        <v>472</v>
      </c>
      <c r="J123" s="222">
        <v>0.21149999999999999</v>
      </c>
      <c r="K123" s="220">
        <f>K122*J123</f>
        <v>484785734.84692198</v>
      </c>
      <c r="L123" s="29"/>
    </row>
    <row r="124" spans="1:12">
      <c r="A124" s="208"/>
      <c r="B124" s="115"/>
      <c r="C124" s="116"/>
      <c r="D124" s="203"/>
      <c r="E124" s="203"/>
      <c r="F124" s="203"/>
      <c r="G124" s="203"/>
      <c r="H124" s="128"/>
      <c r="I124" s="221" t="s">
        <v>473</v>
      </c>
      <c r="J124" s="223">
        <v>0.05</v>
      </c>
      <c r="K124" s="220">
        <f>K122*J124</f>
        <v>114606556.7014</v>
      </c>
      <c r="L124" s="29"/>
    </row>
    <row r="125" spans="1:12">
      <c r="A125" s="208"/>
      <c r="B125" s="115"/>
      <c r="C125" s="116"/>
      <c r="D125" s="203"/>
      <c r="E125" s="203"/>
      <c r="F125" s="203"/>
      <c r="G125" s="203"/>
      <c r="H125" s="128"/>
      <c r="I125" s="574" t="s">
        <v>471</v>
      </c>
      <c r="J125" s="575"/>
      <c r="K125" s="130">
        <f>K122+K123+K124</f>
        <v>2891523425.5763216</v>
      </c>
      <c r="L125" s="29"/>
    </row>
    <row r="126" spans="1:12">
      <c r="A126" s="208"/>
      <c r="B126" s="115"/>
      <c r="C126" s="116"/>
      <c r="D126" s="203"/>
      <c r="E126" s="203"/>
      <c r="F126" s="203"/>
      <c r="G126" s="203"/>
      <c r="H126" s="128"/>
      <c r="I126" s="219"/>
      <c r="J126" s="141"/>
      <c r="K126" s="130"/>
      <c r="L126" s="29"/>
    </row>
    <row r="127" spans="1:12">
      <c r="A127" s="208"/>
      <c r="B127" s="115"/>
      <c r="C127" s="116"/>
      <c r="D127" s="203"/>
      <c r="E127" s="203"/>
      <c r="F127" s="203"/>
      <c r="G127" s="203"/>
      <c r="H127" s="128"/>
      <c r="I127" s="219"/>
      <c r="J127" s="141"/>
      <c r="K127" s="130"/>
      <c r="L127" s="29"/>
    </row>
    <row r="128" spans="1:12">
      <c r="A128" s="208"/>
      <c r="B128" s="115"/>
      <c r="C128" s="116"/>
      <c r="D128" s="205"/>
      <c r="E128" s="207"/>
      <c r="F128" s="207"/>
      <c r="G128" s="207"/>
      <c r="H128" s="217"/>
      <c r="I128" s="202"/>
      <c r="J128" s="21"/>
      <c r="K128" s="21"/>
      <c r="L128" s="29"/>
    </row>
    <row r="129" spans="1:12">
      <c r="A129" s="208"/>
      <c r="B129" s="115"/>
      <c r="C129" s="116"/>
      <c r="D129" s="205"/>
      <c r="E129" s="207"/>
      <c r="F129" s="207"/>
      <c r="G129" s="207"/>
      <c r="H129" s="217"/>
      <c r="I129" s="586" t="s">
        <v>308</v>
      </c>
      <c r="J129" s="587"/>
      <c r="K129" s="131">
        <f>K78+K98+K122</f>
        <v>3902451143.9017997</v>
      </c>
      <c r="L129" s="29"/>
    </row>
    <row r="130" spans="1:12">
      <c r="A130" s="208"/>
      <c r="B130" s="115"/>
      <c r="C130" s="116"/>
      <c r="D130" s="205"/>
      <c r="E130" s="207"/>
      <c r="F130" s="207"/>
      <c r="G130" s="207"/>
      <c r="H130" s="217"/>
      <c r="I130" s="202"/>
      <c r="J130" s="21"/>
      <c r="K130" s="21"/>
      <c r="L130" s="29"/>
    </row>
    <row r="131" spans="1:12">
      <c r="A131" s="208"/>
      <c r="B131" s="115"/>
      <c r="C131" s="116"/>
      <c r="D131" s="205"/>
      <c r="E131" s="207"/>
      <c r="F131" s="207"/>
      <c r="G131" s="207"/>
      <c r="H131" s="217"/>
      <c r="I131" s="218">
        <v>0.26150000000000001</v>
      </c>
      <c r="J131" s="21"/>
      <c r="K131" s="21">
        <f>+K129*I131</f>
        <v>1020490974.1303207</v>
      </c>
      <c r="L131" s="29"/>
    </row>
    <row r="132" spans="1:12">
      <c r="A132" s="208"/>
      <c r="B132" s="115"/>
      <c r="C132" s="116"/>
      <c r="D132" s="205"/>
      <c r="E132" s="207"/>
      <c r="F132" s="207"/>
      <c r="G132" s="207"/>
      <c r="H132" s="217"/>
      <c r="I132" s="202"/>
      <c r="J132" s="21"/>
      <c r="K132" s="21">
        <f>+K129+K131</f>
        <v>4922942118.0321207</v>
      </c>
      <c r="L132" s="29"/>
    </row>
    <row r="133" spans="1:12">
      <c r="A133" s="208"/>
      <c r="B133" s="115"/>
      <c r="C133" s="116"/>
      <c r="D133" s="205"/>
      <c r="E133" s="207"/>
      <c r="F133" s="207"/>
      <c r="G133" s="207"/>
      <c r="H133" s="217"/>
      <c r="I133" s="202"/>
      <c r="J133" s="21">
        <v>1988838158</v>
      </c>
      <c r="K133" s="21">
        <f>+K132-J133</f>
        <v>2934103960.0321207</v>
      </c>
      <c r="L133" s="29"/>
    </row>
    <row r="134" spans="1:12">
      <c r="A134" s="208"/>
      <c r="B134" s="115"/>
      <c r="C134" s="116"/>
      <c r="D134" s="205"/>
      <c r="E134" s="207"/>
      <c r="F134" s="207"/>
      <c r="G134" s="207"/>
      <c r="H134" s="217">
        <v>7642800</v>
      </c>
      <c r="I134" s="202"/>
      <c r="J134" s="21" t="s">
        <v>309</v>
      </c>
      <c r="K134" s="21">
        <f>18003150+2000000</f>
        <v>20003150</v>
      </c>
      <c r="L134" s="29"/>
    </row>
    <row r="135" spans="1:12">
      <c r="A135" s="208"/>
      <c r="B135" s="115"/>
      <c r="C135" s="116"/>
      <c r="D135" s="205"/>
      <c r="E135" s="207"/>
      <c r="F135" s="207"/>
      <c r="G135" s="207"/>
      <c r="H135" s="217">
        <v>5229369</v>
      </c>
      <c r="I135" s="202"/>
      <c r="J135" s="21" t="s">
        <v>310</v>
      </c>
      <c r="K135" s="21">
        <f>5565888*2</f>
        <v>11131776</v>
      </c>
      <c r="L135" s="29"/>
    </row>
    <row r="136" spans="1:12">
      <c r="A136" s="208"/>
      <c r="B136" s="115"/>
      <c r="C136" s="116"/>
      <c r="D136" s="205"/>
      <c r="E136" s="207"/>
      <c r="F136" s="207"/>
      <c r="G136" s="207"/>
      <c r="H136" s="217">
        <v>4234169</v>
      </c>
      <c r="I136" s="202"/>
      <c r="J136" s="21" t="s">
        <v>311</v>
      </c>
      <c r="K136" s="21">
        <f>7964931+5000000</f>
        <v>12964931</v>
      </c>
      <c r="L136" s="29"/>
    </row>
    <row r="137" spans="1:12">
      <c r="A137" s="208"/>
      <c r="B137" s="115"/>
      <c r="C137" s="116"/>
      <c r="D137" s="205"/>
      <c r="E137" s="207"/>
      <c r="F137" s="207"/>
      <c r="G137" s="207"/>
      <c r="H137" s="217">
        <v>2459160</v>
      </c>
      <c r="I137" s="202"/>
      <c r="J137" s="21" t="s">
        <v>312</v>
      </c>
      <c r="K137" s="21">
        <f>21217440+7000000</f>
        <v>28217440</v>
      </c>
      <c r="L137" s="29"/>
    </row>
    <row r="138" spans="1:12">
      <c r="H138" s="217">
        <v>7659737</v>
      </c>
      <c r="J138" s="21" t="s">
        <v>313</v>
      </c>
      <c r="K138" s="21">
        <f>20007577+7000000</f>
        <v>27007577</v>
      </c>
    </row>
    <row r="139" spans="1:12">
      <c r="I139" s="582" t="s">
        <v>314</v>
      </c>
      <c r="J139" s="583"/>
      <c r="K139" s="140">
        <f>+SUM(K132,K134:K137,K138)</f>
        <v>5022266992.0321207</v>
      </c>
    </row>
    <row r="140" spans="1:12">
      <c r="J140" s="21">
        <v>2061587145</v>
      </c>
      <c r="K140" s="21">
        <f>+K139-J140</f>
        <v>2960679847.0321207</v>
      </c>
    </row>
  </sheetData>
  <mergeCells count="21">
    <mergeCell ref="I139:J139"/>
    <mergeCell ref="I122:J122"/>
    <mergeCell ref="I129:J129"/>
    <mergeCell ref="A2:H2"/>
    <mergeCell ref="A3:H3"/>
    <mergeCell ref="A4:H4"/>
    <mergeCell ref="A5:H5"/>
    <mergeCell ref="A6:F6"/>
    <mergeCell ref="G6:H6"/>
    <mergeCell ref="A99:F99"/>
    <mergeCell ref="G99:H99"/>
    <mergeCell ref="D122:G122"/>
    <mergeCell ref="D98:G98"/>
    <mergeCell ref="D78:G78"/>
    <mergeCell ref="A80:F80"/>
    <mergeCell ref="G80:H80"/>
    <mergeCell ref="I125:J125"/>
    <mergeCell ref="I78:J78"/>
    <mergeCell ref="J80:K80"/>
    <mergeCell ref="J6:K6"/>
    <mergeCell ref="I98:J98"/>
  </mergeCells>
  <phoneticPr fontId="17"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676B0-8F34-4E7C-BE70-19C3F9F62BC9}">
  <dimension ref="A1:M133"/>
  <sheetViews>
    <sheetView topLeftCell="A7" zoomScale="130" zoomScaleNormal="130" workbookViewId="0">
      <pane xSplit="1" ySplit="4" topLeftCell="B83" activePane="bottomRight" state="frozen"/>
      <selection activeCell="A7" sqref="A7"/>
      <selection pane="topRight" activeCell="B7" sqref="B7"/>
      <selection pane="bottomLeft" activeCell="A11" sqref="A11"/>
      <selection pane="bottomRight" activeCell="B88" sqref="B88"/>
    </sheetView>
  </sheetViews>
  <sheetFormatPr baseColWidth="10" defaultColWidth="8.83203125" defaultRowHeight="12.75"/>
  <cols>
    <col min="1" max="1" width="10.1640625" customWidth="1"/>
    <col min="2" max="2" width="65.1640625" customWidth="1"/>
    <col min="3" max="3" width="8.5" bestFit="1" customWidth="1"/>
    <col min="4" max="4" width="11.1640625" bestFit="1" customWidth="1"/>
    <col min="5" max="5" width="10.1640625" bestFit="1" customWidth="1"/>
    <col min="6" max="6" width="17.33203125" bestFit="1" customWidth="1"/>
    <col min="7" max="7" width="10.1640625" bestFit="1" customWidth="1"/>
    <col min="8" max="8" width="15.33203125" customWidth="1"/>
    <col min="9" max="9" width="16" customWidth="1"/>
    <col min="10" max="10" width="12.33203125" bestFit="1" customWidth="1"/>
    <col min="11" max="11" width="14.33203125" bestFit="1" customWidth="1"/>
    <col min="13" max="13" width="18.83203125" bestFit="1" customWidth="1"/>
  </cols>
  <sheetData>
    <row r="1" spans="1:11" ht="44.1" customHeight="1"/>
    <row r="2" spans="1:11" ht="11.45" customHeight="1">
      <c r="A2" s="588" t="s">
        <v>0</v>
      </c>
      <c r="B2" s="589"/>
      <c r="C2" s="589"/>
      <c r="D2" s="589"/>
      <c r="E2" s="589"/>
      <c r="F2" s="589"/>
      <c r="G2" s="589"/>
      <c r="H2" s="589"/>
    </row>
    <row r="3" spans="1:11" ht="12.75" customHeight="1">
      <c r="A3" s="588" t="s">
        <v>1</v>
      </c>
      <c r="B3" s="589"/>
      <c r="C3" s="589"/>
      <c r="D3" s="589"/>
      <c r="E3" s="589"/>
      <c r="F3" s="589"/>
      <c r="G3" s="589"/>
      <c r="H3" s="589"/>
    </row>
    <row r="4" spans="1:11" ht="34.35" customHeight="1">
      <c r="A4" s="588" t="s">
        <v>2</v>
      </c>
      <c r="B4" s="589"/>
      <c r="C4" s="589"/>
      <c r="D4" s="589"/>
      <c r="E4" s="589"/>
      <c r="F4" s="589"/>
      <c r="G4" s="589"/>
      <c r="H4" s="589"/>
    </row>
    <row r="5" spans="1:11" ht="18.95" customHeight="1">
      <c r="A5" s="590" t="s">
        <v>3</v>
      </c>
      <c r="B5" s="591"/>
      <c r="C5" s="591"/>
      <c r="D5" s="591"/>
      <c r="E5" s="591"/>
      <c r="F5" s="591"/>
      <c r="G5" s="591"/>
      <c r="H5" s="591"/>
    </row>
    <row r="6" spans="1:11" ht="19.5" customHeight="1">
      <c r="A6" s="592" t="s">
        <v>4</v>
      </c>
      <c r="B6" s="592"/>
      <c r="C6" s="592"/>
      <c r="D6" s="592"/>
      <c r="E6" s="592"/>
      <c r="F6" s="593"/>
      <c r="G6" s="594" t="s">
        <v>5</v>
      </c>
      <c r="H6" s="579"/>
      <c r="J6" s="578" t="s">
        <v>307</v>
      </c>
      <c r="K6" s="579"/>
    </row>
    <row r="7" spans="1:11" ht="9" customHeight="1">
      <c r="A7" s="1" t="s">
        <v>6</v>
      </c>
      <c r="B7" s="1" t="s">
        <v>7</v>
      </c>
      <c r="C7" s="1" t="s">
        <v>8</v>
      </c>
      <c r="D7" s="1" t="s">
        <v>9</v>
      </c>
      <c r="E7" s="1" t="s">
        <v>10</v>
      </c>
      <c r="F7" s="2" t="s">
        <v>11</v>
      </c>
      <c r="G7" s="1" t="s">
        <v>10</v>
      </c>
      <c r="H7" s="3" t="s">
        <v>11</v>
      </c>
      <c r="I7" s="3" t="s">
        <v>263</v>
      </c>
      <c r="J7" s="3" t="s">
        <v>264</v>
      </c>
      <c r="K7" s="3" t="s">
        <v>265</v>
      </c>
    </row>
    <row r="8" spans="1:11" ht="9" customHeight="1">
      <c r="A8" s="4" t="s">
        <v>12</v>
      </c>
      <c r="B8" s="5" t="s">
        <v>13</v>
      </c>
      <c r="C8" s="6"/>
      <c r="D8" s="6"/>
      <c r="E8" s="6"/>
      <c r="F8" s="6"/>
      <c r="G8" s="6"/>
      <c r="H8" s="6"/>
      <c r="I8" s="6"/>
      <c r="J8" s="6"/>
      <c r="K8" s="6"/>
    </row>
    <row r="9" spans="1:11" ht="9" customHeight="1">
      <c r="A9" s="7" t="s">
        <v>14</v>
      </c>
      <c r="B9" s="8" t="s">
        <v>15</v>
      </c>
      <c r="C9" s="9"/>
      <c r="D9" s="9"/>
      <c r="E9" s="9"/>
      <c r="F9" s="9"/>
      <c r="G9" s="9"/>
      <c r="H9" s="9"/>
      <c r="I9" s="9"/>
      <c r="J9" s="9"/>
      <c r="K9" s="9"/>
    </row>
    <row r="10" spans="1:11" ht="9" customHeight="1">
      <c r="A10" s="10" t="s">
        <v>16</v>
      </c>
      <c r="B10" s="11" t="s">
        <v>17</v>
      </c>
      <c r="C10" s="12"/>
      <c r="D10" s="12"/>
      <c r="E10" s="12"/>
      <c r="F10" s="12"/>
      <c r="G10" s="12"/>
      <c r="H10" s="12"/>
      <c r="I10" s="12"/>
      <c r="J10" s="12"/>
      <c r="K10" s="12"/>
    </row>
    <row r="11" spans="1:11" ht="27">
      <c r="A11" s="13" t="s">
        <v>18</v>
      </c>
      <c r="B11" s="14" t="s">
        <v>19</v>
      </c>
      <c r="C11" s="19" t="s">
        <v>20</v>
      </c>
      <c r="D11" s="99">
        <v>7</v>
      </c>
      <c r="E11" s="21">
        <v>773404</v>
      </c>
      <c r="F11" s="21">
        <v>5413828</v>
      </c>
      <c r="G11" s="21">
        <v>765670</v>
      </c>
      <c r="H11" s="21">
        <v>5359690</v>
      </c>
      <c r="I11" s="103">
        <f>11+30</f>
        <v>41</v>
      </c>
      <c r="J11" s="21">
        <f>G11</f>
        <v>765670</v>
      </c>
      <c r="K11" s="21">
        <f>I11*J11</f>
        <v>31392470</v>
      </c>
    </row>
    <row r="12" spans="1:11">
      <c r="A12" s="10" t="s">
        <v>21</v>
      </c>
      <c r="B12" s="11" t="s">
        <v>22</v>
      </c>
      <c r="C12" s="12"/>
      <c r="D12" s="105"/>
      <c r="E12" s="95"/>
      <c r="F12" s="95"/>
      <c r="G12" s="95"/>
      <c r="H12" s="95"/>
      <c r="I12" s="95"/>
      <c r="J12" s="95"/>
      <c r="K12" s="95"/>
    </row>
    <row r="13" spans="1:11" ht="45">
      <c r="A13" s="13" t="s">
        <v>23</v>
      </c>
      <c r="B13" s="14" t="s">
        <v>24</v>
      </c>
      <c r="C13" s="19" t="s">
        <v>25</v>
      </c>
      <c r="D13" s="99">
        <v>4</v>
      </c>
      <c r="E13" s="21">
        <v>63276</v>
      </c>
      <c r="F13" s="21">
        <v>253104</v>
      </c>
      <c r="G13" s="21">
        <v>62643</v>
      </c>
      <c r="H13" s="21">
        <v>250572</v>
      </c>
      <c r="I13" s="101">
        <v>20</v>
      </c>
      <c r="J13" s="21">
        <f>G13</f>
        <v>62643</v>
      </c>
      <c r="K13" s="21">
        <f>I13*J13</f>
        <v>1252860</v>
      </c>
    </row>
    <row r="14" spans="1:11">
      <c r="A14" s="10" t="s">
        <v>26</v>
      </c>
      <c r="B14" s="11" t="s">
        <v>27</v>
      </c>
      <c r="C14" s="12"/>
      <c r="D14" s="105"/>
      <c r="E14" s="95"/>
      <c r="F14" s="95"/>
      <c r="G14" s="95"/>
      <c r="H14" s="95"/>
      <c r="I14" s="95"/>
      <c r="J14" s="95"/>
      <c r="K14" s="95"/>
    </row>
    <row r="15" spans="1:11" ht="90">
      <c r="A15" s="19" t="s">
        <v>28</v>
      </c>
      <c r="B15" s="14" t="s">
        <v>29</v>
      </c>
      <c r="C15" s="19" t="s">
        <v>30</v>
      </c>
      <c r="D15" s="99">
        <v>160</v>
      </c>
      <c r="E15" s="21">
        <v>35269</v>
      </c>
      <c r="F15" s="21">
        <v>5643040</v>
      </c>
      <c r="G15" s="21">
        <v>34916</v>
      </c>
      <c r="H15" s="21">
        <v>5586560</v>
      </c>
      <c r="I15" s="94">
        <v>160</v>
      </c>
      <c r="J15" s="21">
        <f>G15</f>
        <v>34916</v>
      </c>
      <c r="K15" s="21">
        <f t="shared" ref="K15:K77" si="0">I15*J15</f>
        <v>5586560</v>
      </c>
    </row>
    <row r="16" spans="1:11">
      <c r="A16" s="7" t="s">
        <v>31</v>
      </c>
      <c r="B16" s="8" t="s">
        <v>32</v>
      </c>
      <c r="C16" s="9"/>
      <c r="D16" s="106"/>
      <c r="E16" s="96"/>
      <c r="F16" s="96"/>
      <c r="G16" s="96"/>
      <c r="H16" s="96"/>
      <c r="I16" s="96"/>
      <c r="J16" s="96"/>
      <c r="K16" s="96"/>
    </row>
    <row r="17" spans="1:11">
      <c r="A17" s="10" t="s">
        <v>33</v>
      </c>
      <c r="B17" s="11" t="s">
        <v>34</v>
      </c>
      <c r="C17" s="12"/>
      <c r="D17" s="105"/>
      <c r="E17" s="95"/>
      <c r="F17" s="95"/>
      <c r="G17" s="95"/>
      <c r="H17" s="95"/>
      <c r="I17" s="95"/>
      <c r="J17" s="95"/>
      <c r="K17" s="95"/>
    </row>
    <row r="18" spans="1:11" ht="27">
      <c r="A18" s="23">
        <v>40210</v>
      </c>
      <c r="B18" s="24" t="s">
        <v>35</v>
      </c>
      <c r="C18" s="19" t="s">
        <v>36</v>
      </c>
      <c r="D18" s="99">
        <v>1712</v>
      </c>
      <c r="E18" s="21">
        <v>14789</v>
      </c>
      <c r="F18" s="21">
        <v>25318768</v>
      </c>
      <c r="G18" s="21">
        <v>14641</v>
      </c>
      <c r="H18" s="21">
        <v>25065392</v>
      </c>
      <c r="I18" s="99">
        <v>0</v>
      </c>
      <c r="J18" s="21">
        <f>G18</f>
        <v>14641</v>
      </c>
      <c r="K18" s="21">
        <f t="shared" si="0"/>
        <v>0</v>
      </c>
    </row>
    <row r="19" spans="1:11" ht="36">
      <c r="A19" s="23">
        <v>46784</v>
      </c>
      <c r="B19" s="24" t="s">
        <v>37</v>
      </c>
      <c r="C19" s="19" t="s">
        <v>36</v>
      </c>
      <c r="D19" s="99">
        <v>1712</v>
      </c>
      <c r="E19" s="21">
        <v>67770</v>
      </c>
      <c r="F19" s="21">
        <v>116022240</v>
      </c>
      <c r="G19" s="21">
        <v>67092</v>
      </c>
      <c r="H19" s="21">
        <v>114861504</v>
      </c>
      <c r="I19" s="99">
        <v>0</v>
      </c>
      <c r="J19" s="21">
        <f>G19</f>
        <v>67092</v>
      </c>
      <c r="K19" s="21">
        <f t="shared" si="0"/>
        <v>0</v>
      </c>
    </row>
    <row r="20" spans="1:11">
      <c r="A20" s="7" t="s">
        <v>38</v>
      </c>
      <c r="B20" s="8" t="s">
        <v>39</v>
      </c>
      <c r="C20" s="9"/>
      <c r="D20" s="106"/>
      <c r="E20" s="96"/>
      <c r="F20" s="96"/>
      <c r="G20" s="96"/>
      <c r="H20" s="96"/>
      <c r="I20" s="96"/>
      <c r="J20" s="96"/>
      <c r="K20" s="96"/>
    </row>
    <row r="21" spans="1:11">
      <c r="A21" s="10" t="s">
        <v>40</v>
      </c>
      <c r="B21" s="11" t="s">
        <v>41</v>
      </c>
      <c r="C21" s="12"/>
      <c r="D21" s="105"/>
      <c r="E21" s="95"/>
      <c r="F21" s="95"/>
      <c r="G21" s="95"/>
      <c r="H21" s="95"/>
      <c r="I21" s="95"/>
      <c r="J21" s="95"/>
      <c r="K21" s="95"/>
    </row>
    <row r="22" spans="1:11" ht="36">
      <c r="A22" s="19" t="s">
        <v>42</v>
      </c>
      <c r="B22" s="14" t="s">
        <v>43</v>
      </c>
      <c r="C22" s="19" t="s">
        <v>44</v>
      </c>
      <c r="D22" s="99">
        <v>24</v>
      </c>
      <c r="E22" s="21">
        <v>118182</v>
      </c>
      <c r="F22" s="21">
        <v>2836368</v>
      </c>
      <c r="G22" s="21">
        <v>117000</v>
      </c>
      <c r="H22" s="21">
        <v>2808000</v>
      </c>
      <c r="I22" s="99">
        <v>125.53</v>
      </c>
      <c r="J22" s="21">
        <f>G22</f>
        <v>117000</v>
      </c>
      <c r="K22" s="21">
        <f t="shared" si="0"/>
        <v>14687010</v>
      </c>
    </row>
    <row r="23" spans="1:11" ht="45">
      <c r="A23" s="19" t="s">
        <v>45</v>
      </c>
      <c r="B23" s="14" t="s">
        <v>46</v>
      </c>
      <c r="C23" s="19" t="s">
        <v>44</v>
      </c>
      <c r="D23" s="99">
        <v>400</v>
      </c>
      <c r="E23" s="21">
        <v>88584</v>
      </c>
      <c r="F23" s="21">
        <v>35433600</v>
      </c>
      <c r="G23" s="21">
        <v>87698</v>
      </c>
      <c r="H23" s="21">
        <v>35079200</v>
      </c>
      <c r="I23" s="99">
        <v>400</v>
      </c>
      <c r="J23" s="21">
        <f>G23</f>
        <v>87698</v>
      </c>
      <c r="K23" s="21">
        <f t="shared" si="0"/>
        <v>35079200</v>
      </c>
    </row>
    <row r="24" spans="1:11">
      <c r="A24" s="7" t="s">
        <v>47</v>
      </c>
      <c r="B24" s="8" t="s">
        <v>48</v>
      </c>
      <c r="C24" s="9"/>
      <c r="D24" s="106"/>
      <c r="E24" s="96"/>
      <c r="F24" s="96"/>
      <c r="G24" s="96"/>
      <c r="H24" s="96"/>
      <c r="I24" s="96"/>
      <c r="J24" s="96"/>
      <c r="K24" s="96"/>
    </row>
    <row r="25" spans="1:11">
      <c r="A25" s="10" t="s">
        <v>49</v>
      </c>
      <c r="B25" s="11" t="s">
        <v>50</v>
      </c>
      <c r="C25" s="12"/>
      <c r="D25" s="105"/>
      <c r="E25" s="95"/>
      <c r="F25" s="95"/>
      <c r="G25" s="95"/>
      <c r="H25" s="95"/>
      <c r="I25" s="95"/>
      <c r="J25" s="95"/>
      <c r="K25" s="95"/>
    </row>
    <row r="26" spans="1:11" ht="45">
      <c r="A26" s="13" t="s">
        <v>51</v>
      </c>
      <c r="B26" s="14" t="s">
        <v>52</v>
      </c>
      <c r="C26" s="19" t="s">
        <v>36</v>
      </c>
      <c r="D26" s="99">
        <v>195</v>
      </c>
      <c r="E26" s="21">
        <v>24259</v>
      </c>
      <c r="F26" s="21">
        <v>4730505</v>
      </c>
      <c r="G26" s="21">
        <v>24016</v>
      </c>
      <c r="H26" s="21">
        <v>4683120</v>
      </c>
      <c r="I26" s="99">
        <v>416.5</v>
      </c>
      <c r="J26" s="21">
        <f>G26</f>
        <v>24016</v>
      </c>
      <c r="K26" s="21">
        <f t="shared" si="0"/>
        <v>10002664</v>
      </c>
    </row>
    <row r="27" spans="1:11" ht="45">
      <c r="A27" s="23">
        <v>40362</v>
      </c>
      <c r="B27" s="14" t="s">
        <v>53</v>
      </c>
      <c r="C27" s="19" t="s">
        <v>36</v>
      </c>
      <c r="D27" s="99">
        <v>30</v>
      </c>
      <c r="E27" s="21">
        <v>13125</v>
      </c>
      <c r="F27" s="21">
        <v>393750</v>
      </c>
      <c r="G27" s="21">
        <v>12993</v>
      </c>
      <c r="H27" s="21">
        <v>389790</v>
      </c>
      <c r="I27" s="99">
        <v>10</v>
      </c>
      <c r="J27" s="21">
        <f>G27</f>
        <v>12993</v>
      </c>
      <c r="K27" s="21">
        <f t="shared" si="0"/>
        <v>129930</v>
      </c>
    </row>
    <row r="28" spans="1:11">
      <c r="A28" s="7" t="s">
        <v>54</v>
      </c>
      <c r="B28" s="8" t="s">
        <v>55</v>
      </c>
      <c r="C28" s="9"/>
      <c r="D28" s="106"/>
      <c r="E28" s="96"/>
      <c r="F28" s="96"/>
      <c r="G28" s="96"/>
      <c r="H28" s="96"/>
      <c r="I28" s="96"/>
      <c r="J28" s="96"/>
      <c r="K28" s="96"/>
    </row>
    <row r="29" spans="1:11">
      <c r="A29" s="10" t="s">
        <v>56</v>
      </c>
      <c r="B29" s="11" t="s">
        <v>57</v>
      </c>
      <c r="C29" s="12"/>
      <c r="D29" s="105"/>
      <c r="E29" s="95"/>
      <c r="F29" s="95"/>
      <c r="G29" s="95"/>
      <c r="H29" s="95"/>
      <c r="I29" s="95"/>
      <c r="J29" s="95"/>
      <c r="K29" s="95"/>
    </row>
    <row r="30" spans="1:11">
      <c r="A30" s="1" t="s">
        <v>58</v>
      </c>
      <c r="B30" s="25" t="s">
        <v>59</v>
      </c>
      <c r="C30" s="26"/>
      <c r="D30" s="107"/>
      <c r="E30" s="97"/>
      <c r="F30" s="97"/>
      <c r="G30" s="97"/>
      <c r="H30" s="97"/>
      <c r="I30" s="97"/>
      <c r="J30" s="97"/>
      <c r="K30" s="97"/>
    </row>
    <row r="31" spans="1:11" ht="54">
      <c r="A31" s="19" t="s">
        <v>60</v>
      </c>
      <c r="B31" s="14" t="s">
        <v>61</v>
      </c>
      <c r="C31" s="19" t="s">
        <v>36</v>
      </c>
      <c r="D31" s="99">
        <v>20</v>
      </c>
      <c r="E31" s="21">
        <v>128622</v>
      </c>
      <c r="F31" s="21">
        <v>2572440</v>
      </c>
      <c r="G31" s="21">
        <v>127336</v>
      </c>
      <c r="H31" s="21">
        <v>2546720</v>
      </c>
      <c r="I31" s="99">
        <v>20</v>
      </c>
      <c r="J31" s="21">
        <f>G31</f>
        <v>127336</v>
      </c>
      <c r="K31" s="21">
        <f t="shared" si="0"/>
        <v>2546720</v>
      </c>
    </row>
    <row r="32" spans="1:11">
      <c r="A32" s="7" t="s">
        <v>62</v>
      </c>
      <c r="B32" s="8" t="s">
        <v>63</v>
      </c>
      <c r="C32" s="9"/>
      <c r="D32" s="106"/>
      <c r="E32" s="96"/>
      <c r="F32" s="96"/>
      <c r="G32" s="96"/>
      <c r="H32" s="96"/>
      <c r="I32" s="96"/>
      <c r="J32" s="96"/>
      <c r="K32" s="96"/>
    </row>
    <row r="33" spans="1:11">
      <c r="A33" s="10" t="s">
        <v>64</v>
      </c>
      <c r="B33" s="11" t="s">
        <v>65</v>
      </c>
      <c r="C33" s="12"/>
      <c r="D33" s="105"/>
      <c r="E33" s="95"/>
      <c r="F33" s="95"/>
      <c r="G33" s="95"/>
      <c r="H33" s="95"/>
      <c r="I33" s="95"/>
      <c r="J33" s="95"/>
      <c r="K33" s="95"/>
    </row>
    <row r="34" spans="1:11" ht="27">
      <c r="A34" s="27">
        <v>42006</v>
      </c>
      <c r="B34" s="14" t="s">
        <v>66</v>
      </c>
      <c r="C34" s="19" t="s">
        <v>266</v>
      </c>
      <c r="D34" s="100">
        <v>290</v>
      </c>
      <c r="E34" s="93">
        <v>28963</v>
      </c>
      <c r="F34" s="93">
        <v>8399270</v>
      </c>
      <c r="G34" s="93">
        <v>28673</v>
      </c>
      <c r="H34" s="93">
        <v>8315170</v>
      </c>
      <c r="I34" s="100">
        <v>336</v>
      </c>
      <c r="J34" s="93">
        <f>G34</f>
        <v>28673</v>
      </c>
      <c r="K34" s="93">
        <f t="shared" si="0"/>
        <v>9634128</v>
      </c>
    </row>
    <row r="35" spans="1:11">
      <c r="A35" s="7" t="s">
        <v>67</v>
      </c>
      <c r="B35" s="8" t="s">
        <v>68</v>
      </c>
      <c r="C35" s="9"/>
      <c r="D35" s="106"/>
      <c r="E35" s="96"/>
      <c r="F35" s="96"/>
      <c r="G35" s="96"/>
      <c r="H35" s="96"/>
      <c r="I35" s="96"/>
      <c r="J35" s="96"/>
      <c r="K35" s="96"/>
    </row>
    <row r="36" spans="1:11">
      <c r="A36" s="10" t="s">
        <v>69</v>
      </c>
      <c r="B36" s="11" t="s">
        <v>70</v>
      </c>
      <c r="C36" s="12"/>
      <c r="D36" s="105"/>
      <c r="E36" s="95"/>
      <c r="F36" s="95"/>
      <c r="G36" s="95"/>
      <c r="H36" s="95"/>
      <c r="I36" s="95"/>
      <c r="J36" s="95"/>
      <c r="K36" s="95"/>
    </row>
    <row r="37" spans="1:11" ht="36">
      <c r="A37" s="28">
        <v>42372</v>
      </c>
      <c r="B37" s="102" t="s">
        <v>267</v>
      </c>
      <c r="C37" s="19" t="s">
        <v>44</v>
      </c>
      <c r="D37" s="99">
        <v>382</v>
      </c>
      <c r="E37" s="21">
        <v>214143</v>
      </c>
      <c r="F37" s="21">
        <v>81802626</v>
      </c>
      <c r="G37" s="21">
        <v>212002</v>
      </c>
      <c r="H37" s="21">
        <v>80984764</v>
      </c>
      <c r="I37" s="103">
        <v>382</v>
      </c>
      <c r="J37" s="21">
        <f>G37</f>
        <v>212002</v>
      </c>
      <c r="K37" s="21">
        <f t="shared" si="0"/>
        <v>80984764</v>
      </c>
    </row>
    <row r="38" spans="1:11" ht="45">
      <c r="A38" s="27">
        <v>42377</v>
      </c>
      <c r="B38" s="14" t="s">
        <v>71</v>
      </c>
      <c r="C38" s="19" t="s">
        <v>44</v>
      </c>
      <c r="D38" s="99">
        <v>120</v>
      </c>
      <c r="E38" s="21">
        <v>1490830</v>
      </c>
      <c r="F38" s="21">
        <v>178899600</v>
      </c>
      <c r="G38" s="21">
        <v>1475922</v>
      </c>
      <c r="H38" s="21">
        <v>177110640</v>
      </c>
      <c r="I38" s="104">
        <f>+D38</f>
        <v>120</v>
      </c>
      <c r="J38" s="21">
        <f>G38</f>
        <v>1475922</v>
      </c>
      <c r="K38" s="21">
        <f t="shared" si="0"/>
        <v>177110640</v>
      </c>
    </row>
    <row r="39" spans="1:11">
      <c r="A39" s="7" t="s">
        <v>72</v>
      </c>
      <c r="B39" s="8" t="s">
        <v>73</v>
      </c>
      <c r="C39" s="9"/>
      <c r="D39" s="106"/>
      <c r="E39" s="96"/>
      <c r="F39" s="96"/>
      <c r="G39" s="96"/>
      <c r="H39" s="96"/>
      <c r="I39" s="96"/>
      <c r="J39" s="96"/>
      <c r="K39" s="96"/>
    </row>
    <row r="40" spans="1:11">
      <c r="A40" s="10" t="s">
        <v>74</v>
      </c>
      <c r="B40" s="11" t="s">
        <v>75</v>
      </c>
      <c r="C40" s="12"/>
      <c r="D40" s="105"/>
      <c r="E40" s="95"/>
      <c r="F40" s="95"/>
      <c r="G40" s="95"/>
      <c r="H40" s="95"/>
      <c r="I40" s="95"/>
      <c r="J40" s="95"/>
      <c r="K40" s="95"/>
    </row>
    <row r="41" spans="1:11" ht="45">
      <c r="A41" s="28">
        <v>43135</v>
      </c>
      <c r="B41" s="24" t="s">
        <v>76</v>
      </c>
      <c r="C41" s="19" t="s">
        <v>44</v>
      </c>
      <c r="D41" s="99">
        <v>161</v>
      </c>
      <c r="E41" s="21">
        <v>207140</v>
      </c>
      <c r="F41" s="21">
        <v>33349540</v>
      </c>
      <c r="G41" s="21">
        <v>205069</v>
      </c>
      <c r="H41" s="21">
        <v>33016109</v>
      </c>
      <c r="I41" s="94">
        <v>209.74</v>
      </c>
      <c r="J41" s="21">
        <f>G41</f>
        <v>205069</v>
      </c>
      <c r="K41" s="21">
        <f t="shared" si="0"/>
        <v>43011172.060000002</v>
      </c>
    </row>
    <row r="42" spans="1:11" ht="27">
      <c r="A42" s="27">
        <v>43136</v>
      </c>
      <c r="B42" s="14" t="s">
        <v>77</v>
      </c>
      <c r="C42" s="19" t="s">
        <v>36</v>
      </c>
      <c r="D42" s="99">
        <v>1605</v>
      </c>
      <c r="E42" s="21">
        <v>6847</v>
      </c>
      <c r="F42" s="21">
        <v>10989435</v>
      </c>
      <c r="G42" s="21">
        <v>6779</v>
      </c>
      <c r="H42" s="21">
        <v>10880295</v>
      </c>
      <c r="I42" s="94">
        <v>1605</v>
      </c>
      <c r="J42" s="21">
        <f t="shared" ref="J42:J43" si="1">G42</f>
        <v>6779</v>
      </c>
      <c r="K42" s="21">
        <f t="shared" si="0"/>
        <v>10880295</v>
      </c>
    </row>
    <row r="43" spans="1:11" ht="27">
      <c r="A43" s="29">
        <v>45706</v>
      </c>
      <c r="B43" s="24" t="s">
        <v>78</v>
      </c>
      <c r="C43" s="19" t="s">
        <v>30</v>
      </c>
      <c r="D43" s="99">
        <v>542</v>
      </c>
      <c r="E43" s="21">
        <v>58120</v>
      </c>
      <c r="F43" s="21">
        <v>31501040</v>
      </c>
      <c r="G43" s="21">
        <v>57539</v>
      </c>
      <c r="H43" s="21">
        <v>31186138</v>
      </c>
      <c r="I43" s="94">
        <v>542</v>
      </c>
      <c r="J43" s="21">
        <f t="shared" si="1"/>
        <v>57539</v>
      </c>
      <c r="K43" s="21">
        <f t="shared" si="0"/>
        <v>31186138</v>
      </c>
    </row>
    <row r="44" spans="1:11">
      <c r="A44" s="9"/>
      <c r="B44" s="8" t="s">
        <v>79</v>
      </c>
      <c r="C44" s="9"/>
      <c r="D44" s="96"/>
      <c r="E44" s="96"/>
      <c r="F44" s="96"/>
      <c r="G44" s="96"/>
      <c r="H44" s="96"/>
      <c r="I44" s="96"/>
      <c r="J44" s="96"/>
      <c r="K44" s="96"/>
    </row>
    <row r="45" spans="1:11">
      <c r="A45" s="4" t="s">
        <v>12</v>
      </c>
      <c r="B45" s="5" t="s">
        <v>13</v>
      </c>
      <c r="C45" s="6"/>
      <c r="D45" s="98"/>
      <c r="E45" s="98"/>
      <c r="F45" s="98"/>
      <c r="G45" s="98"/>
      <c r="H45" s="98"/>
      <c r="I45" s="98"/>
      <c r="J45" s="98"/>
      <c r="K45" s="98"/>
    </row>
    <row r="46" spans="1:11" ht="36">
      <c r="A46" s="28">
        <v>44197</v>
      </c>
      <c r="B46" s="14" t="s">
        <v>80</v>
      </c>
      <c r="C46" s="19" t="s">
        <v>81</v>
      </c>
      <c r="D46" s="99">
        <v>1</v>
      </c>
      <c r="E46" s="21">
        <v>2956749</v>
      </c>
      <c r="F46" s="21">
        <v>2956749</v>
      </c>
      <c r="G46" s="21">
        <v>2927182</v>
      </c>
      <c r="H46" s="21">
        <v>2927182</v>
      </c>
      <c r="I46" s="101">
        <f>+D46</f>
        <v>1</v>
      </c>
      <c r="J46" s="21">
        <f>G46</f>
        <v>2927182</v>
      </c>
      <c r="K46" s="21">
        <f t="shared" si="0"/>
        <v>2927182</v>
      </c>
    </row>
    <row r="47" spans="1:11" ht="45">
      <c r="A47" s="27">
        <v>44198</v>
      </c>
      <c r="B47" s="14" t="s">
        <v>82</v>
      </c>
      <c r="C47" s="19" t="s">
        <v>30</v>
      </c>
      <c r="D47" s="99">
        <v>42</v>
      </c>
      <c r="E47" s="21">
        <v>4640</v>
      </c>
      <c r="F47" s="21">
        <v>194880</v>
      </c>
      <c r="G47" s="21">
        <v>4594</v>
      </c>
      <c r="H47" s="21">
        <v>192948</v>
      </c>
      <c r="I47" s="101">
        <v>199.83</v>
      </c>
      <c r="J47" s="21">
        <f t="shared" ref="J47:J77" si="2">G47</f>
        <v>4594</v>
      </c>
      <c r="K47" s="21">
        <f t="shared" si="0"/>
        <v>918019.02</v>
      </c>
    </row>
    <row r="48" spans="1:11" ht="36">
      <c r="A48" s="28">
        <v>44199</v>
      </c>
      <c r="B48" s="14" t="s">
        <v>83</v>
      </c>
      <c r="C48" s="19" t="s">
        <v>36</v>
      </c>
      <c r="D48" s="99">
        <v>1590</v>
      </c>
      <c r="E48" s="21">
        <v>29741</v>
      </c>
      <c r="F48" s="21">
        <v>47288190</v>
      </c>
      <c r="G48" s="21">
        <v>29444</v>
      </c>
      <c r="H48" s="21">
        <v>46815960</v>
      </c>
      <c r="I48" s="103">
        <v>1590</v>
      </c>
      <c r="J48" s="21">
        <f t="shared" si="2"/>
        <v>29444</v>
      </c>
      <c r="K48" s="21">
        <f t="shared" si="0"/>
        <v>46815960</v>
      </c>
    </row>
    <row r="49" spans="1:13" ht="45">
      <c r="A49" s="27">
        <v>44200</v>
      </c>
      <c r="B49" s="14" t="s">
        <v>84</v>
      </c>
      <c r="C49" s="19" t="s">
        <v>44</v>
      </c>
      <c r="D49" s="99">
        <v>424</v>
      </c>
      <c r="E49" s="21">
        <v>687068</v>
      </c>
      <c r="F49" s="21">
        <v>291316832</v>
      </c>
      <c r="G49" s="21">
        <v>680197</v>
      </c>
      <c r="H49" s="21">
        <v>288403528</v>
      </c>
      <c r="I49" s="103">
        <v>424</v>
      </c>
      <c r="J49" s="21">
        <f t="shared" si="2"/>
        <v>680197</v>
      </c>
      <c r="K49" s="21">
        <f t="shared" si="0"/>
        <v>288403528</v>
      </c>
      <c r="M49" s="139"/>
    </row>
    <row r="50" spans="1:13" ht="36">
      <c r="A50" s="28">
        <v>44201</v>
      </c>
      <c r="B50" s="14" t="s">
        <v>85</v>
      </c>
      <c r="C50" s="19" t="s">
        <v>36</v>
      </c>
      <c r="D50" s="99">
        <v>3258</v>
      </c>
      <c r="E50" s="21">
        <v>34512</v>
      </c>
      <c r="F50" s="21">
        <v>112440096</v>
      </c>
      <c r="G50" s="21">
        <v>34167</v>
      </c>
      <c r="H50" s="21">
        <v>111316086</v>
      </c>
      <c r="I50" s="103">
        <v>3258</v>
      </c>
      <c r="J50" s="21">
        <f t="shared" si="2"/>
        <v>34167</v>
      </c>
      <c r="K50" s="21">
        <f t="shared" si="0"/>
        <v>111316086</v>
      </c>
    </row>
    <row r="51" spans="1:13" ht="63">
      <c r="A51" s="28">
        <v>44202</v>
      </c>
      <c r="B51" s="14" t="s">
        <v>86</v>
      </c>
      <c r="C51" s="19" t="s">
        <v>25</v>
      </c>
      <c r="D51" s="99">
        <v>1</v>
      </c>
      <c r="E51" s="21">
        <v>36277920</v>
      </c>
      <c r="F51" s="21">
        <v>36277920</v>
      </c>
      <c r="G51" s="21">
        <v>35915141</v>
      </c>
      <c r="H51" s="21">
        <v>35915141</v>
      </c>
      <c r="I51" s="101">
        <v>1</v>
      </c>
      <c r="J51" s="21">
        <f t="shared" si="2"/>
        <v>35915141</v>
      </c>
      <c r="K51" s="21">
        <f t="shared" si="0"/>
        <v>35915141</v>
      </c>
    </row>
    <row r="52" spans="1:13" ht="108">
      <c r="A52" s="28">
        <v>44203</v>
      </c>
      <c r="B52" s="24" t="s">
        <v>87</v>
      </c>
      <c r="C52" s="19" t="s">
        <v>25</v>
      </c>
      <c r="D52" s="99">
        <v>1</v>
      </c>
      <c r="E52" s="21">
        <v>3763695</v>
      </c>
      <c r="F52" s="21">
        <v>3763695</v>
      </c>
      <c r="G52" s="21">
        <v>3726058</v>
      </c>
      <c r="H52" s="21">
        <v>3726058</v>
      </c>
      <c r="I52" s="101">
        <v>1</v>
      </c>
      <c r="J52" s="21">
        <f t="shared" si="2"/>
        <v>3726058</v>
      </c>
      <c r="K52" s="21">
        <f t="shared" si="0"/>
        <v>3726058</v>
      </c>
    </row>
    <row r="53" spans="1:13" ht="54">
      <c r="A53" s="28">
        <v>44204</v>
      </c>
      <c r="B53" s="102" t="s">
        <v>293</v>
      </c>
      <c r="C53" s="30" t="s">
        <v>30</v>
      </c>
      <c r="D53" s="99">
        <v>417</v>
      </c>
      <c r="E53" s="21">
        <v>58366</v>
      </c>
      <c r="F53" s="21">
        <v>24338622</v>
      </c>
      <c r="G53" s="21">
        <v>57782</v>
      </c>
      <c r="H53" s="21">
        <v>24095094</v>
      </c>
      <c r="I53" s="99">
        <v>502</v>
      </c>
      <c r="J53" s="21">
        <f t="shared" si="2"/>
        <v>57782</v>
      </c>
      <c r="K53" s="21">
        <f t="shared" si="0"/>
        <v>29006564</v>
      </c>
    </row>
    <row r="54" spans="1:13" ht="36">
      <c r="A54" s="28">
        <v>44205</v>
      </c>
      <c r="B54" s="14" t="s">
        <v>88</v>
      </c>
      <c r="C54" s="19" t="s">
        <v>25</v>
      </c>
      <c r="D54" s="99">
        <v>1</v>
      </c>
      <c r="E54" s="21">
        <v>543466</v>
      </c>
      <c r="F54" s="31">
        <v>543466</v>
      </c>
      <c r="G54" s="21">
        <v>538031</v>
      </c>
      <c r="H54" s="31">
        <v>538031</v>
      </c>
      <c r="I54" s="101">
        <v>1</v>
      </c>
      <c r="J54" s="21">
        <f t="shared" si="2"/>
        <v>538031</v>
      </c>
      <c r="K54" s="21">
        <f t="shared" si="0"/>
        <v>538031</v>
      </c>
    </row>
    <row r="55" spans="1:13" ht="36">
      <c r="A55" s="29">
        <v>40199</v>
      </c>
      <c r="B55" s="14" t="s">
        <v>89</v>
      </c>
      <c r="C55" s="19" t="s">
        <v>25</v>
      </c>
      <c r="D55" s="99">
        <v>1</v>
      </c>
      <c r="E55" s="21">
        <v>1067066</v>
      </c>
      <c r="F55" s="21">
        <v>1067066</v>
      </c>
      <c r="G55" s="21">
        <v>1056395</v>
      </c>
      <c r="H55" s="21">
        <v>1056395</v>
      </c>
      <c r="I55" s="101">
        <v>1</v>
      </c>
      <c r="J55" s="21">
        <f t="shared" si="2"/>
        <v>1056395</v>
      </c>
      <c r="K55" s="21">
        <f t="shared" si="0"/>
        <v>1056395</v>
      </c>
    </row>
    <row r="56" spans="1:13" ht="36">
      <c r="A56" s="32">
        <v>40564</v>
      </c>
      <c r="B56" s="14" t="s">
        <v>90</v>
      </c>
      <c r="C56" s="19" t="s">
        <v>36</v>
      </c>
      <c r="D56" s="99">
        <v>345</v>
      </c>
      <c r="E56" s="21">
        <v>150644</v>
      </c>
      <c r="F56" s="21">
        <v>51972180</v>
      </c>
      <c r="G56" s="21">
        <v>149138</v>
      </c>
      <c r="H56" s="21">
        <v>51452610</v>
      </c>
      <c r="I56" s="101">
        <v>345</v>
      </c>
      <c r="J56" s="21">
        <f t="shared" si="2"/>
        <v>149138</v>
      </c>
      <c r="K56" s="21">
        <f t="shared" si="0"/>
        <v>51452610</v>
      </c>
    </row>
    <row r="57" spans="1:13" ht="27">
      <c r="A57" s="29">
        <v>40929</v>
      </c>
      <c r="B57" s="14" t="s">
        <v>91</v>
      </c>
      <c r="C57" s="19" t="s">
        <v>30</v>
      </c>
      <c r="D57" s="99">
        <v>60</v>
      </c>
      <c r="E57" s="21">
        <v>10767</v>
      </c>
      <c r="F57" s="21">
        <v>646020</v>
      </c>
      <c r="G57" s="21">
        <v>10659</v>
      </c>
      <c r="H57" s="21">
        <v>639540</v>
      </c>
      <c r="I57" s="99">
        <v>367.52</v>
      </c>
      <c r="J57" s="21">
        <f t="shared" si="2"/>
        <v>10659</v>
      </c>
      <c r="K57" s="21">
        <f t="shared" si="0"/>
        <v>3917395.6799999997</v>
      </c>
    </row>
    <row r="58" spans="1:13" ht="27">
      <c r="A58" s="32">
        <v>41295</v>
      </c>
      <c r="B58" s="24" t="s">
        <v>92</v>
      </c>
      <c r="C58" s="19" t="s">
        <v>36</v>
      </c>
      <c r="D58" s="99">
        <v>578</v>
      </c>
      <c r="E58" s="21">
        <v>12736</v>
      </c>
      <c r="F58" s="21">
        <v>7361408</v>
      </c>
      <c r="G58" s="21">
        <v>12609</v>
      </c>
      <c r="H58" s="21">
        <v>7288002</v>
      </c>
      <c r="I58" s="101">
        <v>578</v>
      </c>
      <c r="J58" s="21">
        <f t="shared" si="2"/>
        <v>12609</v>
      </c>
      <c r="K58" s="21">
        <f t="shared" si="0"/>
        <v>7288002</v>
      </c>
    </row>
    <row r="59" spans="1:13" ht="27">
      <c r="A59" s="29">
        <v>41660</v>
      </c>
      <c r="B59" s="14" t="s">
        <v>93</v>
      </c>
      <c r="C59" s="19" t="s">
        <v>36</v>
      </c>
      <c r="D59" s="99">
        <v>1225</v>
      </c>
      <c r="E59" s="21">
        <v>9140</v>
      </c>
      <c r="F59" s="21">
        <v>11196500</v>
      </c>
      <c r="G59" s="21">
        <v>9049</v>
      </c>
      <c r="H59" s="21">
        <v>11085025</v>
      </c>
      <c r="I59" s="99">
        <v>2301.8000000000002</v>
      </c>
      <c r="J59" s="21">
        <f t="shared" si="2"/>
        <v>9049</v>
      </c>
      <c r="K59" s="21">
        <f t="shared" si="0"/>
        <v>20828988.200000003</v>
      </c>
    </row>
    <row r="60" spans="1:13" ht="36">
      <c r="A60" s="29">
        <v>42025</v>
      </c>
      <c r="B60" s="24" t="s">
        <v>94</v>
      </c>
      <c r="C60" s="19" t="s">
        <v>36</v>
      </c>
      <c r="D60" s="99">
        <v>559</v>
      </c>
      <c r="E60" s="21">
        <v>9560</v>
      </c>
      <c r="F60" s="21">
        <v>5344040</v>
      </c>
      <c r="G60" s="21">
        <v>9464</v>
      </c>
      <c r="H60" s="21">
        <v>5290376</v>
      </c>
      <c r="I60" s="101">
        <v>1200.68</v>
      </c>
      <c r="J60" s="21">
        <f t="shared" si="2"/>
        <v>9464</v>
      </c>
      <c r="K60" s="21">
        <f t="shared" si="0"/>
        <v>11363235.520000001</v>
      </c>
    </row>
    <row r="61" spans="1:13" ht="18">
      <c r="A61" s="29">
        <v>42390</v>
      </c>
      <c r="B61" s="14" t="s">
        <v>95</v>
      </c>
      <c r="C61" s="19" t="s">
        <v>36</v>
      </c>
      <c r="D61" s="99">
        <v>913</v>
      </c>
      <c r="E61" s="21">
        <v>17312</v>
      </c>
      <c r="F61" s="21">
        <v>15805856</v>
      </c>
      <c r="G61" s="21">
        <v>17139</v>
      </c>
      <c r="H61" s="21">
        <v>15647907</v>
      </c>
      <c r="I61" s="99">
        <v>928.29</v>
      </c>
      <c r="J61" s="21">
        <f t="shared" si="2"/>
        <v>17139</v>
      </c>
      <c r="K61" s="21">
        <f t="shared" si="0"/>
        <v>15909962.309999999</v>
      </c>
    </row>
    <row r="62" spans="1:13" ht="36">
      <c r="A62" s="29">
        <v>42756</v>
      </c>
      <c r="B62" s="14" t="s">
        <v>96</v>
      </c>
      <c r="C62" s="19" t="s">
        <v>25</v>
      </c>
      <c r="D62" s="99">
        <v>13</v>
      </c>
      <c r="E62" s="21">
        <v>66539</v>
      </c>
      <c r="F62" s="21">
        <v>865007</v>
      </c>
      <c r="G62" s="21">
        <v>65874</v>
      </c>
      <c r="H62" s="21">
        <v>856362</v>
      </c>
      <c r="I62" s="101">
        <v>13</v>
      </c>
      <c r="J62" s="21">
        <f t="shared" si="2"/>
        <v>65874</v>
      </c>
      <c r="K62" s="21">
        <f t="shared" si="0"/>
        <v>856362</v>
      </c>
    </row>
    <row r="63" spans="1:13" ht="36">
      <c r="A63" s="32">
        <v>43121</v>
      </c>
      <c r="B63" s="14" t="s">
        <v>97</v>
      </c>
      <c r="C63" s="19" t="s">
        <v>25</v>
      </c>
      <c r="D63" s="99">
        <v>13</v>
      </c>
      <c r="E63" s="21">
        <v>1047200</v>
      </c>
      <c r="F63" s="21">
        <v>13613600</v>
      </c>
      <c r="G63" s="21">
        <v>1036728</v>
      </c>
      <c r="H63" s="21">
        <v>13477464</v>
      </c>
      <c r="I63" s="101">
        <v>13</v>
      </c>
      <c r="J63" s="21">
        <f t="shared" si="2"/>
        <v>1036728</v>
      </c>
      <c r="K63" s="21">
        <f t="shared" si="0"/>
        <v>13477464</v>
      </c>
    </row>
    <row r="64" spans="1:13" ht="36">
      <c r="A64" s="32">
        <v>43486</v>
      </c>
      <c r="B64" s="14" t="s">
        <v>98</v>
      </c>
      <c r="C64" s="19" t="s">
        <v>30</v>
      </c>
      <c r="D64" s="99">
        <v>48</v>
      </c>
      <c r="E64" s="21">
        <v>29794</v>
      </c>
      <c r="F64" s="21">
        <v>1430112</v>
      </c>
      <c r="G64" s="21">
        <v>29496</v>
      </c>
      <c r="H64" s="21">
        <v>1415808</v>
      </c>
      <c r="I64" s="101">
        <v>41.6</v>
      </c>
      <c r="J64" s="21">
        <f t="shared" si="2"/>
        <v>29496</v>
      </c>
      <c r="K64" s="21">
        <f t="shared" si="0"/>
        <v>1227033.6000000001</v>
      </c>
    </row>
    <row r="65" spans="1:11" ht="27">
      <c r="A65" s="29">
        <v>43851</v>
      </c>
      <c r="B65" s="14" t="s">
        <v>99</v>
      </c>
      <c r="C65" s="19" t="s">
        <v>30</v>
      </c>
      <c r="D65" s="99">
        <v>48</v>
      </c>
      <c r="E65" s="21">
        <v>293058</v>
      </c>
      <c r="F65" s="21">
        <v>14066784</v>
      </c>
      <c r="G65" s="21">
        <v>290127</v>
      </c>
      <c r="H65" s="21">
        <v>13926096</v>
      </c>
      <c r="I65" s="101">
        <v>48</v>
      </c>
      <c r="J65" s="21">
        <f t="shared" si="2"/>
        <v>290127</v>
      </c>
      <c r="K65" s="21">
        <f t="shared" si="0"/>
        <v>13926096</v>
      </c>
    </row>
    <row r="66" spans="1:11" ht="36">
      <c r="A66" s="29">
        <v>44217</v>
      </c>
      <c r="B66" s="24" t="s">
        <v>100</v>
      </c>
      <c r="C66" s="19" t="s">
        <v>30</v>
      </c>
      <c r="D66" s="99">
        <v>138</v>
      </c>
      <c r="E66" s="21">
        <v>41590</v>
      </c>
      <c r="F66" s="21">
        <v>5739420</v>
      </c>
      <c r="G66" s="21">
        <v>41174</v>
      </c>
      <c r="H66" s="21">
        <v>5682012</v>
      </c>
      <c r="I66" s="101">
        <v>17</v>
      </c>
      <c r="J66" s="21">
        <f t="shared" si="2"/>
        <v>41174</v>
      </c>
      <c r="K66" s="21">
        <f t="shared" si="0"/>
        <v>699958</v>
      </c>
    </row>
    <row r="67" spans="1:11" ht="45">
      <c r="A67" s="29">
        <v>44582</v>
      </c>
      <c r="B67" s="24" t="s">
        <v>101</v>
      </c>
      <c r="C67" s="30" t="s">
        <v>25</v>
      </c>
      <c r="D67" s="99">
        <v>5</v>
      </c>
      <c r="E67" s="21">
        <v>114450</v>
      </c>
      <c r="F67" s="21">
        <v>572250</v>
      </c>
      <c r="G67" s="21">
        <v>113306</v>
      </c>
      <c r="H67" s="21">
        <v>566530</v>
      </c>
      <c r="I67" s="101">
        <v>5</v>
      </c>
      <c r="J67" s="21">
        <f t="shared" si="2"/>
        <v>113306</v>
      </c>
      <c r="K67" s="21">
        <f t="shared" si="0"/>
        <v>566530</v>
      </c>
    </row>
    <row r="68" spans="1:11" ht="45">
      <c r="A68" s="29">
        <v>44947</v>
      </c>
      <c r="B68" s="14" t="s">
        <v>102</v>
      </c>
      <c r="C68" s="19" t="s">
        <v>25</v>
      </c>
      <c r="D68" s="99">
        <v>5</v>
      </c>
      <c r="E68" s="21">
        <v>81895</v>
      </c>
      <c r="F68" s="31">
        <v>409475</v>
      </c>
      <c r="G68" s="21">
        <v>81076</v>
      </c>
      <c r="H68" s="31">
        <v>405380</v>
      </c>
      <c r="I68" s="101">
        <v>5</v>
      </c>
      <c r="J68" s="21">
        <f t="shared" si="2"/>
        <v>81076</v>
      </c>
      <c r="K68" s="21">
        <f t="shared" si="0"/>
        <v>405380</v>
      </c>
    </row>
    <row r="69" spans="1:11" ht="45">
      <c r="A69" s="32">
        <v>45312</v>
      </c>
      <c r="B69" s="14" t="s">
        <v>103</v>
      </c>
      <c r="C69" s="19" t="s">
        <v>36</v>
      </c>
      <c r="D69" s="99">
        <v>83</v>
      </c>
      <c r="E69" s="21">
        <v>1655296</v>
      </c>
      <c r="F69" s="21">
        <v>137389568</v>
      </c>
      <c r="G69" s="21">
        <v>1638743</v>
      </c>
      <c r="H69" s="21">
        <v>136015669</v>
      </c>
      <c r="I69" s="101">
        <v>83</v>
      </c>
      <c r="J69" s="21">
        <f t="shared" si="2"/>
        <v>1638743</v>
      </c>
      <c r="K69" s="21">
        <f t="shared" si="0"/>
        <v>136015669</v>
      </c>
    </row>
    <row r="70" spans="1:11" ht="36">
      <c r="A70" s="32">
        <v>45678</v>
      </c>
      <c r="B70" s="14" t="s">
        <v>104</v>
      </c>
      <c r="C70" s="19" t="s">
        <v>36</v>
      </c>
      <c r="D70" s="99">
        <v>33</v>
      </c>
      <c r="E70" s="21">
        <v>223532</v>
      </c>
      <c r="F70" s="21">
        <v>7376556</v>
      </c>
      <c r="G70" s="21">
        <v>221297</v>
      </c>
      <c r="H70" s="21">
        <v>7302801</v>
      </c>
      <c r="I70" s="99">
        <v>33</v>
      </c>
      <c r="J70" s="21">
        <f t="shared" si="2"/>
        <v>221297</v>
      </c>
      <c r="K70" s="21">
        <f t="shared" si="0"/>
        <v>7302801</v>
      </c>
    </row>
    <row r="71" spans="1:11" ht="27">
      <c r="A71" s="29">
        <v>46043</v>
      </c>
      <c r="B71" s="14" t="s">
        <v>105</v>
      </c>
      <c r="C71" s="19" t="s">
        <v>30</v>
      </c>
      <c r="D71" s="99">
        <v>100</v>
      </c>
      <c r="E71" s="21">
        <v>144328</v>
      </c>
      <c r="F71" s="21">
        <v>14432800</v>
      </c>
      <c r="G71" s="21">
        <v>142885</v>
      </c>
      <c r="H71" s="21">
        <v>14288500</v>
      </c>
      <c r="I71" s="101">
        <v>338.01</v>
      </c>
      <c r="J71" s="21">
        <f t="shared" si="2"/>
        <v>142885</v>
      </c>
      <c r="K71" s="21">
        <f t="shared" si="0"/>
        <v>48296558.850000001</v>
      </c>
    </row>
    <row r="72" spans="1:11" ht="27">
      <c r="A72" s="29">
        <v>46408</v>
      </c>
      <c r="B72" s="14" t="s">
        <v>106</v>
      </c>
      <c r="C72" s="19" t="s">
        <v>36</v>
      </c>
      <c r="D72" s="99">
        <v>35</v>
      </c>
      <c r="E72" s="21">
        <v>179731</v>
      </c>
      <c r="F72" s="21">
        <v>6290585</v>
      </c>
      <c r="G72" s="21">
        <v>177934</v>
      </c>
      <c r="H72" s="21">
        <v>6227690</v>
      </c>
      <c r="I72" s="99">
        <v>99.35</v>
      </c>
      <c r="J72" s="21">
        <f t="shared" si="2"/>
        <v>177934</v>
      </c>
      <c r="K72" s="21">
        <f t="shared" si="0"/>
        <v>17677742.899999999</v>
      </c>
    </row>
    <row r="73" spans="1:11" ht="27">
      <c r="A73" s="29">
        <v>46773</v>
      </c>
      <c r="B73" s="14" t="s">
        <v>107</v>
      </c>
      <c r="C73" s="19" t="s">
        <v>30</v>
      </c>
      <c r="D73" s="99">
        <v>65</v>
      </c>
      <c r="E73" s="21">
        <v>144597</v>
      </c>
      <c r="F73" s="21">
        <v>9398805</v>
      </c>
      <c r="G73" s="21">
        <v>143151</v>
      </c>
      <c r="H73" s="21">
        <v>9304815</v>
      </c>
      <c r="I73" s="101">
        <v>97</v>
      </c>
      <c r="J73" s="21">
        <f t="shared" si="2"/>
        <v>143151</v>
      </c>
      <c r="K73" s="21">
        <f t="shared" si="0"/>
        <v>13885647</v>
      </c>
    </row>
    <row r="74" spans="1:11" ht="54">
      <c r="A74" s="29">
        <v>47139</v>
      </c>
      <c r="B74" s="14" t="s">
        <v>108</v>
      </c>
      <c r="C74" s="19" t="s">
        <v>36</v>
      </c>
      <c r="D74" s="99">
        <v>220</v>
      </c>
      <c r="E74" s="21">
        <v>24522</v>
      </c>
      <c r="F74" s="21">
        <v>5394840</v>
      </c>
      <c r="G74" s="21">
        <v>24277</v>
      </c>
      <c r="H74" s="21">
        <v>5340940</v>
      </c>
      <c r="I74" s="99">
        <v>220</v>
      </c>
      <c r="J74" s="21">
        <f t="shared" si="2"/>
        <v>24277</v>
      </c>
      <c r="K74" s="21">
        <f t="shared" si="0"/>
        <v>5340940</v>
      </c>
    </row>
    <row r="75" spans="1:11" ht="81">
      <c r="A75" s="32">
        <v>47504</v>
      </c>
      <c r="B75" s="14" t="s">
        <v>109</v>
      </c>
      <c r="C75" s="30" t="s">
        <v>36</v>
      </c>
      <c r="D75" s="99">
        <v>760</v>
      </c>
      <c r="E75" s="21">
        <v>229664</v>
      </c>
      <c r="F75" s="21">
        <v>174544640</v>
      </c>
      <c r="G75" s="21">
        <v>227367</v>
      </c>
      <c r="H75" s="21">
        <v>172798920</v>
      </c>
      <c r="I75" s="101">
        <v>975.97</v>
      </c>
      <c r="J75" s="21">
        <f t="shared" si="2"/>
        <v>227367</v>
      </c>
      <c r="K75" s="21">
        <f t="shared" si="0"/>
        <v>221903370.99000001</v>
      </c>
    </row>
    <row r="76" spans="1:11" ht="180">
      <c r="A76" s="32">
        <v>47869</v>
      </c>
      <c r="B76" s="24" t="s">
        <v>110</v>
      </c>
      <c r="C76" s="19" t="s">
        <v>36</v>
      </c>
      <c r="D76" s="99">
        <v>308</v>
      </c>
      <c r="E76" s="21">
        <v>129290</v>
      </c>
      <c r="F76" s="21">
        <v>39821320</v>
      </c>
      <c r="G76" s="21">
        <v>127997</v>
      </c>
      <c r="H76" s="21">
        <v>39423076</v>
      </c>
      <c r="I76" s="101">
        <v>260.97000000000003</v>
      </c>
      <c r="J76" s="21">
        <f t="shared" si="2"/>
        <v>127997</v>
      </c>
      <c r="K76" s="21">
        <f t="shared" si="0"/>
        <v>33403377.090000004</v>
      </c>
    </row>
    <row r="77" spans="1:11" ht="99.75" thickBot="1">
      <c r="A77" s="32">
        <v>48234</v>
      </c>
      <c r="B77" s="14" t="s">
        <v>111</v>
      </c>
      <c r="C77" s="19" t="s">
        <v>36</v>
      </c>
      <c r="D77" s="120">
        <v>86</v>
      </c>
      <c r="E77" s="118">
        <v>58968</v>
      </c>
      <c r="F77" s="118">
        <v>5071248</v>
      </c>
      <c r="G77" s="119">
        <v>58378</v>
      </c>
      <c r="H77" s="119">
        <v>5020508</v>
      </c>
      <c r="I77" s="117">
        <v>86</v>
      </c>
      <c r="J77" s="118">
        <f t="shared" si="2"/>
        <v>58378</v>
      </c>
      <c r="K77" s="119">
        <f t="shared" si="0"/>
        <v>5020508</v>
      </c>
    </row>
    <row r="78" spans="1:11" ht="13.5" thickBot="1">
      <c r="A78" s="114"/>
      <c r="B78" s="115"/>
      <c r="C78" s="116"/>
      <c r="D78" s="599" t="s">
        <v>305</v>
      </c>
      <c r="E78" s="600"/>
      <c r="F78" s="600"/>
      <c r="G78" s="600"/>
      <c r="H78" s="121">
        <f>SUM(H11:H77)</f>
        <v>1576566118</v>
      </c>
      <c r="I78" s="576" t="s">
        <v>306</v>
      </c>
      <c r="J78" s="577"/>
      <c r="K78" s="122">
        <f t="shared" ref="K78" si="3">SUM(K11:K77)</f>
        <v>1604873147.2199998</v>
      </c>
    </row>
    <row r="80" spans="1:11" ht="24" customHeight="1">
      <c r="A80" s="592" t="s">
        <v>4</v>
      </c>
      <c r="B80" s="592"/>
      <c r="C80" s="592"/>
      <c r="D80" s="592"/>
      <c r="E80" s="592"/>
      <c r="F80" s="593"/>
      <c r="G80" s="594" t="s">
        <v>5</v>
      </c>
      <c r="H80" s="579"/>
      <c r="J80" s="578" t="s">
        <v>307</v>
      </c>
      <c r="K80" s="579"/>
    </row>
    <row r="81" spans="1:12" ht="18">
      <c r="A81" s="1" t="s">
        <v>6</v>
      </c>
      <c r="B81" s="1" t="s">
        <v>7</v>
      </c>
      <c r="C81" s="1" t="s">
        <v>8</v>
      </c>
      <c r="D81" s="1" t="s">
        <v>9</v>
      </c>
      <c r="E81" s="1" t="s">
        <v>10</v>
      </c>
      <c r="F81" s="2" t="s">
        <v>11</v>
      </c>
      <c r="G81" s="1" t="s">
        <v>10</v>
      </c>
      <c r="H81" s="3" t="s">
        <v>11</v>
      </c>
      <c r="I81" s="3" t="s">
        <v>263</v>
      </c>
      <c r="J81" s="3" t="s">
        <v>264</v>
      </c>
      <c r="K81" s="3" t="s">
        <v>265</v>
      </c>
    </row>
    <row r="82" spans="1:12">
      <c r="A82" s="108" t="s">
        <v>268</v>
      </c>
      <c r="B82" s="109" t="s">
        <v>273</v>
      </c>
      <c r="C82" s="6"/>
      <c r="D82" s="126"/>
      <c r="E82" s="6"/>
      <c r="F82" s="6"/>
      <c r="G82" s="126"/>
      <c r="H82" s="126"/>
      <c r="I82" s="6"/>
      <c r="J82" s="6"/>
      <c r="K82" s="6"/>
    </row>
    <row r="83" spans="1:12" ht="36">
      <c r="A83" s="32" t="s">
        <v>270</v>
      </c>
      <c r="B83" s="14" t="s">
        <v>271</v>
      </c>
      <c r="C83" s="134" t="s">
        <v>272</v>
      </c>
      <c r="D83" s="128"/>
      <c r="E83" s="136">
        <v>60681</v>
      </c>
      <c r="F83" s="123"/>
      <c r="G83" s="128"/>
      <c r="H83" s="128"/>
      <c r="I83" s="110">
        <v>110.21</v>
      </c>
      <c r="J83" s="111">
        <v>60681</v>
      </c>
      <c r="K83" s="111">
        <f t="shared" ref="K83:K89" si="4">I83*J83</f>
        <v>6687653.0099999998</v>
      </c>
      <c r="L83" s="29"/>
    </row>
    <row r="84" spans="1:12">
      <c r="A84" s="32" t="s">
        <v>290</v>
      </c>
      <c r="B84" s="14" t="s">
        <v>211</v>
      </c>
      <c r="C84" s="135" t="s">
        <v>209</v>
      </c>
      <c r="D84" s="128"/>
      <c r="E84" s="137">
        <v>114900</v>
      </c>
      <c r="F84" s="123"/>
      <c r="G84" s="128"/>
      <c r="H84" s="128"/>
      <c r="I84" s="112">
        <v>4</v>
      </c>
      <c r="J84" s="111">
        <v>114900</v>
      </c>
      <c r="K84" s="111">
        <f t="shared" si="4"/>
        <v>459600</v>
      </c>
      <c r="L84" s="29"/>
    </row>
    <row r="85" spans="1:12" s="92" customFormat="1" ht="18">
      <c r="A85" s="32" t="s">
        <v>291</v>
      </c>
      <c r="B85" s="56" t="s">
        <v>234</v>
      </c>
      <c r="C85" s="132" t="s">
        <v>25</v>
      </c>
      <c r="D85" s="129"/>
      <c r="E85" s="136"/>
      <c r="F85" s="123"/>
      <c r="G85" s="129"/>
      <c r="H85" s="129"/>
      <c r="I85" s="110">
        <v>40</v>
      </c>
      <c r="J85" s="111">
        <v>8600</v>
      </c>
      <c r="K85" s="111">
        <f t="shared" si="4"/>
        <v>344000</v>
      </c>
      <c r="L85" s="32"/>
    </row>
    <row r="86" spans="1:12">
      <c r="A86" s="32" t="s">
        <v>292</v>
      </c>
      <c r="B86" s="113" t="s">
        <v>208</v>
      </c>
      <c r="C86" s="132" t="s">
        <v>209</v>
      </c>
      <c r="D86" s="128"/>
      <c r="E86" s="133"/>
      <c r="F86" s="124"/>
      <c r="G86" s="128"/>
      <c r="H86" s="128"/>
      <c r="I86" s="99"/>
      <c r="J86" s="21">
        <v>380992</v>
      </c>
      <c r="K86" s="21">
        <f t="shared" si="4"/>
        <v>0</v>
      </c>
      <c r="L86" s="29"/>
    </row>
    <row r="87" spans="1:12" ht="63">
      <c r="A87" s="32" t="s">
        <v>297</v>
      </c>
      <c r="B87" s="14" t="s">
        <v>298</v>
      </c>
      <c r="C87" s="132" t="s">
        <v>272</v>
      </c>
      <c r="D87" s="128"/>
      <c r="E87" s="133"/>
      <c r="F87" s="124"/>
      <c r="G87" s="128"/>
      <c r="H87" s="128"/>
      <c r="I87" s="99">
        <v>800</v>
      </c>
      <c r="J87" s="21">
        <v>22246</v>
      </c>
      <c r="K87" s="21">
        <f t="shared" si="4"/>
        <v>17796800</v>
      </c>
      <c r="L87" s="29"/>
    </row>
    <row r="88" spans="1:12" ht="72">
      <c r="A88" s="32" t="s">
        <v>299</v>
      </c>
      <c r="B88" s="14" t="s">
        <v>300</v>
      </c>
      <c r="C88" s="132" t="s">
        <v>272</v>
      </c>
      <c r="D88" s="128"/>
      <c r="E88" s="133"/>
      <c r="F88" s="124"/>
      <c r="G88" s="128"/>
      <c r="H88" s="128"/>
      <c r="I88" s="99">
        <v>500</v>
      </c>
      <c r="J88" s="21">
        <v>18146</v>
      </c>
      <c r="K88" s="21">
        <f t="shared" si="4"/>
        <v>9073000</v>
      </c>
      <c r="L88" s="29"/>
    </row>
    <row r="89" spans="1:12" ht="27">
      <c r="A89" s="32" t="s">
        <v>301</v>
      </c>
      <c r="B89" s="14" t="s">
        <v>302</v>
      </c>
      <c r="C89" s="132" t="s">
        <v>266</v>
      </c>
      <c r="D89" s="128"/>
      <c r="E89" s="133"/>
      <c r="F89" s="124"/>
      <c r="G89" s="128"/>
      <c r="H89" s="128"/>
      <c r="I89" s="99">
        <f>(0.2*3.1*13)</f>
        <v>8.0600000000000023</v>
      </c>
      <c r="J89" s="21">
        <v>96432</v>
      </c>
      <c r="K89" s="21">
        <f t="shared" si="4"/>
        <v>777241.92000000027</v>
      </c>
      <c r="L89" s="29"/>
    </row>
    <row r="90" spans="1:12">
      <c r="A90" s="32"/>
      <c r="B90" s="14"/>
      <c r="C90" s="19"/>
      <c r="D90" s="138"/>
      <c r="E90" s="21"/>
      <c r="F90" s="124"/>
      <c r="G90" s="128"/>
      <c r="H90" s="128"/>
      <c r="I90" s="125"/>
      <c r="J90" s="21"/>
      <c r="K90" s="21"/>
      <c r="L90" s="29"/>
    </row>
    <row r="91" spans="1:12">
      <c r="A91" s="32"/>
      <c r="B91" s="14"/>
      <c r="C91" s="19"/>
      <c r="D91" s="99"/>
      <c r="E91" s="21"/>
      <c r="F91" s="124"/>
      <c r="G91" s="128"/>
      <c r="H91" s="128"/>
      <c r="I91" s="125"/>
      <c r="J91" s="21"/>
      <c r="K91" s="21"/>
      <c r="L91" s="29"/>
    </row>
    <row r="92" spans="1:12">
      <c r="A92" s="32"/>
      <c r="B92" s="14"/>
      <c r="C92" s="19"/>
      <c r="D92" s="99"/>
      <c r="E92" s="21"/>
      <c r="F92" s="124"/>
      <c r="G92" s="128"/>
      <c r="H92" s="128"/>
      <c r="I92" s="125"/>
      <c r="J92" s="21"/>
      <c r="K92" s="21"/>
      <c r="L92" s="29"/>
    </row>
    <row r="93" spans="1:12">
      <c r="A93" s="29"/>
      <c r="B93" s="14"/>
      <c r="C93" s="19"/>
      <c r="D93" s="602"/>
      <c r="E93" s="603"/>
      <c r="F93" s="603"/>
      <c r="G93" s="604"/>
      <c r="I93" s="605" t="s">
        <v>304</v>
      </c>
      <c r="J93" s="606"/>
      <c r="K93" s="127">
        <f>SUM(K83:K91)</f>
        <v>35138294.93</v>
      </c>
      <c r="L93" s="29"/>
    </row>
    <row r="94" spans="1:12">
      <c r="A94" s="592" t="s">
        <v>4</v>
      </c>
      <c r="B94" s="592"/>
      <c r="C94" s="592"/>
      <c r="D94" s="592"/>
      <c r="E94" s="592"/>
      <c r="F94" s="593"/>
      <c r="G94" s="594" t="s">
        <v>5</v>
      </c>
      <c r="H94" s="579"/>
    </row>
    <row r="95" spans="1:12" ht="18">
      <c r="A95" s="1" t="s">
        <v>6</v>
      </c>
      <c r="B95" s="1" t="s">
        <v>7</v>
      </c>
      <c r="C95" s="1" t="s">
        <v>8</v>
      </c>
      <c r="D95" s="1" t="s">
        <v>9</v>
      </c>
      <c r="E95" s="1" t="s">
        <v>10</v>
      </c>
      <c r="F95" s="2" t="s">
        <v>11</v>
      </c>
      <c r="G95" s="1" t="s">
        <v>10</v>
      </c>
      <c r="H95" s="3" t="s">
        <v>11</v>
      </c>
      <c r="I95" s="3" t="s">
        <v>263</v>
      </c>
      <c r="J95" s="3" t="s">
        <v>264</v>
      </c>
      <c r="K95" s="3" t="s">
        <v>265</v>
      </c>
    </row>
    <row r="96" spans="1:12">
      <c r="A96" s="108" t="s">
        <v>274</v>
      </c>
      <c r="B96" s="109" t="s">
        <v>269</v>
      </c>
      <c r="C96" s="6"/>
      <c r="D96" s="126"/>
      <c r="E96" s="6"/>
      <c r="F96" s="6"/>
      <c r="G96" s="126"/>
      <c r="H96" s="126"/>
      <c r="I96" s="6"/>
      <c r="J96" s="6"/>
      <c r="K96" s="6"/>
    </row>
    <row r="97" spans="1:12" ht="18">
      <c r="A97" s="29" t="s">
        <v>277</v>
      </c>
      <c r="B97" s="14" t="s">
        <v>286</v>
      </c>
      <c r="C97" s="132" t="s">
        <v>287</v>
      </c>
      <c r="D97" s="128"/>
      <c r="E97" s="133"/>
      <c r="F97" s="124"/>
      <c r="G97" s="128"/>
      <c r="H97" s="128"/>
      <c r="I97" s="94">
        <v>8.33</v>
      </c>
      <c r="J97" s="21">
        <f>507000*1.19</f>
        <v>603330</v>
      </c>
      <c r="K97" s="21">
        <f t="shared" ref="K97:K115" si="5">I97*J97</f>
        <v>5025738.9000000004</v>
      </c>
      <c r="L97" s="29"/>
    </row>
    <row r="98" spans="1:12" ht="18">
      <c r="A98" s="29" t="s">
        <v>278</v>
      </c>
      <c r="B98" s="14" t="s">
        <v>288</v>
      </c>
      <c r="C98" s="132" t="s">
        <v>289</v>
      </c>
      <c r="D98" s="128"/>
      <c r="E98" s="133"/>
      <c r="F98" s="124"/>
      <c r="G98" s="128"/>
      <c r="H98" s="128"/>
      <c r="I98" s="99">
        <v>2</v>
      </c>
      <c r="J98" s="21">
        <v>8397468.9480000008</v>
      </c>
      <c r="K98" s="21">
        <f t="shared" si="5"/>
        <v>16794937.896000002</v>
      </c>
      <c r="L98" s="29"/>
    </row>
    <row r="99" spans="1:12" ht="63">
      <c r="A99" s="29" t="s">
        <v>279</v>
      </c>
      <c r="B99" s="14" t="s">
        <v>315</v>
      </c>
      <c r="C99" s="132" t="s">
        <v>296</v>
      </c>
      <c r="D99" s="128"/>
      <c r="E99" s="133"/>
      <c r="F99" s="124"/>
      <c r="G99" s="128"/>
      <c r="H99" s="128"/>
      <c r="I99" s="99">
        <v>502</v>
      </c>
      <c r="J99" s="21">
        <v>112309</v>
      </c>
      <c r="K99" s="21">
        <f t="shared" si="5"/>
        <v>56379118</v>
      </c>
      <c r="L99" s="29"/>
    </row>
    <row r="100" spans="1:12" ht="31.5" customHeight="1">
      <c r="A100" s="29" t="s">
        <v>275</v>
      </c>
      <c r="B100" s="14" t="s">
        <v>316</v>
      </c>
      <c r="C100" s="132" t="s">
        <v>276</v>
      </c>
      <c r="D100" s="128"/>
      <c r="E100" s="133"/>
      <c r="F100" s="124"/>
      <c r="G100" s="128"/>
      <c r="H100" s="128"/>
      <c r="I100" s="99">
        <v>1</v>
      </c>
      <c r="J100" s="21">
        <v>1391827</v>
      </c>
      <c r="K100" s="21">
        <f t="shared" si="5"/>
        <v>1391827</v>
      </c>
      <c r="L100" s="29"/>
    </row>
    <row r="101" spans="1:12" ht="27">
      <c r="A101" s="29" t="s">
        <v>280</v>
      </c>
      <c r="B101" s="14" t="s">
        <v>317</v>
      </c>
      <c r="C101" s="132" t="s">
        <v>294</v>
      </c>
      <c r="D101" s="128"/>
      <c r="E101" s="133"/>
      <c r="F101" s="124"/>
      <c r="G101" s="128"/>
      <c r="H101" s="128"/>
      <c r="I101" s="94">
        <f>110.24*2</f>
        <v>220.48</v>
      </c>
      <c r="J101" s="21">
        <v>37386</v>
      </c>
      <c r="K101" s="21">
        <f t="shared" si="5"/>
        <v>8242865.2799999993</v>
      </c>
      <c r="L101" s="29"/>
    </row>
    <row r="102" spans="1:12" ht="77.25" customHeight="1">
      <c r="A102" s="29" t="s">
        <v>281</v>
      </c>
      <c r="B102" s="14" t="s">
        <v>318</v>
      </c>
      <c r="C102" s="132" t="s">
        <v>295</v>
      </c>
      <c r="D102" s="128"/>
      <c r="E102" s="133"/>
      <c r="F102" s="124"/>
      <c r="G102" s="128"/>
      <c r="H102" s="128"/>
      <c r="I102" s="99">
        <v>1</v>
      </c>
      <c r="J102" s="21">
        <v>9786980</v>
      </c>
      <c r="K102" s="21">
        <f t="shared" si="5"/>
        <v>9786980</v>
      </c>
      <c r="L102" s="29"/>
    </row>
    <row r="103" spans="1:12" ht="21.75" customHeight="1">
      <c r="A103" s="29" t="s">
        <v>282</v>
      </c>
      <c r="B103" s="14" t="s">
        <v>319</v>
      </c>
      <c r="C103" s="132" t="s">
        <v>295</v>
      </c>
      <c r="D103" s="128"/>
      <c r="E103" s="133"/>
      <c r="F103" s="124"/>
      <c r="G103" s="128"/>
      <c r="H103" s="128"/>
      <c r="I103" s="99">
        <v>8</v>
      </c>
      <c r="J103" s="21">
        <v>20170</v>
      </c>
      <c r="K103" s="21">
        <f t="shared" si="5"/>
        <v>161360</v>
      </c>
      <c r="L103" s="29"/>
    </row>
    <row r="104" spans="1:12" ht="30.75" customHeight="1">
      <c r="A104" s="29" t="s">
        <v>283</v>
      </c>
      <c r="B104" s="14" t="s">
        <v>320</v>
      </c>
      <c r="C104" s="132" t="s">
        <v>295</v>
      </c>
      <c r="D104" s="128"/>
      <c r="E104" s="133"/>
      <c r="F104" s="124"/>
      <c r="G104" s="128"/>
      <c r="H104" s="128"/>
      <c r="I104" s="99">
        <v>8</v>
      </c>
      <c r="J104" s="21">
        <v>779648</v>
      </c>
      <c r="K104" s="21">
        <f t="shared" si="5"/>
        <v>6237184</v>
      </c>
      <c r="L104" s="29"/>
    </row>
    <row r="105" spans="1:12" ht="24" customHeight="1">
      <c r="A105" s="29" t="s">
        <v>284</v>
      </c>
      <c r="B105" s="14" t="s">
        <v>330</v>
      </c>
      <c r="C105" s="132" t="s">
        <v>295</v>
      </c>
      <c r="D105" s="128"/>
      <c r="E105" s="133"/>
      <c r="F105" s="124"/>
      <c r="G105" s="128"/>
      <c r="H105" s="128"/>
      <c r="I105" s="99">
        <v>4</v>
      </c>
      <c r="J105" s="21">
        <v>1022739</v>
      </c>
      <c r="K105" s="21">
        <f t="shared" si="5"/>
        <v>4090956</v>
      </c>
      <c r="L105" s="29"/>
    </row>
    <row r="106" spans="1:12" ht="18">
      <c r="A106" s="29" t="s">
        <v>285</v>
      </c>
      <c r="B106" s="14" t="s">
        <v>331</v>
      </c>
      <c r="C106" s="132" t="s">
        <v>332</v>
      </c>
      <c r="D106" s="128"/>
      <c r="E106" s="133"/>
      <c r="F106" s="124"/>
      <c r="G106" s="128"/>
      <c r="H106" s="128"/>
      <c r="I106" s="99">
        <v>7</v>
      </c>
      <c r="J106" s="21">
        <v>4706400</v>
      </c>
      <c r="K106" s="21">
        <f t="shared" si="5"/>
        <v>32944800</v>
      </c>
      <c r="L106" s="29"/>
    </row>
    <row r="107" spans="1:12" ht="42" customHeight="1">
      <c r="A107" s="29" t="s">
        <v>321</v>
      </c>
      <c r="B107" s="14" t="s">
        <v>333</v>
      </c>
      <c r="C107" s="132" t="s">
        <v>334</v>
      </c>
      <c r="D107" s="128"/>
      <c r="E107" s="133"/>
      <c r="F107" s="124"/>
      <c r="G107" s="128"/>
      <c r="H107" s="128"/>
      <c r="I107" s="99">
        <v>6500</v>
      </c>
      <c r="J107" s="21">
        <v>36208</v>
      </c>
      <c r="K107" s="21">
        <f t="shared" si="5"/>
        <v>235352000</v>
      </c>
      <c r="L107" s="29"/>
    </row>
    <row r="108" spans="1:12" ht="105.75" customHeight="1">
      <c r="A108" s="32" t="s">
        <v>322</v>
      </c>
      <c r="B108" s="142" t="s">
        <v>335</v>
      </c>
      <c r="C108" s="132" t="s">
        <v>336</v>
      </c>
      <c r="D108" s="128"/>
      <c r="E108" s="133"/>
      <c r="F108" s="124"/>
      <c r="G108" s="128"/>
      <c r="H108" s="128"/>
      <c r="I108" s="99">
        <v>2600</v>
      </c>
      <c r="J108" s="21">
        <v>158394</v>
      </c>
      <c r="K108" s="21">
        <f t="shared" si="5"/>
        <v>411824400</v>
      </c>
      <c r="L108" s="29"/>
    </row>
    <row r="109" spans="1:12">
      <c r="A109" s="29" t="s">
        <v>323</v>
      </c>
      <c r="B109" s="14" t="s">
        <v>337</v>
      </c>
      <c r="C109" s="132" t="s">
        <v>336</v>
      </c>
      <c r="D109" s="128"/>
      <c r="E109" s="133"/>
      <c r="F109" s="124"/>
      <c r="G109" s="128"/>
      <c r="H109" s="128"/>
      <c r="I109" s="99">
        <v>2600</v>
      </c>
      <c r="J109" s="21">
        <v>4350</v>
      </c>
      <c r="K109" s="21">
        <f t="shared" si="5"/>
        <v>11310000</v>
      </c>
      <c r="L109" s="29"/>
    </row>
    <row r="110" spans="1:12">
      <c r="A110" s="29" t="s">
        <v>324</v>
      </c>
      <c r="B110" s="14" t="s">
        <v>338</v>
      </c>
      <c r="C110" s="132" t="s">
        <v>287</v>
      </c>
      <c r="D110" s="128"/>
      <c r="E110" s="133"/>
      <c r="F110" s="124"/>
      <c r="G110" s="128"/>
      <c r="H110" s="128"/>
      <c r="I110" s="99">
        <v>480</v>
      </c>
      <c r="J110" s="21">
        <v>246680</v>
      </c>
      <c r="K110" s="21">
        <f t="shared" si="5"/>
        <v>118406400</v>
      </c>
      <c r="L110" s="29"/>
    </row>
    <row r="111" spans="1:12" ht="21" customHeight="1">
      <c r="A111" s="29" t="s">
        <v>325</v>
      </c>
      <c r="B111" s="14" t="s">
        <v>339</v>
      </c>
      <c r="C111" s="132" t="s">
        <v>336</v>
      </c>
      <c r="D111" s="128"/>
      <c r="E111" s="133"/>
      <c r="F111" s="124"/>
      <c r="G111" s="128"/>
      <c r="H111" s="128"/>
      <c r="I111" s="99">
        <v>2600</v>
      </c>
      <c r="J111" s="21">
        <v>4038</v>
      </c>
      <c r="K111" s="21">
        <f t="shared" si="5"/>
        <v>10498800</v>
      </c>
      <c r="L111" s="29"/>
    </row>
    <row r="112" spans="1:12" ht="24.75" customHeight="1">
      <c r="A112" s="29" t="s">
        <v>326</v>
      </c>
      <c r="B112" s="14" t="s">
        <v>340</v>
      </c>
      <c r="C112" s="132" t="s">
        <v>336</v>
      </c>
      <c r="D112" s="128"/>
      <c r="E112" s="133"/>
      <c r="F112" s="124"/>
      <c r="G112" s="128"/>
      <c r="H112" s="128"/>
      <c r="I112" s="99">
        <v>4100</v>
      </c>
      <c r="J112" s="21">
        <v>31966</v>
      </c>
      <c r="K112" s="21">
        <f t="shared" si="5"/>
        <v>131060600</v>
      </c>
      <c r="L112" s="29"/>
    </row>
    <row r="113" spans="1:12" ht="18">
      <c r="A113" s="29" t="s">
        <v>327</v>
      </c>
      <c r="B113" s="14" t="s">
        <v>341</v>
      </c>
      <c r="C113" s="132" t="s">
        <v>336</v>
      </c>
      <c r="D113" s="128"/>
      <c r="E113" s="133"/>
      <c r="F113" s="124"/>
      <c r="G113" s="128"/>
      <c r="H113" s="128"/>
      <c r="I113" s="99">
        <v>650</v>
      </c>
      <c r="J113" s="21">
        <v>133329</v>
      </c>
      <c r="K113" s="21">
        <f t="shared" si="5"/>
        <v>86663850</v>
      </c>
      <c r="L113" s="29"/>
    </row>
    <row r="114" spans="1:12" ht="18">
      <c r="A114" s="29" t="s">
        <v>328</v>
      </c>
      <c r="B114" s="14" t="s">
        <v>344</v>
      </c>
      <c r="C114" s="132" t="s">
        <v>332</v>
      </c>
      <c r="D114" s="128"/>
      <c r="E114" s="133"/>
      <c r="F114" s="124"/>
      <c r="G114" s="128"/>
      <c r="H114" s="128"/>
      <c r="I114" s="99">
        <v>3</v>
      </c>
      <c r="J114" s="21">
        <f>3527466*6</f>
        <v>21164796</v>
      </c>
      <c r="K114" s="21">
        <f t="shared" si="5"/>
        <v>63494388</v>
      </c>
      <c r="L114" s="29"/>
    </row>
    <row r="115" spans="1:12" ht="18">
      <c r="A115" s="29" t="s">
        <v>329</v>
      </c>
      <c r="B115" s="14" t="s">
        <v>342</v>
      </c>
      <c r="C115" s="132" t="s">
        <v>343</v>
      </c>
      <c r="D115" s="128"/>
      <c r="E115" s="133"/>
      <c r="F115" s="124"/>
      <c r="G115" s="128"/>
      <c r="H115" s="128"/>
      <c r="I115" s="99">
        <v>10</v>
      </c>
      <c r="J115" s="21">
        <v>4383181.25</v>
      </c>
      <c r="K115" s="21">
        <f t="shared" si="5"/>
        <v>43831812.5</v>
      </c>
      <c r="L115" s="29"/>
    </row>
    <row r="116" spans="1:12">
      <c r="A116" s="29"/>
      <c r="B116" s="14"/>
      <c r="C116" s="132"/>
      <c r="D116" s="128"/>
      <c r="E116" s="133"/>
      <c r="F116" s="124"/>
      <c r="G116" s="128"/>
      <c r="H116" s="128"/>
      <c r="I116" s="99"/>
      <c r="J116" s="21"/>
      <c r="K116" s="21"/>
      <c r="L116" s="29"/>
    </row>
    <row r="117" spans="1:12">
      <c r="A117" s="29"/>
      <c r="B117" s="14"/>
      <c r="C117" s="132"/>
      <c r="D117" s="128"/>
      <c r="E117" s="133"/>
      <c r="F117" s="124"/>
      <c r="G117" s="128"/>
      <c r="H117" s="128"/>
      <c r="I117" s="99"/>
      <c r="J117" s="21"/>
      <c r="K117" s="21"/>
      <c r="L117" s="29"/>
    </row>
    <row r="118" spans="1:12">
      <c r="A118" s="29"/>
      <c r="B118" s="14"/>
      <c r="C118" s="132"/>
      <c r="D118" s="128"/>
      <c r="E118" s="133"/>
      <c r="F118" s="124"/>
      <c r="G118" s="128"/>
      <c r="H118" s="128"/>
      <c r="I118" s="99"/>
      <c r="J118" s="21"/>
      <c r="K118" s="21"/>
      <c r="L118" s="29"/>
    </row>
    <row r="119" spans="1:12">
      <c r="A119" s="29"/>
      <c r="B119" s="14"/>
      <c r="C119" s="132"/>
      <c r="D119" s="128"/>
      <c r="E119" s="133"/>
      <c r="F119" s="124"/>
      <c r="G119" s="128"/>
      <c r="H119" s="128"/>
      <c r="I119" s="99"/>
      <c r="J119" s="21"/>
      <c r="K119" s="21"/>
      <c r="L119" s="29"/>
    </row>
    <row r="120" spans="1:12" ht="27.75" customHeight="1">
      <c r="A120" s="29"/>
      <c r="B120" s="14"/>
      <c r="C120" s="19"/>
      <c r="D120" s="607"/>
      <c r="E120" s="608"/>
      <c r="F120" s="608"/>
      <c r="G120" s="609"/>
      <c r="I120" s="610" t="s">
        <v>303</v>
      </c>
      <c r="J120" s="611"/>
      <c r="K120" s="130">
        <f>SUM(K97:K119)</f>
        <v>1253498017.576</v>
      </c>
      <c r="L120" s="29"/>
    </row>
    <row r="121" spans="1:12">
      <c r="A121" s="29"/>
      <c r="B121" s="14"/>
      <c r="C121" s="19"/>
      <c r="D121" s="99"/>
      <c r="E121" s="21"/>
      <c r="F121" s="21"/>
      <c r="G121" s="21"/>
      <c r="H121" s="21"/>
      <c r="I121" s="99"/>
      <c r="J121" s="21"/>
      <c r="K121" s="21"/>
      <c r="L121" s="29"/>
    </row>
    <row r="122" spans="1:12" ht="26.25" customHeight="1">
      <c r="A122" s="29"/>
      <c r="B122" s="14"/>
      <c r="C122" s="19"/>
      <c r="D122" s="99"/>
      <c r="E122" s="21"/>
      <c r="F122" s="21"/>
      <c r="G122" s="21"/>
      <c r="H122" s="21"/>
      <c r="I122" s="601" t="s">
        <v>308</v>
      </c>
      <c r="J122" s="587"/>
      <c r="K122" s="131">
        <f>K78+K93+K120</f>
        <v>2893509459.7259998</v>
      </c>
      <c r="L122" s="29"/>
    </row>
    <row r="123" spans="1:12">
      <c r="A123" s="29"/>
      <c r="B123" s="14"/>
      <c r="C123" s="19"/>
      <c r="D123" s="99"/>
      <c r="E123" s="21"/>
      <c r="F123" s="21"/>
      <c r="G123" s="21"/>
      <c r="H123" s="21"/>
      <c r="I123" s="99"/>
      <c r="J123" s="21"/>
      <c r="K123" s="21"/>
      <c r="L123" s="29"/>
    </row>
    <row r="124" spans="1:12">
      <c r="A124" s="29"/>
      <c r="B124" s="14"/>
      <c r="C124" s="19"/>
      <c r="D124" s="99"/>
      <c r="E124" s="21"/>
      <c r="F124" s="21"/>
      <c r="G124" s="21"/>
      <c r="H124" s="21"/>
      <c r="I124" s="143">
        <v>0.26150000000000001</v>
      </c>
      <c r="J124" s="21"/>
      <c r="K124" s="21">
        <f>+K122*I124</f>
        <v>756652723.71834898</v>
      </c>
      <c r="L124" s="29"/>
    </row>
    <row r="125" spans="1:12">
      <c r="A125" s="29"/>
      <c r="B125" s="14"/>
      <c r="C125" s="19"/>
      <c r="D125" s="99"/>
      <c r="E125" s="21"/>
      <c r="F125" s="21"/>
      <c r="G125" s="21"/>
      <c r="H125" s="21"/>
      <c r="I125" s="99"/>
      <c r="J125" s="21"/>
      <c r="K125" s="21">
        <f>+K122+K124</f>
        <v>3650162183.4443488</v>
      </c>
      <c r="L125" s="29"/>
    </row>
    <row r="126" spans="1:12">
      <c r="A126" s="29"/>
      <c r="B126" s="14"/>
      <c r="C126" s="19"/>
      <c r="D126" s="99"/>
      <c r="E126" s="21"/>
      <c r="F126" s="21"/>
      <c r="G126" s="21"/>
      <c r="H126" s="21"/>
      <c r="I126" s="99"/>
      <c r="J126" s="21">
        <v>1988838158</v>
      </c>
      <c r="K126" s="21">
        <f>+K125-J126</f>
        <v>1661324025.4443488</v>
      </c>
      <c r="L126" s="29"/>
    </row>
    <row r="127" spans="1:12">
      <c r="A127" s="29"/>
      <c r="B127" s="14"/>
      <c r="C127" s="19"/>
      <c r="D127" s="99"/>
      <c r="E127" s="21"/>
      <c r="F127" s="21"/>
      <c r="G127" s="21"/>
      <c r="H127" s="21"/>
      <c r="I127" s="99"/>
      <c r="J127" s="21" t="s">
        <v>309</v>
      </c>
      <c r="K127" s="21">
        <v>18003150</v>
      </c>
      <c r="L127" s="29"/>
    </row>
    <row r="128" spans="1:12">
      <c r="A128" s="29"/>
      <c r="B128" s="14"/>
      <c r="C128" s="19"/>
      <c r="D128" s="99"/>
      <c r="E128" s="21"/>
      <c r="F128" s="21"/>
      <c r="G128" s="21"/>
      <c r="H128" s="21"/>
      <c r="I128" s="99"/>
      <c r="J128" s="21" t="s">
        <v>310</v>
      </c>
      <c r="K128" s="21">
        <v>5565888</v>
      </c>
      <c r="L128" s="29"/>
    </row>
    <row r="129" spans="1:12">
      <c r="A129" s="29"/>
      <c r="B129" s="14"/>
      <c r="C129" s="19"/>
      <c r="D129" s="99"/>
      <c r="E129" s="21"/>
      <c r="F129" s="21"/>
      <c r="G129" s="21"/>
      <c r="H129" s="21"/>
      <c r="I129" s="110"/>
      <c r="J129" s="21" t="s">
        <v>311</v>
      </c>
      <c r="K129" s="21">
        <v>7964931</v>
      </c>
      <c r="L129" s="29"/>
    </row>
    <row r="130" spans="1:12">
      <c r="A130" s="29"/>
      <c r="B130" s="14"/>
      <c r="C130" s="19"/>
      <c r="D130" s="99"/>
      <c r="E130" s="21"/>
      <c r="F130" s="21"/>
      <c r="G130" s="21"/>
      <c r="H130" s="21"/>
      <c r="I130" s="99"/>
      <c r="J130" s="21" t="s">
        <v>312</v>
      </c>
      <c r="K130" s="21">
        <v>21217440</v>
      </c>
      <c r="L130" s="29"/>
    </row>
    <row r="131" spans="1:12">
      <c r="J131" s="21" t="s">
        <v>313</v>
      </c>
      <c r="K131" s="21">
        <v>20007577</v>
      </c>
    </row>
    <row r="132" spans="1:12">
      <c r="I132" s="582" t="s">
        <v>314</v>
      </c>
      <c r="J132" s="583"/>
      <c r="K132" s="140">
        <f>+SUM(K125,K127:K130,K131)</f>
        <v>3722921169.4443488</v>
      </c>
    </row>
    <row r="133" spans="1:12">
      <c r="J133" s="21">
        <v>2061587145</v>
      </c>
      <c r="K133" s="21">
        <f>+K132-J133</f>
        <v>1661334024.4443488</v>
      </c>
    </row>
  </sheetData>
  <mergeCells count="20">
    <mergeCell ref="A2:H2"/>
    <mergeCell ref="A3:H3"/>
    <mergeCell ref="A4:H4"/>
    <mergeCell ref="A5:H5"/>
    <mergeCell ref="A6:F6"/>
    <mergeCell ref="G6:H6"/>
    <mergeCell ref="J6:K6"/>
    <mergeCell ref="D78:G78"/>
    <mergeCell ref="I78:J78"/>
    <mergeCell ref="A80:F80"/>
    <mergeCell ref="G80:H80"/>
    <mergeCell ref="J80:K80"/>
    <mergeCell ref="I122:J122"/>
    <mergeCell ref="I132:J132"/>
    <mergeCell ref="D93:G93"/>
    <mergeCell ref="I93:J93"/>
    <mergeCell ref="A94:F94"/>
    <mergeCell ref="G94:H94"/>
    <mergeCell ref="D120:G120"/>
    <mergeCell ref="I120:J12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2FA31-C0CB-4D90-9E43-12724C410096}">
  <sheetPr>
    <tabColor rgb="FF00FFFF"/>
    <pageSetUpPr fitToPage="1"/>
  </sheetPr>
  <dimension ref="A1:YN1177"/>
  <sheetViews>
    <sheetView tabSelected="1" topLeftCell="A12" zoomScale="80" zoomScaleNormal="80" workbookViewId="0">
      <pane xSplit="2" ySplit="3" topLeftCell="G15" activePane="bottomRight" state="frozen"/>
      <selection activeCell="A12" sqref="A12"/>
      <selection pane="topRight" activeCell="C12" sqref="C12"/>
      <selection pane="bottomLeft" activeCell="A15" sqref="A15"/>
      <selection pane="bottomRight" activeCell="B247" sqref="B247:O262"/>
    </sheetView>
  </sheetViews>
  <sheetFormatPr baseColWidth="10" defaultColWidth="14.6640625" defaultRowHeight="15" customHeight="1" outlineLevelRow="1"/>
  <cols>
    <col min="1" max="1" width="13.1640625" style="243" customWidth="1"/>
    <col min="2" max="2" width="66.5" style="243" customWidth="1"/>
    <col min="3" max="3" width="12.1640625" style="243" customWidth="1"/>
    <col min="4" max="4" width="18.83203125" style="243" customWidth="1"/>
    <col min="5" max="5" width="19.1640625" style="243" customWidth="1"/>
    <col min="6" max="6" width="27" style="243" customWidth="1"/>
    <col min="7" max="7" width="13.1640625" style="243" customWidth="1"/>
    <col min="8" max="8" width="22.6640625" style="243" customWidth="1"/>
    <col min="9" max="9" width="15" style="243" customWidth="1"/>
    <col min="10" max="10" width="23.83203125" style="243" customWidth="1"/>
    <col min="11" max="11" width="17.6640625" style="243" customWidth="1"/>
    <col min="12" max="12" width="27" style="243" customWidth="1"/>
    <col min="13" max="13" width="14" style="243" customWidth="1"/>
    <col min="14" max="14" width="24.83203125" style="243" customWidth="1"/>
    <col min="15" max="15" width="21.83203125" style="243" customWidth="1"/>
    <col min="16" max="16" width="10.6640625" customWidth="1"/>
    <col min="17" max="17" width="19.33203125" customWidth="1"/>
    <col min="18" max="18" width="26.5" customWidth="1"/>
    <col min="19" max="33" width="10.6640625" style="243" customWidth="1"/>
    <col min="34" max="16384" width="14.6640625" style="243"/>
  </cols>
  <sheetData>
    <row r="1" spans="1:33" ht="12" hidden="1" customHeight="1">
      <c r="A1" s="570"/>
      <c r="B1" s="556"/>
      <c r="C1" s="571" t="s">
        <v>493</v>
      </c>
      <c r="D1" s="558"/>
      <c r="E1" s="558"/>
      <c r="F1" s="558"/>
      <c r="G1" s="558"/>
      <c r="H1" s="558"/>
      <c r="I1" s="558"/>
      <c r="J1" s="558"/>
      <c r="K1" s="558"/>
      <c r="L1" s="558"/>
      <c r="M1" s="558"/>
      <c r="N1" s="558"/>
      <c r="O1" s="556"/>
      <c r="S1" s="242"/>
      <c r="T1" s="242"/>
      <c r="U1" s="242"/>
      <c r="V1" s="242"/>
      <c r="W1" s="242"/>
      <c r="X1" s="242"/>
      <c r="Y1" s="242"/>
      <c r="Z1" s="242"/>
      <c r="AA1" s="242"/>
      <c r="AB1" s="242"/>
      <c r="AC1" s="242"/>
      <c r="AD1" s="242"/>
      <c r="AE1" s="242"/>
      <c r="AF1" s="242"/>
      <c r="AG1" s="242"/>
    </row>
    <row r="2" spans="1:33" ht="3" hidden="1" customHeight="1">
      <c r="A2" s="536"/>
      <c r="B2" s="539"/>
      <c r="C2" s="536"/>
      <c r="D2" s="572"/>
      <c r="E2" s="572"/>
      <c r="F2" s="572"/>
      <c r="G2" s="572"/>
      <c r="H2" s="572"/>
      <c r="I2" s="572"/>
      <c r="J2" s="572"/>
      <c r="K2" s="572"/>
      <c r="L2" s="572"/>
      <c r="M2" s="572"/>
      <c r="N2" s="572"/>
      <c r="O2" s="539"/>
      <c r="S2" s="242"/>
      <c r="T2" s="242"/>
      <c r="U2" s="242"/>
      <c r="V2" s="242"/>
      <c r="W2" s="242"/>
      <c r="X2" s="242"/>
      <c r="Y2" s="242"/>
      <c r="Z2" s="242"/>
      <c r="AA2" s="242"/>
      <c r="AB2" s="242"/>
      <c r="AC2" s="242"/>
      <c r="AD2" s="242"/>
      <c r="AE2" s="242"/>
      <c r="AF2" s="242"/>
      <c r="AG2" s="242"/>
    </row>
    <row r="3" spans="1:33" ht="12" hidden="1" customHeight="1">
      <c r="A3" s="536"/>
      <c r="B3" s="539"/>
      <c r="C3" s="536"/>
      <c r="D3" s="572"/>
      <c r="E3" s="572"/>
      <c r="F3" s="572"/>
      <c r="G3" s="572"/>
      <c r="H3" s="572"/>
      <c r="I3" s="572"/>
      <c r="J3" s="572"/>
      <c r="K3" s="572"/>
      <c r="L3" s="572"/>
      <c r="M3" s="572"/>
      <c r="N3" s="572"/>
      <c r="O3" s="539"/>
      <c r="S3" s="242"/>
      <c r="T3" s="242"/>
      <c r="U3" s="242"/>
      <c r="V3" s="242"/>
      <c r="W3" s="242"/>
      <c r="X3" s="242"/>
      <c r="Y3" s="242"/>
      <c r="Z3" s="242"/>
      <c r="AA3" s="242"/>
      <c r="AB3" s="242"/>
      <c r="AC3" s="242"/>
      <c r="AD3" s="242"/>
      <c r="AE3" s="242"/>
      <c r="AF3" s="242"/>
      <c r="AG3" s="242"/>
    </row>
    <row r="4" spans="1:33" ht="12" hidden="1" customHeight="1">
      <c r="A4" s="536"/>
      <c r="B4" s="539"/>
      <c r="C4" s="536"/>
      <c r="D4" s="572"/>
      <c r="E4" s="572"/>
      <c r="F4" s="572"/>
      <c r="G4" s="572"/>
      <c r="H4" s="572"/>
      <c r="I4" s="572"/>
      <c r="J4" s="572"/>
      <c r="K4" s="572"/>
      <c r="L4" s="572"/>
      <c r="M4" s="572"/>
      <c r="N4" s="572"/>
      <c r="O4" s="539"/>
      <c r="S4" s="242"/>
      <c r="T4" s="242"/>
      <c r="U4" s="242"/>
      <c r="V4" s="242"/>
      <c r="W4" s="242"/>
      <c r="X4" s="242"/>
      <c r="Y4" s="242"/>
      <c r="Z4" s="242"/>
      <c r="AA4" s="242"/>
      <c r="AB4" s="242"/>
      <c r="AC4" s="242"/>
      <c r="AD4" s="242"/>
      <c r="AE4" s="242"/>
      <c r="AF4" s="242"/>
      <c r="AG4" s="242"/>
    </row>
    <row r="5" spans="1:33" ht="1.5" hidden="1" customHeight="1">
      <c r="A5" s="540"/>
      <c r="B5" s="542"/>
      <c r="C5" s="540"/>
      <c r="D5" s="541"/>
      <c r="E5" s="541"/>
      <c r="F5" s="541"/>
      <c r="G5" s="541"/>
      <c r="H5" s="541"/>
      <c r="I5" s="541"/>
      <c r="J5" s="541"/>
      <c r="K5" s="541"/>
      <c r="L5" s="541"/>
      <c r="M5" s="541"/>
      <c r="N5" s="541"/>
      <c r="O5" s="542"/>
      <c r="S5" s="242"/>
      <c r="T5" s="242"/>
      <c r="U5" s="242"/>
      <c r="V5" s="242"/>
      <c r="W5" s="242"/>
      <c r="X5" s="242"/>
      <c r="Y5" s="242"/>
      <c r="Z5" s="242"/>
      <c r="AA5" s="242"/>
      <c r="AB5" s="242"/>
      <c r="AC5" s="242"/>
      <c r="AD5" s="242"/>
      <c r="AE5" s="242"/>
      <c r="AF5" s="242"/>
      <c r="AG5" s="242"/>
    </row>
    <row r="6" spans="1:33" ht="12" hidden="1" customHeight="1">
      <c r="A6" s="568" t="s">
        <v>494</v>
      </c>
      <c r="B6" s="552"/>
      <c r="C6" s="568" t="s">
        <v>495</v>
      </c>
      <c r="D6" s="554"/>
      <c r="E6" s="554"/>
      <c r="F6" s="552"/>
      <c r="G6" s="573" t="s">
        <v>496</v>
      </c>
      <c r="H6" s="554"/>
      <c r="I6" s="554"/>
      <c r="J6" s="554"/>
      <c r="K6" s="552"/>
      <c r="L6" s="568" t="s">
        <v>497</v>
      </c>
      <c r="M6" s="554"/>
      <c r="N6" s="554"/>
      <c r="O6" s="552"/>
      <c r="S6" s="244"/>
      <c r="T6" s="244"/>
      <c r="U6" s="244"/>
      <c r="V6" s="244"/>
      <c r="W6" s="244"/>
      <c r="X6" s="244"/>
      <c r="Y6" s="244"/>
      <c r="Z6" s="244"/>
      <c r="AA6" s="244"/>
      <c r="AB6" s="244"/>
      <c r="AC6" s="244"/>
      <c r="AD6" s="244"/>
      <c r="AE6" s="244"/>
      <c r="AF6" s="244"/>
      <c r="AG6" s="244"/>
    </row>
    <row r="7" spans="1:33" ht="12" hidden="1" customHeight="1">
      <c r="A7" s="568"/>
      <c r="B7" s="552"/>
      <c r="C7" s="568"/>
      <c r="D7" s="554"/>
      <c r="E7" s="554"/>
      <c r="F7" s="554"/>
      <c r="G7" s="554"/>
      <c r="H7" s="554"/>
      <c r="I7" s="554"/>
      <c r="J7" s="554"/>
      <c r="K7" s="554"/>
      <c r="L7" s="554"/>
      <c r="M7" s="554"/>
      <c r="N7" s="554"/>
      <c r="O7" s="552"/>
      <c r="S7" s="245"/>
      <c r="T7" s="245"/>
      <c r="U7" s="245"/>
      <c r="V7" s="245"/>
      <c r="W7" s="245"/>
      <c r="X7" s="245"/>
      <c r="Y7" s="245"/>
      <c r="Z7" s="245"/>
      <c r="AA7" s="245"/>
      <c r="AB7" s="245"/>
      <c r="AC7" s="245"/>
      <c r="AD7" s="245"/>
      <c r="AE7" s="245"/>
      <c r="AF7" s="245"/>
      <c r="AG7" s="245"/>
    </row>
    <row r="8" spans="1:33" ht="12" hidden="1" customHeight="1">
      <c r="A8" s="551" t="s">
        <v>498</v>
      </c>
      <c r="B8" s="552"/>
      <c r="C8" s="569" t="s">
        <v>499</v>
      </c>
      <c r="D8" s="554"/>
      <c r="E8" s="554"/>
      <c r="F8" s="554"/>
      <c r="G8" s="554"/>
      <c r="H8" s="554"/>
      <c r="I8" s="554"/>
      <c r="J8" s="554"/>
      <c r="K8" s="554"/>
      <c r="L8" s="554"/>
      <c r="M8" s="554"/>
      <c r="N8" s="554"/>
      <c r="O8" s="552"/>
      <c r="S8" s="245"/>
      <c r="T8" s="245"/>
      <c r="U8" s="245"/>
      <c r="V8" s="245"/>
      <c r="W8" s="245"/>
      <c r="X8" s="245"/>
      <c r="Y8" s="245"/>
      <c r="Z8" s="245"/>
      <c r="AA8" s="245"/>
      <c r="AB8" s="245"/>
      <c r="AC8" s="245"/>
      <c r="AD8" s="245"/>
      <c r="AE8" s="245"/>
      <c r="AF8" s="245"/>
      <c r="AG8" s="245"/>
    </row>
    <row r="9" spans="1:33" ht="12" hidden="1" customHeight="1">
      <c r="A9" s="551" t="s">
        <v>500</v>
      </c>
      <c r="B9" s="552"/>
      <c r="C9" s="569" t="s">
        <v>501</v>
      </c>
      <c r="D9" s="554"/>
      <c r="E9" s="554"/>
      <c r="F9" s="554"/>
      <c r="G9" s="554"/>
      <c r="H9" s="554"/>
      <c r="I9" s="554"/>
      <c r="J9" s="554"/>
      <c r="K9" s="554"/>
      <c r="L9" s="554"/>
      <c r="M9" s="554"/>
      <c r="N9" s="554"/>
      <c r="O9" s="552"/>
      <c r="S9" s="245"/>
      <c r="T9" s="245"/>
      <c r="U9" s="245"/>
      <c r="V9" s="245"/>
      <c r="W9" s="245"/>
      <c r="X9" s="245"/>
      <c r="Y9" s="245"/>
      <c r="Z9" s="245"/>
      <c r="AA9" s="245"/>
      <c r="AB9" s="245"/>
      <c r="AC9" s="245"/>
      <c r="AD9" s="245"/>
      <c r="AE9" s="245"/>
      <c r="AF9" s="245"/>
      <c r="AG9" s="245"/>
    </row>
    <row r="10" spans="1:33" ht="29.25" hidden="1" customHeight="1">
      <c r="A10" s="551" t="s">
        <v>502</v>
      </c>
      <c r="B10" s="552"/>
      <c r="C10" s="553" t="s">
        <v>503</v>
      </c>
      <c r="D10" s="554"/>
      <c r="E10" s="554"/>
      <c r="F10" s="554"/>
      <c r="G10" s="554"/>
      <c r="H10" s="554"/>
      <c r="I10" s="554"/>
      <c r="J10" s="554"/>
      <c r="K10" s="554"/>
      <c r="L10" s="554"/>
      <c r="M10" s="554"/>
      <c r="N10" s="554"/>
      <c r="O10" s="552"/>
      <c r="S10" s="245"/>
      <c r="T10" s="245"/>
      <c r="U10" s="245"/>
      <c r="V10" s="245"/>
      <c r="W10" s="245"/>
      <c r="X10" s="245"/>
      <c r="Y10" s="245"/>
      <c r="Z10" s="245"/>
      <c r="AA10" s="245"/>
      <c r="AB10" s="245"/>
      <c r="AC10" s="245"/>
      <c r="AD10" s="245"/>
      <c r="AE10" s="245"/>
      <c r="AF10" s="245"/>
      <c r="AG10" s="245"/>
    </row>
    <row r="11" spans="1:33" ht="12" hidden="1" customHeight="1">
      <c r="A11" s="555" t="s">
        <v>504</v>
      </c>
      <c r="B11" s="556"/>
      <c r="C11" s="557" t="s">
        <v>505</v>
      </c>
      <c r="D11" s="558"/>
      <c r="E11" s="558"/>
      <c r="F11" s="558"/>
      <c r="G11" s="558"/>
      <c r="H11" s="558"/>
      <c r="I11" s="558"/>
      <c r="J11" s="558"/>
      <c r="K11" s="558"/>
      <c r="L11" s="558"/>
      <c r="M11" s="558"/>
      <c r="N11" s="558"/>
      <c r="O11" s="556"/>
      <c r="S11" s="245"/>
      <c r="T11" s="245"/>
      <c r="U11" s="245"/>
      <c r="V11" s="245"/>
      <c r="W11" s="245"/>
      <c r="X11" s="245"/>
      <c r="Y11" s="245"/>
      <c r="Z11" s="245"/>
      <c r="AA11" s="245"/>
      <c r="AB11" s="245"/>
      <c r="AC11" s="245"/>
      <c r="AD11" s="245"/>
      <c r="AE11" s="245"/>
      <c r="AF11" s="245"/>
      <c r="AG11" s="245"/>
    </row>
    <row r="12" spans="1:33" ht="19.5" customHeight="1">
      <c r="A12" s="559" t="s">
        <v>506</v>
      </c>
      <c r="B12" s="560"/>
      <c r="C12" s="561" t="s">
        <v>733</v>
      </c>
      <c r="D12" s="562"/>
      <c r="E12" s="562"/>
      <c r="F12" s="562"/>
      <c r="G12" s="562"/>
      <c r="H12" s="563"/>
      <c r="I12" s="564"/>
      <c r="J12" s="562"/>
      <c r="K12" s="562"/>
      <c r="L12" s="563"/>
      <c r="M12" s="248"/>
      <c r="N12" s="246"/>
      <c r="O12" s="247"/>
      <c r="S12" s="249"/>
      <c r="T12" s="249"/>
      <c r="U12" s="249"/>
      <c r="V12" s="249"/>
      <c r="W12" s="249"/>
      <c r="X12" s="249"/>
      <c r="Y12" s="249"/>
      <c r="Z12" s="249"/>
      <c r="AA12" s="249"/>
      <c r="AB12" s="249"/>
      <c r="AC12" s="249"/>
      <c r="AD12" s="249"/>
      <c r="AE12" s="249"/>
      <c r="AF12" s="249"/>
      <c r="AG12" s="249"/>
    </row>
    <row r="13" spans="1:33" ht="12" customHeight="1">
      <c r="A13" s="533" t="s">
        <v>507</v>
      </c>
      <c r="B13" s="535" t="s">
        <v>508</v>
      </c>
      <c r="C13" s="537" t="s">
        <v>509</v>
      </c>
      <c r="D13" s="538"/>
      <c r="E13" s="538"/>
      <c r="F13" s="539"/>
      <c r="G13" s="543" t="s">
        <v>510</v>
      </c>
      <c r="H13" s="539"/>
      <c r="I13" s="544" t="s">
        <v>511</v>
      </c>
      <c r="J13" s="539"/>
      <c r="K13" s="545" t="s">
        <v>512</v>
      </c>
      <c r="L13" s="539"/>
      <c r="M13" s="521" t="s">
        <v>513</v>
      </c>
      <c r="N13" s="522"/>
      <c r="O13" s="523"/>
      <c r="S13" s="242"/>
      <c r="T13" s="242"/>
      <c r="U13" s="242"/>
      <c r="V13" s="242"/>
      <c r="W13" s="242"/>
      <c r="X13" s="242"/>
      <c r="Y13" s="242"/>
      <c r="Z13" s="242"/>
      <c r="AA13" s="242"/>
      <c r="AB13" s="242"/>
      <c r="AC13" s="242"/>
      <c r="AD13" s="242"/>
      <c r="AE13" s="242"/>
      <c r="AF13" s="242"/>
      <c r="AG13" s="242"/>
    </row>
    <row r="14" spans="1:33" ht="12" customHeight="1">
      <c r="A14" s="534"/>
      <c r="B14" s="536"/>
      <c r="C14" s="540"/>
      <c r="D14" s="541"/>
      <c r="E14" s="541"/>
      <c r="F14" s="542"/>
      <c r="G14" s="540"/>
      <c r="H14" s="542"/>
      <c r="I14" s="540"/>
      <c r="J14" s="542"/>
      <c r="K14" s="540"/>
      <c r="L14" s="542"/>
      <c r="M14" s="250" t="s">
        <v>514</v>
      </c>
      <c r="N14" s="250" t="s">
        <v>515</v>
      </c>
      <c r="O14" s="250" t="s">
        <v>471</v>
      </c>
      <c r="S14" s="242"/>
      <c r="T14" s="242"/>
      <c r="U14" s="242"/>
      <c r="V14" s="242"/>
      <c r="W14" s="242"/>
      <c r="X14" s="242"/>
      <c r="Y14" s="242"/>
      <c r="Z14" s="242"/>
      <c r="AA14" s="242"/>
      <c r="AB14" s="242"/>
      <c r="AC14" s="242"/>
      <c r="AD14" s="242"/>
      <c r="AE14" s="242"/>
      <c r="AF14" s="242"/>
      <c r="AG14" s="242"/>
    </row>
    <row r="15" spans="1:33" ht="27.75" customHeight="1" thickBot="1">
      <c r="A15" s="534"/>
      <c r="B15" s="536"/>
      <c r="C15" s="251" t="s">
        <v>276</v>
      </c>
      <c r="D15" s="251" t="s">
        <v>516</v>
      </c>
      <c r="E15" s="252" t="s">
        <v>515</v>
      </c>
      <c r="F15" s="253" t="s">
        <v>517</v>
      </c>
      <c r="G15" s="254" t="s">
        <v>518</v>
      </c>
      <c r="H15" s="255" t="s">
        <v>517</v>
      </c>
      <c r="I15" s="252" t="s">
        <v>514</v>
      </c>
      <c r="J15" s="252" t="s">
        <v>515</v>
      </c>
      <c r="K15" s="252" t="s">
        <v>514</v>
      </c>
      <c r="L15" s="252" t="s">
        <v>471</v>
      </c>
      <c r="M15" s="256"/>
      <c r="N15" s="256"/>
      <c r="O15" s="256"/>
      <c r="S15" s="257"/>
      <c r="T15" s="257"/>
      <c r="U15" s="257"/>
      <c r="V15" s="257"/>
      <c r="W15" s="257"/>
      <c r="X15" s="257"/>
      <c r="Y15" s="257"/>
      <c r="Z15" s="257"/>
      <c r="AA15" s="257"/>
      <c r="AB15" s="257"/>
      <c r="AC15" s="257"/>
      <c r="AD15" s="257"/>
      <c r="AE15" s="257"/>
      <c r="AF15" s="257"/>
      <c r="AG15" s="257"/>
    </row>
    <row r="16" spans="1:33" ht="15.75" hidden="1" customHeight="1">
      <c r="A16" s="333"/>
      <c r="B16" s="333" t="s">
        <v>734</v>
      </c>
      <c r="C16" s="334"/>
      <c r="D16" s="335"/>
      <c r="E16" s="336"/>
      <c r="F16" s="337"/>
      <c r="G16" s="338"/>
      <c r="H16" s="332"/>
      <c r="I16" s="339"/>
      <c r="J16" s="340"/>
      <c r="K16" s="340"/>
      <c r="L16" s="477"/>
      <c r="M16" s="341"/>
      <c r="N16" s="342"/>
      <c r="O16" s="487"/>
      <c r="S16" s="261"/>
      <c r="T16" s="261"/>
      <c r="U16" s="261"/>
      <c r="V16" s="261"/>
      <c r="W16" s="261"/>
      <c r="X16" s="261"/>
      <c r="Y16" s="261"/>
      <c r="Z16" s="261"/>
      <c r="AA16" s="261"/>
      <c r="AB16" s="261"/>
      <c r="AC16" s="261"/>
      <c r="AD16" s="261"/>
      <c r="AE16" s="261"/>
      <c r="AF16" s="261"/>
      <c r="AG16" s="261"/>
    </row>
    <row r="17" spans="1:33" ht="17.25" hidden="1" customHeight="1" outlineLevel="1">
      <c r="A17" s="262" t="s">
        <v>372</v>
      </c>
      <c r="B17" s="263" t="s">
        <v>373</v>
      </c>
      <c r="C17" s="264"/>
      <c r="D17" s="264"/>
      <c r="E17" s="264"/>
      <c r="F17" s="265"/>
      <c r="G17" s="266"/>
      <c r="H17" s="266"/>
      <c r="I17" s="266"/>
      <c r="J17" s="267"/>
      <c r="K17" s="267"/>
      <c r="L17" s="470"/>
      <c r="M17" s="266"/>
      <c r="N17" s="266"/>
      <c r="O17" s="482"/>
      <c r="S17" s="268"/>
      <c r="T17" s="268"/>
      <c r="U17" s="268"/>
      <c r="V17" s="268"/>
      <c r="W17" s="268"/>
      <c r="X17" s="268"/>
      <c r="Y17" s="268"/>
      <c r="Z17" s="268"/>
      <c r="AA17" s="268"/>
      <c r="AB17" s="268"/>
      <c r="AC17" s="268"/>
      <c r="AD17" s="268"/>
      <c r="AE17" s="268"/>
      <c r="AF17" s="268"/>
      <c r="AG17" s="268"/>
    </row>
    <row r="18" spans="1:33" ht="43.5" hidden="1" customHeight="1" outlineLevel="1">
      <c r="A18" s="269" t="s">
        <v>519</v>
      </c>
      <c r="B18" s="270" t="s">
        <v>520</v>
      </c>
      <c r="C18" s="264" t="s">
        <v>521</v>
      </c>
      <c r="D18" s="271">
        <v>7</v>
      </c>
      <c r="E18" s="272">
        <v>765670</v>
      </c>
      <c r="F18" s="273">
        <f>+E18*D18</f>
        <v>5359690</v>
      </c>
      <c r="G18" s="276">
        <f>+D18+I18-K18</f>
        <v>41</v>
      </c>
      <c r="H18" s="275">
        <f>+G18*E$18</f>
        <v>31392470</v>
      </c>
      <c r="I18" s="276">
        <v>34</v>
      </c>
      <c r="J18" s="275">
        <f>+I18*E18</f>
        <v>26032780</v>
      </c>
      <c r="K18" s="274"/>
      <c r="L18" s="471">
        <f>+K18*D18</f>
        <v>0</v>
      </c>
      <c r="M18" s="266"/>
      <c r="N18" s="266"/>
      <c r="O18" s="482"/>
      <c r="S18" s="268"/>
      <c r="T18" s="268"/>
      <c r="U18" s="268"/>
      <c r="V18" s="268"/>
      <c r="W18" s="268"/>
      <c r="X18" s="268"/>
      <c r="Y18" s="268"/>
      <c r="Z18" s="268"/>
      <c r="AA18" s="268"/>
      <c r="AB18" s="268"/>
      <c r="AC18" s="268"/>
      <c r="AD18" s="268"/>
      <c r="AE18" s="268"/>
      <c r="AF18" s="268"/>
      <c r="AG18" s="268"/>
    </row>
    <row r="19" spans="1:33" ht="15.75" hidden="1" customHeight="1" outlineLevel="1">
      <c r="A19" s="262" t="s">
        <v>377</v>
      </c>
      <c r="B19" s="263" t="s">
        <v>378</v>
      </c>
      <c r="C19" s="264"/>
      <c r="D19" s="264"/>
      <c r="E19" s="264"/>
      <c r="F19" s="278"/>
      <c r="G19" s="274"/>
      <c r="H19" s="275"/>
      <c r="I19" s="276"/>
      <c r="J19" s="274"/>
      <c r="K19" s="274"/>
      <c r="L19" s="471"/>
      <c r="M19" s="266"/>
      <c r="N19" s="266"/>
      <c r="O19" s="482"/>
      <c r="S19" s="268"/>
      <c r="T19" s="268"/>
      <c r="U19" s="268"/>
      <c r="V19" s="268"/>
      <c r="W19" s="268"/>
      <c r="X19" s="268"/>
      <c r="Y19" s="268"/>
      <c r="Z19" s="268"/>
      <c r="AA19" s="268"/>
      <c r="AB19" s="268"/>
      <c r="AC19" s="268"/>
      <c r="AD19" s="268"/>
      <c r="AE19" s="268"/>
      <c r="AF19" s="268"/>
      <c r="AG19" s="268"/>
    </row>
    <row r="20" spans="1:33" ht="63.95" hidden="1" customHeight="1" outlineLevel="1">
      <c r="A20" s="269" t="s">
        <v>522</v>
      </c>
      <c r="B20" s="270" t="s">
        <v>523</v>
      </c>
      <c r="C20" s="264" t="s">
        <v>524</v>
      </c>
      <c r="D20" s="271">
        <v>4</v>
      </c>
      <c r="E20" s="272">
        <v>62643</v>
      </c>
      <c r="F20" s="273">
        <f>+E20*D20</f>
        <v>250572</v>
      </c>
      <c r="G20" s="276">
        <f>+D20+I20-K20</f>
        <v>20</v>
      </c>
      <c r="H20" s="275">
        <f>+G20*E20</f>
        <v>1252860</v>
      </c>
      <c r="I20" s="276">
        <v>16</v>
      </c>
      <c r="J20" s="275">
        <f>+I20*E20</f>
        <v>1002288</v>
      </c>
      <c r="K20" s="274"/>
      <c r="L20" s="471">
        <f>+K20*D20</f>
        <v>0</v>
      </c>
      <c r="M20" s="266"/>
      <c r="N20" s="266"/>
      <c r="O20" s="482"/>
      <c r="S20" s="268"/>
      <c r="T20" s="268"/>
      <c r="U20" s="268"/>
      <c r="V20" s="268"/>
      <c r="W20" s="268"/>
      <c r="X20" s="268"/>
      <c r="Y20" s="268"/>
      <c r="Z20" s="268"/>
      <c r="AA20" s="268"/>
      <c r="AB20" s="268"/>
      <c r="AC20" s="268"/>
      <c r="AD20" s="268"/>
      <c r="AE20" s="268"/>
      <c r="AF20" s="268"/>
      <c r="AG20" s="268"/>
    </row>
    <row r="21" spans="1:33" ht="9" hidden="1" customHeight="1" outlineLevel="1">
      <c r="A21" s="262" t="s">
        <v>382</v>
      </c>
      <c r="B21" s="263" t="s">
        <v>383</v>
      </c>
      <c r="C21" s="264"/>
      <c r="D21" s="264"/>
      <c r="E21" s="264"/>
      <c r="F21" s="278"/>
      <c r="G21" s="274"/>
      <c r="H21" s="275"/>
      <c r="I21" s="276"/>
      <c r="J21" s="274"/>
      <c r="K21" s="274"/>
      <c r="L21" s="471"/>
      <c r="M21" s="266"/>
      <c r="N21" s="266"/>
      <c r="O21" s="482"/>
      <c r="S21" s="268"/>
      <c r="T21" s="268"/>
      <c r="U21" s="268"/>
      <c r="V21" s="268"/>
      <c r="W21" s="268"/>
      <c r="X21" s="268"/>
      <c r="Y21" s="268"/>
      <c r="Z21" s="268"/>
      <c r="AA21" s="268"/>
      <c r="AB21" s="268"/>
      <c r="AC21" s="268"/>
      <c r="AD21" s="268"/>
      <c r="AE21" s="268"/>
      <c r="AF21" s="268"/>
      <c r="AG21" s="268"/>
    </row>
    <row r="22" spans="1:33" ht="117.6" hidden="1" customHeight="1" outlineLevel="1">
      <c r="A22" s="279" t="s">
        <v>525</v>
      </c>
      <c r="B22" s="270" t="s">
        <v>526</v>
      </c>
      <c r="C22" s="264" t="s">
        <v>527</v>
      </c>
      <c r="D22" s="271">
        <v>160</v>
      </c>
      <c r="E22" s="272">
        <v>34916</v>
      </c>
      <c r="F22" s="273">
        <f>+E22*D22</f>
        <v>5586560</v>
      </c>
      <c r="G22" s="276">
        <f>+D22+I22-K22</f>
        <v>160</v>
      </c>
      <c r="H22" s="275">
        <f>+G22*E22</f>
        <v>5586560</v>
      </c>
      <c r="I22" s="276"/>
      <c r="J22" s="275">
        <f>+I22*E22</f>
        <v>0</v>
      </c>
      <c r="K22" s="274"/>
      <c r="L22" s="471">
        <f>+K22*E22</f>
        <v>0</v>
      </c>
      <c r="M22" s="266"/>
      <c r="N22" s="266"/>
      <c r="O22" s="482"/>
      <c r="S22" s="268"/>
      <c r="T22" s="268"/>
      <c r="U22" s="268"/>
      <c r="V22" s="268"/>
      <c r="W22" s="268"/>
      <c r="X22" s="268"/>
      <c r="Y22" s="268"/>
      <c r="Z22" s="268"/>
      <c r="AA22" s="268"/>
      <c r="AB22" s="268"/>
      <c r="AC22" s="268"/>
      <c r="AD22" s="268"/>
      <c r="AE22" s="268"/>
      <c r="AF22" s="268"/>
      <c r="AG22" s="268"/>
    </row>
    <row r="23" spans="1:33" ht="18" hidden="1" customHeight="1" outlineLevel="1" thickBot="1">
      <c r="A23" s="280"/>
      <c r="B23" s="281" t="s">
        <v>528</v>
      </c>
      <c r="C23" s="282"/>
      <c r="D23" s="283"/>
      <c r="E23" s="284"/>
      <c r="F23" s="285"/>
      <c r="G23" s="286"/>
      <c r="H23" s="287"/>
      <c r="I23" s="287"/>
      <c r="J23" s="286"/>
      <c r="K23" s="286"/>
      <c r="L23" s="472"/>
      <c r="M23" s="288"/>
      <c r="N23" s="288"/>
      <c r="O23" s="483"/>
      <c r="S23" s="268"/>
      <c r="T23" s="268"/>
      <c r="U23" s="268"/>
      <c r="V23" s="268"/>
      <c r="W23" s="268"/>
      <c r="X23" s="268"/>
      <c r="Y23" s="268"/>
      <c r="Z23" s="268"/>
      <c r="AA23" s="268"/>
      <c r="AB23" s="268"/>
      <c r="AC23" s="268"/>
      <c r="AD23" s="268"/>
      <c r="AE23" s="268"/>
      <c r="AF23" s="268"/>
      <c r="AG23" s="268"/>
    </row>
    <row r="24" spans="1:33" ht="9" hidden="1" customHeight="1" outlineLevel="1">
      <c r="A24" s="258" t="s">
        <v>389</v>
      </c>
      <c r="B24" s="259" t="s">
        <v>390</v>
      </c>
      <c r="C24" s="260"/>
      <c r="D24" s="260"/>
      <c r="E24" s="260"/>
      <c r="F24" s="289"/>
      <c r="G24" s="290"/>
      <c r="H24" s="291"/>
      <c r="I24" s="276"/>
      <c r="J24" s="290"/>
      <c r="K24" s="290"/>
      <c r="L24" s="473"/>
      <c r="M24" s="292"/>
      <c r="N24" s="292"/>
      <c r="O24" s="484"/>
      <c r="S24" s="268"/>
      <c r="T24" s="268"/>
      <c r="U24" s="268"/>
      <c r="V24" s="268"/>
      <c r="W24" s="268"/>
      <c r="X24" s="268"/>
      <c r="Y24" s="268"/>
      <c r="Z24" s="268"/>
      <c r="AA24" s="268"/>
      <c r="AB24" s="268"/>
      <c r="AC24" s="268"/>
      <c r="AD24" s="268"/>
      <c r="AE24" s="268"/>
      <c r="AF24" s="268"/>
      <c r="AG24" s="268"/>
    </row>
    <row r="25" spans="1:33" ht="35.450000000000003" hidden="1" customHeight="1" outlineLevel="1">
      <c r="A25" s="293">
        <v>40210</v>
      </c>
      <c r="B25" s="294" t="s">
        <v>529</v>
      </c>
      <c r="C25" s="264" t="s">
        <v>530</v>
      </c>
      <c r="D25" s="271">
        <v>1712</v>
      </c>
      <c r="E25" s="272">
        <v>14641</v>
      </c>
      <c r="F25" s="273">
        <f t="shared" ref="F25:F26" si="0">+E25*D25</f>
        <v>25065392</v>
      </c>
      <c r="G25" s="274"/>
      <c r="H25" s="275">
        <f t="shared" ref="H25:H26" si="1">+G25*E25</f>
        <v>0</v>
      </c>
      <c r="I25" s="276"/>
      <c r="J25" s="275">
        <f t="shared" ref="J25:J26" si="2">+I25*E25</f>
        <v>0</v>
      </c>
      <c r="K25" s="274">
        <v>1712</v>
      </c>
      <c r="L25" s="471">
        <f t="shared" ref="L25:L26" si="3">+K25*E25</f>
        <v>25065392</v>
      </c>
      <c r="M25" s="266"/>
      <c r="N25" s="266"/>
      <c r="O25" s="482"/>
      <c r="S25" s="268"/>
      <c r="T25" s="268"/>
      <c r="U25" s="268"/>
      <c r="V25" s="268"/>
      <c r="W25" s="268"/>
      <c r="X25" s="268"/>
      <c r="Y25" s="268"/>
      <c r="Z25" s="268"/>
      <c r="AA25" s="268"/>
      <c r="AB25" s="268"/>
      <c r="AC25" s="268"/>
      <c r="AD25" s="268"/>
      <c r="AE25" s="268"/>
      <c r="AF25" s="268"/>
      <c r="AG25" s="268"/>
    </row>
    <row r="26" spans="1:33" ht="55.5" hidden="1" customHeight="1" outlineLevel="1">
      <c r="A26" s="648">
        <v>46784</v>
      </c>
      <c r="B26" s="649" t="s">
        <v>531</v>
      </c>
      <c r="C26" s="650" t="s">
        <v>530</v>
      </c>
      <c r="D26" s="651">
        <v>1712</v>
      </c>
      <c r="E26" s="652">
        <v>67092</v>
      </c>
      <c r="F26" s="653">
        <f t="shared" si="0"/>
        <v>114861504</v>
      </c>
      <c r="G26" s="654">
        <f>+D26+I26-K26</f>
        <v>1679.9</v>
      </c>
      <c r="H26" s="655">
        <f t="shared" si="1"/>
        <v>112707850.80000001</v>
      </c>
      <c r="I26" s="276"/>
      <c r="J26" s="275">
        <f t="shared" si="2"/>
        <v>0</v>
      </c>
      <c r="K26" s="276">
        <v>32.1</v>
      </c>
      <c r="L26" s="471">
        <f t="shared" si="3"/>
        <v>2153653.2000000002</v>
      </c>
      <c r="M26" s="266"/>
      <c r="N26" s="266"/>
      <c r="O26" s="482"/>
      <c r="S26" s="268"/>
      <c r="T26" s="268"/>
      <c r="U26" s="268"/>
      <c r="V26" s="268"/>
      <c r="W26" s="268"/>
      <c r="X26" s="268"/>
      <c r="Y26" s="268"/>
      <c r="Z26" s="268"/>
      <c r="AA26" s="268"/>
      <c r="AB26" s="268"/>
      <c r="AC26" s="268"/>
      <c r="AD26" s="268"/>
      <c r="AE26" s="268"/>
      <c r="AF26" s="268"/>
      <c r="AG26" s="268"/>
    </row>
    <row r="27" spans="1:33" ht="28.5" hidden="1" customHeight="1" outlineLevel="1" thickBot="1">
      <c r="A27" s="295"/>
      <c r="B27" s="281" t="s">
        <v>532</v>
      </c>
      <c r="C27" s="282"/>
      <c r="D27" s="283"/>
      <c r="E27" s="284"/>
      <c r="F27" s="285"/>
      <c r="G27" s="515"/>
      <c r="H27" s="287"/>
      <c r="I27" s="287"/>
      <c r="J27" s="286"/>
      <c r="K27" s="286"/>
      <c r="L27" s="472"/>
      <c r="M27" s="288"/>
      <c r="N27" s="288"/>
      <c r="O27" s="483"/>
      <c r="S27" s="268"/>
      <c r="T27" s="268"/>
      <c r="U27" s="268"/>
      <c r="V27" s="268"/>
      <c r="W27" s="268"/>
      <c r="X27" s="268"/>
      <c r="Y27" s="268"/>
      <c r="Z27" s="268"/>
      <c r="AA27" s="268"/>
      <c r="AB27" s="268"/>
      <c r="AC27" s="268"/>
      <c r="AD27" s="268"/>
      <c r="AE27" s="268"/>
      <c r="AF27" s="268"/>
      <c r="AG27" s="268"/>
    </row>
    <row r="28" spans="1:33" ht="9" hidden="1" customHeight="1" outlineLevel="1">
      <c r="A28" s="258" t="s">
        <v>394</v>
      </c>
      <c r="B28" s="259" t="s">
        <v>395</v>
      </c>
      <c r="C28" s="260"/>
      <c r="D28" s="260"/>
      <c r="E28" s="260"/>
      <c r="F28" s="289"/>
      <c r="G28" s="290"/>
      <c r="H28" s="291"/>
      <c r="I28" s="276"/>
      <c r="J28" s="290"/>
      <c r="K28" s="290"/>
      <c r="L28" s="473"/>
      <c r="M28" s="292"/>
      <c r="N28" s="292"/>
      <c r="O28" s="484"/>
      <c r="S28" s="268"/>
      <c r="T28" s="268"/>
      <c r="U28" s="268"/>
      <c r="V28" s="268"/>
      <c r="W28" s="268"/>
      <c r="X28" s="268"/>
      <c r="Y28" s="268"/>
      <c r="Z28" s="268"/>
      <c r="AA28" s="268"/>
      <c r="AB28" s="268"/>
      <c r="AC28" s="268"/>
      <c r="AD28" s="268"/>
      <c r="AE28" s="268"/>
      <c r="AF28" s="268"/>
      <c r="AG28" s="268"/>
    </row>
    <row r="29" spans="1:33" ht="9" hidden="1" customHeight="1" outlineLevel="1">
      <c r="A29" s="262" t="s">
        <v>396</v>
      </c>
      <c r="B29" s="263" t="s">
        <v>397</v>
      </c>
      <c r="C29" s="264"/>
      <c r="D29" s="264"/>
      <c r="E29" s="264"/>
      <c r="F29" s="278"/>
      <c r="G29" s="274"/>
      <c r="H29" s="275"/>
      <c r="I29" s="276"/>
      <c r="J29" s="274"/>
      <c r="K29" s="274"/>
      <c r="L29" s="471"/>
      <c r="M29" s="266"/>
      <c r="N29" s="266"/>
      <c r="O29" s="482"/>
      <c r="S29" s="268"/>
      <c r="T29" s="268"/>
      <c r="U29" s="268"/>
      <c r="V29" s="268"/>
      <c r="W29" s="268"/>
      <c r="X29" s="268"/>
      <c r="Y29" s="268"/>
      <c r="Z29" s="268"/>
      <c r="AA29" s="268"/>
      <c r="AB29" s="268"/>
      <c r="AC29" s="268"/>
      <c r="AD29" s="268"/>
      <c r="AE29" s="268"/>
      <c r="AF29" s="268"/>
      <c r="AG29" s="268"/>
    </row>
    <row r="30" spans="1:33" ht="53.25" hidden="1" customHeight="1" outlineLevel="1">
      <c r="A30" s="279" t="s">
        <v>533</v>
      </c>
      <c r="B30" s="270" t="s">
        <v>534</v>
      </c>
      <c r="C30" s="264" t="s">
        <v>535</v>
      </c>
      <c r="D30" s="271">
        <v>24</v>
      </c>
      <c r="E30" s="272">
        <v>117000</v>
      </c>
      <c r="F30" s="273">
        <f t="shared" ref="F30:F31" si="4">+E30*D30</f>
        <v>2808000</v>
      </c>
      <c r="G30" s="469">
        <f>+D30+I30-K30</f>
        <v>126</v>
      </c>
      <c r="H30" s="275">
        <f t="shared" ref="H30:H31" si="5">+G30*E30</f>
        <v>14742000</v>
      </c>
      <c r="I30" s="276">
        <v>102</v>
      </c>
      <c r="J30" s="275">
        <f t="shared" ref="J30:J31" si="6">+I30*E30</f>
        <v>11934000</v>
      </c>
      <c r="K30" s="276"/>
      <c r="L30" s="471">
        <f t="shared" ref="L30:L31" si="7">+K30*E30</f>
        <v>0</v>
      </c>
      <c r="M30" s="266"/>
      <c r="N30" s="266"/>
      <c r="O30" s="482"/>
      <c r="S30" s="268"/>
      <c r="T30" s="268"/>
      <c r="U30" s="268"/>
      <c r="V30" s="268"/>
      <c r="W30" s="268"/>
      <c r="X30" s="268"/>
      <c r="Y30" s="268"/>
      <c r="Z30" s="268"/>
      <c r="AA30" s="268"/>
      <c r="AB30" s="268"/>
      <c r="AC30" s="268"/>
      <c r="AD30" s="268"/>
      <c r="AE30" s="268"/>
      <c r="AF30" s="268"/>
      <c r="AG30" s="268"/>
    </row>
    <row r="31" spans="1:33" ht="55.5" hidden="1" customHeight="1" outlineLevel="1">
      <c r="A31" s="279" t="s">
        <v>536</v>
      </c>
      <c r="B31" s="270" t="s">
        <v>537</v>
      </c>
      <c r="C31" s="264" t="s">
        <v>535</v>
      </c>
      <c r="D31" s="271">
        <v>400</v>
      </c>
      <c r="E31" s="272">
        <v>87698</v>
      </c>
      <c r="F31" s="273">
        <f t="shared" si="4"/>
        <v>35079200</v>
      </c>
      <c r="G31" s="469">
        <f>+D31+I31-K31</f>
        <v>1500</v>
      </c>
      <c r="H31" s="275">
        <f t="shared" si="5"/>
        <v>131547000</v>
      </c>
      <c r="I31" s="276">
        <v>1100</v>
      </c>
      <c r="J31" s="275">
        <f t="shared" si="6"/>
        <v>96467800</v>
      </c>
      <c r="K31" s="274"/>
      <c r="L31" s="471">
        <f t="shared" si="7"/>
        <v>0</v>
      </c>
      <c r="M31" s="266"/>
      <c r="N31" s="266"/>
      <c r="O31" s="482"/>
      <c r="S31" s="268"/>
      <c r="T31" s="268"/>
      <c r="U31" s="268"/>
      <c r="V31" s="268"/>
      <c r="W31" s="268"/>
      <c r="X31" s="268"/>
      <c r="Y31" s="268"/>
      <c r="Z31" s="268"/>
      <c r="AA31" s="268"/>
      <c r="AB31" s="268"/>
      <c r="AC31" s="268"/>
      <c r="AD31" s="268"/>
      <c r="AE31" s="268"/>
      <c r="AF31" s="268"/>
      <c r="AG31" s="268"/>
    </row>
    <row r="32" spans="1:33" ht="22.5" hidden="1" customHeight="1" outlineLevel="1" thickBot="1">
      <c r="A32" s="296"/>
      <c r="B32" s="281" t="s">
        <v>538</v>
      </c>
      <c r="C32" s="282"/>
      <c r="D32" s="283"/>
      <c r="E32" s="284"/>
      <c r="F32" s="285"/>
      <c r="G32" s="286"/>
      <c r="H32" s="287"/>
      <c r="I32" s="287"/>
      <c r="J32" s="286"/>
      <c r="K32" s="286"/>
      <c r="L32" s="472"/>
      <c r="M32" s="288"/>
      <c r="N32" s="288"/>
      <c r="O32" s="483"/>
      <c r="S32" s="268"/>
      <c r="T32" s="268"/>
      <c r="U32" s="268"/>
      <c r="V32" s="268"/>
      <c r="W32" s="268"/>
      <c r="X32" s="268"/>
      <c r="Y32" s="268"/>
      <c r="Z32" s="268"/>
      <c r="AA32" s="268"/>
      <c r="AB32" s="268"/>
      <c r="AC32" s="268"/>
      <c r="AD32" s="268"/>
      <c r="AE32" s="268"/>
      <c r="AF32" s="268"/>
      <c r="AG32" s="268"/>
    </row>
    <row r="33" spans="1:33" ht="22.5" hidden="1" customHeight="1" outlineLevel="1">
      <c r="A33" s="258" t="s">
        <v>403</v>
      </c>
      <c r="B33" s="259" t="s">
        <v>404</v>
      </c>
      <c r="C33" s="260"/>
      <c r="D33" s="260"/>
      <c r="E33" s="260"/>
      <c r="F33" s="289"/>
      <c r="G33" s="290"/>
      <c r="H33" s="291"/>
      <c r="I33" s="276"/>
      <c r="J33" s="290"/>
      <c r="K33" s="290"/>
      <c r="L33" s="473"/>
      <c r="M33" s="292"/>
      <c r="N33" s="292"/>
      <c r="O33" s="484"/>
      <c r="S33" s="268"/>
      <c r="T33" s="268"/>
      <c r="U33" s="268"/>
      <c r="V33" s="268"/>
      <c r="W33" s="268"/>
      <c r="X33" s="268"/>
      <c r="Y33" s="268"/>
      <c r="Z33" s="268"/>
      <c r="AA33" s="268"/>
      <c r="AB33" s="268"/>
      <c r="AC33" s="268"/>
      <c r="AD33" s="268"/>
      <c r="AE33" s="268"/>
      <c r="AF33" s="268"/>
      <c r="AG33" s="268"/>
    </row>
    <row r="34" spans="1:33" ht="21" hidden="1" customHeight="1" outlineLevel="1">
      <c r="A34" s="262" t="s">
        <v>405</v>
      </c>
      <c r="B34" s="263" t="s">
        <v>406</v>
      </c>
      <c r="C34" s="264"/>
      <c r="D34" s="264"/>
      <c r="E34" s="264"/>
      <c r="F34" s="278"/>
      <c r="G34" s="297"/>
      <c r="H34" s="275"/>
      <c r="I34" s="276"/>
      <c r="J34" s="274"/>
      <c r="K34" s="274"/>
      <c r="L34" s="471"/>
      <c r="M34" s="266"/>
      <c r="N34" s="266"/>
      <c r="O34" s="482"/>
      <c r="S34" s="268"/>
      <c r="T34" s="268"/>
      <c r="U34" s="268"/>
      <c r="V34" s="268"/>
      <c r="W34" s="268"/>
      <c r="X34" s="268"/>
      <c r="Y34" s="268"/>
      <c r="Z34" s="268"/>
      <c r="AA34" s="268"/>
      <c r="AB34" s="268"/>
      <c r="AC34" s="268"/>
      <c r="AD34" s="268"/>
      <c r="AE34" s="268"/>
      <c r="AF34" s="268"/>
      <c r="AG34" s="268"/>
    </row>
    <row r="35" spans="1:33" ht="63.75" hidden="1" customHeight="1" outlineLevel="1">
      <c r="A35" s="269" t="s">
        <v>539</v>
      </c>
      <c r="B35" s="270" t="s">
        <v>540</v>
      </c>
      <c r="C35" s="264" t="s">
        <v>530</v>
      </c>
      <c r="D35" s="271">
        <v>195</v>
      </c>
      <c r="E35" s="272">
        <v>24016</v>
      </c>
      <c r="F35" s="273">
        <f t="shared" ref="F35:F36" si="8">+E35*D35</f>
        <v>4683120</v>
      </c>
      <c r="G35" s="276">
        <f>+D35+I35-K35</f>
        <v>416.35</v>
      </c>
      <c r="H35" s="275">
        <f t="shared" ref="H35:H36" si="9">+G35*E35</f>
        <v>9999061.5999999996</v>
      </c>
      <c r="I35" s="276">
        <v>221.35000000000002</v>
      </c>
      <c r="J35" s="275">
        <f t="shared" ref="J35:J36" si="10">+I35*E35</f>
        <v>5315941.6000000006</v>
      </c>
      <c r="K35" s="274"/>
      <c r="L35" s="471">
        <f t="shared" ref="L35:L36" si="11">+K35*E35</f>
        <v>0</v>
      </c>
      <c r="M35" s="266"/>
      <c r="N35" s="266"/>
      <c r="O35" s="482"/>
      <c r="S35" s="268"/>
      <c r="T35" s="268"/>
      <c r="U35" s="268"/>
      <c r="V35" s="268"/>
      <c r="W35" s="268"/>
      <c r="X35" s="268"/>
      <c r="Y35" s="268"/>
      <c r="Z35" s="268"/>
      <c r="AA35" s="268"/>
      <c r="AB35" s="268"/>
      <c r="AC35" s="268"/>
      <c r="AD35" s="268"/>
      <c r="AE35" s="268"/>
      <c r="AF35" s="268"/>
      <c r="AG35" s="268"/>
    </row>
    <row r="36" spans="1:33" ht="54" hidden="1" customHeight="1" outlineLevel="1">
      <c r="A36" s="293">
        <v>40362</v>
      </c>
      <c r="B36" s="270" t="s">
        <v>541</v>
      </c>
      <c r="C36" s="264" t="s">
        <v>530</v>
      </c>
      <c r="D36" s="271">
        <v>30</v>
      </c>
      <c r="E36" s="272">
        <v>12993</v>
      </c>
      <c r="F36" s="273">
        <f t="shared" si="8"/>
        <v>389790</v>
      </c>
      <c r="G36" s="276">
        <f>+D36+I36-K36</f>
        <v>10</v>
      </c>
      <c r="H36" s="275">
        <f t="shared" si="9"/>
        <v>129930</v>
      </c>
      <c r="I36" s="276"/>
      <c r="J36" s="275">
        <f t="shared" si="10"/>
        <v>0</v>
      </c>
      <c r="K36" s="276">
        <v>20</v>
      </c>
      <c r="L36" s="471">
        <f t="shared" si="11"/>
        <v>259860</v>
      </c>
      <c r="M36" s="266"/>
      <c r="N36" s="266"/>
      <c r="O36" s="482"/>
      <c r="S36" s="268"/>
      <c r="T36" s="268"/>
      <c r="U36" s="268"/>
      <c r="V36" s="268"/>
      <c r="W36" s="268"/>
      <c r="X36" s="268"/>
      <c r="Y36" s="268"/>
      <c r="Z36" s="268"/>
      <c r="AA36" s="268"/>
      <c r="AB36" s="268"/>
      <c r="AC36" s="268"/>
      <c r="AD36" s="268"/>
      <c r="AE36" s="268"/>
      <c r="AF36" s="268"/>
      <c r="AG36" s="268"/>
    </row>
    <row r="37" spans="1:33" ht="36.75" hidden="1" customHeight="1" outlineLevel="1" thickBot="1">
      <c r="A37" s="295"/>
      <c r="B37" s="281" t="s">
        <v>542</v>
      </c>
      <c r="C37" s="282"/>
      <c r="D37" s="283"/>
      <c r="E37" s="284"/>
      <c r="F37" s="285"/>
      <c r="G37" s="286"/>
      <c r="H37" s="298"/>
      <c r="I37" s="298"/>
      <c r="J37" s="286"/>
      <c r="K37" s="286"/>
      <c r="L37" s="472"/>
      <c r="M37" s="288"/>
      <c r="N37" s="288"/>
      <c r="O37" s="483"/>
      <c r="S37" s="268"/>
      <c r="T37" s="268"/>
      <c r="U37" s="268"/>
      <c r="V37" s="268"/>
      <c r="W37" s="268"/>
      <c r="X37" s="268"/>
      <c r="Y37" s="268"/>
      <c r="Z37" s="268"/>
      <c r="AA37" s="268"/>
      <c r="AB37" s="268"/>
      <c r="AC37" s="268"/>
      <c r="AD37" s="268"/>
      <c r="AE37" s="268"/>
      <c r="AF37" s="268"/>
      <c r="AG37" s="268"/>
    </row>
    <row r="38" spans="1:33" ht="18" hidden="1" customHeight="1" outlineLevel="1">
      <c r="A38" s="258" t="s">
        <v>410</v>
      </c>
      <c r="B38" s="259" t="s">
        <v>411</v>
      </c>
      <c r="C38" s="260"/>
      <c r="D38" s="260"/>
      <c r="E38" s="260"/>
      <c r="F38" s="289"/>
      <c r="G38" s="290"/>
      <c r="H38" s="291"/>
      <c r="I38" s="276"/>
      <c r="J38" s="290"/>
      <c r="K38" s="290"/>
      <c r="L38" s="474"/>
      <c r="M38" s="292"/>
      <c r="N38" s="292"/>
      <c r="O38" s="484"/>
      <c r="S38" s="268"/>
      <c r="T38" s="268"/>
      <c r="U38" s="268"/>
      <c r="V38" s="268"/>
      <c r="W38" s="268"/>
      <c r="X38" s="268"/>
      <c r="Y38" s="268"/>
      <c r="Z38" s="268"/>
      <c r="AA38" s="268"/>
      <c r="AB38" s="268"/>
      <c r="AC38" s="268"/>
      <c r="AD38" s="268"/>
      <c r="AE38" s="268"/>
      <c r="AF38" s="268"/>
      <c r="AG38" s="268"/>
    </row>
    <row r="39" spans="1:33" ht="9" hidden="1" customHeight="1" outlineLevel="1">
      <c r="A39" s="262" t="s">
        <v>412</v>
      </c>
      <c r="B39" s="263" t="s">
        <v>413</v>
      </c>
      <c r="C39" s="264"/>
      <c r="D39" s="264"/>
      <c r="E39" s="264"/>
      <c r="F39" s="278"/>
      <c r="G39" s="274"/>
      <c r="H39" s="274"/>
      <c r="I39" s="276"/>
      <c r="J39" s="274"/>
      <c r="K39" s="274"/>
      <c r="L39" s="471"/>
      <c r="M39" s="266"/>
      <c r="N39" s="266"/>
      <c r="O39" s="482"/>
      <c r="S39" s="268"/>
      <c r="T39" s="268"/>
      <c r="U39" s="268"/>
      <c r="V39" s="268"/>
      <c r="W39" s="268"/>
      <c r="X39" s="268"/>
      <c r="Y39" s="268"/>
      <c r="Z39" s="268"/>
      <c r="AA39" s="268"/>
      <c r="AB39" s="268"/>
      <c r="AC39" s="268"/>
      <c r="AD39" s="268"/>
      <c r="AE39" s="268"/>
      <c r="AF39" s="268"/>
      <c r="AG39" s="268"/>
    </row>
    <row r="40" spans="1:33" ht="16.5" hidden="1" customHeight="1" outlineLevel="1">
      <c r="A40" s="262" t="s">
        <v>414</v>
      </c>
      <c r="B40" s="263" t="s">
        <v>415</v>
      </c>
      <c r="C40" s="264"/>
      <c r="D40" s="264"/>
      <c r="E40" s="264"/>
      <c r="F40" s="278"/>
      <c r="G40" s="274"/>
      <c r="H40" s="274"/>
      <c r="I40" s="276"/>
      <c r="J40" s="274"/>
      <c r="K40" s="274"/>
      <c r="L40" s="471"/>
      <c r="M40" s="266"/>
      <c r="N40" s="266"/>
      <c r="O40" s="482"/>
      <c r="S40" s="268"/>
      <c r="T40" s="268"/>
      <c r="U40" s="268"/>
      <c r="V40" s="268"/>
      <c r="W40" s="268"/>
      <c r="X40" s="268"/>
      <c r="Y40" s="268"/>
      <c r="Z40" s="268"/>
      <c r="AA40" s="268"/>
      <c r="AB40" s="268"/>
      <c r="AC40" s="268"/>
      <c r="AD40" s="268"/>
      <c r="AE40" s="268"/>
      <c r="AF40" s="268"/>
      <c r="AG40" s="268"/>
    </row>
    <row r="41" spans="1:33" ht="68.25" hidden="1" customHeight="1" outlineLevel="1">
      <c r="A41" s="279" t="s">
        <v>543</v>
      </c>
      <c r="B41" s="270" t="s">
        <v>544</v>
      </c>
      <c r="C41" s="264" t="s">
        <v>530</v>
      </c>
      <c r="D41" s="271">
        <v>20</v>
      </c>
      <c r="E41" s="272">
        <v>127336</v>
      </c>
      <c r="F41" s="273">
        <f>+E41*D41</f>
        <v>2546720</v>
      </c>
      <c r="G41" s="276">
        <f>+D41+I41-K41</f>
        <v>20</v>
      </c>
      <c r="H41" s="275">
        <f>+G41*E41</f>
        <v>2546720</v>
      </c>
      <c r="I41" s="276"/>
      <c r="J41" s="275">
        <f>+I41*E41</f>
        <v>0</v>
      </c>
      <c r="K41" s="274"/>
      <c r="L41" s="471">
        <f>+K41*E41</f>
        <v>0</v>
      </c>
      <c r="M41" s="266"/>
      <c r="N41" s="266"/>
      <c r="O41" s="482"/>
      <c r="S41" s="268"/>
      <c r="T41" s="268"/>
      <c r="U41" s="268"/>
      <c r="V41" s="268"/>
      <c r="W41" s="268"/>
      <c r="X41" s="268"/>
      <c r="Y41" s="268"/>
      <c r="Z41" s="268"/>
      <c r="AA41" s="268"/>
      <c r="AB41" s="268"/>
      <c r="AC41" s="268"/>
      <c r="AD41" s="268"/>
      <c r="AE41" s="268"/>
      <c r="AF41" s="268"/>
      <c r="AG41" s="268"/>
    </row>
    <row r="42" spans="1:33" ht="30.75" hidden="1" customHeight="1" outlineLevel="1" thickBot="1">
      <c r="A42" s="296"/>
      <c r="B42" s="281" t="s">
        <v>545</v>
      </c>
      <c r="C42" s="282"/>
      <c r="D42" s="283"/>
      <c r="E42" s="284"/>
      <c r="F42" s="285"/>
      <c r="G42" s="286"/>
      <c r="H42" s="286"/>
      <c r="I42" s="286"/>
      <c r="J42" s="286"/>
      <c r="K42" s="286"/>
      <c r="L42" s="472"/>
      <c r="M42" s="288"/>
      <c r="N42" s="288"/>
      <c r="O42" s="483"/>
      <c r="S42" s="268"/>
      <c r="T42" s="268"/>
      <c r="U42" s="268"/>
      <c r="V42" s="268"/>
      <c r="W42" s="268"/>
      <c r="X42" s="268"/>
      <c r="Y42" s="268"/>
      <c r="Z42" s="268"/>
      <c r="AA42" s="268"/>
      <c r="AB42" s="268"/>
      <c r="AC42" s="268"/>
      <c r="AD42" s="268"/>
      <c r="AE42" s="268"/>
      <c r="AF42" s="268"/>
      <c r="AG42" s="268"/>
    </row>
    <row r="43" spans="1:33" ht="9" hidden="1" customHeight="1" outlineLevel="1">
      <c r="A43" s="258" t="s">
        <v>418</v>
      </c>
      <c r="B43" s="259" t="s">
        <v>419</v>
      </c>
      <c r="C43" s="260"/>
      <c r="D43" s="260"/>
      <c r="E43" s="260"/>
      <c r="F43" s="289"/>
      <c r="G43" s="290"/>
      <c r="H43" s="290"/>
      <c r="I43" s="276"/>
      <c r="J43" s="290"/>
      <c r="K43" s="290"/>
      <c r="L43" s="473"/>
      <c r="M43" s="292"/>
      <c r="N43" s="292"/>
      <c r="O43" s="484"/>
      <c r="S43" s="268"/>
      <c r="T43" s="268"/>
      <c r="U43" s="268"/>
      <c r="V43" s="268"/>
      <c r="W43" s="268"/>
      <c r="X43" s="268"/>
      <c r="Y43" s="268"/>
      <c r="Z43" s="268"/>
      <c r="AA43" s="268"/>
      <c r="AB43" s="268"/>
      <c r="AC43" s="268"/>
      <c r="AD43" s="268"/>
      <c r="AE43" s="268"/>
      <c r="AF43" s="268"/>
      <c r="AG43" s="268"/>
    </row>
    <row r="44" spans="1:33" ht="9" hidden="1" customHeight="1" outlineLevel="1">
      <c r="A44" s="262" t="s">
        <v>420</v>
      </c>
      <c r="B44" s="263" t="s">
        <v>421</v>
      </c>
      <c r="C44" s="264"/>
      <c r="D44" s="264"/>
      <c r="E44" s="264"/>
      <c r="F44" s="278"/>
      <c r="G44" s="274"/>
      <c r="H44" s="274"/>
      <c r="I44" s="276"/>
      <c r="J44" s="274"/>
      <c r="K44" s="274"/>
      <c r="L44" s="471"/>
      <c r="M44" s="266"/>
      <c r="N44" s="266"/>
      <c r="O44" s="482"/>
      <c r="S44" s="268"/>
      <c r="T44" s="268"/>
      <c r="U44" s="268"/>
      <c r="V44" s="268"/>
      <c r="W44" s="268"/>
      <c r="X44" s="268"/>
      <c r="Y44" s="268"/>
      <c r="Z44" s="268"/>
      <c r="AA44" s="268"/>
      <c r="AB44" s="268"/>
      <c r="AC44" s="268"/>
      <c r="AD44" s="268"/>
      <c r="AE44" s="268"/>
      <c r="AF44" s="268"/>
      <c r="AG44" s="268"/>
    </row>
    <row r="45" spans="1:33" ht="47.25" hidden="1" customHeight="1" outlineLevel="1">
      <c r="A45" s="299">
        <v>42006</v>
      </c>
      <c r="B45" s="270" t="s">
        <v>546</v>
      </c>
      <c r="C45" s="264" t="s">
        <v>530</v>
      </c>
      <c r="D45" s="271">
        <v>290</v>
      </c>
      <c r="E45" s="272">
        <v>28673</v>
      </c>
      <c r="F45" s="273">
        <f>+E45*D45</f>
        <v>8315170</v>
      </c>
      <c r="G45" s="276">
        <f>+D45+I45-K45</f>
        <v>335.65</v>
      </c>
      <c r="H45" s="275">
        <f>+G45*E45</f>
        <v>9624092.4499999993</v>
      </c>
      <c r="I45" s="276">
        <v>45.649999999999977</v>
      </c>
      <c r="J45" s="275">
        <f>+I45*E45</f>
        <v>1308922.4499999993</v>
      </c>
      <c r="K45" s="274"/>
      <c r="L45" s="471">
        <f>+K45*E45</f>
        <v>0</v>
      </c>
      <c r="M45" s="266"/>
      <c r="N45" s="266"/>
      <c r="O45" s="482"/>
      <c r="S45" s="268"/>
      <c r="T45" s="268"/>
      <c r="U45" s="268"/>
      <c r="V45" s="268"/>
      <c r="W45" s="268"/>
      <c r="X45" s="268"/>
      <c r="Y45" s="268"/>
      <c r="Z45" s="268"/>
      <c r="AA45" s="268"/>
      <c r="AB45" s="268"/>
      <c r="AC45" s="268"/>
      <c r="AD45" s="268"/>
      <c r="AE45" s="268"/>
      <c r="AF45" s="268"/>
      <c r="AG45" s="268"/>
    </row>
    <row r="46" spans="1:33" ht="26.25" hidden="1" customHeight="1" outlineLevel="1" thickBot="1">
      <c r="A46" s="300"/>
      <c r="B46" s="281" t="s">
        <v>547</v>
      </c>
      <c r="C46" s="282"/>
      <c r="D46" s="283"/>
      <c r="E46" s="284"/>
      <c r="F46" s="285"/>
      <c r="G46" s="286"/>
      <c r="H46" s="286"/>
      <c r="I46" s="286"/>
      <c r="J46" s="286"/>
      <c r="K46" s="286"/>
      <c r="L46" s="472"/>
      <c r="M46" s="288"/>
      <c r="N46" s="288"/>
      <c r="O46" s="483"/>
      <c r="S46" s="268"/>
      <c r="T46" s="268"/>
      <c r="U46" s="268"/>
      <c r="V46" s="268"/>
      <c r="W46" s="268"/>
      <c r="X46" s="268"/>
      <c r="Y46" s="268"/>
      <c r="Z46" s="268"/>
      <c r="AA46" s="268"/>
      <c r="AB46" s="268"/>
      <c r="AC46" s="268"/>
      <c r="AD46" s="268"/>
      <c r="AE46" s="268"/>
      <c r="AF46" s="268"/>
      <c r="AG46" s="268"/>
    </row>
    <row r="47" spans="1:33" ht="9" hidden="1" customHeight="1" outlineLevel="1">
      <c r="A47" s="258" t="s">
        <v>423</v>
      </c>
      <c r="B47" s="259" t="s">
        <v>424</v>
      </c>
      <c r="C47" s="260"/>
      <c r="D47" s="260"/>
      <c r="E47" s="260"/>
      <c r="F47" s="289"/>
      <c r="G47" s="290"/>
      <c r="H47" s="290"/>
      <c r="I47" s="276"/>
      <c r="J47" s="290"/>
      <c r="K47" s="290"/>
      <c r="L47" s="473"/>
      <c r="M47" s="292"/>
      <c r="N47" s="292"/>
      <c r="O47" s="484"/>
      <c r="S47" s="268"/>
      <c r="T47" s="268"/>
      <c r="U47" s="268"/>
      <c r="V47" s="268"/>
      <c r="W47" s="268"/>
      <c r="X47" s="268"/>
      <c r="Y47" s="268"/>
      <c r="Z47" s="268"/>
      <c r="AA47" s="268"/>
      <c r="AB47" s="268"/>
      <c r="AC47" s="268"/>
      <c r="AD47" s="268"/>
      <c r="AE47" s="268"/>
      <c r="AF47" s="268"/>
      <c r="AG47" s="268"/>
    </row>
    <row r="48" spans="1:33" ht="9" hidden="1" customHeight="1" outlineLevel="1">
      <c r="A48" s="262" t="s">
        <v>425</v>
      </c>
      <c r="B48" s="263" t="s">
        <v>426</v>
      </c>
      <c r="C48" s="264"/>
      <c r="D48" s="264"/>
      <c r="E48" s="264"/>
      <c r="F48" s="278"/>
      <c r="G48" s="274"/>
      <c r="H48" s="274"/>
      <c r="I48" s="276"/>
      <c r="J48" s="274"/>
      <c r="K48" s="274"/>
      <c r="L48" s="471"/>
      <c r="M48" s="266"/>
      <c r="N48" s="266"/>
      <c r="O48" s="482"/>
      <c r="S48" s="268"/>
      <c r="T48" s="268"/>
      <c r="U48" s="268"/>
      <c r="V48" s="268"/>
      <c r="W48" s="268"/>
      <c r="X48" s="268"/>
      <c r="Y48" s="268"/>
      <c r="Z48" s="268"/>
      <c r="AA48" s="268"/>
      <c r="AB48" s="268"/>
      <c r="AC48" s="268"/>
      <c r="AD48" s="268"/>
      <c r="AE48" s="268"/>
      <c r="AF48" s="268"/>
      <c r="AG48" s="268"/>
    </row>
    <row r="49" spans="1:33" ht="60" hidden="1" customHeight="1" outlineLevel="1">
      <c r="A49" s="656">
        <v>42372</v>
      </c>
      <c r="B49" s="270" t="s">
        <v>267</v>
      </c>
      <c r="C49" s="264" t="s">
        <v>535</v>
      </c>
      <c r="D49" s="271">
        <v>382</v>
      </c>
      <c r="E49" s="272">
        <v>212002</v>
      </c>
      <c r="F49" s="273">
        <f t="shared" ref="F49:F50" si="12">+E49*D49</f>
        <v>80984764</v>
      </c>
      <c r="G49" s="276">
        <f>+D49+I49-K49</f>
        <v>0</v>
      </c>
      <c r="H49" s="275">
        <f t="shared" ref="H49:H50" si="13">+G49*E49</f>
        <v>0</v>
      </c>
      <c r="I49" s="276"/>
      <c r="J49" s="275">
        <f t="shared" ref="J49:J50" si="14">+I49*E49</f>
        <v>0</v>
      </c>
      <c r="K49" s="274">
        <v>382</v>
      </c>
      <c r="L49" s="471">
        <f t="shared" ref="L49:L50" si="15">+K49*E49</f>
        <v>80984764</v>
      </c>
      <c r="M49" s="266"/>
      <c r="N49" s="266"/>
      <c r="O49" s="482"/>
      <c r="S49" s="268"/>
      <c r="T49" s="268"/>
      <c r="U49" s="268"/>
      <c r="V49" s="268"/>
      <c r="W49" s="268"/>
      <c r="X49" s="268"/>
      <c r="Y49" s="268"/>
      <c r="Z49" s="268"/>
      <c r="AA49" s="268"/>
      <c r="AB49" s="268"/>
      <c r="AC49" s="268"/>
      <c r="AD49" s="268"/>
      <c r="AE49" s="268"/>
      <c r="AF49" s="268"/>
      <c r="AG49" s="268"/>
    </row>
    <row r="50" spans="1:33" ht="69" hidden="1" customHeight="1" outlineLevel="1">
      <c r="A50" s="299">
        <v>42377</v>
      </c>
      <c r="B50" s="270" t="s">
        <v>548</v>
      </c>
      <c r="C50" s="264" t="s">
        <v>535</v>
      </c>
      <c r="D50" s="271">
        <v>120</v>
      </c>
      <c r="E50" s="272">
        <v>1475922</v>
      </c>
      <c r="F50" s="273">
        <f t="shared" si="12"/>
        <v>177110640</v>
      </c>
      <c r="G50" s="276">
        <f>+D50+I50-K50</f>
        <v>120</v>
      </c>
      <c r="H50" s="275">
        <f t="shared" si="13"/>
        <v>177110640</v>
      </c>
      <c r="I50" s="276"/>
      <c r="J50" s="275">
        <f t="shared" si="14"/>
        <v>0</v>
      </c>
      <c r="K50" s="274"/>
      <c r="L50" s="471">
        <f t="shared" si="15"/>
        <v>0</v>
      </c>
      <c r="M50" s="266"/>
      <c r="N50" s="266"/>
      <c r="O50" s="482"/>
      <c r="S50" s="268"/>
      <c r="T50" s="268"/>
      <c r="U50" s="268"/>
      <c r="V50" s="268"/>
      <c r="W50" s="268"/>
      <c r="X50" s="268"/>
      <c r="Y50" s="268"/>
      <c r="Z50" s="268"/>
      <c r="AA50" s="268"/>
      <c r="AB50" s="268"/>
      <c r="AC50" s="268"/>
      <c r="AD50" s="268"/>
      <c r="AE50" s="268"/>
      <c r="AF50" s="268"/>
      <c r="AG50" s="268"/>
    </row>
    <row r="51" spans="1:33" ht="33.75" hidden="1" customHeight="1" outlineLevel="1" thickBot="1">
      <c r="A51" s="300"/>
      <c r="B51" s="281" t="s">
        <v>549</v>
      </c>
      <c r="C51" s="282"/>
      <c r="D51" s="283"/>
      <c r="E51" s="284"/>
      <c r="F51" s="285"/>
      <c r="G51" s="286"/>
      <c r="H51" s="286"/>
      <c r="I51" s="286"/>
      <c r="J51" s="286"/>
      <c r="K51" s="286"/>
      <c r="L51" s="472"/>
      <c r="M51" s="288"/>
      <c r="N51" s="288"/>
      <c r="O51" s="483"/>
      <c r="S51" s="268"/>
      <c r="T51" s="268"/>
      <c r="U51" s="268"/>
      <c r="V51" s="268"/>
      <c r="W51" s="268"/>
      <c r="X51" s="268"/>
      <c r="Y51" s="268"/>
      <c r="Z51" s="268"/>
      <c r="AA51" s="268"/>
      <c r="AB51" s="268"/>
      <c r="AC51" s="268"/>
      <c r="AD51" s="268"/>
      <c r="AE51" s="268"/>
      <c r="AF51" s="268"/>
      <c r="AG51" s="268"/>
    </row>
    <row r="52" spans="1:33" ht="9" hidden="1" customHeight="1" outlineLevel="1">
      <c r="A52" s="258" t="s">
        <v>428</v>
      </c>
      <c r="B52" s="259" t="s">
        <v>429</v>
      </c>
      <c r="C52" s="260"/>
      <c r="D52" s="260"/>
      <c r="E52" s="260"/>
      <c r="F52" s="302"/>
      <c r="G52" s="290"/>
      <c r="H52" s="290"/>
      <c r="I52" s="276"/>
      <c r="J52" s="290"/>
      <c r="K52" s="290"/>
      <c r="L52" s="473"/>
      <c r="M52" s="292"/>
      <c r="N52" s="292"/>
      <c r="O52" s="484"/>
      <c r="S52" s="268"/>
      <c r="T52" s="268"/>
      <c r="U52" s="268"/>
      <c r="V52" s="268"/>
      <c r="W52" s="268"/>
      <c r="X52" s="268"/>
      <c r="Y52" s="268"/>
      <c r="Z52" s="268"/>
      <c r="AA52" s="268"/>
      <c r="AB52" s="268"/>
      <c r="AC52" s="268"/>
      <c r="AD52" s="268"/>
      <c r="AE52" s="268"/>
      <c r="AF52" s="268"/>
      <c r="AG52" s="268"/>
    </row>
    <row r="53" spans="1:33" ht="9" hidden="1" customHeight="1" outlineLevel="1">
      <c r="A53" s="262" t="s">
        <v>430</v>
      </c>
      <c r="B53" s="263" t="s">
        <v>431</v>
      </c>
      <c r="C53" s="264"/>
      <c r="D53" s="264"/>
      <c r="E53" s="264"/>
      <c r="F53" s="265"/>
      <c r="G53" s="274"/>
      <c r="H53" s="274"/>
      <c r="I53" s="276"/>
      <c r="J53" s="274"/>
      <c r="K53" s="274"/>
      <c r="L53" s="471"/>
      <c r="M53" s="266"/>
      <c r="N53" s="266"/>
      <c r="O53" s="482"/>
      <c r="S53" s="268"/>
      <c r="T53" s="268"/>
      <c r="U53" s="268"/>
      <c r="V53" s="268"/>
      <c r="W53" s="268"/>
      <c r="X53" s="268"/>
      <c r="Y53" s="268"/>
      <c r="Z53" s="268"/>
      <c r="AA53" s="268"/>
      <c r="AB53" s="268"/>
      <c r="AC53" s="268"/>
      <c r="AD53" s="268"/>
      <c r="AE53" s="268"/>
      <c r="AF53" s="268"/>
      <c r="AG53" s="268"/>
    </row>
    <row r="54" spans="1:33" ht="56.25" hidden="1" customHeight="1" outlineLevel="1">
      <c r="A54" s="301">
        <v>43135</v>
      </c>
      <c r="B54" s="270" t="s">
        <v>550</v>
      </c>
      <c r="C54" s="264" t="s">
        <v>535</v>
      </c>
      <c r="D54" s="271">
        <v>161</v>
      </c>
      <c r="E54" s="272">
        <v>205069</v>
      </c>
      <c r="F54" s="273">
        <f t="shared" ref="F54:F56" si="16">+E54*D54</f>
        <v>33016109</v>
      </c>
      <c r="G54" s="276">
        <f>+D54+I54-K54</f>
        <v>209.74</v>
      </c>
      <c r="H54" s="275">
        <f t="shared" ref="H54:H56" si="17">+G54*E54</f>
        <v>43011172.060000002</v>
      </c>
      <c r="I54" s="276">
        <v>48.740000000000009</v>
      </c>
      <c r="J54" s="275">
        <f t="shared" ref="J54:J56" si="18">+I54*E54</f>
        <v>9995063.0600000024</v>
      </c>
      <c r="K54" s="274"/>
      <c r="L54" s="471">
        <f t="shared" ref="L54:L56" si="19">+K54*E54</f>
        <v>0</v>
      </c>
      <c r="M54" s="266"/>
      <c r="N54" s="266"/>
      <c r="O54" s="482"/>
      <c r="S54" s="268"/>
      <c r="T54" s="268"/>
      <c r="U54" s="268"/>
      <c r="V54" s="268"/>
      <c r="W54" s="268"/>
      <c r="X54" s="268"/>
      <c r="Y54" s="268"/>
      <c r="Z54" s="268"/>
      <c r="AA54" s="268"/>
      <c r="AB54" s="268"/>
      <c r="AC54" s="268"/>
      <c r="AD54" s="268"/>
      <c r="AE54" s="268"/>
      <c r="AF54" s="268"/>
      <c r="AG54" s="268"/>
    </row>
    <row r="55" spans="1:33" ht="36" hidden="1" customHeight="1" outlineLevel="1">
      <c r="A55" s="299">
        <v>43136</v>
      </c>
      <c r="B55" s="270" t="s">
        <v>551</v>
      </c>
      <c r="C55" s="264" t="s">
        <v>530</v>
      </c>
      <c r="D55" s="271">
        <v>1605</v>
      </c>
      <c r="E55" s="272">
        <v>6779</v>
      </c>
      <c r="F55" s="273">
        <f t="shared" si="16"/>
        <v>10880295</v>
      </c>
      <c r="G55" s="276">
        <f>+D55+I55-K55</f>
        <v>207.11000000000013</v>
      </c>
      <c r="H55" s="275">
        <f t="shared" si="17"/>
        <v>1403998.6900000009</v>
      </c>
      <c r="I55" s="276"/>
      <c r="J55" s="275">
        <f t="shared" si="18"/>
        <v>0</v>
      </c>
      <c r="K55" s="276">
        <v>1397.8899999999999</v>
      </c>
      <c r="L55" s="471">
        <f t="shared" si="19"/>
        <v>9476296.3099999987</v>
      </c>
      <c r="M55" s="266"/>
      <c r="N55" s="266"/>
      <c r="O55" s="482"/>
      <c r="S55" s="268"/>
      <c r="T55" s="268"/>
      <c r="U55" s="268"/>
      <c r="V55" s="268"/>
      <c r="W55" s="268"/>
      <c r="X55" s="268"/>
      <c r="Y55" s="268"/>
      <c r="Z55" s="268"/>
      <c r="AA55" s="268"/>
      <c r="AB55" s="268"/>
      <c r="AC55" s="268"/>
      <c r="AD55" s="268"/>
      <c r="AE55" s="268"/>
      <c r="AF55" s="268"/>
      <c r="AG55" s="268"/>
    </row>
    <row r="56" spans="1:33" ht="32.25" hidden="1" customHeight="1" outlineLevel="1">
      <c r="A56" s="303">
        <v>45706</v>
      </c>
      <c r="B56" s="270" t="s">
        <v>552</v>
      </c>
      <c r="C56" s="264" t="s">
        <v>527</v>
      </c>
      <c r="D56" s="271">
        <v>542</v>
      </c>
      <c r="E56" s="272">
        <v>57539</v>
      </c>
      <c r="F56" s="273">
        <f t="shared" si="16"/>
        <v>31186138</v>
      </c>
      <c r="G56" s="276">
        <f>+D56+I56-K56</f>
        <v>54.600000000000023</v>
      </c>
      <c r="H56" s="275">
        <f t="shared" si="17"/>
        <v>3141629.4000000013</v>
      </c>
      <c r="I56" s="276"/>
      <c r="J56" s="275">
        <f t="shared" si="18"/>
        <v>0</v>
      </c>
      <c r="K56" s="276">
        <v>487.4</v>
      </c>
      <c r="L56" s="471">
        <f t="shared" si="19"/>
        <v>28044508.599999998</v>
      </c>
      <c r="M56" s="266"/>
      <c r="N56" s="266"/>
      <c r="O56" s="482"/>
      <c r="S56" s="268"/>
      <c r="T56" s="268"/>
      <c r="U56" s="268"/>
      <c r="V56" s="268"/>
      <c r="W56" s="268"/>
      <c r="X56" s="268"/>
      <c r="Y56" s="268"/>
      <c r="Z56" s="268"/>
      <c r="AA56" s="268"/>
      <c r="AB56" s="268"/>
      <c r="AC56" s="268"/>
      <c r="AD56" s="268"/>
      <c r="AE56" s="268"/>
      <c r="AF56" s="268"/>
      <c r="AG56" s="268"/>
    </row>
    <row r="57" spans="1:33" ht="27" hidden="1" customHeight="1" outlineLevel="1" thickBot="1">
      <c r="A57" s="304"/>
      <c r="B57" s="281" t="s">
        <v>553</v>
      </c>
      <c r="C57" s="282"/>
      <c r="D57" s="283"/>
      <c r="E57" s="284"/>
      <c r="F57" s="285"/>
      <c r="G57" s="286"/>
      <c r="H57" s="286"/>
      <c r="I57" s="286"/>
      <c r="J57" s="286"/>
      <c r="K57" s="286"/>
      <c r="L57" s="472"/>
      <c r="M57" s="288"/>
      <c r="N57" s="288"/>
      <c r="O57" s="483"/>
      <c r="S57" s="268"/>
      <c r="T57" s="268"/>
      <c r="U57" s="268"/>
      <c r="V57" s="268"/>
      <c r="W57" s="268"/>
      <c r="X57" s="268"/>
      <c r="Y57" s="268"/>
      <c r="Z57" s="268"/>
      <c r="AA57" s="268"/>
      <c r="AB57" s="268"/>
      <c r="AC57" s="268"/>
      <c r="AD57" s="268"/>
      <c r="AE57" s="268"/>
      <c r="AF57" s="268"/>
      <c r="AG57" s="268"/>
    </row>
    <row r="58" spans="1:33" ht="9" hidden="1" customHeight="1" outlineLevel="1">
      <c r="A58" s="305"/>
      <c r="B58" s="259" t="s">
        <v>435</v>
      </c>
      <c r="C58" s="260"/>
      <c r="D58" s="260"/>
      <c r="E58" s="260"/>
      <c r="F58" s="302"/>
      <c r="G58" s="290"/>
      <c r="H58" s="290"/>
      <c r="I58" s="276"/>
      <c r="J58" s="290"/>
      <c r="K58" s="290"/>
      <c r="L58" s="473"/>
      <c r="M58" s="292"/>
      <c r="N58" s="292"/>
      <c r="O58" s="484"/>
      <c r="S58" s="268"/>
      <c r="T58" s="268"/>
      <c r="U58" s="268"/>
      <c r="V58" s="268"/>
      <c r="W58" s="268"/>
      <c r="X58" s="268"/>
      <c r="Y58" s="268"/>
      <c r="Z58" s="268"/>
      <c r="AA58" s="268"/>
      <c r="AB58" s="268"/>
      <c r="AC58" s="268"/>
      <c r="AD58" s="268"/>
      <c r="AE58" s="268"/>
      <c r="AF58" s="268"/>
      <c r="AG58" s="268"/>
    </row>
    <row r="59" spans="1:33" ht="9" hidden="1" customHeight="1" outlineLevel="1">
      <c r="A59" s="262" t="s">
        <v>436</v>
      </c>
      <c r="B59" s="263" t="s">
        <v>437</v>
      </c>
      <c r="C59" s="264"/>
      <c r="D59" s="264"/>
      <c r="E59" s="264"/>
      <c r="F59" s="265"/>
      <c r="G59" s="274"/>
      <c r="H59" s="274"/>
      <c r="I59" s="276"/>
      <c r="J59" s="274"/>
      <c r="K59" s="274"/>
      <c r="L59" s="471"/>
      <c r="M59" s="266"/>
      <c r="N59" s="266"/>
      <c r="O59" s="482"/>
      <c r="S59" s="268"/>
      <c r="T59" s="268"/>
      <c r="U59" s="268"/>
      <c r="V59" s="268"/>
      <c r="W59" s="268"/>
      <c r="X59" s="268"/>
      <c r="Y59" s="268"/>
      <c r="Z59" s="268"/>
      <c r="AA59" s="268"/>
      <c r="AB59" s="268"/>
      <c r="AC59" s="268"/>
      <c r="AD59" s="268"/>
      <c r="AE59" s="268"/>
      <c r="AF59" s="268"/>
      <c r="AG59" s="268"/>
    </row>
    <row r="60" spans="1:33" ht="54.75" hidden="1" customHeight="1" outlineLevel="1">
      <c r="A60" s="301">
        <v>44197</v>
      </c>
      <c r="B60" s="270" t="s">
        <v>554</v>
      </c>
      <c r="C60" s="264" t="s">
        <v>555</v>
      </c>
      <c r="D60" s="271">
        <v>1</v>
      </c>
      <c r="E60" s="272">
        <v>2927182</v>
      </c>
      <c r="F60" s="273">
        <f t="shared" ref="F60:F91" si="20">+E60*D60</f>
        <v>2927182</v>
      </c>
      <c r="G60" s="276">
        <f t="shared" ref="G60:G91" si="21">+D60+I60-K60</f>
        <v>1</v>
      </c>
      <c r="H60" s="275">
        <f t="shared" ref="H60:H91" si="22">+G60*E60</f>
        <v>2927182</v>
      </c>
      <c r="I60" s="276"/>
      <c r="J60" s="275">
        <f t="shared" ref="J60:J91" si="23">+I60*E60</f>
        <v>0</v>
      </c>
      <c r="K60" s="274"/>
      <c r="L60" s="471">
        <f t="shared" ref="L60:L90" si="24">+K60*E60</f>
        <v>0</v>
      </c>
      <c r="M60" s="266"/>
      <c r="N60" s="266"/>
      <c r="O60" s="482"/>
      <c r="S60" s="268"/>
      <c r="T60" s="268"/>
      <c r="U60" s="268"/>
      <c r="V60" s="268"/>
      <c r="W60" s="268"/>
      <c r="X60" s="268"/>
      <c r="Y60" s="268"/>
      <c r="Z60" s="268"/>
      <c r="AA60" s="268"/>
      <c r="AB60" s="268"/>
      <c r="AC60" s="268"/>
      <c r="AD60" s="268"/>
      <c r="AE60" s="268"/>
      <c r="AF60" s="268"/>
      <c r="AG60" s="268"/>
    </row>
    <row r="61" spans="1:33" ht="63.75" hidden="1" customHeight="1" outlineLevel="1">
      <c r="A61" s="299">
        <v>44198</v>
      </c>
      <c r="B61" s="270" t="s">
        <v>556</v>
      </c>
      <c r="C61" s="264" t="s">
        <v>527</v>
      </c>
      <c r="D61" s="271">
        <v>42</v>
      </c>
      <c r="E61" s="272">
        <v>4594</v>
      </c>
      <c r="F61" s="273">
        <f t="shared" si="20"/>
        <v>192948</v>
      </c>
      <c r="G61" s="276">
        <f t="shared" si="21"/>
        <v>199.83</v>
      </c>
      <c r="H61" s="275">
        <f t="shared" si="22"/>
        <v>918019.02</v>
      </c>
      <c r="I61" s="276">
        <v>157.83000000000001</v>
      </c>
      <c r="J61" s="275">
        <f t="shared" si="23"/>
        <v>725071.02</v>
      </c>
      <c r="K61" s="274"/>
      <c r="L61" s="471">
        <f t="shared" si="24"/>
        <v>0</v>
      </c>
      <c r="M61" s="266"/>
      <c r="N61" s="266"/>
      <c r="O61" s="482"/>
      <c r="S61" s="268"/>
      <c r="T61" s="268"/>
      <c r="U61" s="268"/>
      <c r="V61" s="268"/>
      <c r="W61" s="268"/>
      <c r="X61" s="268"/>
      <c r="Y61" s="268"/>
      <c r="Z61" s="268"/>
      <c r="AA61" s="268"/>
      <c r="AB61" s="268"/>
      <c r="AC61" s="268"/>
      <c r="AD61" s="268"/>
      <c r="AE61" s="268"/>
      <c r="AF61" s="268"/>
      <c r="AG61" s="268"/>
    </row>
    <row r="62" spans="1:33" ht="45" hidden="1" customHeight="1" outlineLevel="1">
      <c r="A62" s="301">
        <v>44199</v>
      </c>
      <c r="B62" s="270" t="s">
        <v>557</v>
      </c>
      <c r="C62" s="264" t="s">
        <v>530</v>
      </c>
      <c r="D62" s="271">
        <v>1590</v>
      </c>
      <c r="E62" s="272">
        <v>29444</v>
      </c>
      <c r="F62" s="273">
        <f t="shared" si="20"/>
        <v>46815960</v>
      </c>
      <c r="G62" s="276">
        <f t="shared" si="21"/>
        <v>950.16399999999999</v>
      </c>
      <c r="H62" s="275">
        <f t="shared" si="22"/>
        <v>27976628.816</v>
      </c>
      <c r="I62" s="276"/>
      <c r="J62" s="275">
        <f t="shared" si="23"/>
        <v>0</v>
      </c>
      <c r="K62" s="276">
        <v>639.83600000000001</v>
      </c>
      <c r="L62" s="471">
        <f t="shared" si="24"/>
        <v>18839331.184</v>
      </c>
      <c r="M62" s="266"/>
      <c r="N62" s="266"/>
      <c r="O62" s="482"/>
      <c r="S62" s="268"/>
      <c r="T62" s="268"/>
      <c r="U62" s="268"/>
      <c r="V62" s="268"/>
      <c r="W62" s="268"/>
      <c r="X62" s="268"/>
      <c r="Y62" s="268"/>
      <c r="Z62" s="268"/>
      <c r="AA62" s="268"/>
      <c r="AB62" s="268"/>
      <c r="AC62" s="268"/>
      <c r="AD62" s="268"/>
      <c r="AE62" s="268"/>
      <c r="AF62" s="268"/>
      <c r="AG62" s="268"/>
    </row>
    <row r="63" spans="1:33" ht="54" hidden="1" customHeight="1" outlineLevel="1">
      <c r="A63" s="657">
        <v>44200</v>
      </c>
      <c r="B63" s="270" t="s">
        <v>558</v>
      </c>
      <c r="C63" s="264" t="s">
        <v>535</v>
      </c>
      <c r="D63" s="271">
        <v>424</v>
      </c>
      <c r="E63" s="272">
        <v>680197</v>
      </c>
      <c r="F63" s="273">
        <f t="shared" si="20"/>
        <v>288403528</v>
      </c>
      <c r="G63" s="276">
        <f t="shared" si="21"/>
        <v>0</v>
      </c>
      <c r="H63" s="275">
        <f t="shared" si="22"/>
        <v>0</v>
      </c>
      <c r="I63" s="276"/>
      <c r="J63" s="275">
        <f t="shared" si="23"/>
        <v>0</v>
      </c>
      <c r="K63" s="276">
        <f>D63</f>
        <v>424</v>
      </c>
      <c r="L63" s="471">
        <f t="shared" si="24"/>
        <v>288403528</v>
      </c>
      <c r="M63" s="266"/>
      <c r="N63" s="266"/>
      <c r="O63" s="482"/>
      <c r="S63" s="268"/>
      <c r="T63" s="268"/>
      <c r="U63" s="268"/>
      <c r="V63" s="268"/>
      <c r="W63" s="268"/>
      <c r="X63" s="268"/>
      <c r="Y63" s="268"/>
      <c r="Z63" s="268"/>
      <c r="AA63" s="268"/>
      <c r="AB63" s="268"/>
      <c r="AC63" s="268"/>
      <c r="AD63" s="268"/>
      <c r="AE63" s="268"/>
      <c r="AF63" s="268"/>
      <c r="AG63" s="268"/>
    </row>
    <row r="64" spans="1:33" ht="48" hidden="1" customHeight="1" outlineLevel="1">
      <c r="A64" s="656">
        <v>44201</v>
      </c>
      <c r="B64" s="270" t="s">
        <v>559</v>
      </c>
      <c r="C64" s="264" t="s">
        <v>530</v>
      </c>
      <c r="D64" s="271">
        <v>3258</v>
      </c>
      <c r="E64" s="272">
        <v>34167</v>
      </c>
      <c r="F64" s="273">
        <f t="shared" si="20"/>
        <v>111316086</v>
      </c>
      <c r="G64" s="276">
        <f t="shared" si="21"/>
        <v>0</v>
      </c>
      <c r="H64" s="275">
        <f t="shared" si="22"/>
        <v>0</v>
      </c>
      <c r="I64" s="276"/>
      <c r="J64" s="275">
        <f t="shared" si="23"/>
        <v>0</v>
      </c>
      <c r="K64" s="276">
        <f>D64</f>
        <v>3258</v>
      </c>
      <c r="L64" s="471">
        <f t="shared" si="24"/>
        <v>111316086</v>
      </c>
      <c r="M64" s="266"/>
      <c r="N64" s="266"/>
      <c r="O64" s="482"/>
      <c r="S64" s="268"/>
      <c r="T64" s="268"/>
      <c r="U64" s="268"/>
      <c r="V64" s="268"/>
      <c r="W64" s="268"/>
      <c r="X64" s="268"/>
      <c r="Y64" s="268"/>
      <c r="Z64" s="268"/>
      <c r="AA64" s="268"/>
      <c r="AB64" s="268"/>
      <c r="AC64" s="268"/>
      <c r="AD64" s="268"/>
      <c r="AE64" s="268"/>
      <c r="AF64" s="268"/>
      <c r="AG64" s="268"/>
    </row>
    <row r="65" spans="1:33" ht="88.5" hidden="1" customHeight="1" outlineLevel="1">
      <c r="A65" s="301">
        <v>44202</v>
      </c>
      <c r="B65" s="270" t="s">
        <v>560</v>
      </c>
      <c r="C65" s="264" t="s">
        <v>524</v>
      </c>
      <c r="D65" s="271">
        <v>1</v>
      </c>
      <c r="E65" s="272">
        <v>35915141</v>
      </c>
      <c r="F65" s="273">
        <f t="shared" si="20"/>
        <v>35915141</v>
      </c>
      <c r="G65" s="276">
        <f t="shared" si="21"/>
        <v>1</v>
      </c>
      <c r="H65" s="275">
        <f t="shared" si="22"/>
        <v>35915141</v>
      </c>
      <c r="I65" s="276"/>
      <c r="J65" s="275">
        <f t="shared" si="23"/>
        <v>0</v>
      </c>
      <c r="K65" s="274"/>
      <c r="L65" s="471">
        <f t="shared" si="24"/>
        <v>0</v>
      </c>
      <c r="M65" s="266"/>
      <c r="N65" s="266"/>
      <c r="O65" s="482"/>
      <c r="S65" s="268"/>
      <c r="T65" s="268"/>
      <c r="U65" s="268"/>
      <c r="V65" s="268"/>
      <c r="W65" s="268"/>
      <c r="X65" s="268"/>
      <c r="Y65" s="268"/>
      <c r="Z65" s="268"/>
      <c r="AA65" s="268"/>
      <c r="AB65" s="268"/>
      <c r="AC65" s="268"/>
      <c r="AD65" s="268"/>
      <c r="AE65" s="268"/>
      <c r="AF65" s="268"/>
      <c r="AG65" s="268"/>
    </row>
    <row r="66" spans="1:33" ht="135.75" hidden="1" customHeight="1" outlineLevel="1">
      <c r="A66" s="301">
        <v>44203</v>
      </c>
      <c r="B66" s="270" t="s">
        <v>561</v>
      </c>
      <c r="C66" s="264" t="s">
        <v>524</v>
      </c>
      <c r="D66" s="271">
        <v>1</v>
      </c>
      <c r="E66" s="272">
        <v>3726058</v>
      </c>
      <c r="F66" s="273">
        <f t="shared" si="20"/>
        <v>3726058</v>
      </c>
      <c r="G66" s="276">
        <f t="shared" si="21"/>
        <v>1</v>
      </c>
      <c r="H66" s="275">
        <f t="shared" si="22"/>
        <v>3726058</v>
      </c>
      <c r="I66" s="276"/>
      <c r="J66" s="275">
        <f t="shared" si="23"/>
        <v>0</v>
      </c>
      <c r="K66" s="274"/>
      <c r="L66" s="471">
        <f t="shared" si="24"/>
        <v>0</v>
      </c>
      <c r="M66" s="266"/>
      <c r="N66" s="266"/>
      <c r="O66" s="482"/>
      <c r="S66" s="268"/>
      <c r="T66" s="268"/>
      <c r="U66" s="268"/>
      <c r="V66" s="268"/>
      <c r="W66" s="268"/>
      <c r="X66" s="268"/>
      <c r="Y66" s="268"/>
      <c r="Z66" s="268"/>
      <c r="AA66" s="268"/>
      <c r="AB66" s="268"/>
      <c r="AC66" s="268"/>
      <c r="AD66" s="268"/>
      <c r="AE66" s="268"/>
      <c r="AF66" s="268"/>
      <c r="AG66" s="268"/>
    </row>
    <row r="67" spans="1:33" ht="78" hidden="1" customHeight="1" outlineLevel="1">
      <c r="A67" s="301">
        <v>44204</v>
      </c>
      <c r="B67" s="294" t="s">
        <v>293</v>
      </c>
      <c r="C67" s="306" t="s">
        <v>527</v>
      </c>
      <c r="D67" s="271">
        <v>417</v>
      </c>
      <c r="E67" s="272">
        <v>57782</v>
      </c>
      <c r="F67" s="273">
        <f t="shared" si="20"/>
        <v>24095094</v>
      </c>
      <c r="G67" s="276">
        <f t="shared" si="21"/>
        <v>0</v>
      </c>
      <c r="H67" s="275">
        <f t="shared" si="22"/>
        <v>0</v>
      </c>
      <c r="I67" s="276"/>
      <c r="J67" s="275">
        <f t="shared" si="23"/>
        <v>0</v>
      </c>
      <c r="K67" s="276">
        <f>D67</f>
        <v>417</v>
      </c>
      <c r="L67" s="471">
        <f t="shared" si="24"/>
        <v>24095094</v>
      </c>
      <c r="M67" s="266"/>
      <c r="N67" s="266"/>
      <c r="O67" s="482"/>
      <c r="S67" s="268"/>
      <c r="T67" s="268"/>
      <c r="U67" s="268"/>
      <c r="V67" s="268"/>
      <c r="W67" s="268"/>
      <c r="X67" s="268"/>
      <c r="Y67" s="268"/>
      <c r="Z67" s="268"/>
      <c r="AA67" s="268"/>
      <c r="AB67" s="268"/>
      <c r="AC67" s="268"/>
      <c r="AD67" s="268"/>
      <c r="AE67" s="268"/>
      <c r="AF67" s="268"/>
      <c r="AG67" s="268"/>
    </row>
    <row r="68" spans="1:33" ht="56.25" hidden="1" customHeight="1" outlineLevel="1">
      <c r="A68" s="301">
        <v>44205</v>
      </c>
      <c r="B68" s="270" t="s">
        <v>562</v>
      </c>
      <c r="C68" s="264" t="s">
        <v>524</v>
      </c>
      <c r="D68" s="271">
        <v>1</v>
      </c>
      <c r="E68" s="272">
        <v>538031</v>
      </c>
      <c r="F68" s="273">
        <f t="shared" si="20"/>
        <v>538031</v>
      </c>
      <c r="G68" s="276">
        <f t="shared" si="21"/>
        <v>1</v>
      </c>
      <c r="H68" s="275">
        <f t="shared" si="22"/>
        <v>538031</v>
      </c>
      <c r="I68" s="276"/>
      <c r="J68" s="275">
        <f t="shared" si="23"/>
        <v>0</v>
      </c>
      <c r="K68" s="274"/>
      <c r="L68" s="471">
        <f t="shared" si="24"/>
        <v>0</v>
      </c>
      <c r="M68" s="266"/>
      <c r="N68" s="266"/>
      <c r="O68" s="482"/>
      <c r="S68" s="268"/>
      <c r="T68" s="268"/>
      <c r="U68" s="268"/>
      <c r="V68" s="268"/>
      <c r="W68" s="268"/>
      <c r="X68" s="268"/>
      <c r="Y68" s="268"/>
      <c r="Z68" s="268"/>
      <c r="AA68" s="268"/>
      <c r="AB68" s="268"/>
      <c r="AC68" s="268"/>
      <c r="AD68" s="268"/>
      <c r="AE68" s="268"/>
      <c r="AF68" s="268"/>
      <c r="AG68" s="268"/>
    </row>
    <row r="69" spans="1:33" ht="51.75" hidden="1" customHeight="1" outlineLevel="1">
      <c r="A69" s="303">
        <v>40199</v>
      </c>
      <c r="B69" s="270" t="s">
        <v>563</v>
      </c>
      <c r="C69" s="264" t="s">
        <v>524</v>
      </c>
      <c r="D69" s="271">
        <v>1</v>
      </c>
      <c r="E69" s="272">
        <v>1056395</v>
      </c>
      <c r="F69" s="273">
        <f t="shared" si="20"/>
        <v>1056395</v>
      </c>
      <c r="G69" s="276">
        <f t="shared" si="21"/>
        <v>1</v>
      </c>
      <c r="H69" s="275">
        <f t="shared" si="22"/>
        <v>1056395</v>
      </c>
      <c r="I69" s="276"/>
      <c r="J69" s="275">
        <f t="shared" si="23"/>
        <v>0</v>
      </c>
      <c r="K69" s="274"/>
      <c r="L69" s="471">
        <f t="shared" si="24"/>
        <v>0</v>
      </c>
      <c r="M69" s="266"/>
      <c r="N69" s="266"/>
      <c r="O69" s="482"/>
      <c r="S69" s="268"/>
      <c r="T69" s="268"/>
      <c r="U69" s="268"/>
      <c r="V69" s="268"/>
      <c r="W69" s="268"/>
      <c r="X69" s="268"/>
      <c r="Y69" s="268"/>
      <c r="Z69" s="268"/>
      <c r="AA69" s="268"/>
      <c r="AB69" s="268"/>
      <c r="AC69" s="268"/>
      <c r="AD69" s="268"/>
      <c r="AE69" s="268"/>
      <c r="AF69" s="268"/>
      <c r="AG69" s="268"/>
    </row>
    <row r="70" spans="1:33" ht="58.5" hidden="1" customHeight="1" outlineLevel="1">
      <c r="A70" s="307">
        <v>40564</v>
      </c>
      <c r="B70" s="270" t="s">
        <v>564</v>
      </c>
      <c r="C70" s="264" t="s">
        <v>530</v>
      </c>
      <c r="D70" s="271">
        <v>345</v>
      </c>
      <c r="E70" s="272">
        <v>149138</v>
      </c>
      <c r="F70" s="273">
        <f t="shared" si="20"/>
        <v>51452610</v>
      </c>
      <c r="G70" s="276">
        <f t="shared" si="21"/>
        <v>330.58</v>
      </c>
      <c r="H70" s="275">
        <f t="shared" si="22"/>
        <v>49302040.039999999</v>
      </c>
      <c r="I70" s="276"/>
      <c r="J70" s="275">
        <f t="shared" si="23"/>
        <v>0</v>
      </c>
      <c r="K70" s="276">
        <v>14.420000000000016</v>
      </c>
      <c r="L70" s="471">
        <f t="shared" si="24"/>
        <v>2150569.9600000023</v>
      </c>
      <c r="M70" s="266"/>
      <c r="N70" s="266"/>
      <c r="O70" s="482"/>
      <c r="S70" s="268"/>
      <c r="T70" s="268"/>
      <c r="U70" s="268"/>
      <c r="V70" s="268"/>
      <c r="W70" s="268"/>
      <c r="X70" s="268"/>
      <c r="Y70" s="268"/>
      <c r="Z70" s="268"/>
      <c r="AA70" s="268"/>
      <c r="AB70" s="268"/>
      <c r="AC70" s="268"/>
      <c r="AD70" s="268"/>
      <c r="AE70" s="268"/>
      <c r="AF70" s="268"/>
      <c r="AG70" s="268"/>
    </row>
    <row r="71" spans="1:33" ht="36.75" hidden="1" customHeight="1" outlineLevel="1">
      <c r="A71" s="303">
        <v>40929</v>
      </c>
      <c r="B71" s="270" t="s">
        <v>565</v>
      </c>
      <c r="C71" s="264" t="s">
        <v>527</v>
      </c>
      <c r="D71" s="271">
        <v>60</v>
      </c>
      <c r="E71" s="272">
        <v>10659</v>
      </c>
      <c r="F71" s="273">
        <f t="shared" si="20"/>
        <v>639540</v>
      </c>
      <c r="G71" s="276">
        <f t="shared" si="21"/>
        <v>367</v>
      </c>
      <c r="H71" s="275">
        <f t="shared" si="22"/>
        <v>3911853</v>
      </c>
      <c r="I71" s="276">
        <v>307</v>
      </c>
      <c r="J71" s="275">
        <f t="shared" si="23"/>
        <v>3272313</v>
      </c>
      <c r="K71" s="276"/>
      <c r="L71" s="471">
        <f t="shared" si="24"/>
        <v>0</v>
      </c>
      <c r="M71" s="266"/>
      <c r="N71" s="266"/>
      <c r="O71" s="482"/>
      <c r="S71" s="268"/>
      <c r="T71" s="268"/>
      <c r="U71" s="268"/>
      <c r="V71" s="268"/>
      <c r="W71" s="268"/>
      <c r="X71" s="268"/>
      <c r="Y71" s="268"/>
      <c r="Z71" s="268"/>
      <c r="AA71" s="268"/>
      <c r="AB71" s="268"/>
      <c r="AC71" s="268"/>
      <c r="AD71" s="268"/>
      <c r="AE71" s="268"/>
      <c r="AF71" s="268"/>
      <c r="AG71" s="268"/>
    </row>
    <row r="72" spans="1:33" ht="33" hidden="1" customHeight="1" outlineLevel="1">
      <c r="A72" s="658">
        <v>41295</v>
      </c>
      <c r="B72" s="270" t="s">
        <v>566</v>
      </c>
      <c r="C72" s="264" t="s">
        <v>530</v>
      </c>
      <c r="D72" s="271">
        <v>578</v>
      </c>
      <c r="E72" s="272">
        <v>12609</v>
      </c>
      <c r="F72" s="273">
        <f t="shared" si="20"/>
        <v>7288002</v>
      </c>
      <c r="G72" s="276">
        <f t="shared" si="21"/>
        <v>578</v>
      </c>
      <c r="H72" s="275">
        <f t="shared" si="22"/>
        <v>7288002</v>
      </c>
      <c r="I72" s="276">
        <v>0</v>
      </c>
      <c r="J72" s="275">
        <f t="shared" si="23"/>
        <v>0</v>
      </c>
      <c r="K72" s="276">
        <v>0</v>
      </c>
      <c r="L72" s="471">
        <f t="shared" si="24"/>
        <v>0</v>
      </c>
      <c r="M72" s="266"/>
      <c r="N72" s="266"/>
      <c r="O72" s="482"/>
      <c r="S72" s="268"/>
      <c r="T72" s="268"/>
      <c r="U72" s="268"/>
      <c r="V72" s="268"/>
      <c r="W72" s="268"/>
      <c r="X72" s="268"/>
      <c r="Y72" s="268"/>
      <c r="Z72" s="268"/>
      <c r="AA72" s="268"/>
      <c r="AB72" s="268"/>
      <c r="AC72" s="268"/>
      <c r="AD72" s="268"/>
      <c r="AE72" s="268"/>
      <c r="AF72" s="268"/>
      <c r="AG72" s="268"/>
    </row>
    <row r="73" spans="1:33" ht="52.5" hidden="1" customHeight="1" outlineLevel="1">
      <c r="A73" s="303">
        <v>41660</v>
      </c>
      <c r="B73" s="270" t="s">
        <v>567</v>
      </c>
      <c r="C73" s="264" t="s">
        <v>530</v>
      </c>
      <c r="D73" s="271">
        <v>1225</v>
      </c>
      <c r="E73" s="272">
        <v>9049</v>
      </c>
      <c r="F73" s="273">
        <f t="shared" si="20"/>
        <v>11085025</v>
      </c>
      <c r="G73" s="276">
        <f t="shared" si="21"/>
        <v>2301</v>
      </c>
      <c r="H73" s="275">
        <f t="shared" si="22"/>
        <v>20821749</v>
      </c>
      <c r="I73" s="276">
        <v>1076</v>
      </c>
      <c r="J73" s="275">
        <f t="shared" si="23"/>
        <v>9736724</v>
      </c>
      <c r="K73" s="276"/>
      <c r="L73" s="471">
        <f t="shared" si="24"/>
        <v>0</v>
      </c>
      <c r="M73" s="266"/>
      <c r="N73" s="266"/>
      <c r="O73" s="482"/>
      <c r="S73" s="268"/>
      <c r="T73" s="268"/>
      <c r="U73" s="268"/>
      <c r="V73" s="268"/>
      <c r="W73" s="268"/>
      <c r="X73" s="268"/>
      <c r="Y73" s="268"/>
      <c r="Z73" s="268"/>
      <c r="AA73" s="268"/>
      <c r="AB73" s="268"/>
      <c r="AC73" s="268"/>
      <c r="AD73" s="268"/>
      <c r="AE73" s="268"/>
      <c r="AF73" s="268"/>
      <c r="AG73" s="268"/>
    </row>
    <row r="74" spans="1:33" ht="44.25" hidden="1" customHeight="1" outlineLevel="1">
      <c r="A74" s="303">
        <v>42025</v>
      </c>
      <c r="B74" s="270" t="s">
        <v>568</v>
      </c>
      <c r="C74" s="264" t="s">
        <v>530</v>
      </c>
      <c r="D74" s="271">
        <v>559</v>
      </c>
      <c r="E74" s="272">
        <v>9464</v>
      </c>
      <c r="F74" s="273">
        <f t="shared" si="20"/>
        <v>5290376</v>
      </c>
      <c r="G74" s="276">
        <f t="shared" si="21"/>
        <v>1268</v>
      </c>
      <c r="H74" s="275">
        <f t="shared" si="22"/>
        <v>12000352</v>
      </c>
      <c r="I74" s="276">
        <v>709</v>
      </c>
      <c r="J74" s="275">
        <f t="shared" si="23"/>
        <v>6709976</v>
      </c>
      <c r="K74" s="276"/>
      <c r="L74" s="471">
        <f t="shared" si="24"/>
        <v>0</v>
      </c>
      <c r="M74" s="308"/>
      <c r="N74" s="266"/>
      <c r="O74" s="482"/>
      <c r="S74" s="268"/>
      <c r="T74" s="268"/>
      <c r="U74" s="268"/>
      <c r="V74" s="268"/>
      <c r="W74" s="268"/>
      <c r="X74" s="268"/>
      <c r="Y74" s="268"/>
      <c r="Z74" s="268"/>
      <c r="AA74" s="268"/>
      <c r="AB74" s="268"/>
      <c r="AC74" s="268"/>
      <c r="AD74" s="268"/>
      <c r="AE74" s="268"/>
      <c r="AF74" s="268"/>
      <c r="AG74" s="268"/>
    </row>
    <row r="75" spans="1:33" ht="27.75" hidden="1" customHeight="1" outlineLevel="1">
      <c r="A75" s="303">
        <v>42390</v>
      </c>
      <c r="B75" s="270" t="s">
        <v>569</v>
      </c>
      <c r="C75" s="264" t="s">
        <v>530</v>
      </c>
      <c r="D75" s="271">
        <v>913</v>
      </c>
      <c r="E75" s="272">
        <v>17139</v>
      </c>
      <c r="F75" s="273">
        <f t="shared" si="20"/>
        <v>15647907</v>
      </c>
      <c r="G75" s="276">
        <f t="shared" si="21"/>
        <v>928</v>
      </c>
      <c r="H75" s="275">
        <f t="shared" si="22"/>
        <v>15904992</v>
      </c>
      <c r="I75" s="276">
        <v>15</v>
      </c>
      <c r="J75" s="275">
        <f t="shared" si="23"/>
        <v>257085</v>
      </c>
      <c r="K75" s="276"/>
      <c r="L75" s="471">
        <f t="shared" si="24"/>
        <v>0</v>
      </c>
      <c r="M75" s="266"/>
      <c r="N75" s="266"/>
      <c r="O75" s="482"/>
      <c r="S75" s="268"/>
      <c r="T75" s="268"/>
      <c r="U75" s="268"/>
      <c r="V75" s="268"/>
      <c r="W75" s="268"/>
      <c r="X75" s="268"/>
      <c r="Y75" s="268"/>
      <c r="Z75" s="268"/>
      <c r="AA75" s="268"/>
      <c r="AB75" s="268"/>
      <c r="AC75" s="268"/>
      <c r="AD75" s="268"/>
      <c r="AE75" s="268"/>
      <c r="AF75" s="268"/>
      <c r="AG75" s="268"/>
    </row>
    <row r="76" spans="1:33" ht="43.5" hidden="1" customHeight="1" outlineLevel="1">
      <c r="A76" s="303">
        <v>42756</v>
      </c>
      <c r="B76" s="270" t="s">
        <v>570</v>
      </c>
      <c r="C76" s="264" t="s">
        <v>524</v>
      </c>
      <c r="D76" s="271">
        <v>13</v>
      </c>
      <c r="E76" s="272">
        <v>65874</v>
      </c>
      <c r="F76" s="273">
        <f t="shared" si="20"/>
        <v>856362</v>
      </c>
      <c r="G76" s="276">
        <f t="shared" si="21"/>
        <v>13</v>
      </c>
      <c r="H76" s="275">
        <f t="shared" si="22"/>
        <v>856362</v>
      </c>
      <c r="I76" s="276"/>
      <c r="J76" s="275">
        <f t="shared" si="23"/>
        <v>0</v>
      </c>
      <c r="K76" s="276"/>
      <c r="L76" s="471">
        <f t="shared" si="24"/>
        <v>0</v>
      </c>
      <c r="M76" s="266"/>
      <c r="N76" s="266"/>
      <c r="O76" s="482"/>
      <c r="S76" s="268"/>
      <c r="T76" s="268"/>
      <c r="U76" s="268"/>
      <c r="V76" s="268"/>
      <c r="W76" s="268"/>
      <c r="X76" s="268"/>
      <c r="Y76" s="268"/>
      <c r="Z76" s="268"/>
      <c r="AA76" s="268"/>
      <c r="AB76" s="268"/>
      <c r="AC76" s="268"/>
      <c r="AD76" s="268"/>
      <c r="AE76" s="268"/>
      <c r="AF76" s="268"/>
      <c r="AG76" s="268"/>
    </row>
    <row r="77" spans="1:33" ht="45" hidden="1" customHeight="1" outlineLevel="1">
      <c r="A77" s="307">
        <v>43121</v>
      </c>
      <c r="B77" s="270" t="s">
        <v>571</v>
      </c>
      <c r="C77" s="264" t="s">
        <v>524</v>
      </c>
      <c r="D77" s="271">
        <v>13</v>
      </c>
      <c r="E77" s="272">
        <v>1036728</v>
      </c>
      <c r="F77" s="273">
        <f t="shared" si="20"/>
        <v>13477464</v>
      </c>
      <c r="G77" s="276">
        <f t="shared" si="21"/>
        <v>13</v>
      </c>
      <c r="H77" s="275">
        <f t="shared" si="22"/>
        <v>13477464</v>
      </c>
      <c r="I77" s="276"/>
      <c r="J77" s="275">
        <f t="shared" si="23"/>
        <v>0</v>
      </c>
      <c r="K77" s="276"/>
      <c r="L77" s="471">
        <f t="shared" si="24"/>
        <v>0</v>
      </c>
      <c r="M77" s="266"/>
      <c r="N77" s="266"/>
      <c r="O77" s="482"/>
      <c r="S77" s="268"/>
      <c r="T77" s="268"/>
      <c r="U77" s="268"/>
      <c r="V77" s="268"/>
      <c r="W77" s="268"/>
      <c r="X77" s="268"/>
      <c r="Y77" s="268"/>
      <c r="Z77" s="268"/>
      <c r="AA77" s="268"/>
      <c r="AB77" s="268"/>
      <c r="AC77" s="268"/>
      <c r="AD77" s="268"/>
      <c r="AE77" s="268"/>
      <c r="AF77" s="268"/>
      <c r="AG77" s="268"/>
    </row>
    <row r="78" spans="1:33" ht="45" hidden="1" customHeight="1" outlineLevel="1">
      <c r="A78" s="307">
        <v>43486</v>
      </c>
      <c r="B78" s="270" t="s">
        <v>572</v>
      </c>
      <c r="C78" s="264" t="s">
        <v>527</v>
      </c>
      <c r="D78" s="271">
        <v>48</v>
      </c>
      <c r="E78" s="272">
        <v>29496</v>
      </c>
      <c r="F78" s="273">
        <f t="shared" si="20"/>
        <v>1415808</v>
      </c>
      <c r="G78" s="276">
        <f t="shared" si="21"/>
        <v>41.6</v>
      </c>
      <c r="H78" s="275">
        <f t="shared" si="22"/>
        <v>1227033.6000000001</v>
      </c>
      <c r="I78" s="276"/>
      <c r="J78" s="275">
        <f t="shared" si="23"/>
        <v>0</v>
      </c>
      <c r="K78" s="276">
        <v>6.3999999999999986</v>
      </c>
      <c r="L78" s="471">
        <f t="shared" si="24"/>
        <v>188774.39999999997</v>
      </c>
      <c r="M78" s="266"/>
      <c r="N78" s="266"/>
      <c r="O78" s="482"/>
      <c r="S78" s="268"/>
      <c r="T78" s="268"/>
      <c r="U78" s="268"/>
      <c r="V78" s="268"/>
      <c r="W78" s="268"/>
      <c r="X78" s="268"/>
      <c r="Y78" s="268"/>
      <c r="Z78" s="268"/>
      <c r="AA78" s="268"/>
      <c r="AB78" s="268"/>
      <c r="AC78" s="268"/>
      <c r="AD78" s="268"/>
      <c r="AE78" s="268"/>
      <c r="AF78" s="268"/>
      <c r="AG78" s="268"/>
    </row>
    <row r="79" spans="1:33" ht="33.75" hidden="1" customHeight="1" outlineLevel="1">
      <c r="A79" s="303">
        <v>43851</v>
      </c>
      <c r="B79" s="270" t="s">
        <v>573</v>
      </c>
      <c r="C79" s="264" t="s">
        <v>527</v>
      </c>
      <c r="D79" s="271">
        <v>48</v>
      </c>
      <c r="E79" s="272">
        <v>290127</v>
      </c>
      <c r="F79" s="273">
        <f t="shared" si="20"/>
        <v>13926096</v>
      </c>
      <c r="G79" s="276">
        <f t="shared" si="21"/>
        <v>48</v>
      </c>
      <c r="H79" s="275">
        <f t="shared" si="22"/>
        <v>13926096</v>
      </c>
      <c r="I79" s="276"/>
      <c r="J79" s="275">
        <f t="shared" si="23"/>
        <v>0</v>
      </c>
      <c r="K79" s="276"/>
      <c r="L79" s="471">
        <f t="shared" si="24"/>
        <v>0</v>
      </c>
      <c r="M79" s="309"/>
      <c r="N79" s="266"/>
      <c r="O79" s="482"/>
      <c r="S79" s="268"/>
      <c r="T79" s="268"/>
      <c r="U79" s="268"/>
      <c r="V79" s="268"/>
      <c r="W79" s="268"/>
      <c r="X79" s="268"/>
      <c r="Y79" s="268"/>
      <c r="Z79" s="268"/>
      <c r="AA79" s="268"/>
      <c r="AB79" s="268"/>
      <c r="AC79" s="268"/>
      <c r="AD79" s="268"/>
      <c r="AE79" s="268"/>
      <c r="AF79" s="268"/>
      <c r="AG79" s="268"/>
    </row>
    <row r="80" spans="1:33" ht="42.75" hidden="1" customHeight="1" outlineLevel="1">
      <c r="A80" s="303">
        <v>44217</v>
      </c>
      <c r="B80" s="270" t="s">
        <v>574</v>
      </c>
      <c r="C80" s="264" t="s">
        <v>527</v>
      </c>
      <c r="D80" s="271">
        <v>138</v>
      </c>
      <c r="E80" s="272">
        <v>41174</v>
      </c>
      <c r="F80" s="273">
        <f t="shared" si="20"/>
        <v>5682012</v>
      </c>
      <c r="G80" s="276">
        <f t="shared" si="21"/>
        <v>17</v>
      </c>
      <c r="H80" s="275">
        <f t="shared" si="22"/>
        <v>699958</v>
      </c>
      <c r="I80" s="276"/>
      <c r="J80" s="275">
        <f t="shared" si="23"/>
        <v>0</v>
      </c>
      <c r="K80" s="276">
        <v>121</v>
      </c>
      <c r="L80" s="471">
        <f t="shared" si="24"/>
        <v>4982054</v>
      </c>
      <c r="M80" s="310"/>
      <c r="N80" s="266"/>
      <c r="O80" s="482"/>
      <c r="S80" s="268"/>
      <c r="T80" s="268"/>
      <c r="U80" s="268"/>
      <c r="V80" s="268"/>
      <c r="W80" s="268"/>
      <c r="X80" s="268"/>
      <c r="Y80" s="268"/>
      <c r="Z80" s="268"/>
      <c r="AA80" s="268"/>
      <c r="AB80" s="268"/>
      <c r="AC80" s="268"/>
      <c r="AD80" s="268"/>
      <c r="AE80" s="268"/>
      <c r="AF80" s="268"/>
      <c r="AG80" s="268"/>
    </row>
    <row r="81" spans="1:664" ht="54" hidden="1" customHeight="1" outlineLevel="1">
      <c r="A81" s="303">
        <v>44582</v>
      </c>
      <c r="B81" s="270" t="s">
        <v>575</v>
      </c>
      <c r="C81" s="306" t="s">
        <v>524</v>
      </c>
      <c r="D81" s="271">
        <v>5</v>
      </c>
      <c r="E81" s="272">
        <v>113306</v>
      </c>
      <c r="F81" s="273">
        <f t="shared" si="20"/>
        <v>566530</v>
      </c>
      <c r="G81" s="276">
        <f t="shared" si="21"/>
        <v>5</v>
      </c>
      <c r="H81" s="275">
        <f t="shared" si="22"/>
        <v>566530</v>
      </c>
      <c r="I81" s="276"/>
      <c r="J81" s="275">
        <f t="shared" si="23"/>
        <v>0</v>
      </c>
      <c r="K81" s="274"/>
      <c r="L81" s="471">
        <f t="shared" si="24"/>
        <v>0</v>
      </c>
      <c r="M81" s="311"/>
      <c r="N81" s="312"/>
      <c r="O81" s="482"/>
      <c r="S81" s="268"/>
      <c r="T81" s="268"/>
      <c r="U81" s="268"/>
      <c r="V81" s="268"/>
      <c r="W81" s="268"/>
      <c r="X81" s="268"/>
      <c r="Y81" s="268"/>
      <c r="Z81" s="268"/>
      <c r="AA81" s="268"/>
      <c r="AB81" s="268"/>
      <c r="AC81" s="268"/>
      <c r="AD81" s="268"/>
      <c r="AE81" s="268"/>
      <c r="AF81" s="268"/>
      <c r="AG81" s="268"/>
    </row>
    <row r="82" spans="1:664" ht="54" hidden="1" customHeight="1" outlineLevel="1">
      <c r="A82" s="303">
        <v>44947</v>
      </c>
      <c r="B82" s="270" t="s">
        <v>576</v>
      </c>
      <c r="C82" s="264" t="s">
        <v>524</v>
      </c>
      <c r="D82" s="271">
        <v>5</v>
      </c>
      <c r="E82" s="272">
        <v>81076</v>
      </c>
      <c r="F82" s="273">
        <f t="shared" si="20"/>
        <v>405380</v>
      </c>
      <c r="G82" s="276">
        <f t="shared" si="21"/>
        <v>5</v>
      </c>
      <c r="H82" s="275">
        <f t="shared" si="22"/>
        <v>405380</v>
      </c>
      <c r="I82" s="276"/>
      <c r="J82" s="275">
        <f t="shared" si="23"/>
        <v>0</v>
      </c>
      <c r="K82" s="274"/>
      <c r="L82" s="471">
        <f t="shared" si="24"/>
        <v>0</v>
      </c>
      <c r="M82" s="266"/>
      <c r="N82" s="313"/>
      <c r="O82" s="482"/>
      <c r="S82" s="268"/>
      <c r="T82" s="268"/>
      <c r="U82" s="268"/>
      <c r="V82" s="268"/>
      <c r="W82" s="268"/>
      <c r="X82" s="268"/>
      <c r="Y82" s="268"/>
      <c r="Z82" s="268"/>
      <c r="AA82" s="268"/>
      <c r="AB82" s="268"/>
      <c r="AC82" s="268"/>
      <c r="AD82" s="268"/>
      <c r="AE82" s="268"/>
      <c r="AF82" s="268"/>
      <c r="AG82" s="268"/>
    </row>
    <row r="83" spans="1:664" ht="60" hidden="1" customHeight="1" outlineLevel="1">
      <c r="A83" s="307">
        <v>45312</v>
      </c>
      <c r="B83" s="270" t="s">
        <v>577</v>
      </c>
      <c r="C83" s="264" t="s">
        <v>530</v>
      </c>
      <c r="D83" s="271">
        <v>83</v>
      </c>
      <c r="E83" s="272">
        <v>1638743</v>
      </c>
      <c r="F83" s="273">
        <f t="shared" si="20"/>
        <v>136015669</v>
      </c>
      <c r="G83" s="276">
        <f t="shared" si="21"/>
        <v>83</v>
      </c>
      <c r="H83" s="275">
        <f t="shared" si="22"/>
        <v>136015669</v>
      </c>
      <c r="I83" s="276">
        <v>0</v>
      </c>
      <c r="J83" s="275">
        <f t="shared" si="23"/>
        <v>0</v>
      </c>
      <c r="K83" s="274"/>
      <c r="L83" s="471">
        <f t="shared" si="24"/>
        <v>0</v>
      </c>
      <c r="M83" s="266"/>
      <c r="N83" s="266"/>
      <c r="O83" s="482"/>
      <c r="S83" s="268"/>
      <c r="T83" s="268"/>
      <c r="U83" s="268"/>
      <c r="V83" s="268"/>
      <c r="W83" s="268"/>
      <c r="X83" s="268"/>
      <c r="Y83" s="268"/>
      <c r="Z83" s="268"/>
      <c r="AA83" s="268"/>
      <c r="AB83" s="268"/>
      <c r="AC83" s="268"/>
      <c r="AD83" s="268"/>
      <c r="AE83" s="268"/>
      <c r="AF83" s="268"/>
      <c r="AG83" s="268"/>
    </row>
    <row r="84" spans="1:664" ht="52.5" hidden="1" customHeight="1" outlineLevel="1">
      <c r="A84" s="307">
        <v>45678</v>
      </c>
      <c r="B84" s="270" t="s">
        <v>578</v>
      </c>
      <c r="C84" s="264" t="s">
        <v>530</v>
      </c>
      <c r="D84" s="271">
        <v>33</v>
      </c>
      <c r="E84" s="272">
        <v>221297</v>
      </c>
      <c r="F84" s="273">
        <f t="shared" si="20"/>
        <v>7302801</v>
      </c>
      <c r="G84" s="276">
        <f t="shared" si="21"/>
        <v>33</v>
      </c>
      <c r="H84" s="275">
        <f t="shared" si="22"/>
        <v>7302801</v>
      </c>
      <c r="I84" s="276"/>
      <c r="J84" s="275">
        <f t="shared" si="23"/>
        <v>0</v>
      </c>
      <c r="K84" s="276"/>
      <c r="L84" s="471">
        <f t="shared" si="24"/>
        <v>0</v>
      </c>
      <c r="M84" s="266"/>
      <c r="N84" s="266"/>
      <c r="O84" s="482"/>
      <c r="S84" s="268"/>
      <c r="T84" s="268"/>
      <c r="U84" s="268"/>
      <c r="V84" s="268"/>
      <c r="W84" s="268"/>
      <c r="X84" s="268"/>
      <c r="Y84" s="268"/>
      <c r="Z84" s="268"/>
      <c r="AA84" s="268"/>
      <c r="AB84" s="268"/>
      <c r="AC84" s="268"/>
      <c r="AD84" s="268"/>
      <c r="AE84" s="268"/>
      <c r="AF84" s="268"/>
      <c r="AG84" s="268"/>
    </row>
    <row r="85" spans="1:664" ht="36" hidden="1" customHeight="1" outlineLevel="1">
      <c r="A85" s="303">
        <v>46043</v>
      </c>
      <c r="B85" s="270" t="s">
        <v>579</v>
      </c>
      <c r="C85" s="264" t="s">
        <v>527</v>
      </c>
      <c r="D85" s="271">
        <v>100</v>
      </c>
      <c r="E85" s="272">
        <v>142885</v>
      </c>
      <c r="F85" s="273">
        <f t="shared" si="20"/>
        <v>14288500</v>
      </c>
      <c r="G85" s="276">
        <f t="shared" si="21"/>
        <v>250</v>
      </c>
      <c r="H85" s="275">
        <f t="shared" si="22"/>
        <v>35721250</v>
      </c>
      <c r="I85" s="276">
        <v>150</v>
      </c>
      <c r="J85" s="275">
        <f t="shared" si="23"/>
        <v>21432750</v>
      </c>
      <c r="K85" s="274"/>
      <c r="L85" s="471">
        <f t="shared" si="24"/>
        <v>0</v>
      </c>
      <c r="M85" s="266"/>
      <c r="N85" s="266"/>
      <c r="O85" s="482"/>
      <c r="S85" s="268"/>
      <c r="T85" s="268"/>
      <c r="U85" s="268"/>
      <c r="V85" s="268"/>
      <c r="W85" s="268"/>
      <c r="X85" s="268"/>
      <c r="Y85" s="268"/>
      <c r="Z85" s="268"/>
      <c r="AA85" s="268"/>
      <c r="AB85" s="268"/>
      <c r="AC85" s="268"/>
      <c r="AD85" s="268"/>
      <c r="AE85" s="268"/>
      <c r="AF85" s="268"/>
      <c r="AG85" s="268"/>
    </row>
    <row r="86" spans="1:664" ht="36" hidden="1" customHeight="1" outlineLevel="1">
      <c r="A86" s="303">
        <v>46408</v>
      </c>
      <c r="B86" s="270" t="s">
        <v>580</v>
      </c>
      <c r="C86" s="264" t="s">
        <v>530</v>
      </c>
      <c r="D86" s="271">
        <v>35</v>
      </c>
      <c r="E86" s="272">
        <v>177934</v>
      </c>
      <c r="F86" s="273">
        <f t="shared" si="20"/>
        <v>6227690</v>
      </c>
      <c r="G86" s="276">
        <f t="shared" si="21"/>
        <v>99.35</v>
      </c>
      <c r="H86" s="275">
        <f t="shared" si="22"/>
        <v>17677742.899999999</v>
      </c>
      <c r="I86" s="276">
        <v>64.349999999999994</v>
      </c>
      <c r="J86" s="275">
        <f t="shared" si="23"/>
        <v>11450052.899999999</v>
      </c>
      <c r="K86" s="274"/>
      <c r="L86" s="471">
        <f t="shared" si="24"/>
        <v>0</v>
      </c>
      <c r="M86" s="266"/>
      <c r="N86" s="266"/>
      <c r="O86" s="482"/>
      <c r="S86" s="268"/>
      <c r="T86" s="268"/>
      <c r="U86" s="268"/>
      <c r="V86" s="268"/>
      <c r="W86" s="268"/>
      <c r="X86" s="268"/>
      <c r="Y86" s="268"/>
      <c r="Z86" s="268"/>
      <c r="AA86" s="268"/>
      <c r="AB86" s="268"/>
      <c r="AC86" s="268"/>
      <c r="AD86" s="268"/>
      <c r="AE86" s="268"/>
      <c r="AF86" s="268"/>
      <c r="AG86" s="268"/>
    </row>
    <row r="87" spans="1:664" ht="36" hidden="1" customHeight="1" outlineLevel="1">
      <c r="A87" s="303">
        <v>46773</v>
      </c>
      <c r="B87" s="270" t="s">
        <v>581</v>
      </c>
      <c r="C87" s="264" t="s">
        <v>527</v>
      </c>
      <c r="D87" s="271">
        <v>65</v>
      </c>
      <c r="E87" s="272">
        <v>143151</v>
      </c>
      <c r="F87" s="273">
        <f t="shared" si="20"/>
        <v>9304815</v>
      </c>
      <c r="G87" s="276">
        <f t="shared" si="21"/>
        <v>97</v>
      </c>
      <c r="H87" s="275">
        <f t="shared" si="22"/>
        <v>13885647</v>
      </c>
      <c r="I87" s="276">
        <v>32</v>
      </c>
      <c r="J87" s="275">
        <f t="shared" si="23"/>
        <v>4580832</v>
      </c>
      <c r="K87" s="274"/>
      <c r="L87" s="471">
        <f t="shared" si="24"/>
        <v>0</v>
      </c>
      <c r="M87" s="266"/>
      <c r="N87" s="266"/>
      <c r="O87" s="482"/>
      <c r="S87" s="268"/>
      <c r="T87" s="268"/>
      <c r="U87" s="268"/>
      <c r="V87" s="268"/>
      <c r="W87" s="268"/>
      <c r="X87" s="268"/>
      <c r="Y87" s="268"/>
      <c r="Z87" s="268"/>
      <c r="AA87" s="268"/>
      <c r="AB87" s="268"/>
      <c r="AC87" s="268"/>
      <c r="AD87" s="268"/>
      <c r="AE87" s="268"/>
      <c r="AF87" s="268"/>
      <c r="AG87" s="268"/>
    </row>
    <row r="88" spans="1:664" ht="63" hidden="1" customHeight="1" outlineLevel="1">
      <c r="A88" s="303">
        <v>47139</v>
      </c>
      <c r="B88" s="270" t="s">
        <v>582</v>
      </c>
      <c r="C88" s="264" t="s">
        <v>530</v>
      </c>
      <c r="D88" s="271">
        <v>220</v>
      </c>
      <c r="E88" s="272">
        <v>24277</v>
      </c>
      <c r="F88" s="273">
        <f t="shared" si="20"/>
        <v>5340940</v>
      </c>
      <c r="G88" s="276">
        <f t="shared" si="21"/>
        <v>201</v>
      </c>
      <c r="H88" s="275">
        <f t="shared" si="22"/>
        <v>4879677</v>
      </c>
      <c r="I88" s="276"/>
      <c r="J88" s="275">
        <f t="shared" si="23"/>
        <v>0</v>
      </c>
      <c r="K88" s="276">
        <v>19</v>
      </c>
      <c r="L88" s="471">
        <f t="shared" si="24"/>
        <v>461263</v>
      </c>
      <c r="M88" s="266"/>
      <c r="N88" s="266"/>
      <c r="O88" s="482"/>
      <c r="S88" s="268"/>
      <c r="T88" s="268"/>
      <c r="U88" s="268"/>
      <c r="V88" s="268"/>
      <c r="W88" s="268"/>
      <c r="X88" s="268"/>
      <c r="Y88" s="268"/>
      <c r="Z88" s="268"/>
      <c r="AA88" s="268"/>
      <c r="AB88" s="268"/>
      <c r="AC88" s="268"/>
      <c r="AD88" s="268"/>
      <c r="AE88" s="268"/>
      <c r="AF88" s="268"/>
      <c r="AG88" s="268"/>
    </row>
    <row r="89" spans="1:664" ht="111" hidden="1" customHeight="1" outlineLevel="1">
      <c r="A89" s="307">
        <v>47504</v>
      </c>
      <c r="B89" s="270" t="s">
        <v>583</v>
      </c>
      <c r="C89" s="306" t="s">
        <v>530</v>
      </c>
      <c r="D89" s="271">
        <v>760</v>
      </c>
      <c r="E89" s="272">
        <v>227367</v>
      </c>
      <c r="F89" s="273">
        <f t="shared" si="20"/>
        <v>172798920</v>
      </c>
      <c r="G89" s="276">
        <f t="shared" si="21"/>
        <v>975.97</v>
      </c>
      <c r="H89" s="275">
        <f t="shared" si="22"/>
        <v>221903370.99000001</v>
      </c>
      <c r="I89" s="276">
        <v>215.97000000000003</v>
      </c>
      <c r="J89" s="275">
        <f t="shared" si="23"/>
        <v>49104450.99000001</v>
      </c>
      <c r="K89" s="274"/>
      <c r="L89" s="471">
        <f t="shared" si="24"/>
        <v>0</v>
      </c>
      <c r="M89" s="266"/>
      <c r="N89" s="266"/>
      <c r="O89" s="482"/>
      <c r="S89" s="268"/>
      <c r="T89" s="268"/>
      <c r="U89" s="268"/>
      <c r="V89" s="268"/>
      <c r="W89" s="268"/>
      <c r="X89" s="268"/>
      <c r="Y89" s="268"/>
      <c r="Z89" s="268"/>
      <c r="AA89" s="268"/>
      <c r="AB89" s="268"/>
      <c r="AC89" s="268"/>
      <c r="AD89" s="268"/>
      <c r="AE89" s="268"/>
      <c r="AF89" s="268"/>
      <c r="AG89" s="268"/>
    </row>
    <row r="90" spans="1:664" ht="222" hidden="1" customHeight="1" outlineLevel="1">
      <c r="A90" s="307">
        <v>47869</v>
      </c>
      <c r="B90" s="270" t="s">
        <v>584</v>
      </c>
      <c r="C90" s="264" t="s">
        <v>530</v>
      </c>
      <c r="D90" s="271">
        <v>308</v>
      </c>
      <c r="E90" s="272">
        <v>127997</v>
      </c>
      <c r="F90" s="273">
        <f t="shared" si="20"/>
        <v>39423076</v>
      </c>
      <c r="G90" s="276">
        <f t="shared" si="21"/>
        <v>237.33</v>
      </c>
      <c r="H90" s="275">
        <f t="shared" si="22"/>
        <v>30377528.010000002</v>
      </c>
      <c r="I90" s="276"/>
      <c r="J90" s="275">
        <f t="shared" si="23"/>
        <v>0</v>
      </c>
      <c r="K90" s="276">
        <v>70.669999999999987</v>
      </c>
      <c r="L90" s="471">
        <f t="shared" si="24"/>
        <v>9045547.9899999984</v>
      </c>
      <c r="M90" s="266"/>
      <c r="N90" s="266"/>
      <c r="O90" s="482"/>
      <c r="S90" s="268"/>
      <c r="T90" s="268"/>
      <c r="U90" s="268"/>
      <c r="V90" s="268"/>
      <c r="W90" s="268"/>
      <c r="X90" s="268"/>
      <c r="Y90" s="268"/>
      <c r="Z90" s="268"/>
      <c r="AA90" s="268"/>
      <c r="AB90" s="268"/>
      <c r="AC90" s="268"/>
      <c r="AD90" s="268"/>
      <c r="AE90" s="268"/>
      <c r="AF90" s="268"/>
      <c r="AG90" s="268"/>
    </row>
    <row r="91" spans="1:664" ht="127.5" hidden="1" customHeight="1" outlineLevel="1">
      <c r="A91" s="307">
        <v>48234</v>
      </c>
      <c r="B91" s="270" t="s">
        <v>585</v>
      </c>
      <c r="C91" s="264" t="s">
        <v>530</v>
      </c>
      <c r="D91" s="271">
        <v>86</v>
      </c>
      <c r="E91" s="272">
        <v>58378</v>
      </c>
      <c r="F91" s="273">
        <f t="shared" si="20"/>
        <v>5020508</v>
      </c>
      <c r="G91" s="276">
        <f t="shared" si="21"/>
        <v>86</v>
      </c>
      <c r="H91" s="275">
        <f t="shared" si="22"/>
        <v>5020508</v>
      </c>
      <c r="I91" s="276"/>
      <c r="J91" s="275">
        <f t="shared" si="23"/>
        <v>0</v>
      </c>
      <c r="K91" s="274"/>
      <c r="L91" s="471"/>
      <c r="M91" s="266"/>
      <c r="N91" s="266"/>
      <c r="O91" s="482"/>
      <c r="S91" s="268"/>
      <c r="T91" s="268"/>
      <c r="U91" s="268"/>
      <c r="V91" s="268"/>
      <c r="W91" s="268"/>
      <c r="X91" s="268"/>
      <c r="Y91" s="268"/>
      <c r="Z91" s="268"/>
      <c r="AA91" s="268"/>
      <c r="AB91" s="268"/>
      <c r="AC91" s="268"/>
      <c r="AD91" s="268"/>
      <c r="AE91" s="268"/>
      <c r="AF91" s="268"/>
      <c r="AG91" s="268"/>
    </row>
    <row r="92" spans="1:664" s="323" customFormat="1" ht="37.5" hidden="1" customHeight="1" outlineLevel="1" thickBot="1">
      <c r="A92" s="314"/>
      <c r="B92" s="315" t="s">
        <v>586</v>
      </c>
      <c r="C92" s="316"/>
      <c r="D92" s="317"/>
      <c r="E92" s="318"/>
      <c r="F92" s="319"/>
      <c r="G92" s="320"/>
      <c r="H92" s="319"/>
      <c r="I92" s="320"/>
      <c r="J92" s="319"/>
      <c r="K92" s="320"/>
      <c r="L92" s="475"/>
      <c r="M92" s="321"/>
      <c r="N92" s="321"/>
      <c r="O92" s="485"/>
      <c r="P92"/>
      <c r="Q92"/>
      <c r="R92"/>
      <c r="S92" s="322"/>
      <c r="T92" s="322"/>
      <c r="U92" s="322"/>
      <c r="V92" s="322"/>
      <c r="W92" s="322"/>
      <c r="X92" s="322"/>
      <c r="Y92" s="322"/>
      <c r="Z92" s="322"/>
      <c r="AA92" s="322"/>
      <c r="AB92" s="322"/>
      <c r="AC92" s="322"/>
      <c r="AD92" s="322"/>
      <c r="AE92" s="322"/>
      <c r="AF92" s="322"/>
      <c r="AG92" s="322"/>
    </row>
    <row r="93" spans="1:664" ht="18.75" hidden="1" customHeight="1" outlineLevel="1">
      <c r="A93" s="324"/>
      <c r="B93" s="325"/>
      <c r="C93" s="326"/>
      <c r="D93" s="327"/>
      <c r="E93" s="328"/>
      <c r="F93" s="329"/>
      <c r="G93" s="330"/>
      <c r="H93" s="329"/>
      <c r="I93" s="274"/>
      <c r="J93" s="329"/>
      <c r="K93" s="330"/>
      <c r="L93" s="476"/>
      <c r="M93" s="331"/>
      <c r="N93" s="331"/>
      <c r="O93" s="486"/>
      <c r="S93" s="242"/>
      <c r="T93" s="242"/>
      <c r="U93" s="242"/>
      <c r="V93" s="242"/>
      <c r="W93" s="242"/>
      <c r="X93" s="242"/>
      <c r="Y93" s="242"/>
      <c r="Z93" s="242"/>
      <c r="AA93" s="242"/>
      <c r="AB93" s="242"/>
      <c r="AC93" s="242"/>
      <c r="AD93" s="242"/>
      <c r="AE93" s="242"/>
      <c r="AF93" s="242"/>
      <c r="AG93" s="242"/>
    </row>
    <row r="94" spans="1:664" s="343" customFormat="1" ht="13.5" hidden="1" collapsed="1" thickBot="1">
      <c r="A94" s="332"/>
      <c r="B94" s="333" t="s">
        <v>269</v>
      </c>
      <c r="C94" s="334"/>
      <c r="D94" s="335"/>
      <c r="E94" s="336"/>
      <c r="F94" s="337"/>
      <c r="G94" s="338"/>
      <c r="H94" s="332"/>
      <c r="I94" s="339"/>
      <c r="J94" s="340"/>
      <c r="K94" s="340"/>
      <c r="L94" s="477"/>
      <c r="M94" s="341"/>
      <c r="N94" s="342"/>
      <c r="O94" s="487"/>
      <c r="P94"/>
      <c r="Q94"/>
      <c r="R94"/>
      <c r="S94" s="242"/>
      <c r="T94" s="242"/>
      <c r="U94" s="242"/>
      <c r="V94" s="242"/>
      <c r="W94" s="242"/>
      <c r="X94" s="242"/>
      <c r="Y94" s="242"/>
      <c r="Z94" s="242"/>
      <c r="AA94" s="242"/>
      <c r="AB94" s="242"/>
      <c r="AC94" s="242"/>
      <c r="AD94" s="242"/>
      <c r="AE94" s="242"/>
      <c r="AF94" s="242"/>
      <c r="AG94" s="242"/>
      <c r="AH94" s="243"/>
      <c r="AI94" s="243"/>
      <c r="AJ94" s="243"/>
      <c r="AK94" s="243"/>
      <c r="AL94" s="243"/>
      <c r="AM94" s="243"/>
      <c r="AN94" s="243"/>
      <c r="AO94" s="243"/>
      <c r="AP94" s="243"/>
      <c r="AQ94" s="243"/>
      <c r="AR94" s="243"/>
      <c r="AS94" s="243"/>
      <c r="AT94" s="243"/>
      <c r="AU94" s="243"/>
      <c r="AV94" s="243"/>
      <c r="AW94" s="243"/>
      <c r="AX94" s="243"/>
      <c r="AY94" s="243"/>
      <c r="AZ94" s="243"/>
      <c r="BA94" s="243"/>
      <c r="BB94" s="243"/>
      <c r="BC94" s="243"/>
      <c r="BD94" s="243"/>
      <c r="BE94" s="243"/>
      <c r="BF94" s="243"/>
      <c r="BG94" s="243"/>
      <c r="BH94" s="243"/>
      <c r="BI94" s="243"/>
      <c r="BJ94" s="243"/>
      <c r="BK94" s="243"/>
      <c r="BL94" s="243"/>
      <c r="BM94" s="243"/>
      <c r="BN94" s="243"/>
      <c r="BO94" s="243"/>
      <c r="BP94" s="243"/>
      <c r="BQ94" s="243"/>
      <c r="BR94" s="243"/>
      <c r="BS94" s="243"/>
      <c r="BT94" s="243"/>
      <c r="BU94" s="243"/>
      <c r="BV94" s="243"/>
      <c r="BW94" s="243"/>
      <c r="BX94" s="243"/>
      <c r="BY94" s="243"/>
      <c r="BZ94" s="243"/>
      <c r="CA94" s="243"/>
      <c r="CB94" s="243"/>
      <c r="CC94" s="243"/>
      <c r="CD94" s="243"/>
      <c r="CE94" s="243"/>
      <c r="CF94" s="243"/>
      <c r="CG94" s="243"/>
      <c r="CH94" s="243"/>
      <c r="CI94" s="243"/>
      <c r="CJ94" s="243"/>
      <c r="CK94" s="243"/>
      <c r="CL94" s="243"/>
      <c r="CM94" s="243"/>
      <c r="CN94" s="243"/>
      <c r="CO94" s="243"/>
      <c r="CP94" s="243"/>
      <c r="CQ94" s="243"/>
      <c r="CR94" s="243"/>
      <c r="CS94" s="243"/>
      <c r="CT94" s="243"/>
      <c r="CU94" s="243"/>
      <c r="CV94" s="243"/>
      <c r="CW94" s="243"/>
      <c r="CX94" s="243"/>
      <c r="CY94" s="243"/>
      <c r="CZ94" s="243"/>
      <c r="DA94" s="243"/>
      <c r="DB94" s="243"/>
      <c r="DC94" s="243"/>
      <c r="DD94" s="243"/>
      <c r="DE94" s="243"/>
      <c r="DF94" s="243"/>
      <c r="DG94" s="243"/>
      <c r="DH94" s="243"/>
      <c r="DI94" s="243"/>
      <c r="DJ94" s="243"/>
      <c r="DK94" s="243"/>
      <c r="DL94" s="243"/>
      <c r="DM94" s="243"/>
      <c r="DN94" s="243"/>
      <c r="DO94" s="243"/>
      <c r="DP94" s="243"/>
      <c r="DQ94" s="243"/>
      <c r="DR94" s="243"/>
      <c r="DS94" s="243"/>
      <c r="DT94" s="243"/>
      <c r="DU94" s="243"/>
      <c r="DV94" s="243"/>
      <c r="DW94" s="243"/>
      <c r="DX94" s="243"/>
      <c r="DY94" s="243"/>
      <c r="DZ94" s="243"/>
      <c r="EA94" s="243"/>
      <c r="EB94" s="243"/>
      <c r="EC94" s="243"/>
      <c r="ED94" s="243"/>
      <c r="EE94" s="243"/>
      <c r="EF94" s="243"/>
      <c r="EG94" s="243"/>
      <c r="EH94" s="243"/>
      <c r="EI94" s="243"/>
      <c r="EJ94" s="243"/>
      <c r="EK94" s="243"/>
      <c r="EL94" s="243"/>
      <c r="EM94" s="243"/>
      <c r="EN94" s="243"/>
      <c r="EO94" s="243"/>
      <c r="EP94" s="243"/>
      <c r="EQ94" s="243"/>
      <c r="ER94" s="243"/>
      <c r="ES94" s="243"/>
      <c r="ET94" s="243"/>
      <c r="EU94" s="243"/>
      <c r="EV94" s="243"/>
      <c r="EW94" s="243"/>
      <c r="EX94" s="243"/>
      <c r="EY94" s="243"/>
      <c r="EZ94" s="243"/>
      <c r="FA94" s="243"/>
      <c r="FB94" s="243"/>
      <c r="FC94" s="243"/>
      <c r="FD94" s="243"/>
      <c r="FE94" s="243"/>
      <c r="FF94" s="243"/>
      <c r="FG94" s="243"/>
      <c r="FH94" s="243"/>
      <c r="FI94" s="243"/>
      <c r="FJ94" s="243"/>
      <c r="FK94" s="243"/>
      <c r="FL94" s="243"/>
      <c r="FM94" s="243"/>
      <c r="FN94" s="243"/>
      <c r="FO94" s="243"/>
      <c r="FP94" s="243"/>
      <c r="FQ94" s="243"/>
      <c r="FR94" s="243"/>
      <c r="FS94" s="243"/>
      <c r="FT94" s="243"/>
      <c r="FU94" s="243"/>
      <c r="FV94" s="243"/>
      <c r="FW94" s="243"/>
      <c r="FX94" s="243"/>
      <c r="FY94" s="243"/>
      <c r="FZ94" s="243"/>
      <c r="GA94" s="243"/>
      <c r="GB94" s="243"/>
      <c r="GC94" s="243"/>
      <c r="GD94" s="243"/>
      <c r="GE94" s="243"/>
      <c r="GF94" s="243"/>
      <c r="GG94" s="243"/>
      <c r="GH94" s="243"/>
      <c r="GI94" s="243"/>
      <c r="GJ94" s="243"/>
      <c r="GK94" s="243"/>
      <c r="GL94" s="243"/>
      <c r="GM94" s="243"/>
      <c r="GN94" s="243"/>
      <c r="GO94" s="243"/>
      <c r="GP94" s="243"/>
      <c r="GQ94" s="243"/>
      <c r="GR94" s="243"/>
      <c r="GS94" s="243"/>
      <c r="GT94" s="243"/>
      <c r="GU94" s="243"/>
      <c r="GV94" s="243"/>
      <c r="GW94" s="243"/>
      <c r="GX94" s="243"/>
      <c r="GY94" s="243"/>
      <c r="GZ94" s="243"/>
      <c r="HA94" s="243"/>
      <c r="HB94" s="243"/>
      <c r="HC94" s="243"/>
      <c r="HD94" s="243"/>
      <c r="HE94" s="243"/>
      <c r="HF94" s="243"/>
      <c r="HG94" s="243"/>
      <c r="HH94" s="243"/>
      <c r="HI94" s="243"/>
      <c r="HJ94" s="243"/>
      <c r="HK94" s="243"/>
      <c r="HL94" s="243"/>
      <c r="HM94" s="243"/>
      <c r="HN94" s="243"/>
      <c r="HO94" s="243"/>
      <c r="HP94" s="243"/>
      <c r="HQ94" s="243"/>
      <c r="HR94" s="243"/>
      <c r="HS94" s="243"/>
      <c r="HT94" s="243"/>
      <c r="HU94" s="243"/>
      <c r="HV94" s="243"/>
      <c r="HW94" s="243"/>
      <c r="HX94" s="243"/>
      <c r="HY94" s="243"/>
      <c r="HZ94" s="243"/>
      <c r="IA94" s="243"/>
      <c r="IB94" s="243"/>
      <c r="IC94" s="243"/>
      <c r="ID94" s="243"/>
      <c r="IE94" s="243"/>
      <c r="IF94" s="243"/>
      <c r="IG94" s="243"/>
      <c r="IH94" s="243"/>
      <c r="II94" s="243"/>
      <c r="IJ94" s="243"/>
      <c r="IK94" s="243"/>
      <c r="IL94" s="243"/>
      <c r="IM94" s="243"/>
      <c r="IN94" s="243"/>
      <c r="IO94" s="243"/>
      <c r="IP94" s="243"/>
      <c r="IQ94" s="243"/>
      <c r="IR94" s="243"/>
      <c r="IS94" s="243"/>
      <c r="IT94" s="243"/>
      <c r="IU94" s="243"/>
      <c r="IV94" s="243"/>
      <c r="IW94" s="243"/>
      <c r="IX94" s="243"/>
      <c r="IY94" s="243"/>
      <c r="IZ94" s="243"/>
      <c r="JA94" s="243"/>
      <c r="JB94" s="243"/>
      <c r="JC94" s="243"/>
      <c r="JD94" s="243"/>
      <c r="JE94" s="243"/>
      <c r="JF94" s="243"/>
      <c r="JG94" s="243"/>
      <c r="JH94" s="243"/>
      <c r="JI94" s="243"/>
      <c r="JJ94" s="243"/>
      <c r="JK94" s="243"/>
      <c r="JL94" s="243"/>
      <c r="JM94" s="243"/>
      <c r="JN94" s="243"/>
      <c r="JO94" s="243"/>
      <c r="JP94" s="243"/>
      <c r="JQ94" s="243"/>
      <c r="JR94" s="243"/>
      <c r="JS94" s="243"/>
      <c r="JT94" s="243"/>
      <c r="JU94" s="243"/>
      <c r="JV94" s="243"/>
      <c r="JW94" s="243"/>
      <c r="JX94" s="243"/>
      <c r="JY94" s="243"/>
      <c r="JZ94" s="243"/>
      <c r="KA94" s="243"/>
      <c r="KB94" s="243"/>
      <c r="KC94" s="243"/>
      <c r="KD94" s="243"/>
      <c r="KE94" s="243"/>
      <c r="KF94" s="243"/>
      <c r="KG94" s="243"/>
      <c r="KH94" s="243"/>
      <c r="KI94" s="243"/>
      <c r="KJ94" s="243"/>
      <c r="KK94" s="243"/>
      <c r="KL94" s="243"/>
      <c r="KM94" s="243"/>
      <c r="KN94" s="243"/>
      <c r="KO94" s="243"/>
      <c r="KP94" s="243"/>
      <c r="KQ94" s="243"/>
      <c r="KR94" s="243"/>
      <c r="KS94" s="243"/>
      <c r="KT94" s="243"/>
      <c r="KU94" s="243"/>
      <c r="KV94" s="243"/>
      <c r="KW94" s="243"/>
      <c r="KX94" s="243"/>
      <c r="KY94" s="243"/>
      <c r="KZ94" s="243"/>
      <c r="LA94" s="243"/>
      <c r="LB94" s="243"/>
      <c r="LC94" s="243"/>
      <c r="LD94" s="243"/>
      <c r="LE94" s="243"/>
      <c r="LF94" s="243"/>
      <c r="LG94" s="243"/>
      <c r="LH94" s="243"/>
      <c r="LI94" s="243"/>
      <c r="LJ94" s="243"/>
      <c r="LK94" s="243"/>
      <c r="LL94" s="243"/>
      <c r="LM94" s="243"/>
      <c r="LN94" s="243"/>
      <c r="LO94" s="243"/>
      <c r="LP94" s="243"/>
      <c r="LQ94" s="243"/>
      <c r="LR94" s="243"/>
      <c r="LS94" s="243"/>
      <c r="LT94" s="243"/>
      <c r="LU94" s="243"/>
      <c r="LV94" s="243"/>
      <c r="LW94" s="243"/>
      <c r="LX94" s="243"/>
      <c r="LY94" s="243"/>
      <c r="LZ94" s="243"/>
      <c r="MA94" s="243"/>
      <c r="MB94" s="243"/>
      <c r="MC94" s="243"/>
      <c r="MD94" s="243"/>
      <c r="ME94" s="243"/>
      <c r="MF94" s="243"/>
      <c r="MG94" s="243"/>
      <c r="MH94" s="243"/>
      <c r="MI94" s="243"/>
      <c r="MJ94" s="243"/>
      <c r="MK94" s="243"/>
      <c r="ML94" s="243"/>
      <c r="MM94" s="243"/>
      <c r="MN94" s="243"/>
      <c r="MO94" s="243"/>
      <c r="MP94" s="243"/>
      <c r="MQ94" s="243"/>
      <c r="MR94" s="243"/>
      <c r="MS94" s="243"/>
      <c r="MT94" s="243"/>
      <c r="MU94" s="243"/>
      <c r="MV94" s="243"/>
      <c r="MW94" s="243"/>
      <c r="MX94" s="243"/>
      <c r="MY94" s="243"/>
      <c r="MZ94" s="243"/>
      <c r="NA94" s="243"/>
      <c r="NB94" s="243"/>
      <c r="NC94" s="243"/>
      <c r="ND94" s="243"/>
      <c r="NE94" s="243"/>
      <c r="NF94" s="243"/>
      <c r="NG94" s="243"/>
      <c r="NH94" s="243"/>
      <c r="NI94" s="243"/>
      <c r="NJ94" s="243"/>
      <c r="NK94" s="243"/>
      <c r="NL94" s="243"/>
      <c r="NM94" s="243"/>
      <c r="NN94" s="243"/>
      <c r="NO94" s="243"/>
      <c r="NP94" s="243"/>
      <c r="NQ94" s="243"/>
      <c r="NR94" s="243"/>
      <c r="NS94" s="243"/>
      <c r="NT94" s="243"/>
      <c r="NU94" s="243"/>
      <c r="NV94" s="243"/>
      <c r="NW94" s="243"/>
      <c r="NX94" s="243"/>
      <c r="NY94" s="243"/>
      <c r="NZ94" s="243"/>
      <c r="OA94" s="243"/>
      <c r="OB94" s="243"/>
      <c r="OC94" s="243"/>
      <c r="OD94" s="243"/>
      <c r="OE94" s="243"/>
      <c r="OF94" s="243"/>
      <c r="OG94" s="243"/>
      <c r="OH94" s="243"/>
      <c r="OI94" s="243"/>
      <c r="OJ94" s="243"/>
      <c r="OK94" s="243"/>
      <c r="OL94" s="243"/>
      <c r="OM94" s="243"/>
      <c r="ON94" s="243"/>
      <c r="OO94" s="243"/>
      <c r="OP94" s="243"/>
      <c r="OQ94" s="243"/>
      <c r="OR94" s="243"/>
      <c r="OS94" s="243"/>
      <c r="OT94" s="243"/>
      <c r="OU94" s="243"/>
      <c r="OV94" s="243"/>
      <c r="OW94" s="243"/>
      <c r="OX94" s="243"/>
      <c r="OY94" s="243"/>
      <c r="OZ94" s="243"/>
      <c r="PA94" s="243"/>
      <c r="PB94" s="243"/>
      <c r="PC94" s="243"/>
      <c r="PD94" s="243"/>
      <c r="PE94" s="243"/>
      <c r="PF94" s="243"/>
      <c r="PG94" s="243"/>
      <c r="PH94" s="243"/>
      <c r="PI94" s="243"/>
      <c r="PJ94" s="243"/>
      <c r="PK94" s="243"/>
      <c r="PL94" s="243"/>
      <c r="PM94" s="243"/>
      <c r="PN94" s="243"/>
      <c r="PO94" s="243"/>
      <c r="PP94" s="243"/>
      <c r="PQ94" s="243"/>
      <c r="PR94" s="243"/>
      <c r="PS94" s="243"/>
      <c r="PT94" s="243"/>
      <c r="PU94" s="243"/>
      <c r="PV94" s="243"/>
      <c r="PW94" s="243"/>
      <c r="PX94" s="243"/>
      <c r="PY94" s="243"/>
      <c r="PZ94" s="243"/>
      <c r="QA94" s="243"/>
      <c r="QB94" s="243"/>
      <c r="QC94" s="243"/>
      <c r="QD94" s="243"/>
      <c r="QE94" s="243"/>
      <c r="QF94" s="243"/>
      <c r="QG94" s="243"/>
      <c r="QH94" s="243"/>
      <c r="QI94" s="243"/>
      <c r="QJ94" s="243"/>
      <c r="QK94" s="243"/>
      <c r="QL94" s="243"/>
      <c r="QM94" s="243"/>
      <c r="QN94" s="243"/>
      <c r="QO94" s="243"/>
      <c r="QP94" s="243"/>
      <c r="QQ94" s="243"/>
      <c r="QR94" s="243"/>
      <c r="QS94" s="243"/>
      <c r="QT94" s="243"/>
      <c r="QU94" s="243"/>
      <c r="QV94" s="243"/>
      <c r="QW94" s="243"/>
      <c r="QX94" s="243"/>
      <c r="QY94" s="243"/>
      <c r="QZ94" s="243"/>
      <c r="RA94" s="243"/>
      <c r="RB94" s="243"/>
      <c r="RC94" s="243"/>
      <c r="RD94" s="243"/>
      <c r="RE94" s="243"/>
      <c r="RF94" s="243"/>
      <c r="RG94" s="243"/>
      <c r="RH94" s="243"/>
      <c r="RI94" s="243"/>
      <c r="RJ94" s="243"/>
      <c r="RK94" s="243"/>
      <c r="RL94" s="243"/>
      <c r="RM94" s="243"/>
      <c r="RN94" s="243"/>
      <c r="RO94" s="243"/>
      <c r="RP94" s="243"/>
      <c r="RQ94" s="243"/>
      <c r="RR94" s="243"/>
      <c r="RS94" s="243"/>
      <c r="RT94" s="243"/>
      <c r="RU94" s="243"/>
      <c r="RV94" s="243"/>
      <c r="RW94" s="243"/>
      <c r="RX94" s="243"/>
      <c r="RY94" s="243"/>
      <c r="RZ94" s="243"/>
      <c r="SA94" s="243"/>
      <c r="SB94" s="243"/>
      <c r="SC94" s="243"/>
      <c r="SD94" s="243"/>
      <c r="SE94" s="243"/>
      <c r="SF94" s="243"/>
      <c r="SG94" s="243"/>
      <c r="SH94" s="243"/>
      <c r="SI94" s="243"/>
      <c r="SJ94" s="243"/>
      <c r="SK94" s="243"/>
      <c r="SL94" s="243"/>
      <c r="SM94" s="243"/>
      <c r="SN94" s="243"/>
      <c r="SO94" s="243"/>
      <c r="SP94" s="243"/>
      <c r="SQ94" s="243"/>
      <c r="SR94" s="243"/>
      <c r="SS94" s="243"/>
      <c r="ST94" s="243"/>
      <c r="SU94" s="243"/>
      <c r="SV94" s="243"/>
      <c r="SW94" s="243"/>
      <c r="SX94" s="243"/>
      <c r="SY94" s="243"/>
      <c r="SZ94" s="243"/>
      <c r="TA94" s="243"/>
      <c r="TB94" s="243"/>
      <c r="TC94" s="243"/>
      <c r="TD94" s="243"/>
      <c r="TE94" s="243"/>
      <c r="TF94" s="243"/>
      <c r="TG94" s="243"/>
      <c r="TH94" s="243"/>
      <c r="TI94" s="243"/>
      <c r="TJ94" s="243"/>
      <c r="TK94" s="243"/>
      <c r="TL94" s="243"/>
      <c r="TM94" s="243"/>
      <c r="TN94" s="243"/>
      <c r="TO94" s="243"/>
      <c r="TP94" s="243"/>
      <c r="TQ94" s="243"/>
      <c r="TR94" s="243"/>
      <c r="TS94" s="243"/>
      <c r="TT94" s="243"/>
      <c r="TU94" s="243"/>
      <c r="TV94" s="243"/>
      <c r="TW94" s="243"/>
      <c r="TX94" s="243"/>
      <c r="TY94" s="243"/>
      <c r="TZ94" s="243"/>
      <c r="UA94" s="243"/>
      <c r="UB94" s="243"/>
      <c r="UC94" s="243"/>
      <c r="UD94" s="243"/>
      <c r="UE94" s="243"/>
      <c r="UF94" s="243"/>
      <c r="UG94" s="243"/>
      <c r="UH94" s="243"/>
      <c r="UI94" s="243"/>
      <c r="UJ94" s="243"/>
      <c r="UK94" s="243"/>
      <c r="UL94" s="243"/>
      <c r="UM94" s="243"/>
      <c r="UN94" s="243"/>
      <c r="UO94" s="243"/>
      <c r="UP94" s="243"/>
      <c r="UQ94" s="243"/>
      <c r="UR94" s="243"/>
      <c r="US94" s="243"/>
      <c r="UT94" s="243"/>
      <c r="UU94" s="243"/>
      <c r="UV94" s="243"/>
      <c r="UW94" s="243"/>
      <c r="UX94" s="243"/>
      <c r="UY94" s="243"/>
      <c r="UZ94" s="243"/>
      <c r="VA94" s="243"/>
      <c r="VB94" s="243"/>
      <c r="VC94" s="243"/>
      <c r="VD94" s="243"/>
      <c r="VE94" s="243"/>
      <c r="VF94" s="243"/>
      <c r="VG94" s="243"/>
      <c r="VH94" s="243"/>
      <c r="VI94" s="243"/>
      <c r="VJ94" s="243"/>
      <c r="VK94" s="243"/>
      <c r="VL94" s="243"/>
      <c r="VM94" s="243"/>
      <c r="VN94" s="243"/>
      <c r="VO94" s="243"/>
      <c r="VP94" s="243"/>
      <c r="VQ94" s="243"/>
      <c r="VR94" s="243"/>
      <c r="VS94" s="243"/>
      <c r="VT94" s="243"/>
      <c r="VU94" s="243"/>
      <c r="VV94" s="243"/>
      <c r="VW94" s="243"/>
      <c r="VX94" s="243"/>
      <c r="VY94" s="243"/>
      <c r="VZ94" s="243"/>
      <c r="WA94" s="243"/>
      <c r="WB94" s="243"/>
      <c r="WC94" s="243"/>
      <c r="WD94" s="243"/>
      <c r="WE94" s="243"/>
      <c r="WF94" s="243"/>
      <c r="WG94" s="243"/>
      <c r="WH94" s="243"/>
      <c r="WI94" s="243"/>
      <c r="WJ94" s="243"/>
      <c r="WK94" s="243"/>
      <c r="WL94" s="243"/>
      <c r="WM94" s="243"/>
      <c r="WN94" s="243"/>
      <c r="WO94" s="243"/>
      <c r="WP94" s="243"/>
      <c r="WQ94" s="243"/>
      <c r="WR94" s="243"/>
      <c r="WS94" s="243"/>
      <c r="WT94" s="243"/>
      <c r="WU94" s="243"/>
      <c r="WV94" s="243"/>
      <c r="WW94" s="243"/>
      <c r="WX94" s="243"/>
      <c r="WY94" s="243"/>
      <c r="WZ94" s="243"/>
      <c r="XA94" s="243"/>
      <c r="XB94" s="243"/>
      <c r="XC94" s="243"/>
      <c r="XD94" s="243"/>
      <c r="XE94" s="243"/>
      <c r="XF94" s="243"/>
      <c r="XG94" s="243"/>
      <c r="XH94" s="243"/>
      <c r="XI94" s="243"/>
      <c r="XJ94" s="243"/>
      <c r="XK94" s="243"/>
      <c r="XL94" s="243"/>
      <c r="XM94" s="243"/>
      <c r="XN94" s="243"/>
      <c r="XO94" s="243"/>
      <c r="XP94" s="243"/>
      <c r="XQ94" s="243"/>
      <c r="XR94" s="243"/>
      <c r="XS94" s="243"/>
      <c r="XT94" s="243"/>
      <c r="XU94" s="243"/>
      <c r="XV94" s="243"/>
      <c r="XW94" s="243"/>
      <c r="XX94" s="243"/>
      <c r="XY94" s="243"/>
      <c r="XZ94" s="243"/>
      <c r="YA94" s="243"/>
      <c r="YB94" s="243"/>
      <c r="YC94" s="243"/>
      <c r="YD94" s="243"/>
      <c r="YE94" s="243"/>
      <c r="YF94" s="243"/>
      <c r="YG94" s="243"/>
      <c r="YH94" s="243"/>
      <c r="YI94" s="243"/>
      <c r="YJ94" s="243"/>
      <c r="YK94" s="243"/>
      <c r="YL94" s="243"/>
      <c r="YM94" s="243"/>
      <c r="YN94" s="243"/>
    </row>
    <row r="95" spans="1:664" ht="30" hidden="1" customHeight="1" outlineLevel="1">
      <c r="A95" s="274" t="s">
        <v>277</v>
      </c>
      <c r="B95" s="344" t="s">
        <v>286</v>
      </c>
      <c r="C95" s="345" t="s">
        <v>287</v>
      </c>
      <c r="D95" s="346"/>
      <c r="E95" s="347"/>
      <c r="F95" s="348"/>
      <c r="G95" s="347">
        <f>+M95</f>
        <v>8.33</v>
      </c>
      <c r="H95" s="349">
        <f>G95*N95</f>
        <v>5025738.9000000004</v>
      </c>
      <c r="I95" s="274"/>
      <c r="J95" s="350"/>
      <c r="K95" s="347"/>
      <c r="L95" s="478"/>
      <c r="M95" s="347">
        <v>8.33</v>
      </c>
      <c r="N95" s="351">
        <v>603330</v>
      </c>
      <c r="O95" s="488">
        <f t="shared" ref="O95:O113" si="25">+N95*M95</f>
        <v>5025738.9000000004</v>
      </c>
      <c r="S95" s="242"/>
      <c r="T95" s="242"/>
      <c r="U95" s="242"/>
      <c r="V95" s="242"/>
      <c r="W95" s="242"/>
      <c r="X95" s="242"/>
      <c r="Y95" s="242"/>
      <c r="Z95" s="242"/>
      <c r="AA95" s="242"/>
      <c r="AB95" s="242"/>
      <c r="AC95" s="242"/>
      <c r="AD95" s="242"/>
      <c r="AE95" s="242"/>
      <c r="AF95" s="242"/>
      <c r="AG95" s="242"/>
    </row>
    <row r="96" spans="1:664" s="353" customFormat="1" ht="32.25" hidden="1" customHeight="1" outlineLevel="1">
      <c r="A96" s="274" t="s">
        <v>278</v>
      </c>
      <c r="B96" s="344" t="s">
        <v>288</v>
      </c>
      <c r="C96" s="345" t="s">
        <v>289</v>
      </c>
      <c r="D96" s="264"/>
      <c r="E96" s="271"/>
      <c r="F96" s="272"/>
      <c r="G96" s="347">
        <f t="shared" ref="G96:G114" si="26">+M96</f>
        <v>3</v>
      </c>
      <c r="H96" s="349">
        <f t="shared" ref="H96:H113" si="27">G96*N96</f>
        <v>25192407</v>
      </c>
      <c r="I96" s="347"/>
      <c r="J96" s="275"/>
      <c r="K96" s="274"/>
      <c r="L96" s="471"/>
      <c r="M96" s="347">
        <v>3</v>
      </c>
      <c r="N96" s="514">
        <v>8397469</v>
      </c>
      <c r="O96" s="488">
        <f t="shared" si="25"/>
        <v>25192407</v>
      </c>
      <c r="P96"/>
      <c r="Q96"/>
      <c r="R96"/>
    </row>
    <row r="97" spans="1:18" s="353" customFormat="1" ht="96.75" hidden="1" customHeight="1" outlineLevel="1">
      <c r="A97" s="274" t="s">
        <v>279</v>
      </c>
      <c r="B97" s="344" t="s">
        <v>315</v>
      </c>
      <c r="C97" s="345" t="s">
        <v>296</v>
      </c>
      <c r="D97" s="264"/>
      <c r="E97" s="271"/>
      <c r="F97" s="272"/>
      <c r="G97" s="347">
        <f t="shared" si="26"/>
        <v>502</v>
      </c>
      <c r="H97" s="349">
        <f t="shared" si="27"/>
        <v>56379118</v>
      </c>
      <c r="I97" s="347"/>
      <c r="J97" s="275"/>
      <c r="K97" s="274"/>
      <c r="L97" s="471"/>
      <c r="M97" s="347">
        <v>502</v>
      </c>
      <c r="N97" s="352">
        <v>112309</v>
      </c>
      <c r="O97" s="488">
        <f t="shared" si="25"/>
        <v>56379118</v>
      </c>
      <c r="P97"/>
      <c r="Q97"/>
      <c r="R97"/>
    </row>
    <row r="98" spans="1:18" s="353" customFormat="1" ht="42" hidden="1" customHeight="1" outlineLevel="1">
      <c r="A98" s="274" t="s">
        <v>275</v>
      </c>
      <c r="B98" s="354" t="s">
        <v>316</v>
      </c>
      <c r="C98" s="345" t="s">
        <v>276</v>
      </c>
      <c r="D98" s="264"/>
      <c r="E98" s="355"/>
      <c r="F98" s="272"/>
      <c r="G98" s="347">
        <f t="shared" si="26"/>
        <v>0</v>
      </c>
      <c r="H98" s="349">
        <f t="shared" si="27"/>
        <v>0</v>
      </c>
      <c r="I98" s="347"/>
      <c r="J98" s="275"/>
      <c r="K98" s="274"/>
      <c r="L98" s="471"/>
      <c r="M98" s="347">
        <v>0</v>
      </c>
      <c r="N98" s="352">
        <v>0</v>
      </c>
      <c r="O98" s="488">
        <f t="shared" si="25"/>
        <v>0</v>
      </c>
      <c r="P98"/>
      <c r="Q98"/>
      <c r="R98"/>
    </row>
    <row r="99" spans="1:18" s="353" customFormat="1" ht="42.75" hidden="1" customHeight="1" outlineLevel="1">
      <c r="A99" s="274" t="s">
        <v>280</v>
      </c>
      <c r="B99" s="354" t="s">
        <v>317</v>
      </c>
      <c r="C99" s="345" t="s">
        <v>294</v>
      </c>
      <c r="D99" s="264"/>
      <c r="E99" s="355"/>
      <c r="F99" s="272"/>
      <c r="G99" s="347">
        <f t="shared" si="26"/>
        <v>220.48</v>
      </c>
      <c r="H99" s="349">
        <f t="shared" si="27"/>
        <v>5859917.4399999995</v>
      </c>
      <c r="I99" s="347"/>
      <c r="J99" s="275"/>
      <c r="K99" s="274"/>
      <c r="L99" s="471"/>
      <c r="M99" s="347">
        <v>220.48</v>
      </c>
      <c r="N99" s="352">
        <v>26578</v>
      </c>
      <c r="O99" s="488">
        <f t="shared" si="25"/>
        <v>5859917.4399999995</v>
      </c>
      <c r="P99"/>
      <c r="Q99"/>
      <c r="R99"/>
    </row>
    <row r="100" spans="1:18" s="353" customFormat="1" ht="108.75" hidden="1" customHeight="1" outlineLevel="1">
      <c r="A100" s="274" t="s">
        <v>281</v>
      </c>
      <c r="B100" s="354" t="s">
        <v>318</v>
      </c>
      <c r="C100" s="345" t="s">
        <v>295</v>
      </c>
      <c r="D100" s="264"/>
      <c r="E100" s="355"/>
      <c r="F100" s="272"/>
      <c r="G100" s="347">
        <f t="shared" si="26"/>
        <v>1</v>
      </c>
      <c r="H100" s="349">
        <f t="shared" si="27"/>
        <v>8082922</v>
      </c>
      <c r="I100" s="347"/>
      <c r="J100" s="275"/>
      <c r="K100" s="274"/>
      <c r="L100" s="471"/>
      <c r="M100" s="347">
        <v>1</v>
      </c>
      <c r="N100" s="352">
        <v>8082922</v>
      </c>
      <c r="O100" s="488">
        <f t="shared" si="25"/>
        <v>8082922</v>
      </c>
      <c r="P100"/>
      <c r="Q100"/>
      <c r="R100"/>
    </row>
    <row r="101" spans="1:18" s="353" customFormat="1" ht="27" hidden="1" customHeight="1" outlineLevel="1">
      <c r="A101" s="274" t="s">
        <v>282</v>
      </c>
      <c r="B101" s="354" t="s">
        <v>319</v>
      </c>
      <c r="C101" s="345" t="s">
        <v>295</v>
      </c>
      <c r="D101" s="264"/>
      <c r="E101" s="355"/>
      <c r="F101" s="272"/>
      <c r="G101" s="347">
        <f t="shared" si="26"/>
        <v>8</v>
      </c>
      <c r="H101" s="349">
        <f t="shared" si="27"/>
        <v>144504</v>
      </c>
      <c r="I101" s="347"/>
      <c r="J101" s="275"/>
      <c r="K101" s="274"/>
      <c r="L101" s="471"/>
      <c r="M101" s="347">
        <v>8</v>
      </c>
      <c r="N101" s="352">
        <v>18063</v>
      </c>
      <c r="O101" s="488">
        <f t="shared" si="25"/>
        <v>144504</v>
      </c>
      <c r="P101"/>
      <c r="Q101"/>
      <c r="R101"/>
    </row>
    <row r="102" spans="1:18" s="353" customFormat="1" ht="51" hidden="1" customHeight="1" outlineLevel="1">
      <c r="A102" s="274" t="s">
        <v>283</v>
      </c>
      <c r="B102" s="354" t="s">
        <v>320</v>
      </c>
      <c r="C102" s="345" t="s">
        <v>295</v>
      </c>
      <c r="D102" s="264"/>
      <c r="E102" s="355"/>
      <c r="F102" s="272"/>
      <c r="G102" s="347">
        <f t="shared" si="26"/>
        <v>8</v>
      </c>
      <c r="H102" s="349">
        <f t="shared" si="27"/>
        <v>3404256</v>
      </c>
      <c r="I102" s="347"/>
      <c r="J102" s="275"/>
      <c r="K102" s="274"/>
      <c r="L102" s="471"/>
      <c r="M102" s="347">
        <v>8</v>
      </c>
      <c r="N102" s="352">
        <v>425532</v>
      </c>
      <c r="O102" s="488">
        <f t="shared" si="25"/>
        <v>3404256</v>
      </c>
      <c r="P102"/>
      <c r="Q102"/>
      <c r="R102"/>
    </row>
    <row r="103" spans="1:18" s="353" customFormat="1" ht="38.25" hidden="1" customHeight="1" outlineLevel="1">
      <c r="A103" s="274" t="s">
        <v>284</v>
      </c>
      <c r="B103" s="354" t="s">
        <v>330</v>
      </c>
      <c r="C103" s="345" t="s">
        <v>295</v>
      </c>
      <c r="D103" s="264"/>
      <c r="E103" s="355"/>
      <c r="F103" s="272"/>
      <c r="G103" s="347">
        <f t="shared" si="26"/>
        <v>4</v>
      </c>
      <c r="H103" s="349">
        <f t="shared" si="27"/>
        <v>3134684</v>
      </c>
      <c r="I103" s="347"/>
      <c r="J103" s="275"/>
      <c r="K103" s="274"/>
      <c r="L103" s="471"/>
      <c r="M103" s="347">
        <v>4</v>
      </c>
      <c r="N103" s="352">
        <v>783671</v>
      </c>
      <c r="O103" s="488">
        <f t="shared" si="25"/>
        <v>3134684</v>
      </c>
      <c r="P103"/>
      <c r="Q103"/>
      <c r="R103"/>
    </row>
    <row r="104" spans="1:18" s="353" customFormat="1" ht="28.5" hidden="1" customHeight="1" outlineLevel="1">
      <c r="A104" s="274" t="s">
        <v>285</v>
      </c>
      <c r="B104" s="354" t="s">
        <v>331</v>
      </c>
      <c r="C104" s="345" t="s">
        <v>332</v>
      </c>
      <c r="D104" s="264"/>
      <c r="E104" s="355"/>
      <c r="F104" s="272"/>
      <c r="G104" s="347">
        <f t="shared" si="26"/>
        <v>5</v>
      </c>
      <c r="H104" s="349">
        <f t="shared" si="27"/>
        <v>20915100</v>
      </c>
      <c r="I104" s="347"/>
      <c r="J104" s="275"/>
      <c r="K104" s="274"/>
      <c r="L104" s="471"/>
      <c r="M104" s="347">
        <v>5</v>
      </c>
      <c r="N104" s="352">
        <v>4183020</v>
      </c>
      <c r="O104" s="488">
        <f t="shared" si="25"/>
        <v>20915100</v>
      </c>
      <c r="P104"/>
      <c r="Q104"/>
      <c r="R104"/>
    </row>
    <row r="105" spans="1:18" s="353" customFormat="1" ht="64.5" hidden="1" customHeight="1" outlineLevel="1">
      <c r="A105" s="274" t="s">
        <v>321</v>
      </c>
      <c r="B105" s="354" t="s">
        <v>333</v>
      </c>
      <c r="C105" s="345" t="s">
        <v>334</v>
      </c>
      <c r="D105" s="264"/>
      <c r="E105" s="355"/>
      <c r="F105" s="272"/>
      <c r="G105" s="347">
        <f t="shared" si="26"/>
        <v>6662</v>
      </c>
      <c r="H105" s="349">
        <f t="shared" si="27"/>
        <v>212890872</v>
      </c>
      <c r="I105" s="347"/>
      <c r="J105" s="275"/>
      <c r="K105" s="274"/>
      <c r="L105" s="471"/>
      <c r="M105" s="347">
        <v>6662</v>
      </c>
      <c r="N105" s="352">
        <v>31956</v>
      </c>
      <c r="O105" s="488">
        <f t="shared" si="25"/>
        <v>212890872</v>
      </c>
      <c r="P105"/>
      <c r="Q105"/>
      <c r="R105"/>
    </row>
    <row r="106" spans="1:18" s="353" customFormat="1" ht="152.25" hidden="1" customHeight="1" outlineLevel="1">
      <c r="A106" s="274" t="s">
        <v>322</v>
      </c>
      <c r="B106" s="354" t="s">
        <v>335</v>
      </c>
      <c r="C106" s="345" t="s">
        <v>336</v>
      </c>
      <c r="D106" s="264"/>
      <c r="E106" s="355"/>
      <c r="F106" s="272"/>
      <c r="G106" s="347">
        <f t="shared" si="26"/>
        <v>2600</v>
      </c>
      <c r="H106" s="349">
        <f t="shared" si="27"/>
        <v>411824400</v>
      </c>
      <c r="I106" s="347"/>
      <c r="J106" s="275"/>
      <c r="K106" s="274"/>
      <c r="L106" s="471"/>
      <c r="M106" s="347">
        <v>2600</v>
      </c>
      <c r="N106" s="352">
        <v>158394</v>
      </c>
      <c r="O106" s="488">
        <f t="shared" si="25"/>
        <v>411824400</v>
      </c>
      <c r="P106"/>
      <c r="Q106"/>
      <c r="R106"/>
    </row>
    <row r="107" spans="1:18" s="353" customFormat="1" ht="22.5" hidden="1" outlineLevel="1">
      <c r="A107" s="274" t="s">
        <v>323</v>
      </c>
      <c r="B107" s="354" t="s">
        <v>470</v>
      </c>
      <c r="C107" s="345" t="s">
        <v>287</v>
      </c>
      <c r="D107" s="264"/>
      <c r="E107" s="355"/>
      <c r="F107" s="272"/>
      <c r="G107" s="347">
        <f t="shared" si="26"/>
        <v>0</v>
      </c>
      <c r="H107" s="349">
        <f t="shared" si="27"/>
        <v>0</v>
      </c>
      <c r="I107" s="347"/>
      <c r="J107" s="275"/>
      <c r="K107" s="274"/>
      <c r="L107" s="471"/>
      <c r="M107" s="347">
        <v>0</v>
      </c>
      <c r="N107" s="352">
        <v>530000</v>
      </c>
      <c r="O107" s="488">
        <f t="shared" si="25"/>
        <v>0</v>
      </c>
      <c r="P107"/>
      <c r="Q107"/>
      <c r="R107"/>
    </row>
    <row r="108" spans="1:18" s="353" customFormat="1" ht="12.75" hidden="1" outlineLevel="1">
      <c r="A108" s="274" t="s">
        <v>324</v>
      </c>
      <c r="B108" s="354" t="s">
        <v>338</v>
      </c>
      <c r="C108" s="345" t="s">
        <v>287</v>
      </c>
      <c r="D108" s="264"/>
      <c r="E108" s="355"/>
      <c r="F108" s="272"/>
      <c r="G108" s="347">
        <f t="shared" si="26"/>
        <v>0</v>
      </c>
      <c r="H108" s="349">
        <f t="shared" si="27"/>
        <v>0</v>
      </c>
      <c r="I108" s="347"/>
      <c r="J108" s="275"/>
      <c r="K108" s="274"/>
      <c r="L108" s="471"/>
      <c r="M108" s="347">
        <v>0</v>
      </c>
      <c r="N108" s="352"/>
      <c r="O108" s="488">
        <f t="shared" si="25"/>
        <v>0</v>
      </c>
      <c r="P108"/>
      <c r="Q108"/>
      <c r="R108"/>
    </row>
    <row r="109" spans="1:18" s="353" customFormat="1" ht="22.5" hidden="1" outlineLevel="1">
      <c r="A109" s="274" t="s">
        <v>325</v>
      </c>
      <c r="B109" s="354" t="s">
        <v>339</v>
      </c>
      <c r="C109" s="345" t="s">
        <v>336</v>
      </c>
      <c r="D109" s="264"/>
      <c r="E109" s="355"/>
      <c r="F109" s="272"/>
      <c r="G109" s="347">
        <f t="shared" si="26"/>
        <v>0</v>
      </c>
      <c r="H109" s="349">
        <f t="shared" si="27"/>
        <v>0</v>
      </c>
      <c r="I109" s="347"/>
      <c r="J109" s="275"/>
      <c r="K109" s="274"/>
      <c r="L109" s="471"/>
      <c r="M109" s="347"/>
      <c r="N109" s="352">
        <v>0</v>
      </c>
      <c r="O109" s="488">
        <f t="shared" si="25"/>
        <v>0</v>
      </c>
      <c r="P109"/>
      <c r="Q109"/>
      <c r="R109"/>
    </row>
    <row r="110" spans="1:18" s="353" customFormat="1" ht="22.5" hidden="1" outlineLevel="1">
      <c r="A110" s="274" t="s">
        <v>326</v>
      </c>
      <c r="B110" s="354" t="s">
        <v>340</v>
      </c>
      <c r="C110" s="345" t="s">
        <v>336</v>
      </c>
      <c r="D110" s="264"/>
      <c r="E110" s="355"/>
      <c r="F110" s="272"/>
      <c r="G110" s="347">
        <f t="shared" si="26"/>
        <v>0</v>
      </c>
      <c r="H110" s="349">
        <f t="shared" si="27"/>
        <v>0</v>
      </c>
      <c r="I110" s="347"/>
      <c r="J110" s="275"/>
      <c r="K110" s="274"/>
      <c r="L110" s="471"/>
      <c r="M110" s="347">
        <v>0</v>
      </c>
      <c r="N110" s="352">
        <v>31966</v>
      </c>
      <c r="O110" s="488">
        <f t="shared" si="25"/>
        <v>0</v>
      </c>
      <c r="P110"/>
      <c r="Q110"/>
      <c r="R110"/>
    </row>
    <row r="111" spans="1:18" s="353" customFormat="1" ht="22.5" hidden="1" outlineLevel="1">
      <c r="A111" s="274" t="s">
        <v>327</v>
      </c>
      <c r="B111" s="354" t="s">
        <v>341</v>
      </c>
      <c r="C111" s="345" t="s">
        <v>336</v>
      </c>
      <c r="D111" s="264"/>
      <c r="E111" s="355"/>
      <c r="F111" s="272"/>
      <c r="G111" s="347">
        <f t="shared" si="26"/>
        <v>650</v>
      </c>
      <c r="H111" s="349">
        <f t="shared" si="27"/>
        <v>52230750</v>
      </c>
      <c r="I111" s="347"/>
      <c r="J111" s="275"/>
      <c r="K111" s="274"/>
      <c r="L111" s="471"/>
      <c r="M111" s="347">
        <v>650</v>
      </c>
      <c r="N111" s="352">
        <v>80355</v>
      </c>
      <c r="O111" s="488">
        <f t="shared" si="25"/>
        <v>52230750</v>
      </c>
      <c r="P111"/>
      <c r="Q111"/>
      <c r="R111"/>
    </row>
    <row r="112" spans="1:18" s="353" customFormat="1" ht="22.5" hidden="1" outlineLevel="1">
      <c r="A112" s="274" t="s">
        <v>328</v>
      </c>
      <c r="B112" s="354" t="s">
        <v>344</v>
      </c>
      <c r="C112" s="345" t="s">
        <v>332</v>
      </c>
      <c r="D112" s="264"/>
      <c r="E112" s="355"/>
      <c r="F112" s="272"/>
      <c r="G112" s="347">
        <f t="shared" si="26"/>
        <v>3</v>
      </c>
      <c r="H112" s="349">
        <f t="shared" si="27"/>
        <v>58500000</v>
      </c>
      <c r="I112" s="347"/>
      <c r="J112" s="275"/>
      <c r="K112" s="274"/>
      <c r="L112" s="471"/>
      <c r="M112" s="347">
        <v>3</v>
      </c>
      <c r="N112" s="352">
        <v>19500000</v>
      </c>
      <c r="O112" s="488">
        <f t="shared" si="25"/>
        <v>58500000</v>
      </c>
      <c r="P112"/>
      <c r="Q112"/>
      <c r="R112"/>
    </row>
    <row r="113" spans="1:664" s="353" customFormat="1" ht="22.5" hidden="1" outlineLevel="1">
      <c r="A113" s="274" t="s">
        <v>329</v>
      </c>
      <c r="B113" s="354" t="s">
        <v>342</v>
      </c>
      <c r="C113" s="345" t="s">
        <v>343</v>
      </c>
      <c r="D113" s="264"/>
      <c r="E113" s="355"/>
      <c r="F113" s="272"/>
      <c r="G113" s="347">
        <f t="shared" si="26"/>
        <v>0</v>
      </c>
      <c r="H113" s="349">
        <f t="shared" si="27"/>
        <v>0</v>
      </c>
      <c r="I113" s="347"/>
      <c r="J113" s="275"/>
      <c r="K113" s="274"/>
      <c r="L113" s="471"/>
      <c r="M113" s="347">
        <v>0</v>
      </c>
      <c r="N113" s="352">
        <v>0</v>
      </c>
      <c r="O113" s="488">
        <f t="shared" si="25"/>
        <v>0</v>
      </c>
      <c r="P113"/>
      <c r="Q113"/>
      <c r="R113"/>
    </row>
    <row r="114" spans="1:664" s="353" customFormat="1" ht="33.75" hidden="1" outlineLevel="1">
      <c r="A114" s="274" t="s">
        <v>728</v>
      </c>
      <c r="B114" s="354" t="s">
        <v>729</v>
      </c>
      <c r="C114" s="345" t="s">
        <v>731</v>
      </c>
      <c r="D114" s="264"/>
      <c r="E114" s="355"/>
      <c r="F114" s="272"/>
      <c r="G114" s="347">
        <f t="shared" si="26"/>
        <v>1700</v>
      </c>
      <c r="H114" s="349">
        <f t="shared" ref="H114" si="28">G114*N114</f>
        <v>462598900</v>
      </c>
      <c r="I114" s="347"/>
      <c r="J114" s="275"/>
      <c r="K114" s="274"/>
      <c r="L114" s="471"/>
      <c r="M114" s="347">
        <v>1700</v>
      </c>
      <c r="N114" s="352">
        <v>272117</v>
      </c>
      <c r="O114" s="488">
        <f t="shared" ref="O114" si="29">+N114*M114</f>
        <v>462598900</v>
      </c>
      <c r="P114"/>
      <c r="Q114"/>
      <c r="R114"/>
    </row>
    <row r="115" spans="1:664" s="353" customFormat="1" ht="22.5" hidden="1" outlineLevel="1">
      <c r="A115" s="274" t="s">
        <v>738</v>
      </c>
      <c r="B115" s="354" t="s">
        <v>742</v>
      </c>
      <c r="C115" s="345" t="s">
        <v>287</v>
      </c>
      <c r="D115" s="264"/>
      <c r="E115" s="355"/>
      <c r="F115" s="272"/>
      <c r="G115" s="347">
        <f t="shared" ref="G115:G118" si="30">+M115</f>
        <v>480</v>
      </c>
      <c r="H115" s="349">
        <f t="shared" ref="H115:H118" si="31">G115*N115</f>
        <v>82800000</v>
      </c>
      <c r="I115" s="347"/>
      <c r="J115" s="275"/>
      <c r="K115" s="274"/>
      <c r="L115" s="471"/>
      <c r="M115" s="347">
        <v>480</v>
      </c>
      <c r="N115" s="352">
        <v>172500</v>
      </c>
      <c r="O115" s="488">
        <f t="shared" ref="O115:O118" si="32">+N115*M115</f>
        <v>82800000</v>
      </c>
      <c r="P115"/>
      <c r="Q115"/>
      <c r="R115"/>
    </row>
    <row r="116" spans="1:664" s="353" customFormat="1" ht="22.5" hidden="1" outlineLevel="1">
      <c r="A116" s="274" t="s">
        <v>739</v>
      </c>
      <c r="B116" s="354" t="s">
        <v>743</v>
      </c>
      <c r="C116" s="345" t="s">
        <v>287</v>
      </c>
      <c r="D116" s="264"/>
      <c r="E116" s="355"/>
      <c r="F116" s="272"/>
      <c r="G116" s="347">
        <f t="shared" si="30"/>
        <v>480</v>
      </c>
      <c r="H116" s="349">
        <f t="shared" si="31"/>
        <v>66000000</v>
      </c>
      <c r="I116" s="347"/>
      <c r="J116" s="275"/>
      <c r="K116" s="274"/>
      <c r="L116" s="471"/>
      <c r="M116" s="347">
        <v>480</v>
      </c>
      <c r="N116" s="352">
        <v>137500</v>
      </c>
      <c r="O116" s="488">
        <f t="shared" si="32"/>
        <v>66000000</v>
      </c>
      <c r="P116"/>
      <c r="Q116"/>
      <c r="R116"/>
    </row>
    <row r="117" spans="1:664" s="353" customFormat="1" ht="22.5" hidden="1" outlineLevel="1">
      <c r="A117" s="274" t="s">
        <v>740</v>
      </c>
      <c r="B117" s="354" t="s">
        <v>744</v>
      </c>
      <c r="C117" s="345" t="s">
        <v>287</v>
      </c>
      <c r="D117" s="264"/>
      <c r="E117" s="355"/>
      <c r="F117" s="272"/>
      <c r="G117" s="347">
        <f t="shared" si="30"/>
        <v>480</v>
      </c>
      <c r="H117" s="349">
        <f t="shared" si="31"/>
        <v>54000000</v>
      </c>
      <c r="I117" s="347"/>
      <c r="J117" s="275"/>
      <c r="K117" s="274"/>
      <c r="L117" s="471"/>
      <c r="M117" s="347">
        <v>480</v>
      </c>
      <c r="N117" s="352">
        <v>112500</v>
      </c>
      <c r="O117" s="488">
        <f t="shared" si="32"/>
        <v>54000000</v>
      </c>
      <c r="P117"/>
      <c r="Q117"/>
      <c r="R117"/>
    </row>
    <row r="118" spans="1:664" s="353" customFormat="1" ht="22.5" hidden="1" outlineLevel="1">
      <c r="A118" s="274" t="s">
        <v>741</v>
      </c>
      <c r="B118" s="354" t="s">
        <v>745</v>
      </c>
      <c r="C118" s="345" t="s">
        <v>287</v>
      </c>
      <c r="D118" s="264"/>
      <c r="E118" s="355"/>
      <c r="F118" s="272"/>
      <c r="G118" s="347">
        <f t="shared" si="30"/>
        <v>480</v>
      </c>
      <c r="H118" s="349">
        <f t="shared" si="31"/>
        <v>54000000</v>
      </c>
      <c r="I118" s="347"/>
      <c r="J118" s="275"/>
      <c r="K118" s="274"/>
      <c r="L118" s="471"/>
      <c r="M118" s="347">
        <v>480</v>
      </c>
      <c r="N118" s="352">
        <v>112500</v>
      </c>
      <c r="O118" s="488">
        <f t="shared" si="32"/>
        <v>54000000</v>
      </c>
      <c r="P118"/>
      <c r="Q118"/>
      <c r="R118"/>
    </row>
    <row r="119" spans="1:664" s="343" customFormat="1" ht="13.5" hidden="1" collapsed="1" thickBot="1">
      <c r="A119" s="332"/>
      <c r="B119" s="333" t="s">
        <v>273</v>
      </c>
      <c r="C119" s="334"/>
      <c r="D119" s="335"/>
      <c r="E119" s="336"/>
      <c r="F119" s="337"/>
      <c r="G119" s="338"/>
      <c r="H119" s="332"/>
      <c r="I119" s="339"/>
      <c r="J119" s="340"/>
      <c r="K119" s="340"/>
      <c r="L119" s="477"/>
      <c r="M119" s="341"/>
      <c r="N119" s="342"/>
      <c r="O119" s="487"/>
      <c r="P119"/>
      <c r="Q119"/>
      <c r="R119"/>
      <c r="S119" s="242"/>
      <c r="T119" s="242"/>
      <c r="U119" s="242"/>
      <c r="V119" s="242"/>
      <c r="W119" s="242"/>
      <c r="X119" s="242"/>
      <c r="Y119" s="242"/>
      <c r="Z119" s="242"/>
      <c r="AA119" s="242"/>
      <c r="AB119" s="242"/>
      <c r="AC119" s="242"/>
      <c r="AD119" s="242"/>
      <c r="AE119" s="242"/>
      <c r="AF119" s="242"/>
      <c r="AG119" s="242"/>
      <c r="AH119" s="243"/>
      <c r="AI119" s="243"/>
      <c r="AJ119" s="243"/>
      <c r="AK119" s="243"/>
      <c r="AL119" s="243"/>
      <c r="AM119" s="243"/>
      <c r="AN119" s="243"/>
      <c r="AO119" s="243"/>
      <c r="AP119" s="243"/>
      <c r="AQ119" s="243"/>
      <c r="AR119" s="243"/>
      <c r="AS119" s="243"/>
      <c r="AT119" s="243"/>
      <c r="AU119" s="243"/>
      <c r="AV119" s="243"/>
      <c r="AW119" s="243"/>
      <c r="AX119" s="243"/>
      <c r="AY119" s="243"/>
      <c r="AZ119" s="243"/>
      <c r="BA119" s="243"/>
      <c r="BB119" s="243"/>
      <c r="BC119" s="243"/>
      <c r="BD119" s="243"/>
      <c r="BE119" s="243"/>
      <c r="BF119" s="243"/>
      <c r="BG119" s="243"/>
      <c r="BH119" s="243"/>
      <c r="BI119" s="243"/>
      <c r="BJ119" s="243"/>
      <c r="BK119" s="243"/>
      <c r="BL119" s="243"/>
      <c r="BM119" s="243"/>
      <c r="BN119" s="243"/>
      <c r="BO119" s="243"/>
      <c r="BP119" s="243"/>
      <c r="BQ119" s="243"/>
      <c r="BR119" s="243"/>
      <c r="BS119" s="243"/>
      <c r="BT119" s="243"/>
      <c r="BU119" s="243"/>
      <c r="BV119" s="243"/>
      <c r="BW119" s="243"/>
      <c r="BX119" s="243"/>
      <c r="BY119" s="243"/>
      <c r="BZ119" s="243"/>
      <c r="CA119" s="243"/>
      <c r="CB119" s="243"/>
      <c r="CC119" s="243"/>
      <c r="CD119" s="243"/>
      <c r="CE119" s="243"/>
      <c r="CF119" s="243"/>
      <c r="CG119" s="243"/>
      <c r="CH119" s="243"/>
      <c r="CI119" s="243"/>
      <c r="CJ119" s="243"/>
      <c r="CK119" s="243"/>
      <c r="CL119" s="243"/>
      <c r="CM119" s="243"/>
      <c r="CN119" s="243"/>
      <c r="CO119" s="243"/>
      <c r="CP119" s="243"/>
      <c r="CQ119" s="243"/>
      <c r="CR119" s="243"/>
      <c r="CS119" s="243"/>
      <c r="CT119" s="243"/>
      <c r="CU119" s="243"/>
      <c r="CV119" s="243"/>
      <c r="CW119" s="243"/>
      <c r="CX119" s="243"/>
      <c r="CY119" s="243"/>
      <c r="CZ119" s="243"/>
      <c r="DA119" s="243"/>
      <c r="DB119" s="243"/>
      <c r="DC119" s="243"/>
      <c r="DD119" s="243"/>
      <c r="DE119" s="243"/>
      <c r="DF119" s="243"/>
      <c r="DG119" s="243"/>
      <c r="DH119" s="243"/>
      <c r="DI119" s="243"/>
      <c r="DJ119" s="243"/>
      <c r="DK119" s="243"/>
      <c r="DL119" s="243"/>
      <c r="DM119" s="243"/>
      <c r="DN119" s="243"/>
      <c r="DO119" s="243"/>
      <c r="DP119" s="243"/>
      <c r="DQ119" s="243"/>
      <c r="DR119" s="243"/>
      <c r="DS119" s="243"/>
      <c r="DT119" s="243"/>
      <c r="DU119" s="243"/>
      <c r="DV119" s="243"/>
      <c r="DW119" s="243"/>
      <c r="DX119" s="243"/>
      <c r="DY119" s="243"/>
      <c r="DZ119" s="243"/>
      <c r="EA119" s="243"/>
      <c r="EB119" s="243"/>
      <c r="EC119" s="243"/>
      <c r="ED119" s="243"/>
      <c r="EE119" s="243"/>
      <c r="EF119" s="243"/>
      <c r="EG119" s="243"/>
      <c r="EH119" s="243"/>
      <c r="EI119" s="243"/>
      <c r="EJ119" s="243"/>
      <c r="EK119" s="243"/>
      <c r="EL119" s="243"/>
      <c r="EM119" s="243"/>
      <c r="EN119" s="243"/>
      <c r="EO119" s="243"/>
      <c r="EP119" s="243"/>
      <c r="EQ119" s="243"/>
      <c r="ER119" s="243"/>
      <c r="ES119" s="243"/>
      <c r="ET119" s="243"/>
      <c r="EU119" s="243"/>
      <c r="EV119" s="243"/>
      <c r="EW119" s="243"/>
      <c r="EX119" s="243"/>
      <c r="EY119" s="243"/>
      <c r="EZ119" s="243"/>
      <c r="FA119" s="243"/>
      <c r="FB119" s="243"/>
      <c r="FC119" s="243"/>
      <c r="FD119" s="243"/>
      <c r="FE119" s="243"/>
      <c r="FF119" s="243"/>
      <c r="FG119" s="243"/>
      <c r="FH119" s="243"/>
      <c r="FI119" s="243"/>
      <c r="FJ119" s="243"/>
      <c r="FK119" s="243"/>
      <c r="FL119" s="243"/>
      <c r="FM119" s="243"/>
      <c r="FN119" s="243"/>
      <c r="FO119" s="243"/>
      <c r="FP119" s="243"/>
      <c r="FQ119" s="243"/>
      <c r="FR119" s="243"/>
      <c r="FS119" s="243"/>
      <c r="FT119" s="243"/>
      <c r="FU119" s="243"/>
      <c r="FV119" s="243"/>
      <c r="FW119" s="243"/>
      <c r="FX119" s="243"/>
      <c r="FY119" s="243"/>
      <c r="FZ119" s="243"/>
      <c r="GA119" s="243"/>
      <c r="GB119" s="243"/>
      <c r="GC119" s="243"/>
      <c r="GD119" s="243"/>
      <c r="GE119" s="243"/>
      <c r="GF119" s="243"/>
      <c r="GG119" s="243"/>
      <c r="GH119" s="243"/>
      <c r="GI119" s="243"/>
      <c r="GJ119" s="243"/>
      <c r="GK119" s="243"/>
      <c r="GL119" s="243"/>
      <c r="GM119" s="243"/>
      <c r="GN119" s="243"/>
      <c r="GO119" s="243"/>
      <c r="GP119" s="243"/>
      <c r="GQ119" s="243"/>
      <c r="GR119" s="243"/>
      <c r="GS119" s="243"/>
      <c r="GT119" s="243"/>
      <c r="GU119" s="243"/>
      <c r="GV119" s="243"/>
      <c r="GW119" s="243"/>
      <c r="GX119" s="243"/>
      <c r="GY119" s="243"/>
      <c r="GZ119" s="243"/>
      <c r="HA119" s="243"/>
      <c r="HB119" s="243"/>
      <c r="HC119" s="243"/>
      <c r="HD119" s="243"/>
      <c r="HE119" s="243"/>
      <c r="HF119" s="243"/>
      <c r="HG119" s="243"/>
      <c r="HH119" s="243"/>
      <c r="HI119" s="243"/>
      <c r="HJ119" s="243"/>
      <c r="HK119" s="243"/>
      <c r="HL119" s="243"/>
      <c r="HM119" s="243"/>
      <c r="HN119" s="243"/>
      <c r="HO119" s="243"/>
      <c r="HP119" s="243"/>
      <c r="HQ119" s="243"/>
      <c r="HR119" s="243"/>
      <c r="HS119" s="243"/>
      <c r="HT119" s="243"/>
      <c r="HU119" s="243"/>
      <c r="HV119" s="243"/>
      <c r="HW119" s="243"/>
      <c r="HX119" s="243"/>
      <c r="HY119" s="243"/>
      <c r="HZ119" s="243"/>
      <c r="IA119" s="243"/>
      <c r="IB119" s="243"/>
      <c r="IC119" s="243"/>
      <c r="ID119" s="243"/>
      <c r="IE119" s="243"/>
      <c r="IF119" s="243"/>
      <c r="IG119" s="243"/>
      <c r="IH119" s="243"/>
      <c r="II119" s="243"/>
      <c r="IJ119" s="243"/>
      <c r="IK119" s="243"/>
      <c r="IL119" s="243"/>
      <c r="IM119" s="243"/>
      <c r="IN119" s="243"/>
      <c r="IO119" s="243"/>
      <c r="IP119" s="243"/>
      <c r="IQ119" s="243"/>
      <c r="IR119" s="243"/>
      <c r="IS119" s="243"/>
      <c r="IT119" s="243"/>
      <c r="IU119" s="243"/>
      <c r="IV119" s="243"/>
      <c r="IW119" s="243"/>
      <c r="IX119" s="243"/>
      <c r="IY119" s="243"/>
      <c r="IZ119" s="243"/>
      <c r="JA119" s="243"/>
      <c r="JB119" s="243"/>
      <c r="JC119" s="243"/>
      <c r="JD119" s="243"/>
      <c r="JE119" s="243"/>
      <c r="JF119" s="243"/>
      <c r="JG119" s="243"/>
      <c r="JH119" s="243"/>
      <c r="JI119" s="243"/>
      <c r="JJ119" s="243"/>
      <c r="JK119" s="243"/>
      <c r="JL119" s="243"/>
      <c r="JM119" s="243"/>
      <c r="JN119" s="243"/>
      <c r="JO119" s="243"/>
      <c r="JP119" s="243"/>
      <c r="JQ119" s="243"/>
      <c r="JR119" s="243"/>
      <c r="JS119" s="243"/>
      <c r="JT119" s="243"/>
      <c r="JU119" s="243"/>
      <c r="JV119" s="243"/>
      <c r="JW119" s="243"/>
      <c r="JX119" s="243"/>
      <c r="JY119" s="243"/>
      <c r="JZ119" s="243"/>
      <c r="KA119" s="243"/>
      <c r="KB119" s="243"/>
      <c r="KC119" s="243"/>
      <c r="KD119" s="243"/>
      <c r="KE119" s="243"/>
      <c r="KF119" s="243"/>
      <c r="KG119" s="243"/>
      <c r="KH119" s="243"/>
      <c r="KI119" s="243"/>
      <c r="KJ119" s="243"/>
      <c r="KK119" s="243"/>
      <c r="KL119" s="243"/>
      <c r="KM119" s="243"/>
      <c r="KN119" s="243"/>
      <c r="KO119" s="243"/>
      <c r="KP119" s="243"/>
      <c r="KQ119" s="243"/>
      <c r="KR119" s="243"/>
      <c r="KS119" s="243"/>
      <c r="KT119" s="243"/>
      <c r="KU119" s="243"/>
      <c r="KV119" s="243"/>
      <c r="KW119" s="243"/>
      <c r="KX119" s="243"/>
      <c r="KY119" s="243"/>
      <c r="KZ119" s="243"/>
      <c r="LA119" s="243"/>
      <c r="LB119" s="243"/>
      <c r="LC119" s="243"/>
      <c r="LD119" s="243"/>
      <c r="LE119" s="243"/>
      <c r="LF119" s="243"/>
      <c r="LG119" s="243"/>
      <c r="LH119" s="243"/>
      <c r="LI119" s="243"/>
      <c r="LJ119" s="243"/>
      <c r="LK119" s="243"/>
      <c r="LL119" s="243"/>
      <c r="LM119" s="243"/>
      <c r="LN119" s="243"/>
      <c r="LO119" s="243"/>
      <c r="LP119" s="243"/>
      <c r="LQ119" s="243"/>
      <c r="LR119" s="243"/>
      <c r="LS119" s="243"/>
      <c r="LT119" s="243"/>
      <c r="LU119" s="243"/>
      <c r="LV119" s="243"/>
      <c r="LW119" s="243"/>
      <c r="LX119" s="243"/>
      <c r="LY119" s="243"/>
      <c r="LZ119" s="243"/>
      <c r="MA119" s="243"/>
      <c r="MB119" s="243"/>
      <c r="MC119" s="243"/>
      <c r="MD119" s="243"/>
      <c r="ME119" s="243"/>
      <c r="MF119" s="243"/>
      <c r="MG119" s="243"/>
      <c r="MH119" s="243"/>
      <c r="MI119" s="243"/>
      <c r="MJ119" s="243"/>
      <c r="MK119" s="243"/>
      <c r="ML119" s="243"/>
      <c r="MM119" s="243"/>
      <c r="MN119" s="243"/>
      <c r="MO119" s="243"/>
      <c r="MP119" s="243"/>
      <c r="MQ119" s="243"/>
      <c r="MR119" s="243"/>
      <c r="MS119" s="243"/>
      <c r="MT119" s="243"/>
      <c r="MU119" s="243"/>
      <c r="MV119" s="243"/>
      <c r="MW119" s="243"/>
      <c r="MX119" s="243"/>
      <c r="MY119" s="243"/>
      <c r="MZ119" s="243"/>
      <c r="NA119" s="243"/>
      <c r="NB119" s="243"/>
      <c r="NC119" s="243"/>
      <c r="ND119" s="243"/>
      <c r="NE119" s="243"/>
      <c r="NF119" s="243"/>
      <c r="NG119" s="243"/>
      <c r="NH119" s="243"/>
      <c r="NI119" s="243"/>
      <c r="NJ119" s="243"/>
      <c r="NK119" s="243"/>
      <c r="NL119" s="243"/>
      <c r="NM119" s="243"/>
      <c r="NN119" s="243"/>
      <c r="NO119" s="243"/>
      <c r="NP119" s="243"/>
      <c r="NQ119" s="243"/>
      <c r="NR119" s="243"/>
      <c r="NS119" s="243"/>
      <c r="NT119" s="243"/>
      <c r="NU119" s="243"/>
      <c r="NV119" s="243"/>
      <c r="NW119" s="243"/>
      <c r="NX119" s="243"/>
      <c r="NY119" s="243"/>
      <c r="NZ119" s="243"/>
      <c r="OA119" s="243"/>
      <c r="OB119" s="243"/>
      <c r="OC119" s="243"/>
      <c r="OD119" s="243"/>
      <c r="OE119" s="243"/>
      <c r="OF119" s="243"/>
      <c r="OG119" s="243"/>
      <c r="OH119" s="243"/>
      <c r="OI119" s="243"/>
      <c r="OJ119" s="243"/>
      <c r="OK119" s="243"/>
      <c r="OL119" s="243"/>
      <c r="OM119" s="243"/>
      <c r="ON119" s="243"/>
      <c r="OO119" s="243"/>
      <c r="OP119" s="243"/>
      <c r="OQ119" s="243"/>
      <c r="OR119" s="243"/>
      <c r="OS119" s="243"/>
      <c r="OT119" s="243"/>
      <c r="OU119" s="243"/>
      <c r="OV119" s="243"/>
      <c r="OW119" s="243"/>
      <c r="OX119" s="243"/>
      <c r="OY119" s="243"/>
      <c r="OZ119" s="243"/>
      <c r="PA119" s="243"/>
      <c r="PB119" s="243"/>
      <c r="PC119" s="243"/>
      <c r="PD119" s="243"/>
      <c r="PE119" s="243"/>
      <c r="PF119" s="243"/>
      <c r="PG119" s="243"/>
      <c r="PH119" s="243"/>
      <c r="PI119" s="243"/>
      <c r="PJ119" s="243"/>
      <c r="PK119" s="243"/>
      <c r="PL119" s="243"/>
      <c r="PM119" s="243"/>
      <c r="PN119" s="243"/>
      <c r="PO119" s="243"/>
      <c r="PP119" s="243"/>
      <c r="PQ119" s="243"/>
      <c r="PR119" s="243"/>
      <c r="PS119" s="243"/>
      <c r="PT119" s="243"/>
      <c r="PU119" s="243"/>
      <c r="PV119" s="243"/>
      <c r="PW119" s="243"/>
      <c r="PX119" s="243"/>
      <c r="PY119" s="243"/>
      <c r="PZ119" s="243"/>
      <c r="QA119" s="243"/>
      <c r="QB119" s="243"/>
      <c r="QC119" s="243"/>
      <c r="QD119" s="243"/>
      <c r="QE119" s="243"/>
      <c r="QF119" s="243"/>
      <c r="QG119" s="243"/>
      <c r="QH119" s="243"/>
      <c r="QI119" s="243"/>
      <c r="QJ119" s="243"/>
      <c r="QK119" s="243"/>
      <c r="QL119" s="243"/>
      <c r="QM119" s="243"/>
      <c r="QN119" s="243"/>
      <c r="QO119" s="243"/>
      <c r="QP119" s="243"/>
      <c r="QQ119" s="243"/>
      <c r="QR119" s="243"/>
      <c r="QS119" s="243"/>
      <c r="QT119" s="243"/>
      <c r="QU119" s="243"/>
      <c r="QV119" s="243"/>
      <c r="QW119" s="243"/>
      <c r="QX119" s="243"/>
      <c r="QY119" s="243"/>
      <c r="QZ119" s="243"/>
      <c r="RA119" s="243"/>
      <c r="RB119" s="243"/>
      <c r="RC119" s="243"/>
      <c r="RD119" s="243"/>
      <c r="RE119" s="243"/>
      <c r="RF119" s="243"/>
      <c r="RG119" s="243"/>
      <c r="RH119" s="243"/>
      <c r="RI119" s="243"/>
      <c r="RJ119" s="243"/>
      <c r="RK119" s="243"/>
      <c r="RL119" s="243"/>
      <c r="RM119" s="243"/>
      <c r="RN119" s="243"/>
      <c r="RO119" s="243"/>
      <c r="RP119" s="243"/>
      <c r="RQ119" s="243"/>
      <c r="RR119" s="243"/>
      <c r="RS119" s="243"/>
      <c r="RT119" s="243"/>
      <c r="RU119" s="243"/>
      <c r="RV119" s="243"/>
      <c r="RW119" s="243"/>
      <c r="RX119" s="243"/>
      <c r="RY119" s="243"/>
      <c r="RZ119" s="243"/>
      <c r="SA119" s="243"/>
      <c r="SB119" s="243"/>
      <c r="SC119" s="243"/>
      <c r="SD119" s="243"/>
      <c r="SE119" s="243"/>
      <c r="SF119" s="243"/>
      <c r="SG119" s="243"/>
      <c r="SH119" s="243"/>
      <c r="SI119" s="243"/>
      <c r="SJ119" s="243"/>
      <c r="SK119" s="243"/>
      <c r="SL119" s="243"/>
      <c r="SM119" s="243"/>
      <c r="SN119" s="243"/>
      <c r="SO119" s="243"/>
      <c r="SP119" s="243"/>
      <c r="SQ119" s="243"/>
      <c r="SR119" s="243"/>
      <c r="SS119" s="243"/>
      <c r="ST119" s="243"/>
      <c r="SU119" s="243"/>
      <c r="SV119" s="243"/>
      <c r="SW119" s="243"/>
      <c r="SX119" s="243"/>
      <c r="SY119" s="243"/>
      <c r="SZ119" s="243"/>
      <c r="TA119" s="243"/>
      <c r="TB119" s="243"/>
      <c r="TC119" s="243"/>
      <c r="TD119" s="243"/>
      <c r="TE119" s="243"/>
      <c r="TF119" s="243"/>
      <c r="TG119" s="243"/>
      <c r="TH119" s="243"/>
      <c r="TI119" s="243"/>
      <c r="TJ119" s="243"/>
      <c r="TK119" s="243"/>
      <c r="TL119" s="243"/>
      <c r="TM119" s="243"/>
      <c r="TN119" s="243"/>
      <c r="TO119" s="243"/>
      <c r="TP119" s="243"/>
      <c r="TQ119" s="243"/>
      <c r="TR119" s="243"/>
      <c r="TS119" s="243"/>
      <c r="TT119" s="243"/>
      <c r="TU119" s="243"/>
      <c r="TV119" s="243"/>
      <c r="TW119" s="243"/>
      <c r="TX119" s="243"/>
      <c r="TY119" s="243"/>
      <c r="TZ119" s="243"/>
      <c r="UA119" s="243"/>
      <c r="UB119" s="243"/>
      <c r="UC119" s="243"/>
      <c r="UD119" s="243"/>
      <c r="UE119" s="243"/>
      <c r="UF119" s="243"/>
      <c r="UG119" s="243"/>
      <c r="UH119" s="243"/>
      <c r="UI119" s="243"/>
      <c r="UJ119" s="243"/>
      <c r="UK119" s="243"/>
      <c r="UL119" s="243"/>
      <c r="UM119" s="243"/>
      <c r="UN119" s="243"/>
      <c r="UO119" s="243"/>
      <c r="UP119" s="243"/>
      <c r="UQ119" s="243"/>
      <c r="UR119" s="243"/>
      <c r="US119" s="243"/>
      <c r="UT119" s="243"/>
      <c r="UU119" s="243"/>
      <c r="UV119" s="243"/>
      <c r="UW119" s="243"/>
      <c r="UX119" s="243"/>
      <c r="UY119" s="243"/>
      <c r="UZ119" s="243"/>
      <c r="VA119" s="243"/>
      <c r="VB119" s="243"/>
      <c r="VC119" s="243"/>
      <c r="VD119" s="243"/>
      <c r="VE119" s="243"/>
      <c r="VF119" s="243"/>
      <c r="VG119" s="243"/>
      <c r="VH119" s="243"/>
      <c r="VI119" s="243"/>
      <c r="VJ119" s="243"/>
      <c r="VK119" s="243"/>
      <c r="VL119" s="243"/>
      <c r="VM119" s="243"/>
      <c r="VN119" s="243"/>
      <c r="VO119" s="243"/>
      <c r="VP119" s="243"/>
      <c r="VQ119" s="243"/>
      <c r="VR119" s="243"/>
      <c r="VS119" s="243"/>
      <c r="VT119" s="243"/>
      <c r="VU119" s="243"/>
      <c r="VV119" s="243"/>
      <c r="VW119" s="243"/>
      <c r="VX119" s="243"/>
      <c r="VY119" s="243"/>
      <c r="VZ119" s="243"/>
      <c r="WA119" s="243"/>
      <c r="WB119" s="243"/>
      <c r="WC119" s="243"/>
      <c r="WD119" s="243"/>
      <c r="WE119" s="243"/>
      <c r="WF119" s="243"/>
      <c r="WG119" s="243"/>
      <c r="WH119" s="243"/>
      <c r="WI119" s="243"/>
      <c r="WJ119" s="243"/>
      <c r="WK119" s="243"/>
      <c r="WL119" s="243"/>
      <c r="WM119" s="243"/>
      <c r="WN119" s="243"/>
      <c r="WO119" s="243"/>
      <c r="WP119" s="243"/>
      <c r="WQ119" s="243"/>
      <c r="WR119" s="243"/>
      <c r="WS119" s="243"/>
      <c r="WT119" s="243"/>
      <c r="WU119" s="243"/>
      <c r="WV119" s="243"/>
      <c r="WW119" s="243"/>
      <c r="WX119" s="243"/>
      <c r="WY119" s="243"/>
      <c r="WZ119" s="243"/>
      <c r="XA119" s="243"/>
      <c r="XB119" s="243"/>
      <c r="XC119" s="243"/>
      <c r="XD119" s="243"/>
      <c r="XE119" s="243"/>
      <c r="XF119" s="243"/>
      <c r="XG119" s="243"/>
      <c r="XH119" s="243"/>
      <c r="XI119" s="243"/>
      <c r="XJ119" s="243"/>
      <c r="XK119" s="243"/>
      <c r="XL119" s="243"/>
      <c r="XM119" s="243"/>
      <c r="XN119" s="243"/>
      <c r="XO119" s="243"/>
      <c r="XP119" s="243"/>
      <c r="XQ119" s="243"/>
      <c r="XR119" s="243"/>
      <c r="XS119" s="243"/>
      <c r="XT119" s="243"/>
      <c r="XU119" s="243"/>
      <c r="XV119" s="243"/>
      <c r="XW119" s="243"/>
      <c r="XX119" s="243"/>
      <c r="XY119" s="243"/>
      <c r="XZ119" s="243"/>
      <c r="YA119" s="243"/>
      <c r="YB119" s="243"/>
      <c r="YC119" s="243"/>
      <c r="YD119" s="243"/>
      <c r="YE119" s="243"/>
      <c r="YF119" s="243"/>
      <c r="YG119" s="243"/>
      <c r="YH119" s="243"/>
      <c r="YI119" s="243"/>
      <c r="YJ119" s="243"/>
      <c r="YK119" s="243"/>
      <c r="YL119" s="243"/>
      <c r="YM119" s="243"/>
      <c r="YN119" s="243"/>
    </row>
    <row r="120" spans="1:664" ht="60" hidden="1" customHeight="1" outlineLevel="1">
      <c r="A120" s="274" t="s">
        <v>345</v>
      </c>
      <c r="B120" s="344" t="s">
        <v>346</v>
      </c>
      <c r="C120" s="264" t="s">
        <v>272</v>
      </c>
      <c r="D120" s="356"/>
      <c r="E120" s="275">
        <v>22997</v>
      </c>
      <c r="F120" s="272"/>
      <c r="G120" s="491">
        <f>+I120</f>
        <v>20</v>
      </c>
      <c r="H120" s="492">
        <f>+G120*E120</f>
        <v>459940</v>
      </c>
      <c r="I120" s="347">
        <v>20</v>
      </c>
      <c r="J120" s="275">
        <f>+I120*E120</f>
        <v>459940</v>
      </c>
      <c r="K120" s="275"/>
      <c r="L120" s="471"/>
      <c r="M120" s="277"/>
      <c r="N120" s="275"/>
      <c r="O120" s="478"/>
      <c r="S120" s="242"/>
      <c r="T120" s="242"/>
      <c r="U120" s="242"/>
      <c r="V120" s="242"/>
      <c r="W120" s="242"/>
      <c r="X120" s="242"/>
      <c r="Y120" s="242"/>
      <c r="Z120" s="242"/>
      <c r="AA120" s="242"/>
      <c r="AB120" s="242"/>
      <c r="AC120" s="242"/>
      <c r="AD120" s="242"/>
      <c r="AE120" s="242"/>
      <c r="AF120" s="242"/>
      <c r="AG120" s="242"/>
    </row>
    <row r="121" spans="1:664" ht="56.25" hidden="1" outlineLevel="1">
      <c r="A121" s="274" t="s">
        <v>347</v>
      </c>
      <c r="B121" s="344" t="s">
        <v>348</v>
      </c>
      <c r="C121" s="264" t="s">
        <v>272</v>
      </c>
      <c r="D121" s="271"/>
      <c r="E121" s="275">
        <v>255875.4</v>
      </c>
      <c r="F121" s="357"/>
      <c r="G121" s="491">
        <f t="shared" ref="G121:G134" si="33">+I121</f>
        <v>40.700000000000003</v>
      </c>
      <c r="H121" s="492">
        <f t="shared" ref="H121:H134" si="34">+G121*E121</f>
        <v>10414128.780000001</v>
      </c>
      <c r="I121" s="274">
        <v>40.700000000000003</v>
      </c>
      <c r="J121" s="275">
        <f>+I121*E121</f>
        <v>10414128.780000001</v>
      </c>
      <c r="K121" s="275"/>
      <c r="L121" s="471"/>
      <c r="M121" s="277"/>
      <c r="N121" s="266"/>
      <c r="O121" s="478"/>
      <c r="S121" s="242"/>
      <c r="T121" s="242"/>
      <c r="U121" s="242"/>
      <c r="V121" s="242"/>
      <c r="W121" s="242"/>
      <c r="X121" s="242"/>
      <c r="Y121" s="242"/>
      <c r="Z121" s="242"/>
      <c r="AA121" s="242"/>
      <c r="AB121" s="242"/>
      <c r="AC121" s="242"/>
      <c r="AD121" s="242"/>
      <c r="AE121" s="242"/>
      <c r="AF121" s="242"/>
      <c r="AG121" s="242"/>
    </row>
    <row r="122" spans="1:664" s="358" customFormat="1" ht="66.599999999999994" hidden="1" customHeight="1" outlineLevel="1">
      <c r="A122" s="274" t="s">
        <v>270</v>
      </c>
      <c r="B122" s="344" t="s">
        <v>271</v>
      </c>
      <c r="C122" s="264" t="s">
        <v>272</v>
      </c>
      <c r="E122" s="359">
        <v>60074.19</v>
      </c>
      <c r="F122" s="273"/>
      <c r="G122" s="491">
        <f t="shared" si="33"/>
        <v>70</v>
      </c>
      <c r="H122" s="492">
        <f t="shared" si="34"/>
        <v>4205193.3</v>
      </c>
      <c r="I122" s="274">
        <v>70</v>
      </c>
      <c r="J122" s="275">
        <f>+I122*E122</f>
        <v>4205193.3</v>
      </c>
      <c r="K122" s="275"/>
      <c r="L122" s="471"/>
      <c r="M122" s="277"/>
      <c r="N122" s="266"/>
      <c r="O122" s="478"/>
      <c r="P122"/>
      <c r="Q122"/>
      <c r="R122"/>
    </row>
    <row r="123" spans="1:664" s="353" customFormat="1" ht="33.75" hidden="1" outlineLevel="1">
      <c r="A123" s="274" t="s">
        <v>349</v>
      </c>
      <c r="B123" s="344" t="s">
        <v>350</v>
      </c>
      <c r="C123" s="264"/>
      <c r="D123" s="271"/>
      <c r="E123" s="275">
        <v>10274</v>
      </c>
      <c r="F123" s="273"/>
      <c r="G123" s="491">
        <f t="shared" si="33"/>
        <v>55.11</v>
      </c>
      <c r="H123" s="492">
        <f t="shared" si="34"/>
        <v>566200.14</v>
      </c>
      <c r="I123" s="274">
        <v>55.11</v>
      </c>
      <c r="J123" s="275">
        <f>+I123*E123</f>
        <v>566200.14</v>
      </c>
      <c r="K123" s="274"/>
      <c r="L123" s="471"/>
      <c r="M123" s="266"/>
      <c r="N123" s="266"/>
      <c r="O123" s="482"/>
      <c r="P123"/>
      <c r="Q123"/>
      <c r="R123"/>
    </row>
    <row r="124" spans="1:664" s="353" customFormat="1" ht="51" hidden="1" customHeight="1" outlineLevel="1">
      <c r="A124" s="274" t="s">
        <v>301</v>
      </c>
      <c r="B124" s="344" t="s">
        <v>351</v>
      </c>
      <c r="C124" s="264" t="s">
        <v>266</v>
      </c>
      <c r="D124" s="271"/>
      <c r="E124" s="275">
        <v>95467.68</v>
      </c>
      <c r="F124" s="273"/>
      <c r="G124" s="491">
        <f t="shared" si="33"/>
        <v>10.14</v>
      </c>
      <c r="H124" s="492">
        <f t="shared" si="34"/>
        <v>968042.27520000003</v>
      </c>
      <c r="I124" s="274">
        <v>10.14</v>
      </c>
      <c r="J124" s="275">
        <f t="shared" ref="J124:J134" si="35">+I124*E124</f>
        <v>968042.27520000003</v>
      </c>
      <c r="K124" s="274"/>
      <c r="L124" s="471"/>
      <c r="M124" s="266"/>
      <c r="N124" s="266"/>
      <c r="O124" s="482"/>
      <c r="P124"/>
      <c r="Q124"/>
      <c r="R124"/>
    </row>
    <row r="125" spans="1:664" s="353" customFormat="1" ht="119.25" hidden="1" customHeight="1" outlineLevel="1">
      <c r="A125" s="274" t="s">
        <v>299</v>
      </c>
      <c r="B125" s="344" t="s">
        <v>352</v>
      </c>
      <c r="C125" s="264" t="s">
        <v>272</v>
      </c>
      <c r="D125" s="271"/>
      <c r="E125" s="275">
        <v>17964.54</v>
      </c>
      <c r="F125" s="273"/>
      <c r="G125" s="491">
        <f t="shared" si="33"/>
        <v>436.3</v>
      </c>
      <c r="H125" s="492">
        <f t="shared" si="34"/>
        <v>7837928.8020000001</v>
      </c>
      <c r="I125" s="274">
        <v>436.3</v>
      </c>
      <c r="J125" s="275">
        <f>+I125*E125</f>
        <v>7837928.8020000001</v>
      </c>
      <c r="K125" s="274"/>
      <c r="L125" s="471"/>
      <c r="M125" s="266"/>
      <c r="N125" s="266"/>
      <c r="O125" s="482"/>
      <c r="P125"/>
      <c r="Q125"/>
      <c r="R125"/>
    </row>
    <row r="126" spans="1:664" s="353" customFormat="1" ht="45" hidden="1" outlineLevel="1">
      <c r="A126" s="274" t="s">
        <v>353</v>
      </c>
      <c r="B126" s="344" t="s">
        <v>354</v>
      </c>
      <c r="C126" s="264" t="s">
        <v>266</v>
      </c>
      <c r="D126" s="271"/>
      <c r="E126" s="275">
        <v>26397.360000000001</v>
      </c>
      <c r="F126" s="273"/>
      <c r="G126" s="491">
        <f t="shared" si="33"/>
        <v>12.48</v>
      </c>
      <c r="H126" s="492">
        <f t="shared" si="34"/>
        <v>329439.0528</v>
      </c>
      <c r="I126" s="274">
        <v>12.48</v>
      </c>
      <c r="J126" s="275">
        <f t="shared" si="35"/>
        <v>329439.0528</v>
      </c>
      <c r="K126" s="274"/>
      <c r="L126" s="471"/>
      <c r="M126" s="266"/>
      <c r="N126" s="266"/>
      <c r="O126" s="482"/>
      <c r="P126"/>
      <c r="Q126"/>
      <c r="R126"/>
    </row>
    <row r="127" spans="1:664" s="353" customFormat="1" ht="95.25" hidden="1" customHeight="1" outlineLevel="1">
      <c r="A127" s="274" t="s">
        <v>297</v>
      </c>
      <c r="B127" s="344" t="s">
        <v>298</v>
      </c>
      <c r="C127" s="357" t="s">
        <v>272</v>
      </c>
      <c r="D127" s="270"/>
      <c r="E127" s="275">
        <v>22023.54</v>
      </c>
      <c r="F127" s="273"/>
      <c r="G127" s="491">
        <f t="shared" si="33"/>
        <v>946.12</v>
      </c>
      <c r="H127" s="492">
        <f t="shared" si="34"/>
        <v>20836911.664799999</v>
      </c>
      <c r="I127" s="274">
        <v>946.12</v>
      </c>
      <c r="J127" s="275">
        <f t="shared" si="35"/>
        <v>20836911.664799999</v>
      </c>
      <c r="K127" s="274"/>
      <c r="L127" s="471"/>
      <c r="M127" s="266"/>
      <c r="N127" s="266"/>
      <c r="O127" s="482"/>
      <c r="P127"/>
      <c r="Q127"/>
      <c r="R127"/>
    </row>
    <row r="128" spans="1:664" s="353" customFormat="1" ht="104.25" hidden="1" customHeight="1" outlineLevel="1">
      <c r="A128" s="274" t="s">
        <v>355</v>
      </c>
      <c r="B128" s="344" t="s">
        <v>356</v>
      </c>
      <c r="C128" s="264" t="s">
        <v>272</v>
      </c>
      <c r="D128" s="271"/>
      <c r="E128" s="275">
        <v>40896.9</v>
      </c>
      <c r="F128" s="273"/>
      <c r="G128" s="491">
        <f t="shared" si="33"/>
        <v>110.21</v>
      </c>
      <c r="H128" s="492">
        <f t="shared" si="34"/>
        <v>4507247.3489999995</v>
      </c>
      <c r="I128" s="274">
        <v>110.21</v>
      </c>
      <c r="J128" s="275">
        <f>+I128*E128</f>
        <v>4507247.3489999995</v>
      </c>
      <c r="K128" s="274"/>
      <c r="L128" s="471"/>
      <c r="M128" s="266"/>
      <c r="N128" s="266"/>
      <c r="O128" s="482"/>
      <c r="P128"/>
      <c r="Q128"/>
      <c r="R128"/>
    </row>
    <row r="129" spans="1:33" s="353" customFormat="1" ht="51.6" hidden="1" customHeight="1" outlineLevel="1">
      <c r="A129" s="274" t="s">
        <v>357</v>
      </c>
      <c r="B129" s="344" t="s">
        <v>358</v>
      </c>
      <c r="C129" s="264" t="s">
        <v>295</v>
      </c>
      <c r="D129" s="271"/>
      <c r="E129" s="275">
        <v>248850.36</v>
      </c>
      <c r="F129" s="273"/>
      <c r="G129" s="491">
        <f t="shared" si="33"/>
        <v>1</v>
      </c>
      <c r="H129" s="492">
        <f t="shared" si="34"/>
        <v>248850.36</v>
      </c>
      <c r="I129" s="274">
        <v>1</v>
      </c>
      <c r="J129" s="275">
        <f t="shared" si="35"/>
        <v>248850.36</v>
      </c>
      <c r="K129" s="274"/>
      <c r="L129" s="471"/>
      <c r="M129" s="266"/>
      <c r="N129" s="266"/>
      <c r="O129" s="482"/>
      <c r="P129"/>
      <c r="Q129"/>
      <c r="R129"/>
    </row>
    <row r="130" spans="1:33" s="353" customFormat="1" ht="105.75" hidden="1" customHeight="1" outlineLevel="1">
      <c r="A130" s="274" t="s">
        <v>359</v>
      </c>
      <c r="B130" s="344" t="s">
        <v>360</v>
      </c>
      <c r="C130" s="264" t="s">
        <v>295</v>
      </c>
      <c r="D130" s="271"/>
      <c r="E130" s="360">
        <v>945905.4</v>
      </c>
      <c r="F130" s="273"/>
      <c r="G130" s="491">
        <f t="shared" si="33"/>
        <v>1</v>
      </c>
      <c r="H130" s="492">
        <f t="shared" si="34"/>
        <v>945905.4</v>
      </c>
      <c r="I130" s="274">
        <v>1</v>
      </c>
      <c r="J130" s="275">
        <f t="shared" si="35"/>
        <v>945905.4</v>
      </c>
      <c r="K130" s="361"/>
      <c r="L130" s="479"/>
      <c r="M130" s="362"/>
      <c r="N130" s="362"/>
      <c r="O130" s="489"/>
      <c r="P130"/>
      <c r="Q130"/>
      <c r="R130"/>
    </row>
    <row r="131" spans="1:33" s="358" customFormat="1" ht="90" hidden="1" outlineLevel="1">
      <c r="A131" s="274" t="s">
        <v>361</v>
      </c>
      <c r="B131" s="344" t="s">
        <v>362</v>
      </c>
      <c r="C131" s="264" t="s">
        <v>295</v>
      </c>
      <c r="D131" s="363"/>
      <c r="E131" s="275">
        <v>179396.9</v>
      </c>
      <c r="F131" s="273"/>
      <c r="G131" s="491">
        <f t="shared" si="33"/>
        <v>1</v>
      </c>
      <c r="H131" s="492">
        <f t="shared" si="34"/>
        <v>179396.9</v>
      </c>
      <c r="I131" s="274">
        <v>1</v>
      </c>
      <c r="J131" s="364">
        <f t="shared" si="35"/>
        <v>179396.9</v>
      </c>
      <c r="K131" s="365"/>
      <c r="L131" s="480"/>
      <c r="M131" s="365"/>
      <c r="N131" s="365"/>
      <c r="O131" s="489"/>
      <c r="P131"/>
      <c r="Q131"/>
      <c r="R131"/>
    </row>
    <row r="132" spans="1:33" s="358" customFormat="1" ht="56.25" hidden="1" outlineLevel="1">
      <c r="A132" s="274" t="s">
        <v>363</v>
      </c>
      <c r="B132" s="344" t="s">
        <v>364</v>
      </c>
      <c r="C132" s="264" t="s">
        <v>295</v>
      </c>
      <c r="D132" s="363"/>
      <c r="E132" s="275">
        <v>1126360.6200000001</v>
      </c>
      <c r="F132" s="366"/>
      <c r="G132" s="491">
        <f t="shared" si="33"/>
        <v>1</v>
      </c>
      <c r="H132" s="492">
        <f t="shared" si="34"/>
        <v>1126360.6200000001</v>
      </c>
      <c r="I132" s="274">
        <v>1</v>
      </c>
      <c r="J132" s="364">
        <f t="shared" si="35"/>
        <v>1126360.6200000001</v>
      </c>
      <c r="K132" s="365"/>
      <c r="L132" s="480"/>
      <c r="M132" s="365"/>
      <c r="N132" s="365"/>
      <c r="O132" s="489"/>
      <c r="P132"/>
      <c r="Q132"/>
      <c r="R132"/>
    </row>
    <row r="133" spans="1:33" s="353" customFormat="1" ht="74.25" hidden="1" customHeight="1" outlineLevel="1">
      <c r="A133" s="274" t="s">
        <v>365</v>
      </c>
      <c r="B133" s="344" t="s">
        <v>366</v>
      </c>
      <c r="C133" s="264" t="s">
        <v>369</v>
      </c>
      <c r="D133" s="271"/>
      <c r="E133" s="275">
        <v>531202.31999999995</v>
      </c>
      <c r="F133" s="366"/>
      <c r="G133" s="491">
        <f t="shared" si="33"/>
        <v>2</v>
      </c>
      <c r="H133" s="492">
        <f t="shared" si="34"/>
        <v>1062404.6399999999</v>
      </c>
      <c r="I133" s="274">
        <v>2</v>
      </c>
      <c r="J133" s="275">
        <f t="shared" si="35"/>
        <v>1062404.6399999999</v>
      </c>
      <c r="K133" s="326"/>
      <c r="L133" s="476"/>
      <c r="M133" s="367"/>
      <c r="N133" s="367"/>
      <c r="O133" s="489"/>
      <c r="P133"/>
      <c r="Q133"/>
      <c r="R133"/>
    </row>
    <row r="134" spans="1:33" s="353" customFormat="1" ht="34.5" hidden="1" outlineLevel="1" thickBot="1">
      <c r="A134" s="274" t="s">
        <v>367</v>
      </c>
      <c r="B134" s="344" t="s">
        <v>368</v>
      </c>
      <c r="C134" s="264" t="s">
        <v>266</v>
      </c>
      <c r="D134" s="271"/>
      <c r="E134" s="275">
        <v>5127.21</v>
      </c>
      <c r="F134" s="366"/>
      <c r="G134" s="491">
        <f t="shared" si="33"/>
        <v>97</v>
      </c>
      <c r="H134" s="492">
        <f t="shared" si="34"/>
        <v>497339.37</v>
      </c>
      <c r="I134" s="274">
        <v>97</v>
      </c>
      <c r="J134" s="275">
        <f t="shared" si="35"/>
        <v>497339.37</v>
      </c>
      <c r="K134" s="274"/>
      <c r="L134" s="471"/>
      <c r="M134" s="481"/>
      <c r="N134" s="481"/>
      <c r="O134" s="490"/>
      <c r="P134"/>
      <c r="Q134"/>
      <c r="R134"/>
    </row>
    <row r="135" spans="1:33" ht="16.5" customHeight="1" collapsed="1">
      <c r="A135" s="524"/>
      <c r="B135" s="525"/>
      <c r="C135" s="525"/>
      <c r="D135" s="525"/>
      <c r="E135" s="525"/>
      <c r="F135" s="368"/>
      <c r="G135" s="369"/>
      <c r="H135" s="368"/>
      <c r="I135" s="369"/>
      <c r="J135" s="368"/>
      <c r="K135" s="368"/>
      <c r="L135" s="368"/>
      <c r="M135" s="370"/>
      <c r="N135" s="370"/>
      <c r="O135" s="370"/>
      <c r="S135" s="242"/>
      <c r="T135" s="242"/>
      <c r="U135" s="242"/>
      <c r="V135" s="242"/>
      <c r="W135" s="242"/>
      <c r="X135" s="242"/>
      <c r="Y135" s="242"/>
      <c r="Z135" s="242"/>
      <c r="AA135" s="242"/>
      <c r="AB135" s="242"/>
      <c r="AC135" s="242"/>
      <c r="AD135" s="242"/>
      <c r="AE135" s="242"/>
      <c r="AF135" s="242"/>
      <c r="AG135" s="242"/>
    </row>
    <row r="136" spans="1:33" ht="9" hidden="1" customHeight="1" outlineLevel="1" thickBot="1">
      <c r="A136" s="244"/>
      <c r="B136" s="371"/>
      <c r="C136" s="372"/>
      <c r="D136" s="372"/>
      <c r="E136" s="372"/>
      <c r="F136" s="373"/>
      <c r="G136" s="373"/>
      <c r="H136" s="373"/>
      <c r="I136" s="373"/>
      <c r="J136" s="373"/>
      <c r="K136" s="374"/>
      <c r="L136" s="373"/>
      <c r="M136" s="373"/>
      <c r="N136" s="373"/>
      <c r="O136" s="373"/>
      <c r="S136" s="242"/>
      <c r="T136" s="242"/>
      <c r="U136" s="242"/>
      <c r="V136" s="242"/>
      <c r="W136" s="242"/>
      <c r="X136" s="242"/>
      <c r="Y136" s="242"/>
      <c r="Z136" s="242"/>
      <c r="AA136" s="242"/>
      <c r="AB136" s="242"/>
      <c r="AC136" s="242"/>
      <c r="AD136" s="242"/>
      <c r="AE136" s="242"/>
      <c r="AF136" s="242"/>
      <c r="AG136" s="242"/>
    </row>
    <row r="137" spans="1:33" ht="31.5" hidden="1" customHeight="1" outlineLevel="1" thickBot="1">
      <c r="A137" s="244"/>
      <c r="B137" s="375" t="s">
        <v>587</v>
      </c>
      <c r="C137" s="372"/>
      <c r="D137" s="372"/>
      <c r="E137" s="372"/>
      <c r="F137" s="376">
        <f>SUM(F18:F91)</f>
        <v>1576566118</v>
      </c>
      <c r="G137" s="377"/>
      <c r="H137" s="376">
        <f>SUM(H18:H134)</f>
        <v>2867594303.369801</v>
      </c>
      <c r="I137" s="377"/>
      <c r="J137" s="376">
        <f>SUM(J18:J134)</f>
        <v>313511338.67379993</v>
      </c>
      <c r="K137" s="377"/>
      <c r="L137" s="376">
        <f>SUM(L18:L92)</f>
        <v>605466722.64400005</v>
      </c>
      <c r="M137" s="378"/>
      <c r="N137" s="378"/>
      <c r="O137" s="376">
        <f>SUM(O18:O114)</f>
        <v>1326183569.3400002</v>
      </c>
      <c r="S137" s="242"/>
      <c r="T137" s="242"/>
      <c r="U137" s="242"/>
      <c r="V137" s="242"/>
      <c r="W137" s="242"/>
      <c r="X137" s="242"/>
      <c r="Y137" s="242"/>
      <c r="Z137" s="242"/>
      <c r="AA137" s="242"/>
      <c r="AB137" s="242"/>
      <c r="AC137" s="242"/>
      <c r="AD137" s="242"/>
      <c r="AE137" s="242"/>
      <c r="AF137" s="242"/>
      <c r="AG137" s="242"/>
    </row>
    <row r="138" spans="1:33" ht="24" hidden="1" customHeight="1" outlineLevel="1" thickBot="1">
      <c r="A138" s="244"/>
      <c r="B138" s="371"/>
      <c r="C138" s="372"/>
      <c r="D138" s="372"/>
      <c r="E138" s="372"/>
      <c r="F138" s="379"/>
      <c r="G138" s="379"/>
      <c r="H138" s="380"/>
      <c r="I138" s="379"/>
      <c r="J138" s="379"/>
      <c r="K138" s="379"/>
      <c r="L138" s="381"/>
      <c r="M138" s="381"/>
      <c r="N138" s="381"/>
      <c r="O138" s="381"/>
      <c r="S138" s="242"/>
      <c r="T138" s="242"/>
      <c r="U138" s="242"/>
      <c r="V138" s="242"/>
      <c r="W138" s="242"/>
      <c r="X138" s="242"/>
      <c r="Y138" s="242"/>
      <c r="Z138" s="242"/>
      <c r="AA138" s="242"/>
      <c r="AB138" s="242"/>
      <c r="AC138" s="242"/>
      <c r="AD138" s="242"/>
      <c r="AE138" s="242"/>
      <c r="AF138" s="242"/>
      <c r="AG138" s="242"/>
    </row>
    <row r="139" spans="1:33" ht="15" hidden="1" customHeight="1" outlineLevel="1" thickBot="1">
      <c r="A139" s="244"/>
      <c r="B139" s="382" t="s">
        <v>588</v>
      </c>
      <c r="C139" s="372"/>
      <c r="D139" s="372"/>
      <c r="E139" s="383">
        <v>0.21149999999999999</v>
      </c>
      <c r="F139" s="384">
        <f>+E139*F137</f>
        <v>333443733.95700002</v>
      </c>
      <c r="G139" s="379"/>
      <c r="H139" s="385">
        <f>+E139*H137</f>
        <v>606496195.16271293</v>
      </c>
      <c r="I139" s="379"/>
      <c r="J139" s="385">
        <f>+E139*J137</f>
        <v>66307648.129508682</v>
      </c>
      <c r="K139" s="379"/>
      <c r="L139" s="385">
        <f>+E139*L137</f>
        <v>128056211.83920601</v>
      </c>
      <c r="M139" s="381"/>
      <c r="N139" s="381"/>
      <c r="O139" s="385">
        <f>+O137*E139</f>
        <v>280487824.91541004</v>
      </c>
      <c r="S139" s="242"/>
      <c r="T139" s="242"/>
      <c r="U139" s="242"/>
      <c r="V139" s="242"/>
      <c r="W139" s="242"/>
      <c r="X139" s="242"/>
      <c r="Y139" s="242"/>
      <c r="Z139" s="242"/>
      <c r="AA139" s="242"/>
      <c r="AB139" s="242"/>
      <c r="AC139" s="242"/>
      <c r="AD139" s="242"/>
      <c r="AE139" s="242"/>
      <c r="AF139" s="242"/>
      <c r="AG139" s="242"/>
    </row>
    <row r="140" spans="1:33" ht="19.5" hidden="1" customHeight="1" outlineLevel="1" thickBot="1">
      <c r="A140" s="244"/>
      <c r="B140" s="382" t="s">
        <v>473</v>
      </c>
      <c r="C140" s="372"/>
      <c r="D140" s="372"/>
      <c r="E140" s="383">
        <v>0.05</v>
      </c>
      <c r="F140" s="386">
        <f>+E140*F137</f>
        <v>78828305.900000006</v>
      </c>
      <c r="G140" s="379"/>
      <c r="H140" s="387">
        <f>+H137*E140</f>
        <v>143379715.16849005</v>
      </c>
      <c r="I140" s="379"/>
      <c r="J140" s="387">
        <f>+J137*E140</f>
        <v>15675566.933689997</v>
      </c>
      <c r="K140" s="379"/>
      <c r="L140" s="387">
        <f>+L137*E140</f>
        <v>30273336.132200003</v>
      </c>
      <c r="M140" s="381"/>
      <c r="N140" s="381"/>
      <c r="O140" s="387">
        <f>+O137*E140</f>
        <v>66309178.467000008</v>
      </c>
      <c r="S140" s="242"/>
      <c r="T140" s="242"/>
      <c r="U140" s="242"/>
      <c r="V140" s="242"/>
      <c r="W140" s="242"/>
      <c r="X140" s="242"/>
      <c r="Y140" s="242"/>
      <c r="Z140" s="242"/>
      <c r="AA140" s="242"/>
      <c r="AB140" s="242"/>
      <c r="AC140" s="242"/>
      <c r="AD140" s="242"/>
      <c r="AE140" s="242"/>
      <c r="AF140" s="242"/>
      <c r="AG140" s="242"/>
    </row>
    <row r="141" spans="1:33" ht="24" hidden="1" customHeight="1" outlineLevel="1" thickBot="1">
      <c r="A141" s="244"/>
      <c r="B141" s="388" t="s">
        <v>471</v>
      </c>
      <c r="C141" s="372"/>
      <c r="D141" s="372"/>
      <c r="E141" s="389"/>
      <c r="F141" s="390">
        <f>+F140+F139+F137</f>
        <v>1988838157.8569999</v>
      </c>
      <c r="G141" s="379"/>
      <c r="H141" s="390">
        <f>+H140+H139+H137</f>
        <v>3617470213.701004</v>
      </c>
      <c r="I141" s="379"/>
      <c r="J141" s="391">
        <f>+J140+J139+J137</f>
        <v>395494553.73699862</v>
      </c>
      <c r="K141" s="379"/>
      <c r="L141" s="390">
        <f>+L140+L139+L137</f>
        <v>763796270.61540604</v>
      </c>
      <c r="M141" s="381"/>
      <c r="N141" s="381"/>
      <c r="O141" s="391">
        <f>+O140+O139+O137</f>
        <v>1672980572.7224102</v>
      </c>
      <c r="S141" s="242"/>
      <c r="T141" s="242"/>
      <c r="U141" s="242"/>
      <c r="V141" s="242"/>
      <c r="W141" s="242"/>
      <c r="X141" s="242"/>
      <c r="Y141" s="242"/>
      <c r="Z141" s="242"/>
      <c r="AA141" s="242"/>
      <c r="AB141" s="242"/>
      <c r="AC141" s="242"/>
      <c r="AD141" s="242"/>
      <c r="AE141" s="242"/>
      <c r="AF141" s="242"/>
      <c r="AG141" s="242"/>
    </row>
    <row r="142" spans="1:33" ht="24" hidden="1" customHeight="1" outlineLevel="1" thickBot="1">
      <c r="A142" s="244"/>
      <c r="B142" s="392"/>
      <c r="C142" s="372"/>
      <c r="D142" s="372"/>
      <c r="E142" s="389"/>
      <c r="S142" s="242"/>
      <c r="T142" s="242"/>
      <c r="U142" s="242"/>
      <c r="V142" s="242"/>
      <c r="W142" s="242"/>
      <c r="X142" s="242"/>
      <c r="Y142" s="242"/>
      <c r="Z142" s="242"/>
      <c r="AA142" s="242"/>
      <c r="AB142" s="242"/>
      <c r="AC142" s="242"/>
      <c r="AD142" s="242"/>
      <c r="AE142" s="242"/>
      <c r="AF142" s="242"/>
      <c r="AG142" s="242"/>
    </row>
    <row r="143" spans="1:33" s="399" customFormat="1" ht="24" hidden="1" customHeight="1" outlineLevel="1" thickBot="1">
      <c r="A143" s="393"/>
      <c r="B143" s="394" t="s">
        <v>589</v>
      </c>
      <c r="C143" s="395"/>
      <c r="D143" s="395"/>
      <c r="E143" s="396"/>
      <c r="F143" s="381"/>
      <c r="G143" s="379"/>
      <c r="H143" s="381"/>
      <c r="I143" s="379"/>
      <c r="J143" s="397"/>
      <c r="K143" s="379"/>
      <c r="L143" s="381"/>
      <c r="M143" s="381"/>
      <c r="N143" s="381"/>
      <c r="O143" s="397"/>
      <c r="P143"/>
      <c r="Q143"/>
      <c r="R143"/>
      <c r="S143" s="398"/>
      <c r="T143" s="398"/>
      <c r="U143" s="398"/>
      <c r="V143" s="398"/>
      <c r="W143" s="398"/>
      <c r="X143" s="398"/>
      <c r="Y143" s="398"/>
      <c r="Z143" s="398"/>
      <c r="AA143" s="398"/>
      <c r="AB143" s="398"/>
      <c r="AC143" s="398"/>
      <c r="AD143" s="398"/>
      <c r="AE143" s="398"/>
      <c r="AF143" s="398"/>
      <c r="AG143" s="398"/>
    </row>
    <row r="144" spans="1:33" ht="12.75" hidden="1" outlineLevel="1">
      <c r="A144" s="400"/>
      <c r="B144" s="401" t="s">
        <v>590</v>
      </c>
      <c r="C144" s="400"/>
      <c r="D144" s="400"/>
      <c r="E144" s="402"/>
      <c r="F144" s="400"/>
      <c r="G144" s="400"/>
      <c r="H144" s="400"/>
      <c r="I144" s="400"/>
      <c r="J144" s="400"/>
      <c r="K144" s="400"/>
      <c r="L144" s="400"/>
      <c r="M144" s="400"/>
      <c r="N144" s="400"/>
      <c r="O144" s="400"/>
      <c r="S144" s="261"/>
      <c r="T144" s="261"/>
      <c r="U144" s="261"/>
      <c r="V144" s="261"/>
      <c r="W144" s="261"/>
      <c r="X144" s="261"/>
      <c r="Y144" s="261"/>
      <c r="Z144" s="261"/>
      <c r="AA144" s="261"/>
      <c r="AB144" s="261"/>
      <c r="AC144" s="261"/>
      <c r="AD144" s="261"/>
      <c r="AE144" s="261"/>
      <c r="AF144" s="261"/>
      <c r="AG144" s="261"/>
    </row>
    <row r="145" spans="1:33" ht="12.75" hidden="1" outlineLevel="1">
      <c r="A145" s="403"/>
      <c r="B145" s="404" t="s">
        <v>591</v>
      </c>
      <c r="C145" s="403"/>
      <c r="D145" s="403"/>
      <c r="E145" s="405"/>
      <c r="F145" s="403"/>
      <c r="G145" s="403"/>
      <c r="H145" s="403"/>
      <c r="I145" s="403"/>
      <c r="J145" s="403"/>
      <c r="K145" s="403"/>
      <c r="L145" s="403"/>
      <c r="M145" s="403"/>
      <c r="N145" s="403"/>
      <c r="O145" s="403"/>
      <c r="S145" s="268"/>
      <c r="T145" s="268"/>
      <c r="U145" s="268"/>
      <c r="V145" s="268"/>
      <c r="W145" s="268"/>
      <c r="X145" s="268"/>
      <c r="Y145" s="268"/>
      <c r="Z145" s="268"/>
      <c r="AA145" s="268"/>
      <c r="AB145" s="268"/>
      <c r="AC145" s="268"/>
      <c r="AD145" s="268"/>
      <c r="AE145" s="268"/>
      <c r="AF145" s="268"/>
      <c r="AG145" s="268"/>
    </row>
    <row r="146" spans="1:33" ht="38.25" hidden="1" outlineLevel="1">
      <c r="A146" s="406" t="s">
        <v>592</v>
      </c>
      <c r="B146" s="407" t="s">
        <v>593</v>
      </c>
      <c r="C146" s="406" t="s">
        <v>594</v>
      </c>
      <c r="D146" s="408">
        <v>2</v>
      </c>
      <c r="E146" s="409">
        <v>643500</v>
      </c>
      <c r="F146" s="409">
        <f>+E146*D146</f>
        <v>1287000</v>
      </c>
      <c r="G146" s="276">
        <f>+D146+I146-K146</f>
        <v>4</v>
      </c>
      <c r="H146" s="409">
        <f>+G146*E$19</f>
        <v>0</v>
      </c>
      <c r="I146" s="276">
        <v>2</v>
      </c>
      <c r="J146" s="409">
        <f>+I146*E146</f>
        <v>1287000</v>
      </c>
      <c r="K146" s="274"/>
      <c r="L146" s="409">
        <f>+K146*D146</f>
        <v>0</v>
      </c>
      <c r="M146" s="274"/>
      <c r="N146" s="274"/>
      <c r="O146" s="410"/>
      <c r="S146" s="268"/>
      <c r="T146" s="268"/>
      <c r="U146" s="268"/>
      <c r="V146" s="268"/>
      <c r="W146" s="268"/>
      <c r="X146" s="268"/>
      <c r="Y146" s="268"/>
      <c r="Z146" s="268"/>
      <c r="AA146" s="268"/>
      <c r="AB146" s="268"/>
      <c r="AC146" s="268"/>
      <c r="AD146" s="268"/>
      <c r="AE146" s="268"/>
      <c r="AF146" s="268"/>
      <c r="AG146" s="268"/>
    </row>
    <row r="147" spans="1:33" ht="12.75" hidden="1" outlineLevel="1">
      <c r="A147" s="405"/>
      <c r="B147" s="411" t="s">
        <v>595</v>
      </c>
      <c r="C147" s="405"/>
      <c r="D147" s="405"/>
      <c r="E147" s="412"/>
      <c r="F147" s="412"/>
      <c r="G147" s="405"/>
      <c r="H147" s="405"/>
      <c r="I147" s="405"/>
      <c r="J147" s="405"/>
      <c r="K147" s="405"/>
      <c r="L147" s="405"/>
      <c r="M147" s="405"/>
      <c r="N147" s="405"/>
      <c r="O147" s="405"/>
      <c r="S147" s="268"/>
      <c r="T147" s="268"/>
      <c r="U147" s="268"/>
      <c r="V147" s="268"/>
      <c r="W147" s="268"/>
      <c r="X147" s="268"/>
      <c r="Y147" s="268"/>
      <c r="Z147" s="268"/>
      <c r="AA147" s="268"/>
      <c r="AB147" s="268"/>
      <c r="AC147" s="268"/>
      <c r="AD147" s="268"/>
      <c r="AE147" s="268"/>
      <c r="AF147" s="268"/>
      <c r="AG147" s="268"/>
    </row>
    <row r="148" spans="1:33" ht="38.25" hidden="1" outlineLevel="1">
      <c r="A148" s="406" t="s">
        <v>596</v>
      </c>
      <c r="B148" s="407" t="s">
        <v>597</v>
      </c>
      <c r="C148" s="406" t="s">
        <v>594</v>
      </c>
      <c r="D148" s="408">
        <v>1500</v>
      </c>
      <c r="E148" s="413">
        <v>792</v>
      </c>
      <c r="F148" s="409">
        <f t="shared" ref="F148:F159" si="36">+E148*D148</f>
        <v>1188000</v>
      </c>
      <c r="G148" s="276">
        <f>+D148+I148-K148</f>
        <v>2500</v>
      </c>
      <c r="H148" s="409">
        <f>+G148*E148</f>
        <v>1980000</v>
      </c>
      <c r="I148" s="276">
        <v>1000</v>
      </c>
      <c r="J148" s="409">
        <f>+I148*E148</f>
        <v>792000</v>
      </c>
      <c r="K148" s="274"/>
      <c r="L148" s="409">
        <f t="shared" ref="L148:L158" si="37">+K148*D148</f>
        <v>0</v>
      </c>
      <c r="M148" s="274"/>
      <c r="N148" s="274"/>
      <c r="O148" s="410"/>
      <c r="S148" s="268"/>
      <c r="T148" s="268"/>
      <c r="U148" s="268"/>
      <c r="V148" s="268"/>
      <c r="W148" s="268"/>
      <c r="X148" s="268"/>
      <c r="Y148" s="268"/>
      <c r="Z148" s="268"/>
      <c r="AA148" s="268"/>
      <c r="AB148" s="268"/>
      <c r="AC148" s="268"/>
      <c r="AD148" s="268"/>
      <c r="AE148" s="268"/>
      <c r="AF148" s="268"/>
      <c r="AG148" s="268"/>
    </row>
    <row r="149" spans="1:33" ht="38.25" hidden="1" outlineLevel="1">
      <c r="A149" s="406" t="s">
        <v>598</v>
      </c>
      <c r="B149" s="407" t="s">
        <v>599</v>
      </c>
      <c r="C149" s="406" t="s">
        <v>594</v>
      </c>
      <c r="D149" s="408">
        <v>10</v>
      </c>
      <c r="E149" s="409">
        <v>4752</v>
      </c>
      <c r="F149" s="409">
        <f t="shared" si="36"/>
        <v>47520</v>
      </c>
      <c r="G149" s="276">
        <f>+D149+I149-K149</f>
        <v>15</v>
      </c>
      <c r="H149" s="409">
        <f t="shared" ref="H149:H156" si="38">+G149*E149</f>
        <v>71280</v>
      </c>
      <c r="I149" s="276">
        <v>5</v>
      </c>
      <c r="J149" s="409">
        <f t="shared" ref="J149:J156" si="39">+I149*E149</f>
        <v>23760</v>
      </c>
      <c r="K149" s="274"/>
      <c r="L149" s="409">
        <f t="shared" si="37"/>
        <v>0</v>
      </c>
      <c r="M149" s="274"/>
      <c r="N149" s="274"/>
      <c r="O149" s="410"/>
      <c r="S149" s="268"/>
      <c r="T149" s="268"/>
      <c r="U149" s="268"/>
      <c r="V149" s="268"/>
      <c r="W149" s="268"/>
      <c r="X149" s="268"/>
      <c r="Y149" s="268"/>
      <c r="Z149" s="268"/>
      <c r="AA149" s="268"/>
      <c r="AB149" s="268"/>
      <c r="AC149" s="268"/>
      <c r="AD149" s="268"/>
      <c r="AE149" s="268"/>
      <c r="AF149" s="268"/>
      <c r="AG149" s="268"/>
    </row>
    <row r="150" spans="1:33" ht="38.25" hidden="1" outlineLevel="1">
      <c r="A150" s="406" t="s">
        <v>600</v>
      </c>
      <c r="B150" s="407" t="s">
        <v>601</v>
      </c>
      <c r="C150" s="406" t="s">
        <v>594</v>
      </c>
      <c r="D150" s="408">
        <v>4</v>
      </c>
      <c r="E150" s="409">
        <v>148500</v>
      </c>
      <c r="F150" s="409">
        <f t="shared" si="36"/>
        <v>594000</v>
      </c>
      <c r="G150" s="276">
        <f>+D150+I150-K150</f>
        <v>8</v>
      </c>
      <c r="H150" s="409">
        <f t="shared" si="38"/>
        <v>1188000</v>
      </c>
      <c r="I150" s="276">
        <v>4</v>
      </c>
      <c r="J150" s="409">
        <f t="shared" si="39"/>
        <v>594000</v>
      </c>
      <c r="K150" s="274"/>
      <c r="L150" s="409">
        <f>+K150*D150</f>
        <v>0</v>
      </c>
      <c r="M150" s="274"/>
      <c r="N150" s="274"/>
      <c r="O150" s="410"/>
      <c r="S150" s="268"/>
      <c r="T150" s="268"/>
      <c r="U150" s="268"/>
      <c r="V150" s="268"/>
      <c r="W150" s="268"/>
      <c r="X150" s="268"/>
      <c r="Y150" s="268"/>
      <c r="Z150" s="268"/>
      <c r="AA150" s="268"/>
      <c r="AB150" s="268"/>
      <c r="AC150" s="268"/>
      <c r="AD150" s="268"/>
      <c r="AE150" s="268"/>
      <c r="AF150" s="268"/>
      <c r="AG150" s="268"/>
    </row>
    <row r="151" spans="1:33" ht="38.25" hidden="1" outlineLevel="1">
      <c r="A151" s="406" t="s">
        <v>602</v>
      </c>
      <c r="B151" s="407" t="s">
        <v>603</v>
      </c>
      <c r="C151" s="406" t="s">
        <v>594</v>
      </c>
      <c r="D151" s="408">
        <v>1</v>
      </c>
      <c r="E151" s="409">
        <v>158400</v>
      </c>
      <c r="F151" s="409">
        <f t="shared" si="36"/>
        <v>158400</v>
      </c>
      <c r="G151" s="276">
        <f>+D151+I151-K151</f>
        <v>1</v>
      </c>
      <c r="H151" s="409">
        <f t="shared" si="38"/>
        <v>158400</v>
      </c>
      <c r="I151" s="276">
        <v>0</v>
      </c>
      <c r="J151" s="409">
        <f t="shared" si="39"/>
        <v>0</v>
      </c>
      <c r="K151" s="274"/>
      <c r="L151" s="409">
        <f t="shared" si="37"/>
        <v>0</v>
      </c>
      <c r="M151" s="274"/>
      <c r="N151" s="274"/>
      <c r="O151" s="410"/>
      <c r="S151" s="268"/>
      <c r="T151" s="268"/>
      <c r="U151" s="268"/>
      <c r="V151" s="268"/>
      <c r="W151" s="268"/>
      <c r="X151" s="268"/>
      <c r="Y151" s="268"/>
      <c r="Z151" s="268"/>
      <c r="AA151" s="268"/>
      <c r="AB151" s="268"/>
      <c r="AC151" s="268"/>
      <c r="AD151" s="268"/>
      <c r="AE151" s="268"/>
      <c r="AF151" s="268"/>
      <c r="AG151" s="268"/>
    </row>
    <row r="152" spans="1:33" ht="38.25" hidden="1" outlineLevel="1">
      <c r="A152" s="406" t="s">
        <v>604</v>
      </c>
      <c r="B152" s="406" t="s">
        <v>605</v>
      </c>
      <c r="C152" s="406" t="s">
        <v>594</v>
      </c>
      <c r="D152" s="408">
        <v>1</v>
      </c>
      <c r="E152" s="409">
        <v>178200</v>
      </c>
      <c r="F152" s="409">
        <f t="shared" si="36"/>
        <v>178200</v>
      </c>
      <c r="G152" s="276">
        <f>+D152+I152-K152</f>
        <v>1</v>
      </c>
      <c r="H152" s="409">
        <f t="shared" si="38"/>
        <v>178200</v>
      </c>
      <c r="I152" s="276">
        <v>0</v>
      </c>
      <c r="J152" s="409">
        <f t="shared" si="39"/>
        <v>0</v>
      </c>
      <c r="K152" s="274"/>
      <c r="L152" s="409">
        <f t="shared" si="37"/>
        <v>0</v>
      </c>
      <c r="M152" s="274"/>
      <c r="N152" s="274"/>
      <c r="O152" s="410"/>
      <c r="S152" s="268"/>
      <c r="T152" s="268"/>
      <c r="U152" s="268"/>
      <c r="V152" s="268"/>
      <c r="W152" s="268"/>
      <c r="X152" s="268"/>
      <c r="Y152" s="268"/>
      <c r="Z152" s="268"/>
      <c r="AA152" s="268"/>
      <c r="AB152" s="268"/>
      <c r="AC152" s="268"/>
      <c r="AD152" s="268"/>
      <c r="AE152" s="268"/>
      <c r="AF152" s="268"/>
      <c r="AG152" s="268"/>
    </row>
    <row r="153" spans="1:33" ht="12.75" hidden="1" outlineLevel="1">
      <c r="A153" s="405"/>
      <c r="B153" s="411" t="s">
        <v>606</v>
      </c>
      <c r="C153" s="405"/>
      <c r="D153" s="405"/>
      <c r="E153" s="414"/>
      <c r="F153" s="412"/>
      <c r="G153" s="405"/>
      <c r="H153" s="405"/>
      <c r="I153" s="405"/>
      <c r="J153" s="405"/>
      <c r="K153" s="405"/>
      <c r="L153" s="405"/>
      <c r="M153" s="405"/>
      <c r="N153" s="405"/>
      <c r="O153" s="405"/>
      <c r="S153" s="268"/>
      <c r="T153" s="268"/>
      <c r="U153" s="268"/>
      <c r="V153" s="268"/>
      <c r="W153" s="268"/>
      <c r="X153" s="268"/>
      <c r="Y153" s="268"/>
      <c r="Z153" s="268"/>
      <c r="AA153" s="268"/>
      <c r="AB153" s="268"/>
      <c r="AC153" s="268"/>
      <c r="AD153" s="268"/>
      <c r="AE153" s="268"/>
      <c r="AF153" s="268"/>
      <c r="AG153" s="268"/>
    </row>
    <row r="154" spans="1:33" ht="12.75" hidden="1" outlineLevel="1">
      <c r="A154" s="406" t="s">
        <v>607</v>
      </c>
      <c r="B154" s="406" t="s">
        <v>608</v>
      </c>
      <c r="C154" s="406" t="s">
        <v>594</v>
      </c>
      <c r="D154" s="408">
        <v>3</v>
      </c>
      <c r="E154" s="409">
        <v>148500</v>
      </c>
      <c r="F154" s="409">
        <f t="shared" si="36"/>
        <v>445500</v>
      </c>
      <c r="G154" s="276">
        <f>+D154+I154-K154</f>
        <v>7</v>
      </c>
      <c r="H154" s="409">
        <f t="shared" si="38"/>
        <v>1039500</v>
      </c>
      <c r="I154" s="276">
        <v>4</v>
      </c>
      <c r="J154" s="409">
        <f t="shared" si="39"/>
        <v>594000</v>
      </c>
      <c r="K154" s="274"/>
      <c r="L154" s="409">
        <f t="shared" si="37"/>
        <v>0</v>
      </c>
      <c r="M154" s="274"/>
      <c r="N154" s="274"/>
      <c r="O154" s="410"/>
      <c r="S154" s="268"/>
      <c r="T154" s="268"/>
      <c r="U154" s="268"/>
      <c r="V154" s="268"/>
      <c r="W154" s="268"/>
      <c r="X154" s="268"/>
      <c r="Y154" s="268"/>
      <c r="Z154" s="268"/>
      <c r="AA154" s="268"/>
      <c r="AB154" s="268"/>
      <c r="AC154" s="268"/>
      <c r="AD154" s="268"/>
      <c r="AE154" s="268"/>
      <c r="AF154" s="268"/>
      <c r="AG154" s="268"/>
    </row>
    <row r="155" spans="1:33" ht="12.75" hidden="1" outlineLevel="1">
      <c r="A155" s="405"/>
      <c r="B155" s="411" t="s">
        <v>609</v>
      </c>
      <c r="C155" s="405"/>
      <c r="D155" s="405"/>
      <c r="E155" s="412"/>
      <c r="F155" s="412"/>
      <c r="G155" s="405"/>
      <c r="H155" s="405"/>
      <c r="I155" s="405"/>
      <c r="J155" s="405"/>
      <c r="K155" s="405"/>
      <c r="L155" s="405"/>
      <c r="M155" s="405"/>
      <c r="N155" s="405"/>
      <c r="O155" s="405"/>
      <c r="S155" s="268"/>
      <c r="T155" s="268"/>
      <c r="U155" s="268"/>
      <c r="V155" s="268"/>
      <c r="W155" s="268"/>
      <c r="X155" s="268"/>
      <c r="Y155" s="268"/>
      <c r="Z155" s="268"/>
      <c r="AA155" s="268"/>
      <c r="AB155" s="268"/>
      <c r="AC155" s="268"/>
      <c r="AD155" s="268"/>
      <c r="AE155" s="268"/>
      <c r="AF155" s="268"/>
      <c r="AG155" s="268"/>
    </row>
    <row r="156" spans="1:33" ht="38.25" hidden="1" outlineLevel="1">
      <c r="A156" s="406" t="s">
        <v>610</v>
      </c>
      <c r="B156" s="406" t="s">
        <v>611</v>
      </c>
      <c r="C156" s="406" t="s">
        <v>594</v>
      </c>
      <c r="D156" s="408">
        <v>2</v>
      </c>
      <c r="E156" s="409">
        <v>3465000</v>
      </c>
      <c r="F156" s="409">
        <f t="shared" si="36"/>
        <v>6930000</v>
      </c>
      <c r="G156" s="276">
        <f>+D156+I156-K156</f>
        <v>4</v>
      </c>
      <c r="H156" s="409">
        <f t="shared" si="38"/>
        <v>13860000</v>
      </c>
      <c r="I156" s="276">
        <v>2</v>
      </c>
      <c r="J156" s="409">
        <f t="shared" si="39"/>
        <v>6930000</v>
      </c>
      <c r="K156" s="274"/>
      <c r="L156" s="409">
        <f t="shared" si="37"/>
        <v>0</v>
      </c>
      <c r="M156" s="274"/>
      <c r="N156" s="274"/>
      <c r="O156" s="410"/>
      <c r="S156" s="268"/>
      <c r="T156" s="268"/>
      <c r="U156" s="268"/>
      <c r="V156" s="268"/>
      <c r="W156" s="268"/>
      <c r="X156" s="268"/>
      <c r="Y156" s="268"/>
      <c r="Z156" s="268"/>
      <c r="AA156" s="268"/>
      <c r="AB156" s="268"/>
      <c r="AC156" s="268"/>
      <c r="AD156" s="268"/>
      <c r="AE156" s="268"/>
      <c r="AF156" s="268"/>
      <c r="AG156" s="268"/>
    </row>
    <row r="157" spans="1:33" ht="12.75" hidden="1" outlineLevel="1">
      <c r="A157" s="405"/>
      <c r="B157" s="411" t="s">
        <v>612</v>
      </c>
      <c r="C157" s="405"/>
      <c r="D157" s="405"/>
      <c r="E157" s="412"/>
      <c r="F157" s="412"/>
      <c r="G157" s="405"/>
      <c r="H157" s="405"/>
      <c r="I157" s="405"/>
      <c r="J157" s="405"/>
      <c r="K157" s="405"/>
      <c r="L157" s="405"/>
      <c r="M157" s="405"/>
      <c r="N157" s="405"/>
      <c r="O157" s="405"/>
      <c r="S157" s="268"/>
      <c r="T157" s="268"/>
      <c r="U157" s="268"/>
      <c r="V157" s="268"/>
      <c r="W157" s="268"/>
      <c r="X157" s="268"/>
      <c r="Y157" s="268"/>
      <c r="Z157" s="268"/>
      <c r="AA157" s="268"/>
      <c r="AB157" s="268"/>
      <c r="AC157" s="268"/>
      <c r="AD157" s="268"/>
      <c r="AE157" s="268"/>
      <c r="AF157" s="268"/>
      <c r="AG157" s="268"/>
    </row>
    <row r="158" spans="1:33" ht="38.25" hidden="1" outlineLevel="1">
      <c r="A158" s="407"/>
      <c r="B158" s="407" t="s">
        <v>613</v>
      </c>
      <c r="C158" s="406" t="s">
        <v>594</v>
      </c>
      <c r="D158" s="408">
        <v>1</v>
      </c>
      <c r="E158" s="409">
        <v>1683000</v>
      </c>
      <c r="F158" s="409">
        <f t="shared" si="36"/>
        <v>1683000</v>
      </c>
      <c r="G158" s="276">
        <f>+D158+I158-K158</f>
        <v>1</v>
      </c>
      <c r="H158" s="409">
        <f t="shared" ref="H158:H159" si="40">+G158*E158</f>
        <v>1683000</v>
      </c>
      <c r="I158" s="276">
        <v>0</v>
      </c>
      <c r="J158" s="409">
        <f t="shared" ref="J158:J159" si="41">+I158*E158</f>
        <v>0</v>
      </c>
      <c r="K158" s="276"/>
      <c r="L158" s="409">
        <f t="shared" si="37"/>
        <v>0</v>
      </c>
      <c r="M158" s="274"/>
      <c r="N158" s="274"/>
      <c r="O158" s="410"/>
      <c r="S158" s="268"/>
      <c r="T158" s="268"/>
      <c r="U158" s="268"/>
      <c r="V158" s="268"/>
      <c r="W158" s="268"/>
      <c r="X158" s="268"/>
      <c r="Y158" s="268"/>
      <c r="Z158" s="268"/>
      <c r="AA158" s="268"/>
      <c r="AB158" s="268"/>
      <c r="AC158" s="268"/>
      <c r="AD158" s="268"/>
      <c r="AE158" s="268"/>
      <c r="AF158" s="268"/>
      <c r="AG158" s="268"/>
    </row>
    <row r="159" spans="1:33" ht="76.5" hidden="1" outlineLevel="1">
      <c r="A159" s="407"/>
      <c r="B159" s="406" t="s">
        <v>614</v>
      </c>
      <c r="C159" s="406" t="s">
        <v>594</v>
      </c>
      <c r="D159" s="408">
        <v>1</v>
      </c>
      <c r="E159" s="409">
        <v>5491530</v>
      </c>
      <c r="F159" s="409">
        <f t="shared" si="36"/>
        <v>5491530</v>
      </c>
      <c r="G159" s="276">
        <f>+D159+I159-K159</f>
        <v>1</v>
      </c>
      <c r="H159" s="409">
        <f t="shared" si="40"/>
        <v>5491530</v>
      </c>
      <c r="I159" s="276">
        <v>0</v>
      </c>
      <c r="J159" s="409">
        <f t="shared" si="41"/>
        <v>0</v>
      </c>
      <c r="K159" s="274"/>
      <c r="L159" s="409">
        <f t="shared" ref="L159" si="42">+K159*E159</f>
        <v>0</v>
      </c>
      <c r="M159" s="274"/>
      <c r="N159" s="274"/>
      <c r="O159" s="410"/>
      <c r="S159" s="268"/>
      <c r="T159" s="268"/>
      <c r="U159" s="268"/>
      <c r="V159" s="268"/>
      <c r="W159" s="268"/>
      <c r="X159" s="268"/>
      <c r="Y159" s="268"/>
      <c r="Z159" s="268"/>
      <c r="AA159" s="268"/>
      <c r="AB159" s="268"/>
      <c r="AC159" s="268"/>
      <c r="AD159" s="268"/>
      <c r="AE159" s="268"/>
      <c r="AF159" s="268"/>
      <c r="AG159" s="268"/>
    </row>
    <row r="160" spans="1:33" ht="12.75" hidden="1" outlineLevel="1">
      <c r="A160" s="526" t="s">
        <v>615</v>
      </c>
      <c r="B160" s="527"/>
      <c r="C160" s="407"/>
      <c r="D160" s="407"/>
      <c r="E160" s="407"/>
      <c r="F160" s="415">
        <f>SUM(F146:F159)</f>
        <v>18003150</v>
      </c>
      <c r="G160" s="274"/>
      <c r="H160" s="415">
        <f>SUM(H146:H159)</f>
        <v>25649910</v>
      </c>
      <c r="I160" s="275"/>
      <c r="J160" s="415">
        <f>SUM(J146:J159)</f>
        <v>10220760</v>
      </c>
      <c r="K160" s="274"/>
      <c r="L160" s="415">
        <f>SUM(L146:L159)</f>
        <v>0</v>
      </c>
      <c r="M160" s="274"/>
      <c r="N160" s="274"/>
      <c r="O160" s="410"/>
      <c r="S160" s="268"/>
      <c r="T160" s="268"/>
      <c r="U160" s="268"/>
      <c r="V160" s="268"/>
      <c r="W160" s="268"/>
      <c r="X160" s="268"/>
      <c r="Y160" s="268"/>
      <c r="Z160" s="268"/>
      <c r="AA160" s="268"/>
      <c r="AB160" s="268"/>
      <c r="AC160" s="268"/>
      <c r="AD160" s="268"/>
      <c r="AE160" s="268"/>
      <c r="AF160" s="268"/>
      <c r="AG160" s="268"/>
    </row>
    <row r="161" spans="1:33" ht="12.75" hidden="1" outlineLevel="1">
      <c r="A161" s="528" t="s">
        <v>616</v>
      </c>
      <c r="B161" s="529"/>
      <c r="C161" s="416" t="s">
        <v>617</v>
      </c>
      <c r="D161" s="417" t="s">
        <v>516</v>
      </c>
      <c r="E161" s="417" t="s">
        <v>618</v>
      </c>
      <c r="F161" s="416" t="s">
        <v>619</v>
      </c>
      <c r="G161" s="416"/>
      <c r="H161" s="416"/>
      <c r="I161" s="416"/>
      <c r="J161" s="416"/>
      <c r="K161" s="416"/>
      <c r="L161" s="416"/>
      <c r="M161" s="416"/>
      <c r="N161" s="416"/>
      <c r="O161" s="416"/>
      <c r="S161" s="268"/>
      <c r="T161" s="268"/>
      <c r="U161" s="268"/>
      <c r="V161" s="268"/>
      <c r="W161" s="268"/>
      <c r="X161" s="268"/>
      <c r="Y161" s="268"/>
      <c r="Z161" s="268"/>
      <c r="AA161" s="268"/>
      <c r="AB161" s="268"/>
      <c r="AC161" s="268"/>
      <c r="AD161" s="268"/>
      <c r="AE161" s="268"/>
      <c r="AF161" s="268"/>
      <c r="AG161" s="268"/>
    </row>
    <row r="162" spans="1:33" ht="38.25" hidden="1" outlineLevel="1">
      <c r="A162" s="418">
        <v>1</v>
      </c>
      <c r="B162" s="407" t="s">
        <v>620</v>
      </c>
      <c r="C162" s="406" t="s">
        <v>594</v>
      </c>
      <c r="D162" s="419">
        <v>7</v>
      </c>
      <c r="E162" s="420">
        <v>61824</v>
      </c>
      <c r="F162" s="409">
        <f>+E162*D162</f>
        <v>432768</v>
      </c>
      <c r="G162" s="276">
        <f t="shared" ref="G162:G178" si="43">+D162+I162-K162</f>
        <v>7</v>
      </c>
      <c r="H162" s="409">
        <f t="shared" ref="H162:H168" si="44">+G162*E162</f>
        <v>432768</v>
      </c>
      <c r="I162" s="276">
        <v>0</v>
      </c>
      <c r="J162" s="409">
        <f t="shared" ref="J162:J168" si="45">+I162*E162</f>
        <v>0</v>
      </c>
      <c r="K162" s="274"/>
      <c r="L162" s="409">
        <f t="shared" ref="L162:L168" si="46">+K162*E162</f>
        <v>0</v>
      </c>
      <c r="M162" s="274"/>
      <c r="N162" s="274"/>
      <c r="O162" s="410"/>
      <c r="S162" s="268"/>
      <c r="T162" s="268"/>
      <c r="U162" s="268"/>
      <c r="V162" s="268"/>
      <c r="W162" s="268"/>
      <c r="X162" s="268"/>
      <c r="Y162" s="268"/>
      <c r="Z162" s="268"/>
      <c r="AA162" s="268"/>
      <c r="AB162" s="268"/>
      <c r="AC162" s="268"/>
      <c r="AD162" s="268"/>
      <c r="AE162" s="268"/>
      <c r="AF162" s="268"/>
      <c r="AG162" s="268"/>
    </row>
    <row r="163" spans="1:33" ht="25.5" hidden="1" outlineLevel="1">
      <c r="A163" s="418">
        <v>2</v>
      </c>
      <c r="B163" s="406" t="s">
        <v>621</v>
      </c>
      <c r="C163" s="406" t="s">
        <v>594</v>
      </c>
      <c r="D163" s="419">
        <v>30</v>
      </c>
      <c r="E163" s="420">
        <v>6835</v>
      </c>
      <c r="F163" s="409">
        <f t="shared" ref="F163:F178" si="47">+E163*D163</f>
        <v>205050</v>
      </c>
      <c r="G163" s="276">
        <f t="shared" si="43"/>
        <v>30</v>
      </c>
      <c r="H163" s="409">
        <f t="shared" si="44"/>
        <v>205050</v>
      </c>
      <c r="I163" s="276">
        <v>0</v>
      </c>
      <c r="J163" s="409">
        <f t="shared" si="45"/>
        <v>0</v>
      </c>
      <c r="K163" s="274"/>
      <c r="L163" s="409">
        <f t="shared" si="46"/>
        <v>0</v>
      </c>
      <c r="M163" s="274"/>
      <c r="N163" s="274"/>
      <c r="O163" s="410"/>
      <c r="S163" s="268"/>
      <c r="T163" s="268"/>
      <c r="U163" s="268"/>
      <c r="V163" s="268"/>
      <c r="W163" s="268"/>
      <c r="X163" s="268"/>
      <c r="Y163" s="268"/>
      <c r="Z163" s="268"/>
      <c r="AA163" s="268"/>
      <c r="AB163" s="268"/>
      <c r="AC163" s="268"/>
      <c r="AD163" s="268"/>
      <c r="AE163" s="268"/>
      <c r="AF163" s="268"/>
      <c r="AG163" s="268"/>
    </row>
    <row r="164" spans="1:33" ht="38.25" hidden="1" outlineLevel="1">
      <c r="A164" s="418">
        <v>3</v>
      </c>
      <c r="B164" s="407" t="s">
        <v>622</v>
      </c>
      <c r="C164" s="406" t="s">
        <v>594</v>
      </c>
      <c r="D164" s="419">
        <v>20</v>
      </c>
      <c r="E164" s="420">
        <v>14501</v>
      </c>
      <c r="F164" s="409">
        <f t="shared" si="47"/>
        <v>290020</v>
      </c>
      <c r="G164" s="276">
        <f t="shared" si="43"/>
        <v>20</v>
      </c>
      <c r="H164" s="409">
        <f t="shared" si="44"/>
        <v>290020</v>
      </c>
      <c r="I164" s="276">
        <v>0</v>
      </c>
      <c r="J164" s="409">
        <f t="shared" si="45"/>
        <v>0</v>
      </c>
      <c r="K164" s="274"/>
      <c r="L164" s="409">
        <f t="shared" si="46"/>
        <v>0</v>
      </c>
      <c r="M164" s="274"/>
      <c r="N164" s="274"/>
      <c r="O164" s="410"/>
      <c r="S164" s="268"/>
      <c r="T164" s="268"/>
      <c r="U164" s="268"/>
      <c r="V164" s="268"/>
      <c r="W164" s="268"/>
      <c r="X164" s="268"/>
      <c r="Y164" s="268"/>
      <c r="Z164" s="268"/>
      <c r="AA164" s="268"/>
      <c r="AB164" s="268"/>
      <c r="AC164" s="268"/>
      <c r="AD164" s="268"/>
      <c r="AE164" s="268"/>
      <c r="AF164" s="268"/>
      <c r="AG164" s="268"/>
    </row>
    <row r="165" spans="1:33" ht="51" hidden="1" outlineLevel="1">
      <c r="A165" s="418">
        <v>4</v>
      </c>
      <c r="B165" s="407" t="s">
        <v>623</v>
      </c>
      <c r="C165" s="406" t="s">
        <v>624</v>
      </c>
      <c r="D165" s="419">
        <v>2</v>
      </c>
      <c r="E165" s="420">
        <v>316800</v>
      </c>
      <c r="F165" s="409">
        <f t="shared" si="47"/>
        <v>633600</v>
      </c>
      <c r="G165" s="276">
        <f t="shared" si="43"/>
        <v>6</v>
      </c>
      <c r="H165" s="409">
        <f t="shared" si="44"/>
        <v>1900800</v>
      </c>
      <c r="I165" s="276">
        <v>4</v>
      </c>
      <c r="J165" s="409">
        <f t="shared" si="45"/>
        <v>1267200</v>
      </c>
      <c r="K165" s="274"/>
      <c r="L165" s="409">
        <f t="shared" si="46"/>
        <v>0</v>
      </c>
      <c r="M165" s="274"/>
      <c r="N165" s="274"/>
      <c r="O165" s="410"/>
      <c r="S165" s="268"/>
      <c r="T165" s="268"/>
      <c r="U165" s="268"/>
      <c r="V165" s="268"/>
      <c r="W165" s="268"/>
      <c r="X165" s="268"/>
      <c r="Y165" s="268"/>
      <c r="Z165" s="268"/>
      <c r="AA165" s="268"/>
      <c r="AB165" s="268"/>
      <c r="AC165" s="268"/>
      <c r="AD165" s="268"/>
      <c r="AE165" s="268"/>
      <c r="AF165" s="268"/>
      <c r="AG165" s="268"/>
    </row>
    <row r="166" spans="1:33" ht="25.5" hidden="1" outlineLevel="1">
      <c r="A166" s="418">
        <v>5</v>
      </c>
      <c r="B166" s="406" t="s">
        <v>625</v>
      </c>
      <c r="C166" s="406" t="s">
        <v>594</v>
      </c>
      <c r="D166" s="419">
        <v>2</v>
      </c>
      <c r="E166" s="420">
        <v>178200</v>
      </c>
      <c r="F166" s="409">
        <f t="shared" si="47"/>
        <v>356400</v>
      </c>
      <c r="G166" s="276">
        <f t="shared" si="43"/>
        <v>2</v>
      </c>
      <c r="H166" s="409">
        <f t="shared" si="44"/>
        <v>356400</v>
      </c>
      <c r="I166" s="276">
        <v>0</v>
      </c>
      <c r="J166" s="409">
        <f t="shared" si="45"/>
        <v>0</v>
      </c>
      <c r="K166" s="274"/>
      <c r="L166" s="409">
        <f t="shared" si="46"/>
        <v>0</v>
      </c>
      <c r="M166" s="274"/>
      <c r="N166" s="274"/>
      <c r="O166" s="410"/>
      <c r="S166" s="268"/>
      <c r="T166" s="268"/>
      <c r="U166" s="268"/>
      <c r="V166" s="268"/>
      <c r="W166" s="268"/>
      <c r="X166" s="268"/>
      <c r="Y166" s="268"/>
      <c r="Z166" s="268"/>
      <c r="AA166" s="268"/>
      <c r="AB166" s="268"/>
      <c r="AC166" s="268"/>
      <c r="AD166" s="268"/>
      <c r="AE166" s="268"/>
      <c r="AF166" s="268"/>
      <c r="AG166" s="268"/>
    </row>
    <row r="167" spans="1:33" ht="12.75" hidden="1" outlineLevel="1">
      <c r="A167" s="418">
        <v>6</v>
      </c>
      <c r="B167" s="406" t="s">
        <v>626</v>
      </c>
      <c r="C167" s="406" t="s">
        <v>594</v>
      </c>
      <c r="D167" s="419">
        <v>2</v>
      </c>
      <c r="E167" s="420">
        <v>168610</v>
      </c>
      <c r="F167" s="409">
        <f t="shared" si="47"/>
        <v>337220</v>
      </c>
      <c r="G167" s="276">
        <f t="shared" si="43"/>
        <v>2</v>
      </c>
      <c r="H167" s="409">
        <f t="shared" si="44"/>
        <v>337220</v>
      </c>
      <c r="I167" s="276">
        <v>0</v>
      </c>
      <c r="J167" s="409">
        <f t="shared" si="45"/>
        <v>0</v>
      </c>
      <c r="K167" s="274"/>
      <c r="L167" s="409">
        <f t="shared" si="46"/>
        <v>0</v>
      </c>
      <c r="M167" s="274"/>
      <c r="N167" s="274"/>
      <c r="O167" s="410"/>
      <c r="S167" s="268"/>
      <c r="T167" s="268"/>
      <c r="U167" s="268"/>
      <c r="V167" s="268"/>
      <c r="W167" s="268"/>
      <c r="X167" s="268"/>
      <c r="Y167" s="268"/>
      <c r="Z167" s="268"/>
      <c r="AA167" s="268"/>
      <c r="AB167" s="268"/>
      <c r="AC167" s="268"/>
      <c r="AD167" s="268"/>
      <c r="AE167" s="268"/>
      <c r="AF167" s="268"/>
      <c r="AG167" s="268"/>
    </row>
    <row r="168" spans="1:33" ht="12.75" hidden="1" outlineLevel="1">
      <c r="A168" s="418">
        <v>7</v>
      </c>
      <c r="B168" s="406" t="s">
        <v>627</v>
      </c>
      <c r="C168" s="406" t="s">
        <v>594</v>
      </c>
      <c r="D168" s="419">
        <v>6</v>
      </c>
      <c r="E168" s="420">
        <v>7821</v>
      </c>
      <c r="F168" s="409">
        <f t="shared" si="47"/>
        <v>46926</v>
      </c>
      <c r="G168" s="276">
        <f t="shared" si="43"/>
        <v>6</v>
      </c>
      <c r="H168" s="409">
        <f t="shared" si="44"/>
        <v>46926</v>
      </c>
      <c r="I168" s="276">
        <v>0</v>
      </c>
      <c r="J168" s="409">
        <f t="shared" si="45"/>
        <v>0</v>
      </c>
      <c r="K168" s="274"/>
      <c r="L168" s="409">
        <f t="shared" si="46"/>
        <v>0</v>
      </c>
      <c r="M168" s="274"/>
      <c r="N168" s="274"/>
      <c r="O168" s="410"/>
      <c r="S168" s="268"/>
      <c r="T168" s="268"/>
      <c r="U168" s="268"/>
      <c r="V168" s="268"/>
      <c r="W168" s="268"/>
      <c r="X168" s="268"/>
      <c r="Y168" s="268"/>
      <c r="Z168" s="268"/>
      <c r="AA168" s="268"/>
      <c r="AB168" s="268"/>
      <c r="AC168" s="268"/>
      <c r="AD168" s="268"/>
      <c r="AE168" s="268"/>
      <c r="AF168" s="268"/>
      <c r="AG168" s="268"/>
    </row>
    <row r="169" spans="1:33" ht="12.75" hidden="1" outlineLevel="1">
      <c r="A169" s="418">
        <v>8</v>
      </c>
      <c r="B169" s="406" t="s">
        <v>628</v>
      </c>
      <c r="C169" s="406" t="s">
        <v>594</v>
      </c>
      <c r="D169" s="419">
        <v>4</v>
      </c>
      <c r="E169" s="420">
        <v>37422</v>
      </c>
      <c r="F169" s="409">
        <f t="shared" si="47"/>
        <v>149688</v>
      </c>
      <c r="G169" s="276">
        <f t="shared" si="43"/>
        <v>4</v>
      </c>
      <c r="H169" s="409">
        <f>+G169*E169</f>
        <v>149688</v>
      </c>
      <c r="I169" s="276">
        <v>0</v>
      </c>
      <c r="J169" s="409">
        <f>+I169*E169</f>
        <v>0</v>
      </c>
      <c r="K169" s="274"/>
      <c r="L169" s="409">
        <f>+K169*E169</f>
        <v>0</v>
      </c>
      <c r="M169" s="274"/>
      <c r="N169" s="274"/>
      <c r="O169" s="410"/>
      <c r="S169" s="268"/>
      <c r="T169" s="268"/>
      <c r="U169" s="268"/>
      <c r="V169" s="268"/>
      <c r="W169" s="268"/>
      <c r="X169" s="268"/>
      <c r="Y169" s="268"/>
      <c r="Z169" s="268"/>
      <c r="AA169" s="268"/>
      <c r="AB169" s="268"/>
      <c r="AC169" s="268"/>
      <c r="AD169" s="268"/>
      <c r="AE169" s="268"/>
      <c r="AF169" s="268"/>
      <c r="AG169" s="268"/>
    </row>
    <row r="170" spans="1:33" ht="38.25" hidden="1" outlineLevel="1">
      <c r="A170" s="418">
        <v>9</v>
      </c>
      <c r="B170" s="406" t="s">
        <v>629</v>
      </c>
      <c r="C170" s="406" t="s">
        <v>594</v>
      </c>
      <c r="D170" s="419">
        <v>6</v>
      </c>
      <c r="E170" s="420">
        <v>17820</v>
      </c>
      <c r="F170" s="409">
        <f t="shared" si="47"/>
        <v>106920</v>
      </c>
      <c r="G170" s="276">
        <f t="shared" si="43"/>
        <v>6</v>
      </c>
      <c r="H170" s="409">
        <f t="shared" ref="H170:H178" si="48">+G170*E170</f>
        <v>106920</v>
      </c>
      <c r="I170" s="276">
        <v>0</v>
      </c>
      <c r="J170" s="409">
        <f t="shared" ref="J170:J178" si="49">+I170*E170</f>
        <v>0</v>
      </c>
      <c r="K170" s="274"/>
      <c r="L170" s="409">
        <f t="shared" ref="L170:L178" si="50">+K170*E170</f>
        <v>0</v>
      </c>
      <c r="M170" s="274"/>
      <c r="N170" s="274"/>
      <c r="O170" s="410"/>
      <c r="S170" s="268"/>
      <c r="T170" s="268"/>
      <c r="U170" s="268"/>
      <c r="V170" s="268"/>
      <c r="W170" s="268"/>
      <c r="X170" s="268"/>
      <c r="Y170" s="268"/>
      <c r="Z170" s="268"/>
      <c r="AA170" s="268"/>
      <c r="AB170" s="268"/>
      <c r="AC170" s="268"/>
      <c r="AD170" s="268"/>
      <c r="AE170" s="268"/>
      <c r="AF170" s="268"/>
      <c r="AG170" s="268"/>
    </row>
    <row r="171" spans="1:33" ht="12.75" hidden="1" outlineLevel="1">
      <c r="A171" s="418">
        <v>10</v>
      </c>
      <c r="B171" s="406" t="s">
        <v>630</v>
      </c>
      <c r="C171" s="406" t="s">
        <v>594</v>
      </c>
      <c r="D171" s="419">
        <v>1</v>
      </c>
      <c r="E171" s="420">
        <v>237600</v>
      </c>
      <c r="F171" s="409">
        <f t="shared" si="47"/>
        <v>237600</v>
      </c>
      <c r="G171" s="276">
        <f t="shared" si="43"/>
        <v>1</v>
      </c>
      <c r="H171" s="409">
        <f t="shared" si="48"/>
        <v>237600</v>
      </c>
      <c r="I171" s="276">
        <v>0</v>
      </c>
      <c r="J171" s="409">
        <f t="shared" si="49"/>
        <v>0</v>
      </c>
      <c r="K171" s="274"/>
      <c r="L171" s="409">
        <f t="shared" si="50"/>
        <v>0</v>
      </c>
      <c r="M171" s="274"/>
      <c r="N171" s="274"/>
      <c r="O171" s="410"/>
      <c r="S171" s="268"/>
      <c r="T171" s="268"/>
      <c r="U171" s="268"/>
      <c r="V171" s="268"/>
      <c r="W171" s="268"/>
      <c r="X171" s="268"/>
      <c r="Y171" s="268"/>
      <c r="Z171" s="268"/>
      <c r="AA171" s="268"/>
      <c r="AB171" s="268"/>
      <c r="AC171" s="268"/>
      <c r="AD171" s="268"/>
      <c r="AE171" s="268"/>
      <c r="AF171" s="268"/>
      <c r="AG171" s="268"/>
    </row>
    <row r="172" spans="1:33" ht="12.75" hidden="1" outlineLevel="1">
      <c r="A172" s="418">
        <v>11</v>
      </c>
      <c r="B172" s="406" t="s">
        <v>631</v>
      </c>
      <c r="C172" s="406" t="s">
        <v>594</v>
      </c>
      <c r="D172" s="419">
        <v>2</v>
      </c>
      <c r="E172" s="420">
        <v>286110</v>
      </c>
      <c r="F172" s="409">
        <f t="shared" si="47"/>
        <v>572220</v>
      </c>
      <c r="G172" s="276">
        <f t="shared" si="43"/>
        <v>2</v>
      </c>
      <c r="H172" s="409">
        <f t="shared" si="48"/>
        <v>572220</v>
      </c>
      <c r="I172" s="276">
        <v>0</v>
      </c>
      <c r="J172" s="409">
        <f t="shared" si="49"/>
        <v>0</v>
      </c>
      <c r="K172" s="274"/>
      <c r="L172" s="409">
        <f t="shared" si="50"/>
        <v>0</v>
      </c>
      <c r="M172" s="274"/>
      <c r="N172" s="274"/>
      <c r="O172" s="410"/>
      <c r="S172" s="268"/>
      <c r="T172" s="268"/>
      <c r="U172" s="268"/>
      <c r="V172" s="268"/>
      <c r="W172" s="268"/>
      <c r="X172" s="268"/>
      <c r="Y172" s="268"/>
      <c r="Z172" s="268"/>
      <c r="AA172" s="268"/>
      <c r="AB172" s="268"/>
      <c r="AC172" s="268"/>
      <c r="AD172" s="268"/>
      <c r="AE172" s="268"/>
      <c r="AF172" s="268"/>
      <c r="AG172" s="268"/>
    </row>
    <row r="173" spans="1:33" ht="12.75" hidden="1" outlineLevel="1">
      <c r="A173" s="418">
        <v>12</v>
      </c>
      <c r="B173" s="406" t="s">
        <v>632</v>
      </c>
      <c r="C173" s="406" t="s">
        <v>594</v>
      </c>
      <c r="D173" s="419">
        <v>1</v>
      </c>
      <c r="E173" s="420">
        <v>562033</v>
      </c>
      <c r="F173" s="409">
        <f t="shared" si="47"/>
        <v>562033</v>
      </c>
      <c r="G173" s="276">
        <f t="shared" si="43"/>
        <v>1</v>
      </c>
      <c r="H173" s="409">
        <f t="shared" si="48"/>
        <v>562033</v>
      </c>
      <c r="I173" s="276">
        <v>0</v>
      </c>
      <c r="J173" s="409">
        <f t="shared" si="49"/>
        <v>0</v>
      </c>
      <c r="K173" s="274"/>
      <c r="L173" s="409">
        <f t="shared" si="50"/>
        <v>0</v>
      </c>
      <c r="M173" s="274"/>
      <c r="N173" s="274"/>
      <c r="O173" s="410"/>
      <c r="S173" s="268"/>
      <c r="T173" s="268"/>
      <c r="U173" s="268"/>
      <c r="V173" s="268"/>
      <c r="W173" s="268"/>
      <c r="X173" s="268"/>
      <c r="Y173" s="268"/>
      <c r="Z173" s="268"/>
      <c r="AA173" s="268"/>
      <c r="AB173" s="268"/>
      <c r="AC173" s="268"/>
      <c r="AD173" s="268"/>
      <c r="AE173" s="268"/>
      <c r="AF173" s="268"/>
      <c r="AG173" s="268"/>
    </row>
    <row r="174" spans="1:33" ht="12.75" hidden="1" outlineLevel="1">
      <c r="A174" s="418">
        <v>15</v>
      </c>
      <c r="B174" s="406" t="s">
        <v>633</v>
      </c>
      <c r="C174" s="406" t="s">
        <v>594</v>
      </c>
      <c r="D174" s="419">
        <v>2</v>
      </c>
      <c r="E174" s="420">
        <v>89001</v>
      </c>
      <c r="F174" s="409">
        <f t="shared" si="47"/>
        <v>178002</v>
      </c>
      <c r="G174" s="276">
        <f t="shared" si="43"/>
        <v>4</v>
      </c>
      <c r="H174" s="409">
        <f t="shared" si="48"/>
        <v>356004</v>
      </c>
      <c r="I174" s="276">
        <v>2</v>
      </c>
      <c r="J174" s="409">
        <f t="shared" si="49"/>
        <v>178002</v>
      </c>
      <c r="K174" s="274"/>
      <c r="L174" s="409">
        <f t="shared" si="50"/>
        <v>0</v>
      </c>
      <c r="M174" s="274"/>
      <c r="N174" s="274"/>
      <c r="O174" s="410"/>
      <c r="S174" s="268"/>
      <c r="T174" s="268"/>
      <c r="U174" s="268"/>
      <c r="V174" s="268"/>
      <c r="W174" s="268"/>
      <c r="X174" s="268"/>
      <c r="Y174" s="268"/>
      <c r="Z174" s="268"/>
      <c r="AA174" s="268"/>
      <c r="AB174" s="268"/>
      <c r="AC174" s="268"/>
      <c r="AD174" s="268"/>
      <c r="AE174" s="268"/>
      <c r="AF174" s="268"/>
      <c r="AG174" s="268"/>
    </row>
    <row r="175" spans="1:33" ht="51" hidden="1" outlineLevel="1">
      <c r="A175" s="418">
        <v>17</v>
      </c>
      <c r="B175" s="407" t="s">
        <v>634</v>
      </c>
      <c r="C175" s="406" t="s">
        <v>594</v>
      </c>
      <c r="D175" s="419">
        <v>20</v>
      </c>
      <c r="E175" s="420">
        <v>15840</v>
      </c>
      <c r="F175" s="409">
        <f t="shared" si="47"/>
        <v>316800</v>
      </c>
      <c r="G175" s="276">
        <f t="shared" si="43"/>
        <v>20</v>
      </c>
      <c r="H175" s="409">
        <f t="shared" si="48"/>
        <v>316800</v>
      </c>
      <c r="I175" s="276">
        <v>0</v>
      </c>
      <c r="J175" s="409">
        <f t="shared" si="49"/>
        <v>0</v>
      </c>
      <c r="K175" s="274"/>
      <c r="L175" s="409">
        <f t="shared" si="50"/>
        <v>0</v>
      </c>
      <c r="M175" s="274"/>
      <c r="N175" s="274"/>
      <c r="O175" s="410"/>
      <c r="S175" s="268"/>
      <c r="T175" s="268"/>
      <c r="U175" s="268"/>
      <c r="V175" s="268"/>
      <c r="W175" s="268"/>
      <c r="X175" s="268"/>
      <c r="Y175" s="268"/>
      <c r="Z175" s="268"/>
      <c r="AA175" s="268"/>
      <c r="AB175" s="268"/>
      <c r="AC175" s="268"/>
      <c r="AD175" s="268"/>
      <c r="AE175" s="268"/>
      <c r="AF175" s="268"/>
      <c r="AG175" s="268"/>
    </row>
    <row r="176" spans="1:33" ht="38.25" hidden="1" outlineLevel="1">
      <c r="A176" s="418">
        <v>18</v>
      </c>
      <c r="B176" s="407" t="s">
        <v>635</v>
      </c>
      <c r="C176" s="406" t="s">
        <v>624</v>
      </c>
      <c r="D176" s="419">
        <v>1</v>
      </c>
      <c r="E176" s="420">
        <v>297000</v>
      </c>
      <c r="F176" s="409">
        <f t="shared" si="47"/>
        <v>297000</v>
      </c>
      <c r="G176" s="276">
        <f t="shared" si="43"/>
        <v>2</v>
      </c>
      <c r="H176" s="409">
        <f t="shared" si="48"/>
        <v>594000</v>
      </c>
      <c r="I176" s="276">
        <v>1</v>
      </c>
      <c r="J176" s="409">
        <f t="shared" si="49"/>
        <v>297000</v>
      </c>
      <c r="K176" s="274"/>
      <c r="L176" s="409">
        <f t="shared" si="50"/>
        <v>0</v>
      </c>
      <c r="M176" s="274"/>
      <c r="N176" s="274"/>
      <c r="O176" s="410"/>
      <c r="S176" s="268"/>
      <c r="T176" s="268"/>
      <c r="U176" s="268"/>
      <c r="V176" s="268"/>
      <c r="W176" s="268"/>
      <c r="X176" s="268"/>
      <c r="Y176" s="268"/>
      <c r="Z176" s="268"/>
      <c r="AA176" s="268"/>
      <c r="AB176" s="268"/>
      <c r="AC176" s="268"/>
      <c r="AD176" s="268"/>
      <c r="AE176" s="268"/>
      <c r="AF176" s="268"/>
      <c r="AG176" s="268"/>
    </row>
    <row r="177" spans="1:33" ht="25.5" hidden="1" outlineLevel="1">
      <c r="A177" s="418">
        <v>20</v>
      </c>
      <c r="B177" s="406" t="s">
        <v>636</v>
      </c>
      <c r="C177" s="406" t="s">
        <v>594</v>
      </c>
      <c r="D177" s="419">
        <v>1</v>
      </c>
      <c r="E177" s="420">
        <v>561491</v>
      </c>
      <c r="F177" s="409">
        <f t="shared" si="47"/>
        <v>561491</v>
      </c>
      <c r="G177" s="276">
        <f t="shared" si="43"/>
        <v>1</v>
      </c>
      <c r="H177" s="409">
        <f t="shared" si="48"/>
        <v>561491</v>
      </c>
      <c r="I177" s="276">
        <v>0</v>
      </c>
      <c r="J177" s="409">
        <f t="shared" si="49"/>
        <v>0</v>
      </c>
      <c r="K177" s="274"/>
      <c r="L177" s="409">
        <f t="shared" si="50"/>
        <v>0</v>
      </c>
      <c r="M177" s="274"/>
      <c r="N177" s="274"/>
      <c r="O177" s="410"/>
      <c r="S177" s="268"/>
      <c r="T177" s="268"/>
      <c r="U177" s="268"/>
      <c r="V177" s="268"/>
      <c r="W177" s="268"/>
      <c r="X177" s="268"/>
      <c r="Y177" s="268"/>
      <c r="Z177" s="268"/>
      <c r="AA177" s="268"/>
      <c r="AB177" s="268"/>
      <c r="AC177" s="268"/>
      <c r="AD177" s="268"/>
      <c r="AE177" s="268"/>
      <c r="AF177" s="268"/>
      <c r="AG177" s="268"/>
    </row>
    <row r="178" spans="1:33" ht="51" hidden="1" outlineLevel="1">
      <c r="A178" s="418">
        <v>18</v>
      </c>
      <c r="B178" s="407" t="s">
        <v>637</v>
      </c>
      <c r="C178" s="406" t="s">
        <v>594</v>
      </c>
      <c r="D178" s="419">
        <v>15</v>
      </c>
      <c r="E178" s="420">
        <v>18810</v>
      </c>
      <c r="F178" s="409">
        <f t="shared" si="47"/>
        <v>282150</v>
      </c>
      <c r="G178" s="276">
        <f t="shared" si="43"/>
        <v>15</v>
      </c>
      <c r="H178" s="409">
        <f t="shared" si="48"/>
        <v>282150</v>
      </c>
      <c r="I178" s="276">
        <v>0</v>
      </c>
      <c r="J178" s="409">
        <f t="shared" si="49"/>
        <v>0</v>
      </c>
      <c r="K178" s="274"/>
      <c r="L178" s="409">
        <f t="shared" si="50"/>
        <v>0</v>
      </c>
      <c r="M178" s="274"/>
      <c r="N178" s="274"/>
      <c r="O178" s="410"/>
      <c r="S178" s="268"/>
      <c r="T178" s="268"/>
      <c r="U178" s="268"/>
      <c r="V178" s="268"/>
      <c r="W178" s="268"/>
      <c r="X178" s="268"/>
      <c r="Y178" s="268"/>
      <c r="Z178" s="268"/>
      <c r="AA178" s="268"/>
      <c r="AB178" s="268"/>
      <c r="AC178" s="268"/>
      <c r="AD178" s="268"/>
      <c r="AE178" s="268"/>
      <c r="AF178" s="268"/>
      <c r="AG178" s="268"/>
    </row>
    <row r="179" spans="1:33" ht="12.75" hidden="1" outlineLevel="1">
      <c r="A179" s="526" t="s">
        <v>638</v>
      </c>
      <c r="B179" s="530"/>
      <c r="C179" s="530"/>
      <c r="D179" s="530"/>
      <c r="E179" s="527"/>
      <c r="F179" s="415">
        <f>SUM(F162:F178)</f>
        <v>5565888</v>
      </c>
      <c r="G179" s="274"/>
      <c r="H179" s="415">
        <f>SUM(H162:H178)</f>
        <v>7308090</v>
      </c>
      <c r="I179" s="274"/>
      <c r="J179" s="415">
        <f>SUM(J162:J178)</f>
        <v>1742202</v>
      </c>
      <c r="K179" s="274"/>
      <c r="L179" s="415">
        <f>SUM(L162:L178)</f>
        <v>0</v>
      </c>
      <c r="M179" s="274"/>
      <c r="N179" s="274"/>
      <c r="O179" s="410"/>
      <c r="S179" s="268"/>
      <c r="T179" s="268"/>
      <c r="U179" s="268"/>
      <c r="V179" s="268"/>
      <c r="W179" s="268"/>
      <c r="X179" s="268"/>
      <c r="Y179" s="268"/>
      <c r="Z179" s="268"/>
      <c r="AA179" s="268"/>
      <c r="AB179" s="268"/>
      <c r="AC179" s="268"/>
      <c r="AD179" s="268"/>
      <c r="AE179" s="268"/>
      <c r="AF179" s="268"/>
      <c r="AG179" s="268"/>
    </row>
    <row r="180" spans="1:33" ht="12.75" hidden="1" outlineLevel="1">
      <c r="A180" s="531" t="s">
        <v>639</v>
      </c>
      <c r="B180" s="532"/>
      <c r="C180" s="417" t="s">
        <v>617</v>
      </c>
      <c r="D180" s="417" t="s">
        <v>618</v>
      </c>
      <c r="E180" s="417" t="s">
        <v>516</v>
      </c>
      <c r="F180" s="417" t="s">
        <v>619</v>
      </c>
      <c r="G180" s="417"/>
      <c r="H180" s="417"/>
      <c r="I180" s="417"/>
      <c r="J180" s="417"/>
      <c r="K180" s="417"/>
      <c r="L180" s="417"/>
      <c r="M180" s="417"/>
      <c r="N180" s="417"/>
      <c r="O180" s="417"/>
      <c r="S180" s="268"/>
      <c r="T180" s="268"/>
      <c r="U180" s="268"/>
      <c r="V180" s="268"/>
      <c r="W180" s="268"/>
      <c r="X180" s="268"/>
      <c r="Y180" s="268"/>
      <c r="Z180" s="268"/>
      <c r="AA180" s="268"/>
      <c r="AB180" s="268"/>
      <c r="AC180" s="268"/>
      <c r="AD180" s="268"/>
      <c r="AE180" s="268"/>
      <c r="AF180" s="268"/>
      <c r="AG180" s="268"/>
    </row>
    <row r="181" spans="1:33" ht="12.75" hidden="1" outlineLevel="1">
      <c r="A181" s="407"/>
      <c r="B181" s="417" t="s">
        <v>609</v>
      </c>
      <c r="C181" s="421"/>
      <c r="D181" s="421"/>
      <c r="E181" s="421"/>
      <c r="F181" s="421"/>
      <c r="G181" s="421"/>
      <c r="H181" s="421"/>
      <c r="I181" s="421"/>
      <c r="J181" s="421"/>
      <c r="K181" s="421"/>
      <c r="L181" s="421"/>
      <c r="M181" s="421"/>
      <c r="N181" s="421"/>
      <c r="O181" s="421"/>
      <c r="S181" s="268"/>
      <c r="T181" s="268"/>
      <c r="U181" s="268"/>
      <c r="V181" s="268"/>
      <c r="W181" s="268"/>
      <c r="X181" s="268"/>
      <c r="Y181" s="268"/>
      <c r="Z181" s="268"/>
      <c r="AA181" s="268"/>
      <c r="AB181" s="268"/>
      <c r="AC181" s="268"/>
      <c r="AD181" s="268"/>
      <c r="AE181" s="268"/>
      <c r="AF181" s="268"/>
      <c r="AG181" s="268"/>
    </row>
    <row r="182" spans="1:33" ht="38.25" hidden="1" outlineLevel="1">
      <c r="A182" s="422" t="s">
        <v>640</v>
      </c>
      <c r="B182" s="407" t="s">
        <v>641</v>
      </c>
      <c r="C182" s="406" t="s">
        <v>594</v>
      </c>
      <c r="D182" s="408">
        <v>1</v>
      </c>
      <c r="E182" s="409">
        <v>495000</v>
      </c>
      <c r="F182" s="409">
        <f>+E182*D182</f>
        <v>495000</v>
      </c>
      <c r="G182" s="276">
        <f>+D182+I182-K182</f>
        <v>2</v>
      </c>
      <c r="H182" s="409">
        <f t="shared" ref="H182:H221" si="51">+G182*E182</f>
        <v>990000</v>
      </c>
      <c r="I182" s="276">
        <v>1</v>
      </c>
      <c r="J182" s="409">
        <f t="shared" ref="J182:J221" si="52">+I182*E182</f>
        <v>495000</v>
      </c>
      <c r="K182" s="274"/>
      <c r="L182" s="409">
        <f t="shared" ref="L182:L221" si="53">+K182*E182</f>
        <v>0</v>
      </c>
      <c r="M182" s="274"/>
      <c r="N182" s="274"/>
      <c r="O182" s="410"/>
      <c r="S182" s="268"/>
      <c r="T182" s="268"/>
      <c r="U182" s="268"/>
      <c r="V182" s="268"/>
      <c r="W182" s="268"/>
      <c r="X182" s="268"/>
      <c r="Y182" s="268"/>
      <c r="Z182" s="268"/>
      <c r="AA182" s="268"/>
      <c r="AB182" s="268"/>
      <c r="AC182" s="268"/>
      <c r="AD182" s="268"/>
      <c r="AE182" s="268"/>
      <c r="AF182" s="268"/>
      <c r="AG182" s="268"/>
    </row>
    <row r="183" spans="1:33" ht="12.75" hidden="1" outlineLevel="1">
      <c r="A183" s="407"/>
      <c r="B183" s="416" t="s">
        <v>642</v>
      </c>
      <c r="C183" s="421"/>
      <c r="D183" s="421"/>
      <c r="E183" s="421"/>
      <c r="F183" s="421"/>
      <c r="G183" s="421"/>
      <c r="H183" s="421"/>
      <c r="I183" s="421"/>
      <c r="J183" s="421"/>
      <c r="K183" s="421"/>
      <c r="L183" s="421"/>
      <c r="M183" s="421"/>
      <c r="N183" s="421"/>
      <c r="O183" s="421"/>
      <c r="S183" s="268"/>
      <c r="T183" s="268"/>
      <c r="U183" s="268"/>
      <c r="V183" s="268"/>
      <c r="W183" s="268"/>
      <c r="X183" s="268"/>
      <c r="Y183" s="268"/>
      <c r="Z183" s="268"/>
      <c r="AA183" s="268"/>
      <c r="AB183" s="268"/>
      <c r="AC183" s="268"/>
      <c r="AD183" s="268"/>
      <c r="AE183" s="268"/>
      <c r="AF183" s="268"/>
      <c r="AG183" s="268"/>
    </row>
    <row r="184" spans="1:33" ht="76.5" hidden="1" outlineLevel="1">
      <c r="A184" s="422" t="s">
        <v>643</v>
      </c>
      <c r="B184" s="406" t="s">
        <v>644</v>
      </c>
      <c r="C184" s="406" t="s">
        <v>594</v>
      </c>
      <c r="D184" s="408">
        <v>2</v>
      </c>
      <c r="E184" s="409">
        <v>72343</v>
      </c>
      <c r="F184" s="409">
        <f t="shared" ref="F184:F221" si="54">+E184*D184</f>
        <v>144686</v>
      </c>
      <c r="G184" s="276">
        <f t="shared" ref="G184:G196" si="55">+D184+I184-K184</f>
        <v>5</v>
      </c>
      <c r="H184" s="409">
        <f t="shared" si="51"/>
        <v>361715</v>
      </c>
      <c r="I184" s="276">
        <v>3</v>
      </c>
      <c r="J184" s="409">
        <f t="shared" si="52"/>
        <v>217029</v>
      </c>
      <c r="K184" s="274"/>
      <c r="L184" s="409">
        <f t="shared" si="53"/>
        <v>0</v>
      </c>
      <c r="M184" s="274"/>
      <c r="N184" s="274"/>
      <c r="O184" s="410"/>
      <c r="S184" s="268"/>
      <c r="T184" s="268"/>
      <c r="U184" s="268"/>
      <c r="V184" s="268"/>
      <c r="W184" s="268"/>
      <c r="X184" s="268"/>
      <c r="Y184" s="268"/>
      <c r="Z184" s="268"/>
      <c r="AA184" s="268"/>
      <c r="AB184" s="268"/>
      <c r="AC184" s="268"/>
      <c r="AD184" s="268"/>
      <c r="AE184" s="268"/>
      <c r="AF184" s="268"/>
      <c r="AG184" s="268"/>
    </row>
    <row r="185" spans="1:33" ht="89.25" hidden="1" outlineLevel="1">
      <c r="A185" s="422" t="s">
        <v>645</v>
      </c>
      <c r="B185" s="406" t="s">
        <v>646</v>
      </c>
      <c r="C185" s="406" t="s">
        <v>647</v>
      </c>
      <c r="D185" s="408">
        <v>1</v>
      </c>
      <c r="E185" s="409">
        <v>464681</v>
      </c>
      <c r="F185" s="409">
        <f t="shared" si="54"/>
        <v>464681</v>
      </c>
      <c r="G185" s="276">
        <f t="shared" si="55"/>
        <v>1</v>
      </c>
      <c r="H185" s="409">
        <f t="shared" si="51"/>
        <v>464681</v>
      </c>
      <c r="I185" s="276">
        <v>0</v>
      </c>
      <c r="J185" s="409">
        <f t="shared" si="52"/>
        <v>0</v>
      </c>
      <c r="K185" s="274"/>
      <c r="L185" s="409">
        <f t="shared" si="53"/>
        <v>0</v>
      </c>
      <c r="M185" s="274"/>
      <c r="N185" s="274"/>
      <c r="O185" s="410"/>
      <c r="S185" s="268"/>
      <c r="T185" s="268"/>
      <c r="U185" s="268"/>
      <c r="V185" s="268"/>
      <c r="W185" s="268"/>
      <c r="X185" s="268"/>
      <c r="Y185" s="268"/>
      <c r="Z185" s="268"/>
      <c r="AA185" s="268"/>
      <c r="AB185" s="268"/>
      <c r="AC185" s="268"/>
      <c r="AD185" s="268"/>
      <c r="AE185" s="268"/>
      <c r="AF185" s="268"/>
      <c r="AG185" s="268"/>
    </row>
    <row r="186" spans="1:33" ht="51" hidden="1" outlineLevel="1">
      <c r="A186" s="422" t="s">
        <v>648</v>
      </c>
      <c r="B186" s="407" t="s">
        <v>649</v>
      </c>
      <c r="C186" s="406" t="s">
        <v>650</v>
      </c>
      <c r="D186" s="408">
        <v>1</v>
      </c>
      <c r="E186" s="409">
        <v>24783</v>
      </c>
      <c r="F186" s="409">
        <f t="shared" si="54"/>
        <v>24783</v>
      </c>
      <c r="G186" s="276">
        <f t="shared" si="55"/>
        <v>10</v>
      </c>
      <c r="H186" s="409">
        <f t="shared" si="51"/>
        <v>247830</v>
      </c>
      <c r="I186" s="276">
        <v>9</v>
      </c>
      <c r="J186" s="409">
        <f t="shared" si="52"/>
        <v>223047</v>
      </c>
      <c r="K186" s="274"/>
      <c r="L186" s="409">
        <f t="shared" si="53"/>
        <v>0</v>
      </c>
      <c r="M186" s="274"/>
      <c r="N186" s="274"/>
      <c r="O186" s="410"/>
      <c r="S186" s="268"/>
      <c r="T186" s="268"/>
      <c r="U186" s="268"/>
      <c r="V186" s="268"/>
      <c r="W186" s="268"/>
      <c r="X186" s="268"/>
      <c r="Y186" s="268"/>
      <c r="Z186" s="268"/>
      <c r="AA186" s="268"/>
      <c r="AB186" s="268"/>
      <c r="AC186" s="268"/>
      <c r="AD186" s="268"/>
      <c r="AE186" s="268"/>
      <c r="AF186" s="268"/>
      <c r="AG186" s="268"/>
    </row>
    <row r="187" spans="1:33" ht="38.25" hidden="1" outlineLevel="1">
      <c r="A187" s="422" t="s">
        <v>651</v>
      </c>
      <c r="B187" s="407" t="s">
        <v>652</v>
      </c>
      <c r="C187" s="406" t="s">
        <v>650</v>
      </c>
      <c r="D187" s="408">
        <v>2</v>
      </c>
      <c r="E187" s="409">
        <v>20988</v>
      </c>
      <c r="F187" s="409">
        <f t="shared" si="54"/>
        <v>41976</v>
      </c>
      <c r="G187" s="276">
        <f t="shared" si="55"/>
        <v>10</v>
      </c>
      <c r="H187" s="409">
        <f t="shared" si="51"/>
        <v>209880</v>
      </c>
      <c r="I187" s="276">
        <v>8</v>
      </c>
      <c r="J187" s="409">
        <f t="shared" si="52"/>
        <v>167904</v>
      </c>
      <c r="K187" s="274"/>
      <c r="L187" s="409">
        <f t="shared" si="53"/>
        <v>0</v>
      </c>
      <c r="M187" s="274"/>
      <c r="N187" s="274"/>
      <c r="O187" s="410"/>
      <c r="S187" s="268"/>
      <c r="T187" s="268"/>
      <c r="U187" s="268"/>
      <c r="V187" s="268"/>
      <c r="W187" s="268"/>
      <c r="X187" s="268"/>
      <c r="Y187" s="268"/>
      <c r="Z187" s="268"/>
      <c r="AA187" s="268"/>
      <c r="AB187" s="268"/>
      <c r="AC187" s="268"/>
      <c r="AD187" s="268"/>
      <c r="AE187" s="268"/>
      <c r="AF187" s="268"/>
      <c r="AG187" s="268"/>
    </row>
    <row r="188" spans="1:33" ht="51" hidden="1" outlineLevel="1">
      <c r="A188" s="422" t="s">
        <v>653</v>
      </c>
      <c r="B188" s="407" t="s">
        <v>654</v>
      </c>
      <c r="C188" s="406" t="s">
        <v>650</v>
      </c>
      <c r="D188" s="408">
        <v>1</v>
      </c>
      <c r="E188" s="409">
        <v>24651</v>
      </c>
      <c r="F188" s="409">
        <f t="shared" si="54"/>
        <v>24651</v>
      </c>
      <c r="G188" s="276">
        <f t="shared" si="55"/>
        <v>10</v>
      </c>
      <c r="H188" s="409">
        <f t="shared" si="51"/>
        <v>246510</v>
      </c>
      <c r="I188" s="276">
        <v>9</v>
      </c>
      <c r="J188" s="409">
        <f t="shared" si="52"/>
        <v>221859</v>
      </c>
      <c r="K188" s="274"/>
      <c r="L188" s="409">
        <f t="shared" si="53"/>
        <v>0</v>
      </c>
      <c r="M188" s="274"/>
      <c r="N188" s="274"/>
      <c r="O188" s="410"/>
      <c r="S188" s="268"/>
      <c r="T188" s="268"/>
      <c r="U188" s="268"/>
      <c r="V188" s="268"/>
      <c r="W188" s="268"/>
      <c r="X188" s="268"/>
      <c r="Y188" s="268"/>
      <c r="Z188" s="268"/>
      <c r="AA188" s="268"/>
      <c r="AB188" s="268"/>
      <c r="AC188" s="268"/>
      <c r="AD188" s="268"/>
      <c r="AE188" s="268"/>
      <c r="AF188" s="268"/>
      <c r="AG188" s="268"/>
    </row>
    <row r="189" spans="1:33" ht="38.25" hidden="1" outlineLevel="1">
      <c r="A189" s="422" t="s">
        <v>655</v>
      </c>
      <c r="B189" s="407" t="s">
        <v>656</v>
      </c>
      <c r="C189" s="406" t="s">
        <v>650</v>
      </c>
      <c r="D189" s="408">
        <v>1</v>
      </c>
      <c r="E189" s="409">
        <v>20493</v>
      </c>
      <c r="F189" s="409">
        <f t="shared" si="54"/>
        <v>20493</v>
      </c>
      <c r="G189" s="276">
        <f t="shared" si="55"/>
        <v>10</v>
      </c>
      <c r="H189" s="409">
        <f t="shared" si="51"/>
        <v>204930</v>
      </c>
      <c r="I189" s="276">
        <v>9</v>
      </c>
      <c r="J189" s="409">
        <f t="shared" si="52"/>
        <v>184437</v>
      </c>
      <c r="K189" s="274"/>
      <c r="L189" s="409">
        <f t="shared" si="53"/>
        <v>0</v>
      </c>
      <c r="M189" s="274"/>
      <c r="N189" s="274"/>
      <c r="O189" s="410"/>
      <c r="S189" s="268"/>
      <c r="T189" s="268"/>
      <c r="U189" s="268"/>
      <c r="V189" s="268"/>
      <c r="W189" s="268"/>
      <c r="X189" s="268"/>
      <c r="Y189" s="268"/>
      <c r="Z189" s="268"/>
      <c r="AA189" s="268"/>
      <c r="AB189" s="268"/>
      <c r="AC189" s="268"/>
      <c r="AD189" s="268"/>
      <c r="AE189" s="268"/>
      <c r="AF189" s="268"/>
      <c r="AG189" s="268"/>
    </row>
    <row r="190" spans="1:33" ht="38.25" hidden="1" outlineLevel="1">
      <c r="A190" s="423">
        <v>40239</v>
      </c>
      <c r="B190" s="407" t="s">
        <v>657</v>
      </c>
      <c r="C190" s="406" t="s">
        <v>650</v>
      </c>
      <c r="D190" s="408">
        <v>1</v>
      </c>
      <c r="E190" s="409">
        <v>20493</v>
      </c>
      <c r="F190" s="409">
        <f t="shared" si="54"/>
        <v>20493</v>
      </c>
      <c r="G190" s="276">
        <f t="shared" si="55"/>
        <v>10</v>
      </c>
      <c r="H190" s="409">
        <f t="shared" si="51"/>
        <v>204930</v>
      </c>
      <c r="I190" s="276">
        <v>9</v>
      </c>
      <c r="J190" s="409">
        <f t="shared" si="52"/>
        <v>184437</v>
      </c>
      <c r="K190" s="274"/>
      <c r="L190" s="409">
        <f t="shared" si="53"/>
        <v>0</v>
      </c>
      <c r="M190" s="274"/>
      <c r="N190" s="274"/>
      <c r="O190" s="410"/>
      <c r="S190" s="268"/>
      <c r="T190" s="268"/>
      <c r="U190" s="268"/>
      <c r="V190" s="268"/>
      <c r="W190" s="268"/>
      <c r="X190" s="268"/>
      <c r="Y190" s="268"/>
      <c r="Z190" s="268"/>
      <c r="AA190" s="268"/>
      <c r="AB190" s="268"/>
      <c r="AC190" s="268"/>
      <c r="AD190" s="268"/>
      <c r="AE190" s="268"/>
      <c r="AF190" s="268"/>
      <c r="AG190" s="268"/>
    </row>
    <row r="191" spans="1:33" ht="38.25" hidden="1" outlineLevel="1">
      <c r="A191" s="422" t="s">
        <v>658</v>
      </c>
      <c r="B191" s="407" t="s">
        <v>659</v>
      </c>
      <c r="C191" s="406" t="s">
        <v>650</v>
      </c>
      <c r="D191" s="408">
        <v>1</v>
      </c>
      <c r="E191" s="409">
        <v>33858</v>
      </c>
      <c r="F191" s="409">
        <f t="shared" si="54"/>
        <v>33858</v>
      </c>
      <c r="G191" s="276">
        <f t="shared" si="55"/>
        <v>10</v>
      </c>
      <c r="H191" s="409">
        <f t="shared" si="51"/>
        <v>338580</v>
      </c>
      <c r="I191" s="276">
        <v>9</v>
      </c>
      <c r="J191" s="409">
        <f t="shared" si="52"/>
        <v>304722</v>
      </c>
      <c r="K191" s="274"/>
      <c r="L191" s="409">
        <f t="shared" si="53"/>
        <v>0</v>
      </c>
      <c r="M191" s="274"/>
      <c r="N191" s="274"/>
      <c r="O191" s="410"/>
      <c r="S191" s="268"/>
      <c r="T191" s="268"/>
      <c r="U191" s="268"/>
      <c r="V191" s="268"/>
      <c r="W191" s="268"/>
      <c r="X191" s="268"/>
      <c r="Y191" s="268"/>
      <c r="Z191" s="268"/>
      <c r="AA191" s="268"/>
      <c r="AB191" s="268"/>
      <c r="AC191" s="268"/>
      <c r="AD191" s="268"/>
      <c r="AE191" s="268"/>
      <c r="AF191" s="268"/>
      <c r="AG191" s="268"/>
    </row>
    <row r="192" spans="1:33" ht="63.75" hidden="1" outlineLevel="1">
      <c r="A192" s="423">
        <v>40604</v>
      </c>
      <c r="B192" s="406" t="s">
        <v>660</v>
      </c>
      <c r="C192" s="406" t="s">
        <v>594</v>
      </c>
      <c r="D192" s="408">
        <v>1</v>
      </c>
      <c r="E192" s="409">
        <v>749000</v>
      </c>
      <c r="F192" s="409">
        <f t="shared" si="54"/>
        <v>749000</v>
      </c>
      <c r="G192" s="276">
        <f t="shared" si="55"/>
        <v>1</v>
      </c>
      <c r="H192" s="409">
        <f t="shared" si="51"/>
        <v>749000</v>
      </c>
      <c r="I192" s="276">
        <v>0</v>
      </c>
      <c r="J192" s="409">
        <f t="shared" si="52"/>
        <v>0</v>
      </c>
      <c r="K192" s="274"/>
      <c r="L192" s="409">
        <f t="shared" si="53"/>
        <v>0</v>
      </c>
      <c r="M192" s="274"/>
      <c r="N192" s="274"/>
      <c r="O192" s="410"/>
      <c r="S192" s="268"/>
      <c r="T192" s="268"/>
      <c r="U192" s="268"/>
      <c r="V192" s="268"/>
      <c r="W192" s="268"/>
      <c r="X192" s="268"/>
      <c r="Y192" s="268"/>
      <c r="Z192" s="268"/>
      <c r="AA192" s="268"/>
      <c r="AB192" s="268"/>
      <c r="AC192" s="268"/>
      <c r="AD192" s="268"/>
      <c r="AE192" s="268"/>
      <c r="AF192" s="268"/>
      <c r="AG192" s="268"/>
    </row>
    <row r="193" spans="1:33" ht="38.25" hidden="1" outlineLevel="1">
      <c r="A193" s="423">
        <v>41335</v>
      </c>
      <c r="B193" s="406" t="s">
        <v>661</v>
      </c>
      <c r="C193" s="406" t="s">
        <v>662</v>
      </c>
      <c r="D193" s="408">
        <v>1</v>
      </c>
      <c r="E193" s="409">
        <v>102714</v>
      </c>
      <c r="F193" s="409">
        <f t="shared" si="54"/>
        <v>102714</v>
      </c>
      <c r="G193" s="276">
        <f t="shared" si="55"/>
        <v>2</v>
      </c>
      <c r="H193" s="409">
        <f t="shared" si="51"/>
        <v>205428</v>
      </c>
      <c r="I193" s="276">
        <v>1</v>
      </c>
      <c r="J193" s="409">
        <f t="shared" si="52"/>
        <v>102714</v>
      </c>
      <c r="K193" s="274"/>
      <c r="L193" s="409">
        <f t="shared" si="53"/>
        <v>0</v>
      </c>
      <c r="M193" s="274"/>
      <c r="N193" s="274"/>
      <c r="O193" s="410"/>
      <c r="S193" s="268"/>
      <c r="T193" s="268"/>
      <c r="U193" s="268"/>
      <c r="V193" s="268"/>
      <c r="W193" s="268"/>
      <c r="X193" s="268"/>
      <c r="Y193" s="268"/>
      <c r="Z193" s="268"/>
      <c r="AA193" s="268"/>
      <c r="AB193" s="268"/>
      <c r="AC193" s="268"/>
      <c r="AD193" s="268"/>
      <c r="AE193" s="268"/>
      <c r="AF193" s="268"/>
      <c r="AG193" s="268"/>
    </row>
    <row r="194" spans="1:33" ht="38.25" hidden="1" outlineLevel="1">
      <c r="A194" s="423">
        <v>41700</v>
      </c>
      <c r="B194" s="406" t="s">
        <v>663</v>
      </c>
      <c r="C194" s="406" t="s">
        <v>594</v>
      </c>
      <c r="D194" s="408">
        <v>3</v>
      </c>
      <c r="E194" s="409">
        <v>360495</v>
      </c>
      <c r="F194" s="409">
        <f t="shared" si="54"/>
        <v>1081485</v>
      </c>
      <c r="G194" s="276">
        <f t="shared" si="55"/>
        <v>6</v>
      </c>
      <c r="H194" s="409">
        <f t="shared" si="51"/>
        <v>2162970</v>
      </c>
      <c r="I194" s="276">
        <v>3</v>
      </c>
      <c r="J194" s="409">
        <f t="shared" si="52"/>
        <v>1081485</v>
      </c>
      <c r="K194" s="274"/>
      <c r="L194" s="409">
        <f t="shared" si="53"/>
        <v>0</v>
      </c>
      <c r="M194" s="274"/>
      <c r="N194" s="274"/>
      <c r="O194" s="410"/>
      <c r="S194" s="268"/>
      <c r="T194" s="268"/>
      <c r="U194" s="268"/>
      <c r="V194" s="268"/>
      <c r="W194" s="268"/>
      <c r="X194" s="268"/>
      <c r="Y194" s="268"/>
      <c r="Z194" s="268"/>
      <c r="AA194" s="268"/>
      <c r="AB194" s="268"/>
      <c r="AC194" s="268"/>
      <c r="AD194" s="268"/>
      <c r="AE194" s="268"/>
      <c r="AF194" s="268"/>
      <c r="AG194" s="268"/>
    </row>
    <row r="195" spans="1:33" ht="25.5" hidden="1" outlineLevel="1">
      <c r="A195" s="423">
        <v>42065</v>
      </c>
      <c r="B195" s="406" t="s">
        <v>664</v>
      </c>
      <c r="C195" s="406" t="s">
        <v>594</v>
      </c>
      <c r="D195" s="408">
        <v>150</v>
      </c>
      <c r="E195" s="409">
        <v>1042</v>
      </c>
      <c r="F195" s="409">
        <f t="shared" si="54"/>
        <v>156300</v>
      </c>
      <c r="G195" s="276">
        <f t="shared" si="55"/>
        <v>450</v>
      </c>
      <c r="H195" s="409">
        <f t="shared" si="51"/>
        <v>468900</v>
      </c>
      <c r="I195" s="276">
        <v>300</v>
      </c>
      <c r="J195" s="409">
        <f t="shared" si="52"/>
        <v>312600</v>
      </c>
      <c r="K195" s="274"/>
      <c r="L195" s="409">
        <f t="shared" si="53"/>
        <v>0</v>
      </c>
      <c r="M195" s="274"/>
      <c r="N195" s="274"/>
      <c r="O195" s="410"/>
      <c r="S195" s="268"/>
      <c r="T195" s="268"/>
      <c r="U195" s="268"/>
      <c r="V195" s="268"/>
      <c r="W195" s="268"/>
      <c r="X195" s="268"/>
      <c r="Y195" s="268"/>
      <c r="Z195" s="268"/>
      <c r="AA195" s="268"/>
      <c r="AB195" s="268"/>
      <c r="AC195" s="268"/>
      <c r="AD195" s="268"/>
      <c r="AE195" s="268"/>
      <c r="AF195" s="268"/>
      <c r="AG195" s="268"/>
    </row>
    <row r="196" spans="1:33" ht="12.75" hidden="1" outlineLevel="1">
      <c r="A196" s="423">
        <v>42431</v>
      </c>
      <c r="B196" s="406" t="s">
        <v>665</v>
      </c>
      <c r="C196" s="406" t="s">
        <v>594</v>
      </c>
      <c r="D196" s="408">
        <v>1</v>
      </c>
      <c r="E196" s="409">
        <v>151922</v>
      </c>
      <c r="F196" s="409">
        <f t="shared" si="54"/>
        <v>151922</v>
      </c>
      <c r="G196" s="276">
        <f t="shared" si="55"/>
        <v>1</v>
      </c>
      <c r="H196" s="409">
        <f t="shared" si="51"/>
        <v>151922</v>
      </c>
      <c r="I196" s="276">
        <v>0</v>
      </c>
      <c r="J196" s="409">
        <f t="shared" si="52"/>
        <v>0</v>
      </c>
      <c r="K196" s="274"/>
      <c r="L196" s="409">
        <f t="shared" si="53"/>
        <v>0</v>
      </c>
      <c r="M196" s="274"/>
      <c r="N196" s="274"/>
      <c r="O196" s="410"/>
      <c r="S196" s="268"/>
      <c r="T196" s="268"/>
      <c r="U196" s="268"/>
      <c r="V196" s="268"/>
      <c r="W196" s="268"/>
      <c r="X196" s="268"/>
      <c r="Y196" s="268"/>
      <c r="Z196" s="268"/>
      <c r="AA196" s="268"/>
      <c r="AB196" s="268"/>
      <c r="AC196" s="268"/>
      <c r="AD196" s="268"/>
      <c r="AE196" s="268"/>
      <c r="AF196" s="268"/>
      <c r="AG196" s="268"/>
    </row>
    <row r="197" spans="1:33" ht="12.75" hidden="1" outlineLevel="1">
      <c r="A197" s="407"/>
      <c r="B197" s="416" t="s">
        <v>666</v>
      </c>
      <c r="C197" s="421"/>
      <c r="D197" s="421"/>
      <c r="E197" s="421"/>
      <c r="F197" s="421"/>
      <c r="G197" s="421"/>
      <c r="H197" s="421"/>
      <c r="I197" s="421"/>
      <c r="J197" s="421"/>
      <c r="K197" s="421"/>
      <c r="L197" s="421"/>
      <c r="M197" s="421"/>
      <c r="N197" s="421"/>
      <c r="O197" s="421"/>
      <c r="S197" s="268"/>
      <c r="T197" s="268"/>
      <c r="U197" s="268"/>
      <c r="V197" s="268"/>
      <c r="W197" s="268"/>
      <c r="X197" s="268"/>
      <c r="Y197" s="268"/>
      <c r="Z197" s="268"/>
      <c r="AA197" s="268"/>
      <c r="AB197" s="268"/>
      <c r="AC197" s="268"/>
      <c r="AD197" s="268"/>
      <c r="AE197" s="268"/>
      <c r="AF197" s="268"/>
      <c r="AG197" s="268"/>
    </row>
    <row r="198" spans="1:33" ht="102" hidden="1" outlineLevel="1">
      <c r="A198" s="422" t="s">
        <v>667</v>
      </c>
      <c r="B198" s="406" t="s">
        <v>668</v>
      </c>
      <c r="C198" s="406" t="s">
        <v>594</v>
      </c>
      <c r="D198" s="408">
        <v>1</v>
      </c>
      <c r="E198" s="409">
        <v>250651</v>
      </c>
      <c r="F198" s="409">
        <f t="shared" si="54"/>
        <v>250651</v>
      </c>
      <c r="G198" s="276">
        <f>+D198+I198-K198</f>
        <v>3</v>
      </c>
      <c r="H198" s="409">
        <f t="shared" si="51"/>
        <v>751953</v>
      </c>
      <c r="I198" s="276">
        <v>2</v>
      </c>
      <c r="J198" s="409">
        <f t="shared" si="52"/>
        <v>501302</v>
      </c>
      <c r="K198" s="274"/>
      <c r="L198" s="409">
        <f t="shared" si="53"/>
        <v>0</v>
      </c>
      <c r="M198" s="274"/>
      <c r="N198" s="274"/>
      <c r="O198" s="410"/>
      <c r="S198" s="268"/>
      <c r="T198" s="268"/>
      <c r="U198" s="268"/>
      <c r="V198" s="268"/>
      <c r="W198" s="268"/>
      <c r="X198" s="268"/>
      <c r="Y198" s="268"/>
      <c r="Z198" s="268"/>
      <c r="AA198" s="268"/>
      <c r="AB198" s="268"/>
      <c r="AC198" s="268"/>
      <c r="AD198" s="268"/>
      <c r="AE198" s="268"/>
      <c r="AF198" s="268"/>
      <c r="AG198" s="268"/>
    </row>
    <row r="199" spans="1:33" ht="25.5" hidden="1" outlineLevel="1">
      <c r="A199" s="407"/>
      <c r="B199" s="416" t="s">
        <v>669</v>
      </c>
      <c r="C199" s="421"/>
      <c r="D199" s="421"/>
      <c r="E199" s="421"/>
      <c r="F199" s="421"/>
      <c r="G199" s="421"/>
      <c r="H199" s="421"/>
      <c r="I199" s="421"/>
      <c r="J199" s="421"/>
      <c r="K199" s="421"/>
      <c r="L199" s="421"/>
      <c r="M199" s="421"/>
      <c r="N199" s="421"/>
      <c r="O199" s="421"/>
      <c r="S199" s="268"/>
      <c r="T199" s="268"/>
      <c r="U199" s="268"/>
      <c r="V199" s="268"/>
      <c r="W199" s="268"/>
      <c r="X199" s="268"/>
      <c r="Y199" s="268"/>
      <c r="Z199" s="268"/>
      <c r="AA199" s="268"/>
      <c r="AB199" s="268"/>
      <c r="AC199" s="268"/>
      <c r="AD199" s="268"/>
      <c r="AE199" s="268"/>
      <c r="AF199" s="268"/>
      <c r="AG199" s="268"/>
    </row>
    <row r="200" spans="1:33" ht="12.75" hidden="1" outlineLevel="1">
      <c r="A200" s="422" t="s">
        <v>670</v>
      </c>
      <c r="B200" s="406" t="s">
        <v>671</v>
      </c>
      <c r="C200" s="406" t="s">
        <v>594</v>
      </c>
      <c r="D200" s="408">
        <v>8</v>
      </c>
      <c r="E200" s="409">
        <v>31934</v>
      </c>
      <c r="F200" s="409">
        <f t="shared" si="54"/>
        <v>255472</v>
      </c>
      <c r="G200" s="276">
        <f>+D200+I200-K200</f>
        <v>20</v>
      </c>
      <c r="H200" s="409">
        <f t="shared" si="51"/>
        <v>638680</v>
      </c>
      <c r="I200" s="276">
        <v>12</v>
      </c>
      <c r="J200" s="409">
        <f t="shared" si="52"/>
        <v>383208</v>
      </c>
      <c r="K200" s="274"/>
      <c r="L200" s="409">
        <f t="shared" si="53"/>
        <v>0</v>
      </c>
      <c r="M200" s="274"/>
      <c r="N200" s="274"/>
      <c r="O200" s="410"/>
      <c r="S200" s="268"/>
      <c r="T200" s="268"/>
      <c r="U200" s="268"/>
      <c r="V200" s="268"/>
      <c r="W200" s="268"/>
      <c r="X200" s="268"/>
      <c r="Y200" s="268"/>
      <c r="Z200" s="268"/>
      <c r="AA200" s="268"/>
      <c r="AB200" s="268"/>
      <c r="AC200" s="268"/>
      <c r="AD200" s="268"/>
      <c r="AE200" s="268"/>
      <c r="AF200" s="268"/>
      <c r="AG200" s="268"/>
    </row>
    <row r="201" spans="1:33" ht="12.75" hidden="1" outlineLevel="1">
      <c r="A201" s="422" t="s">
        <v>672</v>
      </c>
      <c r="B201" s="406" t="s">
        <v>673</v>
      </c>
      <c r="C201" s="406" t="s">
        <v>674</v>
      </c>
      <c r="D201" s="408">
        <v>1</v>
      </c>
      <c r="E201" s="409">
        <v>377182</v>
      </c>
      <c r="F201" s="409">
        <f t="shared" si="54"/>
        <v>377182</v>
      </c>
      <c r="G201" s="276">
        <f>+D201+I201-K201</f>
        <v>15</v>
      </c>
      <c r="H201" s="409">
        <f t="shared" si="51"/>
        <v>5657730</v>
      </c>
      <c r="I201" s="276">
        <v>14</v>
      </c>
      <c r="J201" s="409">
        <f t="shared" si="52"/>
        <v>5280548</v>
      </c>
      <c r="K201" s="274"/>
      <c r="L201" s="409">
        <f t="shared" si="53"/>
        <v>0</v>
      </c>
      <c r="M201" s="274"/>
      <c r="N201" s="274"/>
      <c r="O201" s="410"/>
      <c r="S201" s="268"/>
      <c r="T201" s="268"/>
      <c r="U201" s="268"/>
      <c r="V201" s="268"/>
      <c r="W201" s="268"/>
      <c r="X201" s="268"/>
      <c r="Y201" s="268"/>
      <c r="Z201" s="268"/>
      <c r="AA201" s="268"/>
      <c r="AB201" s="268"/>
      <c r="AC201" s="268"/>
      <c r="AD201" s="268"/>
      <c r="AE201" s="268"/>
      <c r="AF201" s="268"/>
      <c r="AG201" s="268"/>
    </row>
    <row r="202" spans="1:33" ht="12.75" hidden="1" outlineLevel="1">
      <c r="A202" s="422" t="s">
        <v>675</v>
      </c>
      <c r="B202" s="406" t="s">
        <v>676</v>
      </c>
      <c r="C202" s="406" t="s">
        <v>674</v>
      </c>
      <c r="D202" s="408">
        <v>1</v>
      </c>
      <c r="E202" s="409">
        <v>113751</v>
      </c>
      <c r="F202" s="409">
        <f t="shared" si="54"/>
        <v>113751</v>
      </c>
      <c r="G202" s="276">
        <f>+D202+I202-K202</f>
        <v>10</v>
      </c>
      <c r="H202" s="409">
        <f t="shared" si="51"/>
        <v>1137510</v>
      </c>
      <c r="I202" s="276">
        <v>9</v>
      </c>
      <c r="J202" s="409">
        <f t="shared" si="52"/>
        <v>1023759</v>
      </c>
      <c r="K202" s="274"/>
      <c r="L202" s="409">
        <f t="shared" si="53"/>
        <v>0</v>
      </c>
      <c r="M202" s="424"/>
      <c r="N202" s="274"/>
      <c r="O202" s="410"/>
      <c r="S202" s="268"/>
      <c r="T202" s="268"/>
      <c r="U202" s="268"/>
      <c r="V202" s="268"/>
      <c r="W202" s="268"/>
      <c r="X202" s="268"/>
      <c r="Y202" s="268"/>
      <c r="Z202" s="268"/>
      <c r="AA202" s="268"/>
      <c r="AB202" s="268"/>
      <c r="AC202" s="268"/>
      <c r="AD202" s="268"/>
      <c r="AE202" s="268"/>
      <c r="AF202" s="268"/>
      <c r="AG202" s="268"/>
    </row>
    <row r="203" spans="1:33" ht="12.75" hidden="1" outlineLevel="1">
      <c r="A203" s="422" t="s">
        <v>677</v>
      </c>
      <c r="B203" s="406" t="s">
        <v>678</v>
      </c>
      <c r="C203" s="406" t="s">
        <v>594</v>
      </c>
      <c r="D203" s="408">
        <v>10</v>
      </c>
      <c r="E203" s="409">
        <v>52867</v>
      </c>
      <c r="F203" s="409">
        <f t="shared" si="54"/>
        <v>528670</v>
      </c>
      <c r="G203" s="276">
        <f>+D203+I203-K203</f>
        <v>10</v>
      </c>
      <c r="H203" s="409">
        <f t="shared" si="51"/>
        <v>528670</v>
      </c>
      <c r="I203" s="276">
        <v>0</v>
      </c>
      <c r="J203" s="409">
        <f t="shared" si="52"/>
        <v>0</v>
      </c>
      <c r="K203" s="274"/>
      <c r="L203" s="409">
        <f t="shared" si="53"/>
        <v>0</v>
      </c>
      <c r="M203" s="274"/>
      <c r="N203" s="274"/>
      <c r="O203" s="410"/>
      <c r="S203" s="268"/>
      <c r="T203" s="268"/>
      <c r="U203" s="268"/>
      <c r="V203" s="268"/>
      <c r="W203" s="268"/>
      <c r="X203" s="268"/>
      <c r="Y203" s="268"/>
      <c r="Z203" s="268"/>
      <c r="AA203" s="268"/>
      <c r="AB203" s="268"/>
      <c r="AC203" s="268"/>
      <c r="AD203" s="268"/>
      <c r="AE203" s="268"/>
      <c r="AF203" s="268"/>
      <c r="AG203" s="268"/>
    </row>
    <row r="204" spans="1:33" ht="12.75" hidden="1" outlineLevel="1">
      <c r="A204" s="407"/>
      <c r="B204" s="411" t="s">
        <v>679</v>
      </c>
      <c r="C204" s="405"/>
      <c r="D204" s="405"/>
      <c r="E204" s="405"/>
      <c r="F204" s="405"/>
      <c r="G204" s="405"/>
      <c r="H204" s="405"/>
      <c r="I204" s="405"/>
      <c r="J204" s="405"/>
      <c r="K204" s="405"/>
      <c r="L204" s="405"/>
      <c r="M204" s="405"/>
      <c r="N204" s="405"/>
      <c r="O204" s="405"/>
      <c r="S204" s="268"/>
      <c r="T204" s="268"/>
      <c r="U204" s="268"/>
      <c r="V204" s="268"/>
      <c r="W204" s="268"/>
      <c r="X204" s="268"/>
      <c r="Y204" s="268"/>
      <c r="Z204" s="268"/>
      <c r="AA204" s="268"/>
      <c r="AB204" s="268"/>
      <c r="AC204" s="268"/>
      <c r="AD204" s="268"/>
      <c r="AE204" s="268"/>
      <c r="AF204" s="268"/>
      <c r="AG204" s="268"/>
    </row>
    <row r="205" spans="1:33" ht="12.75" hidden="1" outlineLevel="1">
      <c r="A205" s="422" t="s">
        <v>680</v>
      </c>
      <c r="B205" s="406" t="s">
        <v>673</v>
      </c>
      <c r="C205" s="406" t="s">
        <v>674</v>
      </c>
      <c r="D205" s="408">
        <v>1</v>
      </c>
      <c r="E205" s="409">
        <v>377182</v>
      </c>
      <c r="F205" s="409">
        <f t="shared" si="54"/>
        <v>377182</v>
      </c>
      <c r="G205" s="276">
        <f>+D205+I205-K205</f>
        <v>2</v>
      </c>
      <c r="H205" s="409">
        <f t="shared" si="51"/>
        <v>754364</v>
      </c>
      <c r="I205" s="276">
        <v>1</v>
      </c>
      <c r="J205" s="409">
        <f t="shared" si="52"/>
        <v>377182</v>
      </c>
      <c r="K205" s="297"/>
      <c r="L205" s="409">
        <f t="shared" si="53"/>
        <v>0</v>
      </c>
      <c r="M205" s="274"/>
      <c r="N205" s="274"/>
      <c r="O205" s="410"/>
      <c r="S205" s="268"/>
      <c r="T205" s="268"/>
      <c r="U205" s="268"/>
      <c r="V205" s="268"/>
      <c r="W205" s="268"/>
      <c r="X205" s="268"/>
      <c r="Y205" s="268"/>
      <c r="Z205" s="268"/>
      <c r="AA205" s="268"/>
      <c r="AB205" s="268"/>
      <c r="AC205" s="268"/>
      <c r="AD205" s="268"/>
      <c r="AE205" s="268"/>
      <c r="AF205" s="268"/>
      <c r="AG205" s="268"/>
    </row>
    <row r="206" spans="1:33" ht="12.75" hidden="1" outlineLevel="1">
      <c r="A206" s="407"/>
      <c r="B206" s="416" t="s">
        <v>681</v>
      </c>
      <c r="C206" s="421"/>
      <c r="D206" s="421"/>
      <c r="E206" s="421"/>
      <c r="F206" s="405"/>
      <c r="G206" s="421"/>
      <c r="H206" s="421"/>
      <c r="I206" s="421"/>
      <c r="J206" s="421"/>
      <c r="K206" s="421"/>
      <c r="L206" s="421"/>
      <c r="M206" s="421"/>
      <c r="N206" s="421"/>
      <c r="O206" s="421"/>
      <c r="S206" s="268"/>
      <c r="T206" s="268"/>
      <c r="U206" s="268"/>
      <c r="V206" s="268"/>
      <c r="W206" s="268"/>
      <c r="X206" s="268"/>
      <c r="Y206" s="268"/>
      <c r="Z206" s="268"/>
      <c r="AA206" s="268"/>
      <c r="AB206" s="268"/>
      <c r="AC206" s="268"/>
      <c r="AD206" s="268"/>
      <c r="AE206" s="268"/>
      <c r="AF206" s="268"/>
      <c r="AG206" s="268"/>
    </row>
    <row r="207" spans="1:33" ht="25.5" hidden="1" outlineLevel="1">
      <c r="A207" s="422" t="s">
        <v>682</v>
      </c>
      <c r="B207" s="406" t="s">
        <v>683</v>
      </c>
      <c r="C207" s="406" t="s">
        <v>594</v>
      </c>
      <c r="D207" s="408">
        <v>50</v>
      </c>
      <c r="E207" s="413">
        <v>693</v>
      </c>
      <c r="F207" s="409">
        <f t="shared" si="54"/>
        <v>34650</v>
      </c>
      <c r="G207" s="276">
        <f>+D207+I207-K207</f>
        <v>100</v>
      </c>
      <c r="H207" s="409">
        <f t="shared" si="51"/>
        <v>69300</v>
      </c>
      <c r="I207" s="276">
        <v>50</v>
      </c>
      <c r="J207" s="409">
        <f t="shared" si="52"/>
        <v>34650</v>
      </c>
      <c r="K207" s="274"/>
      <c r="L207" s="409">
        <f t="shared" si="53"/>
        <v>0</v>
      </c>
      <c r="M207" s="425"/>
      <c r="N207" s="274"/>
      <c r="O207" s="410"/>
      <c r="S207" s="268"/>
      <c r="T207" s="268"/>
      <c r="U207" s="268"/>
      <c r="V207" s="268"/>
      <c r="W207" s="268"/>
      <c r="X207" s="268"/>
      <c r="Y207" s="268"/>
      <c r="Z207" s="268"/>
      <c r="AA207" s="268"/>
      <c r="AB207" s="268"/>
      <c r="AC207" s="268"/>
      <c r="AD207" s="268"/>
      <c r="AE207" s="268"/>
      <c r="AF207" s="268"/>
      <c r="AG207" s="268"/>
    </row>
    <row r="208" spans="1:33" ht="12.75" hidden="1" outlineLevel="1">
      <c r="A208" s="422" t="s">
        <v>684</v>
      </c>
      <c r="B208" s="406" t="s">
        <v>673</v>
      </c>
      <c r="C208" s="406" t="s">
        <v>674</v>
      </c>
      <c r="D208" s="426">
        <v>0.5</v>
      </c>
      <c r="E208" s="409">
        <v>377182</v>
      </c>
      <c r="F208" s="409">
        <f t="shared" si="54"/>
        <v>188591</v>
      </c>
      <c r="G208" s="276">
        <f>+D208+I208-K208</f>
        <v>1</v>
      </c>
      <c r="H208" s="409">
        <f t="shared" si="51"/>
        <v>377182</v>
      </c>
      <c r="I208" s="276">
        <v>0.5</v>
      </c>
      <c r="J208" s="409">
        <f t="shared" si="52"/>
        <v>188591</v>
      </c>
      <c r="K208" s="274"/>
      <c r="L208" s="409">
        <f t="shared" si="53"/>
        <v>0</v>
      </c>
      <c r="M208" s="427"/>
      <c r="N208" s="274"/>
      <c r="O208" s="410"/>
      <c r="S208" s="268"/>
      <c r="T208" s="268"/>
      <c r="U208" s="268"/>
      <c r="V208" s="268"/>
      <c r="W208" s="268"/>
      <c r="X208" s="268"/>
      <c r="Y208" s="268"/>
      <c r="Z208" s="268"/>
      <c r="AA208" s="268"/>
      <c r="AB208" s="268"/>
      <c r="AC208" s="268"/>
      <c r="AD208" s="268"/>
      <c r="AE208" s="268"/>
      <c r="AF208" s="268"/>
      <c r="AG208" s="268"/>
    </row>
    <row r="209" spans="1:33" ht="12.75" hidden="1" outlineLevel="1">
      <c r="A209" s="407"/>
      <c r="B209" s="416" t="s">
        <v>685</v>
      </c>
      <c r="C209" s="421"/>
      <c r="D209" s="421"/>
      <c r="E209" s="421"/>
      <c r="F209" s="405"/>
      <c r="G209" s="421"/>
      <c r="H209" s="421"/>
      <c r="I209" s="421"/>
      <c r="J209" s="421"/>
      <c r="K209" s="421"/>
      <c r="L209" s="421"/>
      <c r="M209" s="421"/>
      <c r="N209" s="421"/>
      <c r="O209" s="421"/>
      <c r="S209" s="268"/>
      <c r="T209" s="268"/>
      <c r="U209" s="268"/>
      <c r="V209" s="268"/>
      <c r="W209" s="268"/>
      <c r="X209" s="268"/>
      <c r="Y209" s="268"/>
      <c r="Z209" s="268"/>
      <c r="AA209" s="268"/>
      <c r="AB209" s="268"/>
      <c r="AC209" s="268"/>
      <c r="AD209" s="268"/>
      <c r="AE209" s="268"/>
      <c r="AF209" s="268"/>
      <c r="AG209" s="268"/>
    </row>
    <row r="210" spans="1:33" ht="38.25" hidden="1" outlineLevel="1">
      <c r="A210" s="422" t="s">
        <v>686</v>
      </c>
      <c r="B210" s="406" t="s">
        <v>687</v>
      </c>
      <c r="C210" s="406" t="s">
        <v>594</v>
      </c>
      <c r="D210" s="408">
        <v>5</v>
      </c>
      <c r="E210" s="409">
        <v>16219</v>
      </c>
      <c r="F210" s="409">
        <f t="shared" si="54"/>
        <v>81095</v>
      </c>
      <c r="G210" s="276">
        <f>+D210+I210-K210</f>
        <v>5</v>
      </c>
      <c r="H210" s="409">
        <f t="shared" si="51"/>
        <v>81095</v>
      </c>
      <c r="I210" s="276">
        <v>0</v>
      </c>
      <c r="J210" s="409">
        <f t="shared" si="52"/>
        <v>0</v>
      </c>
      <c r="K210" s="274"/>
      <c r="L210" s="409">
        <f t="shared" si="53"/>
        <v>0</v>
      </c>
      <c r="M210" s="274"/>
      <c r="N210" s="297"/>
      <c r="O210" s="428"/>
      <c r="S210" s="268"/>
      <c r="T210" s="268"/>
      <c r="U210" s="268"/>
      <c r="V210" s="268"/>
      <c r="W210" s="268"/>
      <c r="X210" s="268"/>
      <c r="Y210" s="268"/>
      <c r="Z210" s="268"/>
      <c r="AA210" s="268"/>
      <c r="AB210" s="268"/>
      <c r="AC210" s="268"/>
      <c r="AD210" s="268"/>
      <c r="AE210" s="268"/>
      <c r="AF210" s="268"/>
      <c r="AG210" s="268"/>
    </row>
    <row r="211" spans="1:33" ht="25.5" hidden="1" outlineLevel="1">
      <c r="A211" s="407"/>
      <c r="B211" s="416" t="s">
        <v>688</v>
      </c>
      <c r="C211" s="421"/>
      <c r="D211" s="421"/>
      <c r="E211" s="421"/>
      <c r="F211" s="405"/>
      <c r="G211" s="421"/>
      <c r="H211" s="421"/>
      <c r="I211" s="421"/>
      <c r="J211" s="421"/>
      <c r="K211" s="421"/>
      <c r="L211" s="421"/>
      <c r="M211" s="421"/>
      <c r="N211" s="421"/>
      <c r="O211" s="421"/>
      <c r="S211" s="268"/>
      <c r="T211" s="268"/>
      <c r="U211" s="268"/>
      <c r="V211" s="268"/>
      <c r="W211" s="268"/>
      <c r="X211" s="268"/>
      <c r="Y211" s="268"/>
      <c r="Z211" s="268"/>
      <c r="AA211" s="268"/>
      <c r="AB211" s="268"/>
      <c r="AC211" s="268"/>
      <c r="AD211" s="268"/>
      <c r="AE211" s="268"/>
      <c r="AF211" s="268"/>
      <c r="AG211" s="268"/>
    </row>
    <row r="212" spans="1:33" ht="12.75" hidden="1" outlineLevel="1">
      <c r="A212" s="422" t="s">
        <v>689</v>
      </c>
      <c r="B212" s="406" t="s">
        <v>690</v>
      </c>
      <c r="C212" s="406" t="s">
        <v>691</v>
      </c>
      <c r="D212" s="408">
        <v>10</v>
      </c>
      <c r="E212" s="409">
        <v>5157</v>
      </c>
      <c r="F212" s="409">
        <f t="shared" si="54"/>
        <v>51570</v>
      </c>
      <c r="G212" s="276">
        <f>+D212+I212-K212</f>
        <v>30</v>
      </c>
      <c r="H212" s="409">
        <f t="shared" si="51"/>
        <v>154710</v>
      </c>
      <c r="I212" s="276">
        <v>20</v>
      </c>
      <c r="J212" s="409">
        <f t="shared" si="52"/>
        <v>103140</v>
      </c>
      <c r="K212" s="274"/>
      <c r="L212" s="409">
        <f t="shared" si="53"/>
        <v>0</v>
      </c>
      <c r="M212" s="274"/>
      <c r="N212" s="274"/>
      <c r="O212" s="410"/>
      <c r="S212" s="268"/>
      <c r="T212" s="268"/>
      <c r="U212" s="268"/>
      <c r="V212" s="268"/>
      <c r="W212" s="268"/>
      <c r="X212" s="268"/>
      <c r="Y212" s="268"/>
      <c r="Z212" s="268"/>
      <c r="AA212" s="268"/>
      <c r="AB212" s="268"/>
      <c r="AC212" s="268"/>
      <c r="AD212" s="268"/>
      <c r="AE212" s="268"/>
      <c r="AF212" s="268"/>
      <c r="AG212" s="268"/>
    </row>
    <row r="213" spans="1:33" ht="25.5" hidden="1" outlineLevel="1">
      <c r="A213" s="422" t="s">
        <v>692</v>
      </c>
      <c r="B213" s="406" t="s">
        <v>693</v>
      </c>
      <c r="C213" s="406" t="s">
        <v>624</v>
      </c>
      <c r="D213" s="408">
        <v>2</v>
      </c>
      <c r="E213" s="409">
        <v>624393</v>
      </c>
      <c r="F213" s="409">
        <f t="shared" si="54"/>
        <v>1248786</v>
      </c>
      <c r="G213" s="276">
        <f>+D213+I213-K213</f>
        <v>0</v>
      </c>
      <c r="H213" s="409">
        <f t="shared" si="51"/>
        <v>0</v>
      </c>
      <c r="I213" s="276">
        <v>0</v>
      </c>
      <c r="J213" s="409">
        <f t="shared" si="52"/>
        <v>0</v>
      </c>
      <c r="K213" s="408">
        <v>2</v>
      </c>
      <c r="L213" s="409">
        <f t="shared" si="53"/>
        <v>1248786</v>
      </c>
      <c r="M213" s="274"/>
      <c r="N213" s="274"/>
      <c r="O213" s="410"/>
      <c r="S213" s="268"/>
      <c r="T213" s="268"/>
      <c r="U213" s="268"/>
      <c r="V213" s="268"/>
      <c r="W213" s="268"/>
      <c r="X213" s="268"/>
      <c r="Y213" s="268"/>
      <c r="Z213" s="268"/>
      <c r="AA213" s="268"/>
      <c r="AB213" s="268"/>
      <c r="AC213" s="268"/>
      <c r="AD213" s="268"/>
      <c r="AE213" s="268"/>
      <c r="AF213" s="268"/>
      <c r="AG213" s="268"/>
    </row>
    <row r="214" spans="1:33" ht="12.75" hidden="1" outlineLevel="1">
      <c r="A214" s="407"/>
      <c r="B214" s="416" t="s">
        <v>694</v>
      </c>
      <c r="C214" s="421"/>
      <c r="D214" s="421"/>
      <c r="E214" s="421"/>
      <c r="F214" s="405"/>
      <c r="G214" s="421"/>
      <c r="H214" s="421"/>
      <c r="I214" s="421"/>
      <c r="J214" s="421"/>
      <c r="K214" s="421"/>
      <c r="L214" s="421"/>
      <c r="M214" s="421"/>
      <c r="N214" s="421"/>
      <c r="O214" s="421"/>
      <c r="S214" s="268"/>
      <c r="T214" s="268"/>
      <c r="U214" s="268"/>
      <c r="V214" s="268"/>
      <c r="W214" s="268"/>
      <c r="X214" s="268"/>
      <c r="Y214" s="268"/>
      <c r="Z214" s="268"/>
      <c r="AA214" s="268"/>
      <c r="AB214" s="268"/>
      <c r="AC214" s="268"/>
      <c r="AD214" s="268"/>
      <c r="AE214" s="268"/>
      <c r="AF214" s="268"/>
      <c r="AG214" s="268"/>
    </row>
    <row r="215" spans="1:33" ht="38.25" hidden="1" outlineLevel="1">
      <c r="A215" s="422" t="s">
        <v>695</v>
      </c>
      <c r="B215" s="406" t="s">
        <v>696</v>
      </c>
      <c r="C215" s="406" t="s">
        <v>674</v>
      </c>
      <c r="D215" s="408">
        <v>1</v>
      </c>
      <c r="E215" s="409">
        <v>102861</v>
      </c>
      <c r="F215" s="409">
        <f t="shared" si="54"/>
        <v>102861</v>
      </c>
      <c r="G215" s="276">
        <f>+D215+I215-K215</f>
        <v>3</v>
      </c>
      <c r="H215" s="409">
        <f t="shared" si="51"/>
        <v>308583</v>
      </c>
      <c r="I215" s="276">
        <v>2</v>
      </c>
      <c r="J215" s="409">
        <f t="shared" si="52"/>
        <v>205722</v>
      </c>
      <c r="K215" s="274"/>
      <c r="L215" s="409">
        <f t="shared" si="53"/>
        <v>0</v>
      </c>
      <c r="M215" s="274"/>
      <c r="N215" s="274"/>
      <c r="O215" s="410"/>
      <c r="S215" s="268"/>
      <c r="T215" s="268"/>
      <c r="U215" s="268"/>
      <c r="V215" s="268"/>
      <c r="W215" s="268"/>
      <c r="X215" s="268"/>
      <c r="Y215" s="268"/>
      <c r="Z215" s="268"/>
      <c r="AA215" s="268"/>
      <c r="AB215" s="268"/>
      <c r="AC215" s="268"/>
      <c r="AD215" s="268"/>
      <c r="AE215" s="268"/>
      <c r="AF215" s="268"/>
      <c r="AG215" s="268"/>
    </row>
    <row r="216" spans="1:33" ht="25.5" hidden="1" outlineLevel="1">
      <c r="A216" s="422" t="s">
        <v>697</v>
      </c>
      <c r="B216" s="406" t="s">
        <v>698</v>
      </c>
      <c r="C216" s="406" t="s">
        <v>594</v>
      </c>
      <c r="D216" s="408">
        <v>5</v>
      </c>
      <c r="E216" s="409">
        <v>26532</v>
      </c>
      <c r="F216" s="409">
        <f t="shared" si="54"/>
        <v>132660</v>
      </c>
      <c r="G216" s="276">
        <f>+D216+I216-K216</f>
        <v>15</v>
      </c>
      <c r="H216" s="409">
        <f t="shared" si="51"/>
        <v>397980</v>
      </c>
      <c r="I216" s="276">
        <v>10</v>
      </c>
      <c r="J216" s="409">
        <f t="shared" si="52"/>
        <v>265320</v>
      </c>
      <c r="K216" s="274"/>
      <c r="L216" s="409">
        <f t="shared" si="53"/>
        <v>0</v>
      </c>
      <c r="M216" s="274"/>
      <c r="N216" s="274"/>
      <c r="O216" s="410"/>
      <c r="S216" s="268"/>
      <c r="T216" s="268"/>
      <c r="U216" s="268"/>
      <c r="V216" s="268"/>
      <c r="W216" s="268"/>
      <c r="X216" s="268"/>
      <c r="Y216" s="268"/>
      <c r="Z216" s="268"/>
      <c r="AA216" s="268"/>
      <c r="AB216" s="268"/>
      <c r="AC216" s="268"/>
      <c r="AD216" s="268"/>
      <c r="AE216" s="268"/>
      <c r="AF216" s="268"/>
      <c r="AG216" s="268"/>
    </row>
    <row r="217" spans="1:33" ht="38.25" hidden="1" outlineLevel="1">
      <c r="A217" s="422" t="s">
        <v>699</v>
      </c>
      <c r="B217" s="407" t="s">
        <v>700</v>
      </c>
      <c r="C217" s="406" t="s">
        <v>594</v>
      </c>
      <c r="D217" s="408">
        <v>15</v>
      </c>
      <c r="E217" s="409">
        <v>8514</v>
      </c>
      <c r="F217" s="409">
        <f t="shared" si="54"/>
        <v>127710</v>
      </c>
      <c r="G217" s="276">
        <f>+D217+I217-K217</f>
        <v>50</v>
      </c>
      <c r="H217" s="409">
        <f t="shared" si="51"/>
        <v>425700</v>
      </c>
      <c r="I217" s="276">
        <v>35</v>
      </c>
      <c r="J217" s="409">
        <f t="shared" si="52"/>
        <v>297990</v>
      </c>
      <c r="K217" s="274"/>
      <c r="L217" s="409">
        <f t="shared" si="53"/>
        <v>0</v>
      </c>
      <c r="M217" s="274"/>
      <c r="N217" s="274"/>
      <c r="O217" s="410"/>
      <c r="S217" s="268"/>
      <c r="T217" s="268"/>
      <c r="U217" s="268"/>
      <c r="V217" s="268"/>
      <c r="W217" s="268"/>
      <c r="X217" s="268"/>
      <c r="Y217" s="268"/>
      <c r="Z217" s="268"/>
      <c r="AA217" s="268"/>
      <c r="AB217" s="268"/>
      <c r="AC217" s="268"/>
      <c r="AD217" s="268"/>
      <c r="AE217" s="268"/>
      <c r="AF217" s="268"/>
      <c r="AG217" s="268"/>
    </row>
    <row r="218" spans="1:33" ht="12.75" hidden="1" outlineLevel="1">
      <c r="A218" s="405"/>
      <c r="B218" s="411" t="s">
        <v>612</v>
      </c>
      <c r="C218" s="405"/>
      <c r="D218" s="405"/>
      <c r="E218" s="405"/>
      <c r="F218" s="405"/>
      <c r="G218" s="405"/>
      <c r="H218" s="405"/>
      <c r="I218" s="405"/>
      <c r="J218" s="405"/>
      <c r="K218" s="405"/>
      <c r="L218" s="405"/>
      <c r="M218" s="405"/>
      <c r="N218" s="405"/>
      <c r="O218" s="405"/>
      <c r="S218" s="268"/>
      <c r="T218" s="268"/>
      <c r="U218" s="268"/>
      <c r="V218" s="268"/>
      <c r="W218" s="268"/>
      <c r="X218" s="268"/>
      <c r="Y218" s="268"/>
      <c r="Z218" s="268"/>
      <c r="AA218" s="268"/>
      <c r="AB218" s="268"/>
      <c r="AC218" s="268"/>
      <c r="AD218" s="268"/>
      <c r="AE218" s="268"/>
      <c r="AF218" s="268"/>
      <c r="AG218" s="268"/>
    </row>
    <row r="219" spans="1:33" ht="102" hidden="1" outlineLevel="1">
      <c r="A219" s="407"/>
      <c r="B219" s="406" t="s">
        <v>701</v>
      </c>
      <c r="C219" s="406" t="s">
        <v>702</v>
      </c>
      <c r="D219" s="408">
        <v>40</v>
      </c>
      <c r="E219" s="409">
        <v>2244</v>
      </c>
      <c r="F219" s="409">
        <f t="shared" si="54"/>
        <v>89760</v>
      </c>
      <c r="G219" s="276">
        <f>+D219+I219-K219</f>
        <v>80</v>
      </c>
      <c r="H219" s="409">
        <f t="shared" si="51"/>
        <v>179520</v>
      </c>
      <c r="I219" s="276">
        <v>40</v>
      </c>
      <c r="J219" s="409">
        <f t="shared" si="52"/>
        <v>89760</v>
      </c>
      <c r="K219" s="274"/>
      <c r="L219" s="409">
        <f t="shared" si="53"/>
        <v>0</v>
      </c>
      <c r="M219" s="274"/>
      <c r="N219" s="274"/>
      <c r="O219" s="410"/>
      <c r="S219" s="268"/>
      <c r="T219" s="268"/>
      <c r="U219" s="268"/>
      <c r="V219" s="268"/>
      <c r="W219" s="268"/>
      <c r="X219" s="268"/>
      <c r="Y219" s="268"/>
      <c r="Z219" s="268"/>
      <c r="AA219" s="268"/>
      <c r="AB219" s="268"/>
      <c r="AC219" s="268"/>
      <c r="AD219" s="268"/>
      <c r="AE219" s="268"/>
      <c r="AF219" s="268"/>
      <c r="AG219" s="268"/>
    </row>
    <row r="220" spans="1:33" ht="51" hidden="1" outlineLevel="1">
      <c r="A220" s="407"/>
      <c r="B220" s="407" t="s">
        <v>703</v>
      </c>
      <c r="C220" s="406" t="s">
        <v>704</v>
      </c>
      <c r="D220" s="408">
        <v>10</v>
      </c>
      <c r="E220" s="409">
        <v>45887</v>
      </c>
      <c r="F220" s="409">
        <f t="shared" si="54"/>
        <v>458870</v>
      </c>
      <c r="G220" s="276">
        <f>+D220+I220-K220</f>
        <v>20</v>
      </c>
      <c r="H220" s="409">
        <f t="shared" si="51"/>
        <v>917740</v>
      </c>
      <c r="I220" s="276">
        <v>10</v>
      </c>
      <c r="J220" s="409">
        <f t="shared" si="52"/>
        <v>458870</v>
      </c>
      <c r="K220" s="274"/>
      <c r="L220" s="409">
        <f t="shared" si="53"/>
        <v>0</v>
      </c>
      <c r="M220" s="274"/>
      <c r="N220" s="274"/>
      <c r="O220" s="410"/>
      <c r="S220" s="242"/>
      <c r="T220" s="242"/>
      <c r="U220" s="242"/>
      <c r="V220" s="242"/>
      <c r="W220" s="242"/>
      <c r="X220" s="242"/>
      <c r="Y220" s="242"/>
      <c r="Z220" s="242"/>
      <c r="AA220" s="242"/>
      <c r="AB220" s="242"/>
      <c r="AC220" s="242"/>
      <c r="AD220" s="242"/>
      <c r="AE220" s="242"/>
      <c r="AF220" s="242"/>
      <c r="AG220" s="242"/>
    </row>
    <row r="221" spans="1:33" ht="25.5" hidden="1" outlineLevel="1">
      <c r="A221" s="407"/>
      <c r="B221" s="406" t="s">
        <v>705</v>
      </c>
      <c r="C221" s="406" t="s">
        <v>594</v>
      </c>
      <c r="D221" s="408">
        <v>2</v>
      </c>
      <c r="E221" s="409">
        <v>16714</v>
      </c>
      <c r="F221" s="409">
        <f t="shared" si="54"/>
        <v>33428</v>
      </c>
      <c r="G221" s="276">
        <f>+D221+I221-K221</f>
        <v>4</v>
      </c>
      <c r="H221" s="409">
        <f t="shared" si="51"/>
        <v>66856</v>
      </c>
      <c r="I221" s="276">
        <v>2</v>
      </c>
      <c r="J221" s="409">
        <f t="shared" si="52"/>
        <v>33428</v>
      </c>
      <c r="K221" s="274"/>
      <c r="L221" s="409">
        <f t="shared" si="53"/>
        <v>0</v>
      </c>
      <c r="M221" s="274"/>
      <c r="N221" s="274"/>
      <c r="O221" s="410"/>
      <c r="S221" s="242"/>
      <c r="T221" s="242"/>
      <c r="U221" s="242"/>
      <c r="V221" s="242"/>
      <c r="W221" s="242"/>
      <c r="X221" s="242"/>
      <c r="Y221" s="242"/>
      <c r="Z221" s="242"/>
      <c r="AA221" s="242"/>
      <c r="AB221" s="242"/>
      <c r="AC221" s="242"/>
      <c r="AD221" s="242"/>
      <c r="AE221" s="242"/>
      <c r="AF221" s="242"/>
      <c r="AG221" s="242"/>
    </row>
    <row r="222" spans="1:33" ht="12.75" hidden="1" outlineLevel="1">
      <c r="A222" s="429"/>
      <c r="B222" s="422" t="s">
        <v>706</v>
      </c>
      <c r="C222" s="546"/>
      <c r="D222" s="547"/>
      <c r="E222" s="548"/>
      <c r="F222" s="415">
        <f>SUM(F182:F221)</f>
        <v>7964931</v>
      </c>
      <c r="G222" s="415"/>
      <c r="H222" s="415">
        <f t="shared" ref="H222:L222" si="56">SUM(H182:H221)</f>
        <v>19454849</v>
      </c>
      <c r="I222" s="415"/>
      <c r="J222" s="415">
        <f>SUM(J182:J221)</f>
        <v>12738704</v>
      </c>
      <c r="K222" s="415"/>
      <c r="L222" s="415">
        <f t="shared" si="56"/>
        <v>1248786</v>
      </c>
      <c r="M222" s="274"/>
      <c r="N222" s="274"/>
      <c r="O222" s="410"/>
      <c r="S222" s="242"/>
      <c r="T222" s="242"/>
      <c r="U222" s="242"/>
      <c r="V222" s="242"/>
      <c r="W222" s="242"/>
      <c r="X222" s="242"/>
      <c r="Y222" s="242"/>
      <c r="Z222" s="242"/>
      <c r="AA222" s="242"/>
      <c r="AB222" s="242"/>
      <c r="AC222" s="242"/>
      <c r="AD222" s="242"/>
      <c r="AE222" s="242"/>
      <c r="AF222" s="242"/>
      <c r="AG222" s="242"/>
    </row>
    <row r="223" spans="1:33" ht="12.75" hidden="1" outlineLevel="1">
      <c r="A223" s="402"/>
      <c r="B223" s="430" t="s">
        <v>707</v>
      </c>
      <c r="C223" s="402"/>
      <c r="D223" s="402"/>
      <c r="E223" s="402"/>
      <c r="F223" s="402"/>
      <c r="G223" s="402"/>
      <c r="H223" s="402"/>
      <c r="I223" s="402"/>
      <c r="J223" s="402"/>
      <c r="K223" s="402"/>
      <c r="L223" s="402"/>
      <c r="M223" s="402"/>
      <c r="N223" s="402"/>
      <c r="O223" s="402"/>
      <c r="S223" s="242"/>
      <c r="T223" s="242"/>
      <c r="U223" s="242"/>
      <c r="V223" s="242"/>
      <c r="W223" s="242"/>
      <c r="X223" s="242"/>
      <c r="Y223" s="242"/>
      <c r="Z223" s="242"/>
      <c r="AA223" s="242"/>
      <c r="AB223" s="242"/>
      <c r="AC223" s="242"/>
      <c r="AD223" s="242"/>
      <c r="AE223" s="242"/>
      <c r="AF223" s="242"/>
      <c r="AG223" s="242"/>
    </row>
    <row r="224" spans="1:33" ht="38.25" hidden="1" outlineLevel="1">
      <c r="A224" s="408">
        <v>1</v>
      </c>
      <c r="B224" s="407" t="s">
        <v>708</v>
      </c>
      <c r="C224" s="406" t="s">
        <v>594</v>
      </c>
      <c r="D224" s="431">
        <v>8</v>
      </c>
      <c r="E224" s="409">
        <v>183888</v>
      </c>
      <c r="F224" s="409">
        <f>+E224*D224</f>
        <v>1471104</v>
      </c>
      <c r="G224" s="276">
        <f t="shared" ref="G224:G232" si="57">+D224+I224-K224</f>
        <v>8</v>
      </c>
      <c r="H224" s="409">
        <f t="shared" ref="H224:H236" si="58">+G224*E224</f>
        <v>1471104</v>
      </c>
      <c r="I224" s="276">
        <v>0</v>
      </c>
      <c r="J224" s="409">
        <f t="shared" ref="J224:J236" si="59">+I224*E224</f>
        <v>0</v>
      </c>
      <c r="K224" s="431"/>
      <c r="L224" s="409"/>
      <c r="M224" s="274"/>
      <c r="N224" s="274"/>
      <c r="O224" s="410"/>
      <c r="S224" s="242"/>
      <c r="T224" s="242"/>
      <c r="U224" s="242"/>
      <c r="V224" s="242"/>
      <c r="W224" s="242"/>
      <c r="X224" s="242"/>
      <c r="Y224" s="242"/>
      <c r="Z224" s="242"/>
      <c r="AA224" s="242"/>
      <c r="AB224" s="242"/>
      <c r="AC224" s="242"/>
      <c r="AD224" s="242"/>
      <c r="AE224" s="242"/>
      <c r="AF224" s="242"/>
      <c r="AG224" s="242"/>
    </row>
    <row r="225" spans="1:33" ht="38.25" hidden="1" outlineLevel="1">
      <c r="A225" s="408">
        <v>2</v>
      </c>
      <c r="B225" s="407" t="s">
        <v>709</v>
      </c>
      <c r="C225" s="406" t="s">
        <v>594</v>
      </c>
      <c r="D225" s="431">
        <v>6</v>
      </c>
      <c r="E225" s="409">
        <v>183888</v>
      </c>
      <c r="F225" s="409">
        <f t="shared" ref="F225:F236" si="60">+E225*D225</f>
        <v>1103328</v>
      </c>
      <c r="G225" s="276">
        <f t="shared" si="57"/>
        <v>6</v>
      </c>
      <c r="H225" s="409">
        <f t="shared" si="58"/>
        <v>1103328</v>
      </c>
      <c r="I225" s="276">
        <v>0</v>
      </c>
      <c r="J225" s="409">
        <f t="shared" si="59"/>
        <v>0</v>
      </c>
      <c r="K225" s="431"/>
      <c r="L225" s="409"/>
      <c r="M225" s="274"/>
      <c r="N225" s="274"/>
      <c r="O225" s="410"/>
      <c r="S225" s="242"/>
      <c r="T225" s="242"/>
      <c r="U225" s="242"/>
      <c r="V225" s="242"/>
      <c r="W225" s="242"/>
      <c r="X225" s="242"/>
      <c r="Y225" s="242"/>
      <c r="Z225" s="242"/>
      <c r="AA225" s="242"/>
      <c r="AB225" s="242"/>
      <c r="AC225" s="242"/>
      <c r="AD225" s="242"/>
      <c r="AE225" s="242"/>
      <c r="AF225" s="242"/>
      <c r="AG225" s="242"/>
    </row>
    <row r="226" spans="1:33" ht="38.25" hidden="1" outlineLevel="1">
      <c r="A226" s="408">
        <v>3</v>
      </c>
      <c r="B226" s="407" t="s">
        <v>710</v>
      </c>
      <c r="C226" s="406" t="s">
        <v>594</v>
      </c>
      <c r="D226" s="431">
        <v>20</v>
      </c>
      <c r="E226" s="409">
        <v>183888</v>
      </c>
      <c r="F226" s="409">
        <f t="shared" si="60"/>
        <v>3677760</v>
      </c>
      <c r="G226" s="276">
        <f t="shared" si="57"/>
        <v>20</v>
      </c>
      <c r="H226" s="409">
        <f t="shared" si="58"/>
        <v>3677760</v>
      </c>
      <c r="I226" s="276">
        <v>0</v>
      </c>
      <c r="J226" s="409">
        <f t="shared" si="59"/>
        <v>0</v>
      </c>
      <c r="K226" s="431"/>
      <c r="L226" s="409"/>
      <c r="M226" s="274"/>
      <c r="N226" s="274"/>
      <c r="O226" s="410"/>
      <c r="S226" s="242"/>
      <c r="T226" s="242"/>
      <c r="U226" s="242"/>
      <c r="V226" s="242"/>
      <c r="W226" s="242"/>
      <c r="X226" s="242"/>
      <c r="Y226" s="242"/>
      <c r="Z226" s="242"/>
      <c r="AA226" s="242"/>
      <c r="AB226" s="242"/>
      <c r="AC226" s="242"/>
      <c r="AD226" s="242"/>
      <c r="AE226" s="242"/>
      <c r="AF226" s="242"/>
      <c r="AG226" s="242"/>
    </row>
    <row r="227" spans="1:33" ht="38.25" hidden="1" outlineLevel="1">
      <c r="A227" s="408">
        <v>4</v>
      </c>
      <c r="B227" s="407" t="s">
        <v>711</v>
      </c>
      <c r="C227" s="406" t="s">
        <v>594</v>
      </c>
      <c r="D227" s="431">
        <v>2</v>
      </c>
      <c r="E227" s="409">
        <v>66320</v>
      </c>
      <c r="F227" s="409">
        <f t="shared" si="60"/>
        <v>132640</v>
      </c>
      <c r="G227" s="276">
        <f t="shared" si="57"/>
        <v>2</v>
      </c>
      <c r="H227" s="409">
        <f t="shared" si="58"/>
        <v>132640</v>
      </c>
      <c r="I227" s="276">
        <v>0</v>
      </c>
      <c r="J227" s="409">
        <f t="shared" si="59"/>
        <v>0</v>
      </c>
      <c r="K227" s="431"/>
      <c r="L227" s="409"/>
      <c r="M227" s="274"/>
      <c r="N227" s="274"/>
      <c r="O227" s="410"/>
      <c r="S227" s="242"/>
      <c r="T227" s="242"/>
      <c r="U227" s="242"/>
      <c r="V227" s="242"/>
      <c r="W227" s="242"/>
      <c r="X227" s="242"/>
      <c r="Y227" s="242"/>
      <c r="Z227" s="242"/>
      <c r="AA227" s="242"/>
      <c r="AB227" s="242"/>
      <c r="AC227" s="242"/>
      <c r="AD227" s="242"/>
      <c r="AE227" s="242"/>
      <c r="AF227" s="242"/>
      <c r="AG227" s="242"/>
    </row>
    <row r="228" spans="1:33" ht="12.75" hidden="1" outlineLevel="1">
      <c r="A228" s="408">
        <v>5</v>
      </c>
      <c r="B228" s="406" t="s">
        <v>712</v>
      </c>
      <c r="C228" s="406" t="s">
        <v>594</v>
      </c>
      <c r="D228" s="431">
        <v>10</v>
      </c>
      <c r="E228" s="409">
        <v>46022</v>
      </c>
      <c r="F228" s="409">
        <f t="shared" si="60"/>
        <v>460220</v>
      </c>
      <c r="G228" s="276">
        <f t="shared" si="57"/>
        <v>20</v>
      </c>
      <c r="H228" s="409">
        <f t="shared" si="58"/>
        <v>920440</v>
      </c>
      <c r="I228" s="276">
        <v>10</v>
      </c>
      <c r="J228" s="409">
        <f t="shared" si="59"/>
        <v>460220</v>
      </c>
      <c r="K228" s="431"/>
      <c r="L228" s="409"/>
      <c r="M228" s="274"/>
      <c r="N228" s="274"/>
      <c r="O228" s="410"/>
      <c r="S228" s="242"/>
      <c r="T228" s="242"/>
      <c r="U228" s="242"/>
      <c r="V228" s="242"/>
      <c r="W228" s="242"/>
      <c r="X228" s="242"/>
      <c r="Y228" s="242"/>
      <c r="Z228" s="242"/>
      <c r="AA228" s="242"/>
      <c r="AB228" s="242"/>
      <c r="AC228" s="242"/>
      <c r="AD228" s="242"/>
      <c r="AE228" s="242"/>
      <c r="AF228" s="242"/>
      <c r="AG228" s="242"/>
    </row>
    <row r="229" spans="1:33" ht="12.75" hidden="1" outlineLevel="1">
      <c r="A229" s="408">
        <v>6</v>
      </c>
      <c r="B229" s="406" t="s">
        <v>713</v>
      </c>
      <c r="C229" s="406" t="s">
        <v>594</v>
      </c>
      <c r="D229" s="431">
        <v>4</v>
      </c>
      <c r="E229" s="409">
        <v>43560</v>
      </c>
      <c r="F229" s="409">
        <f t="shared" si="60"/>
        <v>174240</v>
      </c>
      <c r="G229" s="276">
        <f t="shared" si="57"/>
        <v>15</v>
      </c>
      <c r="H229" s="409">
        <f t="shared" si="58"/>
        <v>653400</v>
      </c>
      <c r="I229" s="276">
        <v>11</v>
      </c>
      <c r="J229" s="409">
        <f t="shared" si="59"/>
        <v>479160</v>
      </c>
      <c r="K229" s="431"/>
      <c r="L229" s="409"/>
      <c r="M229" s="274"/>
      <c r="N229" s="274"/>
      <c r="O229" s="410"/>
      <c r="S229" s="242"/>
      <c r="T229" s="242"/>
      <c r="U229" s="242"/>
      <c r="V229" s="242"/>
      <c r="W229" s="242"/>
      <c r="X229" s="242"/>
      <c r="Y229" s="242"/>
      <c r="Z229" s="242"/>
      <c r="AA229" s="242"/>
      <c r="AB229" s="242"/>
      <c r="AC229" s="242"/>
      <c r="AD229" s="242"/>
      <c r="AE229" s="242"/>
      <c r="AF229" s="242"/>
      <c r="AG229" s="242"/>
    </row>
    <row r="230" spans="1:33" ht="25.5" hidden="1" outlineLevel="1">
      <c r="A230" s="408">
        <v>7</v>
      </c>
      <c r="B230" s="406" t="s">
        <v>714</v>
      </c>
      <c r="C230" s="406" t="s">
        <v>691</v>
      </c>
      <c r="D230" s="431">
        <v>200</v>
      </c>
      <c r="E230" s="409">
        <v>2060</v>
      </c>
      <c r="F230" s="409">
        <f t="shared" si="60"/>
        <v>412000</v>
      </c>
      <c r="G230" s="276">
        <f t="shared" si="57"/>
        <v>200</v>
      </c>
      <c r="H230" s="409">
        <f t="shared" si="58"/>
        <v>412000</v>
      </c>
      <c r="I230" s="276">
        <v>0</v>
      </c>
      <c r="J230" s="409">
        <f t="shared" si="59"/>
        <v>0</v>
      </c>
      <c r="K230" s="431"/>
      <c r="L230" s="409"/>
      <c r="M230" s="274"/>
      <c r="N230" s="274"/>
      <c r="O230" s="410"/>
      <c r="S230" s="242"/>
      <c r="T230" s="242"/>
      <c r="U230" s="242"/>
      <c r="V230" s="242"/>
      <c r="W230" s="242"/>
      <c r="X230" s="242"/>
      <c r="Y230" s="242"/>
      <c r="Z230" s="242"/>
      <c r="AA230" s="242"/>
      <c r="AB230" s="242"/>
      <c r="AC230" s="242"/>
      <c r="AD230" s="242"/>
      <c r="AE230" s="242"/>
      <c r="AF230" s="242"/>
      <c r="AG230" s="242"/>
    </row>
    <row r="231" spans="1:33" ht="25.5" hidden="1" outlineLevel="1">
      <c r="A231" s="408">
        <v>11</v>
      </c>
      <c r="B231" s="406" t="s">
        <v>715</v>
      </c>
      <c r="C231" s="406" t="s">
        <v>594</v>
      </c>
      <c r="D231" s="431">
        <v>1</v>
      </c>
      <c r="E231" s="409">
        <v>271310</v>
      </c>
      <c r="F231" s="409">
        <f t="shared" si="60"/>
        <v>271310</v>
      </c>
      <c r="G231" s="276">
        <f t="shared" si="57"/>
        <v>6</v>
      </c>
      <c r="H231" s="409">
        <f t="shared" si="58"/>
        <v>1627860</v>
      </c>
      <c r="I231" s="276">
        <v>5</v>
      </c>
      <c r="J231" s="409">
        <f t="shared" si="59"/>
        <v>1356550</v>
      </c>
      <c r="K231" s="431"/>
      <c r="L231" s="409"/>
      <c r="M231" s="274"/>
      <c r="N231" s="274"/>
      <c r="O231" s="410"/>
      <c r="S231" s="242"/>
      <c r="T231" s="242"/>
      <c r="U231" s="242"/>
      <c r="V231" s="242"/>
      <c r="W231" s="242"/>
      <c r="X231" s="242"/>
      <c r="Y231" s="242"/>
      <c r="Z231" s="242"/>
      <c r="AA231" s="242"/>
      <c r="AB231" s="242"/>
      <c r="AC231" s="242"/>
      <c r="AD231" s="242"/>
      <c r="AE231" s="242"/>
      <c r="AF231" s="242"/>
      <c r="AG231" s="242"/>
    </row>
    <row r="232" spans="1:33" ht="18.75" hidden="1" customHeight="1" outlineLevel="1">
      <c r="A232" s="408">
        <v>13</v>
      </c>
      <c r="B232" s="406" t="s">
        <v>716</v>
      </c>
      <c r="C232" s="406" t="s">
        <v>717</v>
      </c>
      <c r="D232" s="431">
        <v>1</v>
      </c>
      <c r="E232" s="409">
        <v>2039846</v>
      </c>
      <c r="F232" s="409">
        <f>+E232*D232*3</f>
        <v>6119538</v>
      </c>
      <c r="G232" s="276">
        <f t="shared" si="57"/>
        <v>6</v>
      </c>
      <c r="H232" s="409">
        <f t="shared" si="58"/>
        <v>12239076</v>
      </c>
      <c r="I232" s="276">
        <v>5</v>
      </c>
      <c r="J232" s="409">
        <f t="shared" si="59"/>
        <v>10199230</v>
      </c>
      <c r="K232" s="431"/>
      <c r="L232" s="409"/>
      <c r="M232" s="274"/>
      <c r="N232" s="274"/>
      <c r="O232" s="410"/>
      <c r="S232" s="242"/>
      <c r="T232" s="242"/>
      <c r="U232" s="242"/>
      <c r="V232" s="242"/>
      <c r="W232" s="242"/>
      <c r="X232" s="242"/>
      <c r="Y232" s="242"/>
      <c r="Z232" s="242"/>
      <c r="AA232" s="242"/>
      <c r="AB232" s="242"/>
      <c r="AC232" s="242"/>
      <c r="AD232" s="242"/>
      <c r="AE232" s="242"/>
      <c r="AF232" s="242"/>
      <c r="AG232" s="242"/>
    </row>
    <row r="233" spans="1:33" ht="12.75" hidden="1" outlineLevel="1">
      <c r="A233" s="405"/>
      <c r="B233" s="411" t="s">
        <v>612</v>
      </c>
      <c r="C233" s="405"/>
      <c r="D233" s="405"/>
      <c r="E233" s="405"/>
      <c r="F233" s="405"/>
      <c r="G233" s="405"/>
      <c r="H233" s="405"/>
      <c r="I233" s="405"/>
      <c r="J233" s="405"/>
      <c r="K233" s="405"/>
      <c r="L233" s="405"/>
      <c r="M233" s="405"/>
      <c r="N233" s="405"/>
      <c r="O233" s="405"/>
      <c r="S233" s="242"/>
      <c r="T233" s="242"/>
      <c r="U233" s="242"/>
      <c r="V233" s="242"/>
      <c r="W233" s="242"/>
      <c r="X233" s="242"/>
      <c r="Y233" s="242"/>
      <c r="Z233" s="242"/>
      <c r="AA233" s="242"/>
      <c r="AB233" s="242"/>
      <c r="AC233" s="242"/>
      <c r="AD233" s="242"/>
      <c r="AE233" s="242"/>
      <c r="AF233" s="242"/>
      <c r="AG233" s="242"/>
    </row>
    <row r="234" spans="1:33" ht="12.75" hidden="1" outlineLevel="1">
      <c r="A234" s="407"/>
      <c r="B234" s="406" t="s">
        <v>718</v>
      </c>
      <c r="C234" s="406" t="s">
        <v>594</v>
      </c>
      <c r="D234" s="431">
        <v>6</v>
      </c>
      <c r="E234" s="409">
        <v>94050</v>
      </c>
      <c r="F234" s="409">
        <f t="shared" si="60"/>
        <v>564300</v>
      </c>
      <c r="G234" s="276">
        <f>+D234+I234-K234</f>
        <v>6</v>
      </c>
      <c r="H234" s="409">
        <f t="shared" si="58"/>
        <v>564300</v>
      </c>
      <c r="I234" s="276">
        <v>0</v>
      </c>
      <c r="J234" s="409">
        <f t="shared" si="59"/>
        <v>0</v>
      </c>
      <c r="K234" s="431"/>
      <c r="L234" s="409"/>
      <c r="M234" s="274"/>
      <c r="N234" s="274"/>
      <c r="O234" s="410"/>
      <c r="S234" s="242"/>
      <c r="T234" s="242"/>
      <c r="U234" s="242"/>
      <c r="V234" s="242"/>
      <c r="W234" s="242"/>
      <c r="X234" s="242"/>
      <c r="Y234" s="242"/>
      <c r="Z234" s="242"/>
      <c r="AA234" s="242"/>
      <c r="AB234" s="242"/>
      <c r="AC234" s="242"/>
      <c r="AD234" s="242"/>
      <c r="AE234" s="242"/>
      <c r="AF234" s="242"/>
      <c r="AG234" s="242"/>
    </row>
    <row r="235" spans="1:33" ht="25.5" hidden="1" outlineLevel="1">
      <c r="A235" s="407"/>
      <c r="B235" s="432" t="s">
        <v>719</v>
      </c>
      <c r="C235" s="432" t="s">
        <v>295</v>
      </c>
      <c r="D235" s="431">
        <v>1</v>
      </c>
      <c r="E235" s="409">
        <v>1485000</v>
      </c>
      <c r="F235" s="409">
        <f t="shared" si="60"/>
        <v>1485000</v>
      </c>
      <c r="G235" s="276">
        <f>+D235+I235-K235</f>
        <v>1</v>
      </c>
      <c r="H235" s="409">
        <f t="shared" si="58"/>
        <v>1485000</v>
      </c>
      <c r="I235" s="276">
        <v>0</v>
      </c>
      <c r="J235" s="409">
        <f t="shared" si="59"/>
        <v>0</v>
      </c>
      <c r="K235" s="431"/>
      <c r="L235" s="409"/>
      <c r="M235" s="274"/>
      <c r="N235" s="274"/>
      <c r="O235" s="410"/>
      <c r="S235" s="242"/>
      <c r="T235" s="242"/>
      <c r="U235" s="242"/>
      <c r="V235" s="242"/>
      <c r="W235" s="242"/>
      <c r="X235" s="242"/>
      <c r="Y235" s="242"/>
      <c r="Z235" s="242"/>
      <c r="AA235" s="242"/>
      <c r="AB235" s="242"/>
      <c r="AC235" s="242"/>
      <c r="AD235" s="242"/>
      <c r="AE235" s="242"/>
      <c r="AF235" s="242"/>
      <c r="AG235" s="242"/>
    </row>
    <row r="236" spans="1:33" ht="25.5" hidden="1" outlineLevel="1">
      <c r="A236" s="407"/>
      <c r="B236" s="432" t="s">
        <v>720</v>
      </c>
      <c r="C236" s="432" t="s">
        <v>721</v>
      </c>
      <c r="D236" s="431">
        <v>1</v>
      </c>
      <c r="E236" s="409">
        <v>5346000</v>
      </c>
      <c r="F236" s="409">
        <f t="shared" si="60"/>
        <v>5346000</v>
      </c>
      <c r="G236" s="276">
        <f>+D236+I236-K236</f>
        <v>2</v>
      </c>
      <c r="H236" s="409">
        <f t="shared" si="58"/>
        <v>10692000</v>
      </c>
      <c r="I236" s="276">
        <v>1</v>
      </c>
      <c r="J236" s="409">
        <f t="shared" si="59"/>
        <v>5346000</v>
      </c>
      <c r="K236" s="431"/>
      <c r="L236" s="409"/>
      <c r="M236" s="274"/>
      <c r="N236" s="274"/>
      <c r="O236" s="410"/>
      <c r="S236" s="242"/>
      <c r="T236" s="242"/>
      <c r="U236" s="242"/>
      <c r="V236" s="242"/>
      <c r="W236" s="242"/>
      <c r="X236" s="242"/>
      <c r="Y236" s="242"/>
      <c r="Z236" s="242"/>
      <c r="AA236" s="242"/>
      <c r="AB236" s="242"/>
      <c r="AC236" s="242"/>
      <c r="AD236" s="242"/>
      <c r="AE236" s="242"/>
      <c r="AF236" s="242"/>
      <c r="AG236" s="242"/>
    </row>
    <row r="237" spans="1:33" ht="12.75" hidden="1" outlineLevel="1">
      <c r="A237" s="526" t="s">
        <v>722</v>
      </c>
      <c r="B237" s="527"/>
      <c r="C237" s="407"/>
      <c r="D237" s="407"/>
      <c r="E237" s="407"/>
      <c r="F237" s="415">
        <f>SUM(F224:F236)</f>
        <v>21217440</v>
      </c>
      <c r="G237" s="431"/>
      <c r="H237" s="415">
        <f t="shared" ref="H237:J237" si="61">SUM(H224:H236)</f>
        <v>34978908</v>
      </c>
      <c r="I237" s="276"/>
      <c r="J237" s="415">
        <f t="shared" si="61"/>
        <v>17841160</v>
      </c>
      <c r="K237" s="415"/>
      <c r="L237" s="415">
        <f t="shared" ref="L237" si="62">SUM(L224:L236)</f>
        <v>0</v>
      </c>
      <c r="M237" s="274"/>
      <c r="N237" s="274"/>
      <c r="O237" s="410"/>
      <c r="S237" s="242"/>
      <c r="T237" s="242"/>
      <c r="U237" s="242"/>
      <c r="V237" s="242"/>
      <c r="W237" s="242"/>
      <c r="X237" s="242"/>
      <c r="Y237" s="242"/>
      <c r="Z237" s="242"/>
      <c r="AA237" s="242"/>
      <c r="AB237" s="242"/>
      <c r="AC237" s="242"/>
      <c r="AD237" s="242"/>
      <c r="AE237" s="242"/>
      <c r="AF237" s="242"/>
      <c r="AG237" s="242"/>
    </row>
    <row r="238" spans="1:33" ht="12.75" hidden="1" outlineLevel="1">
      <c r="A238" s="433"/>
      <c r="B238" s="434" t="s">
        <v>723</v>
      </c>
      <c r="C238" s="435"/>
      <c r="D238" s="435"/>
      <c r="E238" s="435"/>
      <c r="F238" s="436">
        <f>+F237+F222+F179+F160</f>
        <v>52751409</v>
      </c>
      <c r="G238" s="431"/>
      <c r="H238" s="436">
        <f t="shared" ref="H238:J238" si="63">+H237+H222+H179+H160</f>
        <v>87391757</v>
      </c>
      <c r="I238" s="276"/>
      <c r="J238" s="436">
        <f t="shared" si="63"/>
        <v>42542826</v>
      </c>
      <c r="K238" s="436"/>
      <c r="L238" s="436">
        <f t="shared" ref="L238" si="64">+L237+L222+L179+L160</f>
        <v>1248786</v>
      </c>
      <c r="M238" s="361"/>
      <c r="N238" s="361"/>
      <c r="O238" s="437"/>
      <c r="S238" s="242"/>
      <c r="T238" s="242"/>
      <c r="U238" s="242"/>
      <c r="V238" s="242"/>
      <c r="W238" s="242"/>
      <c r="X238" s="242"/>
      <c r="Y238" s="242"/>
      <c r="Z238" s="242"/>
      <c r="AA238" s="242"/>
      <c r="AB238" s="242"/>
      <c r="AC238" s="242"/>
      <c r="AD238" s="242"/>
      <c r="AE238" s="242"/>
      <c r="AF238" s="242"/>
      <c r="AG238" s="242"/>
    </row>
    <row r="239" spans="1:33" ht="13.5" hidden="1" outlineLevel="1" thickBot="1">
      <c r="A239" s="438"/>
      <c r="B239" s="439" t="s">
        <v>724</v>
      </c>
      <c r="C239" s="440"/>
      <c r="D239" s="441">
        <v>1</v>
      </c>
      <c r="E239" s="442"/>
      <c r="F239" s="443">
        <v>20007577.760000002</v>
      </c>
      <c r="G239" s="444">
        <v>1</v>
      </c>
      <c r="H239" s="443">
        <f>F239*G239</f>
        <v>20007577.760000002</v>
      </c>
      <c r="I239" s="444"/>
      <c r="J239" s="443">
        <v>0</v>
      </c>
      <c r="K239" s="445"/>
      <c r="L239" s="443">
        <v>0</v>
      </c>
      <c r="M239" s="445"/>
      <c r="N239" s="438"/>
      <c r="O239" s="446"/>
      <c r="S239" s="242"/>
      <c r="T239" s="242"/>
      <c r="U239" s="242"/>
      <c r="V239" s="242"/>
      <c r="W239" s="242"/>
      <c r="X239" s="242"/>
      <c r="Y239" s="242"/>
      <c r="Z239" s="242"/>
      <c r="AA239" s="242"/>
      <c r="AB239" s="242"/>
      <c r="AC239" s="242"/>
      <c r="AD239" s="242"/>
      <c r="AE239" s="242"/>
      <c r="AF239" s="242"/>
      <c r="AG239" s="242"/>
    </row>
    <row r="240" spans="1:33" ht="12.75" hidden="1" outlineLevel="1">
      <c r="A240" s="405"/>
      <c r="B240" s="411" t="s">
        <v>737</v>
      </c>
      <c r="C240" s="405"/>
      <c r="D240" s="405"/>
      <c r="E240" s="405"/>
      <c r="F240" s="405"/>
      <c r="G240" s="405"/>
      <c r="H240" s="405"/>
      <c r="I240" s="405"/>
      <c r="J240" s="405"/>
      <c r="K240" s="405"/>
      <c r="L240" s="405"/>
      <c r="M240" s="405"/>
      <c r="N240" s="405"/>
      <c r="O240" s="405"/>
      <c r="S240" s="242"/>
      <c r="T240" s="242"/>
      <c r="U240" s="242"/>
      <c r="V240" s="242"/>
      <c r="W240" s="242"/>
      <c r="X240" s="242"/>
      <c r="Y240" s="242"/>
      <c r="Z240" s="242"/>
      <c r="AA240" s="242"/>
      <c r="AB240" s="242"/>
      <c r="AC240" s="242"/>
      <c r="AD240" s="242"/>
      <c r="AE240" s="242"/>
      <c r="AF240" s="242"/>
      <c r="AG240" s="242"/>
    </row>
    <row r="241" spans="1:33" ht="12.75" hidden="1" outlineLevel="1">
      <c r="A241" s="274" t="s">
        <v>324</v>
      </c>
      <c r="B241" s="354" t="s">
        <v>338</v>
      </c>
      <c r="C241" s="345" t="s">
        <v>287</v>
      </c>
      <c r="D241" s="264"/>
      <c r="E241" s="355"/>
      <c r="F241" s="272"/>
      <c r="G241" s="347">
        <f t="shared" ref="G241:G242" si="65">+M241</f>
        <v>660</v>
      </c>
      <c r="H241" s="349">
        <f t="shared" ref="H241:H242" si="66">G241*N241</f>
        <v>22500060</v>
      </c>
      <c r="I241" s="347"/>
      <c r="J241" s="275"/>
      <c r="K241" s="274"/>
      <c r="L241" s="471"/>
      <c r="M241" s="347">
        <v>660</v>
      </c>
      <c r="N241" s="352">
        <v>34091</v>
      </c>
      <c r="O241" s="488">
        <f t="shared" ref="O241:O242" si="67">+N241*M241</f>
        <v>22500060</v>
      </c>
      <c r="S241" s="242"/>
      <c r="T241" s="242"/>
      <c r="U241" s="242"/>
      <c r="V241" s="242"/>
      <c r="W241" s="242"/>
      <c r="X241" s="242"/>
      <c r="Y241" s="242"/>
      <c r="Z241" s="242"/>
      <c r="AA241" s="242"/>
      <c r="AB241" s="242"/>
      <c r="AC241" s="242"/>
      <c r="AD241" s="242"/>
      <c r="AE241" s="242"/>
      <c r="AF241" s="242"/>
      <c r="AG241" s="242"/>
    </row>
    <row r="242" spans="1:33" ht="22.5" hidden="1" outlineLevel="1">
      <c r="A242" s="274" t="s">
        <v>325</v>
      </c>
      <c r="B242" s="354" t="s">
        <v>339</v>
      </c>
      <c r="C242" s="345" t="s">
        <v>336</v>
      </c>
      <c r="D242" s="264"/>
      <c r="E242" s="355"/>
      <c r="F242" s="272"/>
      <c r="G242" s="347">
        <f t="shared" si="65"/>
        <v>0</v>
      </c>
      <c r="H242" s="349">
        <f t="shared" si="66"/>
        <v>0</v>
      </c>
      <c r="I242" s="347"/>
      <c r="J242" s="275"/>
      <c r="K242" s="274"/>
      <c r="L242" s="471"/>
      <c r="M242" s="347">
        <v>0</v>
      </c>
      <c r="N242" s="352">
        <v>4038</v>
      </c>
      <c r="O242" s="488">
        <f t="shared" si="67"/>
        <v>0</v>
      </c>
      <c r="S242" s="242"/>
      <c r="T242" s="242"/>
      <c r="U242" s="242"/>
      <c r="V242" s="242"/>
      <c r="W242" s="242"/>
      <c r="X242" s="242"/>
      <c r="Y242" s="242"/>
      <c r="Z242" s="242"/>
      <c r="AA242" s="242"/>
      <c r="AB242" s="242"/>
      <c r="AC242" s="242"/>
      <c r="AD242" s="242"/>
      <c r="AE242" s="242"/>
      <c r="AF242" s="242"/>
      <c r="AG242" s="242"/>
    </row>
    <row r="243" spans="1:33" ht="22.5" hidden="1" outlineLevel="1">
      <c r="A243" s="274" t="s">
        <v>329</v>
      </c>
      <c r="B243" s="354" t="s">
        <v>342</v>
      </c>
      <c r="C243" s="345" t="s">
        <v>343</v>
      </c>
      <c r="D243" s="264"/>
      <c r="E243" s="355"/>
      <c r="F243" s="272"/>
      <c r="G243" s="347">
        <f t="shared" ref="G243" si="68">+M243</f>
        <v>10</v>
      </c>
      <c r="H243" s="349">
        <f t="shared" ref="H243" si="69">G243*N243</f>
        <v>37316580</v>
      </c>
      <c r="I243" s="347"/>
      <c r="J243" s="275"/>
      <c r="K243" s="274"/>
      <c r="L243" s="471"/>
      <c r="M243" s="347">
        <v>10</v>
      </c>
      <c r="N243" s="352">
        <v>3731658</v>
      </c>
      <c r="O243" s="488">
        <f t="shared" ref="O243" si="70">+N243*M243</f>
        <v>37316580</v>
      </c>
      <c r="S243" s="242"/>
      <c r="T243" s="242"/>
      <c r="U243" s="242"/>
      <c r="V243" s="242"/>
      <c r="W243" s="242"/>
      <c r="X243" s="242"/>
      <c r="Y243" s="242"/>
      <c r="Z243" s="242"/>
      <c r="AA243" s="242"/>
      <c r="AB243" s="242"/>
      <c r="AC243" s="242"/>
      <c r="AD243" s="242"/>
      <c r="AE243" s="242"/>
      <c r="AF243" s="242"/>
      <c r="AG243" s="242"/>
    </row>
    <row r="244" spans="1:33" ht="29.1" customHeight="1" collapsed="1">
      <c r="A244" s="242"/>
      <c r="B244" s="371"/>
      <c r="C244" s="242"/>
      <c r="D244" s="242"/>
      <c r="E244" s="242"/>
      <c r="F244" s="468"/>
      <c r="G244" s="447"/>
      <c r="H244" s="468"/>
      <c r="I244" s="447"/>
      <c r="J244" s="468"/>
      <c r="K244" s="242"/>
      <c r="L244" s="468"/>
      <c r="M244" s="242"/>
      <c r="N244" s="242"/>
      <c r="O244" s="468"/>
      <c r="S244" s="242"/>
      <c r="T244" s="242"/>
      <c r="U244" s="242"/>
      <c r="V244" s="242"/>
      <c r="W244" s="242"/>
      <c r="X244" s="242"/>
      <c r="Y244" s="242"/>
      <c r="Z244" s="242"/>
      <c r="AA244" s="242"/>
      <c r="AB244" s="242"/>
      <c r="AC244" s="242"/>
      <c r="AD244" s="242"/>
      <c r="AE244" s="242"/>
      <c r="AF244" s="242"/>
      <c r="AG244" s="242"/>
    </row>
    <row r="245" spans="1:33" ht="29.1" customHeight="1">
      <c r="A245" s="242"/>
      <c r="B245" s="371"/>
      <c r="C245" s="242"/>
      <c r="D245" s="242"/>
      <c r="E245" s="242"/>
      <c r="F245" s="468"/>
      <c r="G245" s="447"/>
      <c r="H245" s="468"/>
      <c r="I245" s="447"/>
      <c r="J245" s="468"/>
      <c r="K245" s="242"/>
      <c r="L245" s="468"/>
      <c r="M245" s="242"/>
      <c r="N245" s="242"/>
      <c r="O245" s="468"/>
      <c r="S245" s="242"/>
      <c r="T245" s="242"/>
      <c r="U245" s="242"/>
      <c r="V245" s="242"/>
      <c r="W245" s="242"/>
      <c r="X245" s="242"/>
      <c r="Y245" s="242"/>
      <c r="Z245" s="242"/>
      <c r="AA245" s="242"/>
      <c r="AB245" s="242"/>
      <c r="AC245" s="242"/>
      <c r="AD245" s="242"/>
      <c r="AE245" s="242"/>
      <c r="AF245" s="242"/>
      <c r="AG245" s="242"/>
    </row>
    <row r="246" spans="1:33" ht="29.1" customHeight="1" thickBot="1">
      <c r="A246" s="242"/>
      <c r="B246" s="371"/>
      <c r="C246" s="242"/>
      <c r="D246" s="242"/>
      <c r="E246" s="242"/>
      <c r="F246" s="468"/>
      <c r="G246" s="447"/>
      <c r="H246" s="468"/>
      <c r="I246" s="447"/>
      <c r="J246" s="468"/>
      <c r="K246" s="242"/>
      <c r="L246" s="468"/>
      <c r="M246" s="242"/>
      <c r="N246" s="242"/>
      <c r="O246" s="468"/>
      <c r="S246" s="242"/>
      <c r="T246" s="242"/>
      <c r="U246" s="242"/>
      <c r="V246" s="242"/>
      <c r="W246" s="242"/>
      <c r="X246" s="242"/>
      <c r="Y246" s="242"/>
      <c r="Z246" s="242"/>
      <c r="AA246" s="242"/>
      <c r="AB246" s="242"/>
      <c r="AC246" s="242"/>
      <c r="AD246" s="242"/>
      <c r="AE246" s="242"/>
      <c r="AF246" s="242"/>
      <c r="AG246" s="242"/>
    </row>
    <row r="247" spans="1:33" ht="29.1" customHeight="1" thickBot="1">
      <c r="A247" s="242"/>
      <c r="B247" s="371"/>
      <c r="C247" s="242"/>
      <c r="D247" s="242"/>
      <c r="E247" s="242"/>
      <c r="F247" s="660" t="s">
        <v>509</v>
      </c>
      <c r="G247" s="661"/>
      <c r="H247" s="495" t="s">
        <v>748</v>
      </c>
      <c r="I247" s="662"/>
      <c r="J247" s="660" t="s">
        <v>511</v>
      </c>
      <c r="K247" s="663"/>
      <c r="L247" s="495" t="s">
        <v>512</v>
      </c>
      <c r="M247" s="663"/>
      <c r="N247" s="663"/>
      <c r="O247" s="660" t="s">
        <v>513</v>
      </c>
      <c r="S247" s="242"/>
      <c r="T247" s="242"/>
      <c r="U247" s="242"/>
      <c r="V247" s="242"/>
      <c r="W247" s="242"/>
      <c r="X247" s="242"/>
      <c r="Y247" s="242"/>
      <c r="Z247" s="242"/>
      <c r="AA247" s="242"/>
      <c r="AB247" s="242"/>
      <c r="AC247" s="242"/>
      <c r="AD247" s="242"/>
      <c r="AE247" s="242"/>
      <c r="AF247" s="242"/>
      <c r="AG247" s="242"/>
    </row>
    <row r="248" spans="1:33" ht="29.1" customHeight="1" thickBot="1">
      <c r="A248" s="242"/>
      <c r="B248" s="371"/>
      <c r="C248" s="242"/>
      <c r="D248" s="242"/>
      <c r="E248" s="242"/>
      <c r="F248" s="659"/>
      <c r="G248" s="447"/>
      <c r="H248" s="468"/>
      <c r="I248" s="447"/>
      <c r="J248" s="468"/>
      <c r="K248" s="242"/>
      <c r="L248" s="468"/>
      <c r="M248" s="242"/>
      <c r="N248" s="242"/>
      <c r="O248" s="468"/>
      <c r="S248" s="242"/>
      <c r="T248" s="242"/>
      <c r="U248" s="242"/>
      <c r="V248" s="242"/>
      <c r="W248" s="242"/>
      <c r="X248" s="242"/>
      <c r="Y248" s="242"/>
      <c r="Z248" s="242"/>
      <c r="AA248" s="242"/>
      <c r="AB248" s="242"/>
      <c r="AC248" s="242"/>
      <c r="AD248" s="242"/>
      <c r="AE248" s="242"/>
      <c r="AF248" s="242"/>
      <c r="AG248" s="242"/>
    </row>
    <row r="249" spans="1:33" ht="13.5" thickBot="1">
      <c r="A249" s="242"/>
      <c r="B249" s="493" t="s">
        <v>736</v>
      </c>
      <c r="C249" s="494"/>
      <c r="D249" s="494"/>
      <c r="E249" s="494"/>
      <c r="F249" s="509">
        <f>+F137</f>
        <v>1576566118</v>
      </c>
      <c r="G249" s="496"/>
      <c r="H249" s="495">
        <f>+H137</f>
        <v>2867594303.369801</v>
      </c>
      <c r="I249" s="497"/>
      <c r="J249" s="509">
        <f>+J137</f>
        <v>313511338.67379993</v>
      </c>
      <c r="K249" s="496"/>
      <c r="L249" s="495">
        <f>+L137</f>
        <v>605466722.64400005</v>
      </c>
      <c r="M249" s="498"/>
      <c r="N249" s="498"/>
      <c r="O249" s="509">
        <f>+O137</f>
        <v>1326183569.3400002</v>
      </c>
      <c r="S249" s="242"/>
      <c r="T249" s="242"/>
      <c r="U249" s="242"/>
      <c r="V249" s="242"/>
      <c r="W249" s="242"/>
      <c r="X249" s="242"/>
      <c r="Y249" s="242"/>
      <c r="Z249" s="242"/>
      <c r="AA249" s="242"/>
      <c r="AB249" s="242"/>
      <c r="AC249" s="242"/>
      <c r="AD249" s="242"/>
      <c r="AE249" s="242"/>
      <c r="AF249" s="242"/>
      <c r="AG249" s="242"/>
    </row>
    <row r="250" spans="1:33" ht="13.5" thickBot="1">
      <c r="A250" s="242"/>
      <c r="B250" s="499"/>
      <c r="C250" s="494"/>
      <c r="D250" s="494"/>
      <c r="E250" s="494"/>
      <c r="F250" s="500"/>
      <c r="G250" s="501"/>
      <c r="H250" s="500"/>
      <c r="I250" s="502"/>
      <c r="J250" s="500"/>
      <c r="K250" s="501"/>
      <c r="L250" s="500"/>
      <c r="M250" s="503"/>
      <c r="N250" s="503"/>
      <c r="O250" s="500"/>
      <c r="S250" s="242"/>
      <c r="T250" s="242"/>
      <c r="U250" s="242"/>
      <c r="V250" s="242"/>
      <c r="W250" s="242"/>
      <c r="X250" s="242"/>
      <c r="Y250" s="242"/>
      <c r="Z250" s="242"/>
      <c r="AA250" s="242"/>
      <c r="AB250" s="242"/>
      <c r="AC250" s="242"/>
      <c r="AD250" s="242"/>
      <c r="AE250" s="242"/>
      <c r="AF250" s="242"/>
      <c r="AG250" s="242"/>
    </row>
    <row r="251" spans="1:33" ht="13.5" customHeight="1" thickBot="1">
      <c r="A251" s="242"/>
      <c r="B251" s="504" t="s">
        <v>588</v>
      </c>
      <c r="C251" s="494"/>
      <c r="D251" s="494"/>
      <c r="E251" s="505">
        <f>+E139</f>
        <v>0.21149999999999999</v>
      </c>
      <c r="F251" s="506">
        <f>(F249*E251)</f>
        <v>333443733.95700002</v>
      </c>
      <c r="G251" s="501"/>
      <c r="H251" s="506">
        <f>(H249*E251)</f>
        <v>606496195.16271293</v>
      </c>
      <c r="I251" s="502"/>
      <c r="J251" s="506">
        <f>(J249*E251)</f>
        <v>66307648.129508682</v>
      </c>
      <c r="K251" s="501"/>
      <c r="L251" s="506">
        <f>(L249*E251)</f>
        <v>128056211.83920601</v>
      </c>
      <c r="M251" s="503"/>
      <c r="N251" s="503"/>
      <c r="O251" s="506">
        <f>(O249*E251)</f>
        <v>280487824.91541004</v>
      </c>
      <c r="Q251" s="139"/>
      <c r="S251" s="242"/>
      <c r="T251" s="242"/>
      <c r="U251" s="242"/>
      <c r="V251" s="242"/>
      <c r="W251" s="242"/>
      <c r="X251" s="242"/>
      <c r="Y251" s="242"/>
      <c r="Z251" s="242"/>
      <c r="AA251" s="242"/>
      <c r="AB251" s="242"/>
      <c r="AC251" s="242"/>
      <c r="AD251" s="242"/>
      <c r="AE251" s="242"/>
      <c r="AF251" s="242"/>
      <c r="AG251" s="242"/>
    </row>
    <row r="252" spans="1:33" ht="13.5" customHeight="1" thickBot="1">
      <c r="A252" s="242"/>
      <c r="B252" s="504" t="s">
        <v>735</v>
      </c>
      <c r="C252" s="494"/>
      <c r="D252" s="494"/>
      <c r="E252" s="505">
        <v>0</v>
      </c>
      <c r="F252" s="506">
        <f>+F238+F239</f>
        <v>72758986.760000005</v>
      </c>
      <c r="G252" s="501"/>
      <c r="H252" s="506">
        <f>+H238+H239</f>
        <v>107399334.76000001</v>
      </c>
      <c r="I252" s="502"/>
      <c r="J252" s="506">
        <f>+J238+J239</f>
        <v>42542826</v>
      </c>
      <c r="K252" s="501"/>
      <c r="L252" s="506">
        <f>+L238+L239</f>
        <v>1248786</v>
      </c>
      <c r="M252" s="503"/>
      <c r="N252" s="503"/>
      <c r="O252" s="506">
        <f>+O238+O239</f>
        <v>0</v>
      </c>
      <c r="S252" s="242"/>
      <c r="T252" s="242"/>
      <c r="U252" s="242"/>
      <c r="V252" s="242"/>
      <c r="W252" s="242"/>
      <c r="X252" s="242"/>
      <c r="Y252" s="242"/>
      <c r="Z252" s="242"/>
      <c r="AA252" s="242"/>
      <c r="AB252" s="242"/>
      <c r="AC252" s="242"/>
      <c r="AD252" s="242"/>
      <c r="AE252" s="242"/>
      <c r="AF252" s="242"/>
      <c r="AG252" s="242"/>
    </row>
    <row r="253" spans="1:33" ht="13.5" customHeight="1" thickBot="1">
      <c r="A253" s="242"/>
      <c r="B253" s="504" t="s">
        <v>473</v>
      </c>
      <c r="C253" s="494"/>
      <c r="D253" s="494"/>
      <c r="E253" s="505">
        <f>+E140</f>
        <v>0.05</v>
      </c>
      <c r="F253" s="510">
        <f>+F249*E253</f>
        <v>78828305.900000006</v>
      </c>
      <c r="G253" s="501"/>
      <c r="H253" s="506">
        <f>+H249*E253</f>
        <v>143379715.16849005</v>
      </c>
      <c r="I253" s="502"/>
      <c r="J253" s="506">
        <f>+J249*E253</f>
        <v>15675566.933689997</v>
      </c>
      <c r="K253" s="501"/>
      <c r="L253" s="506">
        <f>+L249*E253</f>
        <v>30273336.132200003</v>
      </c>
      <c r="M253" s="503"/>
      <c r="N253" s="503"/>
      <c r="O253" s="506">
        <f>+O249*E253</f>
        <v>66309178.467000008</v>
      </c>
      <c r="S253" s="242"/>
      <c r="T253" s="242"/>
      <c r="U253" s="242"/>
      <c r="V253" s="242"/>
      <c r="W253" s="242"/>
      <c r="X253" s="242"/>
      <c r="Y253" s="242"/>
      <c r="Z253" s="242"/>
      <c r="AA253" s="242"/>
      <c r="AB253" s="242"/>
      <c r="AC253" s="242"/>
      <c r="AD253" s="242"/>
      <c r="AE253" s="242"/>
      <c r="AF253" s="242"/>
      <c r="AG253" s="242"/>
    </row>
    <row r="254" spans="1:33" ht="21" customHeight="1" thickBot="1">
      <c r="A254" s="242"/>
      <c r="B254" s="507" t="s">
        <v>471</v>
      </c>
      <c r="C254" s="494"/>
      <c r="D254" s="494"/>
      <c r="E254" s="505"/>
      <c r="F254" s="509">
        <f>SUM(F249:F253)</f>
        <v>2061597144.6170001</v>
      </c>
      <c r="G254" s="501"/>
      <c r="H254" s="508">
        <f>SUM(H249:H253)+H241+H242+H243</f>
        <v>3784686188.4610043</v>
      </c>
      <c r="I254" s="502"/>
      <c r="J254" s="509">
        <f>SUM(J249:J253)</f>
        <v>438037379.73699862</v>
      </c>
      <c r="K254" s="501"/>
      <c r="L254" s="508">
        <f>SUM(L249:L253)</f>
        <v>765045056.61540604</v>
      </c>
      <c r="M254" s="503"/>
      <c r="N254" s="503"/>
      <c r="O254" s="509">
        <f>SUM(O249:O253)+O241+O242+O243</f>
        <v>1732797212.7224102</v>
      </c>
      <c r="S254" s="242"/>
      <c r="T254" s="242"/>
      <c r="U254" s="242"/>
      <c r="V254" s="242"/>
      <c r="W254" s="242"/>
      <c r="X254" s="242"/>
      <c r="Y254" s="242"/>
      <c r="Z254" s="242"/>
      <c r="AA254" s="242"/>
      <c r="AB254" s="242"/>
      <c r="AC254" s="242"/>
      <c r="AD254" s="242"/>
      <c r="AE254" s="242"/>
      <c r="AF254" s="242"/>
      <c r="AG254" s="242"/>
    </row>
    <row r="255" spans="1:33" ht="29.1" customHeight="1">
      <c r="A255" s="242"/>
      <c r="B255" s="371"/>
      <c r="C255" s="242"/>
      <c r="D255" s="242"/>
      <c r="E255" s="242"/>
      <c r="F255" s="468"/>
      <c r="G255" s="447"/>
      <c r="H255" s="468"/>
      <c r="I255" s="447"/>
      <c r="J255" s="468"/>
      <c r="K255" s="242"/>
      <c r="L255" s="468"/>
      <c r="M255" s="242"/>
      <c r="N255" s="242"/>
      <c r="O255" s="468"/>
      <c r="S255" s="242"/>
      <c r="T255" s="242"/>
      <c r="U255" s="242"/>
      <c r="V255" s="242"/>
      <c r="W255" s="242"/>
      <c r="X255" s="242"/>
      <c r="Y255" s="242"/>
      <c r="Z255" s="242"/>
      <c r="AA255" s="242"/>
      <c r="AB255" s="242"/>
      <c r="AC255" s="242"/>
      <c r="AD255" s="242"/>
      <c r="AE255" s="242"/>
      <c r="AF255" s="242"/>
      <c r="AG255" s="242"/>
    </row>
    <row r="256" spans="1:33" ht="29.1" hidden="1" customHeight="1">
      <c r="A256" s="242"/>
      <c r="B256" s="242"/>
      <c r="C256" s="242"/>
      <c r="D256" s="242"/>
      <c r="E256" s="242"/>
      <c r="F256" s="242"/>
      <c r="G256" s="447"/>
      <c r="H256" s="242"/>
      <c r="I256" s="447"/>
      <c r="J256" s="242"/>
      <c r="K256" s="242"/>
      <c r="L256" s="242"/>
      <c r="M256" s="242"/>
      <c r="N256" s="242"/>
      <c r="O256" s="242"/>
      <c r="S256" s="242"/>
      <c r="T256" s="242"/>
      <c r="U256" s="242"/>
      <c r="V256" s="242"/>
      <c r="W256" s="242"/>
      <c r="X256" s="242"/>
      <c r="Y256" s="242"/>
      <c r="Z256" s="242"/>
      <c r="AA256" s="242"/>
      <c r="AB256" s="242"/>
      <c r="AC256" s="242"/>
      <c r="AD256" s="242"/>
      <c r="AE256" s="242"/>
      <c r="AF256" s="242"/>
      <c r="AG256" s="242"/>
    </row>
    <row r="257" spans="1:33" ht="24.75" hidden="1" customHeight="1">
      <c r="A257" s="244"/>
      <c r="B257" s="371"/>
      <c r="C257" s="448"/>
      <c r="D257" s="448"/>
      <c r="E257" s="448"/>
      <c r="F257" s="549"/>
      <c r="G257" s="550"/>
      <c r="H257" s="449"/>
      <c r="I257" s="565" t="s">
        <v>725</v>
      </c>
      <c r="J257" s="566"/>
      <c r="K257" s="567"/>
      <c r="L257" s="450">
        <f>+J254-L254+O254</f>
        <v>1405789535.8440027</v>
      </c>
      <c r="M257" s="451"/>
      <c r="N257" s="451"/>
      <c r="O257" s="451"/>
      <c r="S257" s="242"/>
      <c r="T257" s="242"/>
      <c r="U257" s="242"/>
      <c r="V257" s="242"/>
      <c r="W257" s="242"/>
      <c r="X257" s="242"/>
      <c r="Y257" s="242"/>
      <c r="Z257" s="242"/>
      <c r="AA257" s="242"/>
      <c r="AB257" s="242"/>
      <c r="AC257" s="242"/>
      <c r="AD257" s="242"/>
      <c r="AE257" s="242"/>
      <c r="AF257" s="242"/>
      <c r="AG257" s="242"/>
    </row>
    <row r="258" spans="1:33" ht="21.95" customHeight="1" thickBot="1">
      <c r="A258" s="244"/>
      <c r="B258" s="242"/>
      <c r="C258" s="242"/>
      <c r="D258" s="242"/>
      <c r="E258" s="242"/>
      <c r="F258" s="452"/>
      <c r="G258" s="452"/>
      <c r="H258" s="452"/>
      <c r="I258" s="452"/>
      <c r="J258" s="452"/>
      <c r="K258" s="452"/>
      <c r="L258" s="452"/>
      <c r="M258" s="242"/>
      <c r="N258" s="242"/>
      <c r="O258" s="242"/>
      <c r="S258" s="242"/>
      <c r="T258" s="242"/>
      <c r="U258" s="242"/>
      <c r="V258" s="242"/>
      <c r="W258" s="242"/>
      <c r="X258" s="242"/>
      <c r="Y258" s="242"/>
      <c r="Z258" s="242"/>
      <c r="AA258" s="242"/>
      <c r="AB258" s="242"/>
      <c r="AC258" s="242"/>
      <c r="AD258" s="242"/>
      <c r="AE258" s="242"/>
      <c r="AF258" s="242"/>
      <c r="AG258" s="242"/>
    </row>
    <row r="259" spans="1:33" ht="27.95" customHeight="1" thickBot="1">
      <c r="A259" s="244"/>
      <c r="B259" s="242"/>
      <c r="C259" s="242"/>
      <c r="D259" s="242"/>
      <c r="E259" s="242"/>
      <c r="F259" s="453"/>
      <c r="G259" s="242"/>
      <c r="H259" s="242"/>
      <c r="I259" s="242"/>
      <c r="J259" s="516" t="s">
        <v>732</v>
      </c>
      <c r="K259" s="517"/>
      <c r="L259" s="517"/>
      <c r="M259" s="517"/>
      <c r="N259" s="518"/>
      <c r="O259" s="454">
        <f>+H254-F254</f>
        <v>1723089043.8440042</v>
      </c>
      <c r="S259" s="242"/>
      <c r="T259" s="242"/>
      <c r="U259" s="242"/>
      <c r="V259" s="242"/>
      <c r="W259" s="242"/>
      <c r="X259" s="242"/>
      <c r="Y259" s="242"/>
      <c r="Z259" s="242"/>
      <c r="AA259" s="242"/>
      <c r="AB259" s="242"/>
      <c r="AC259" s="242"/>
      <c r="AD259" s="242"/>
      <c r="AE259" s="242"/>
      <c r="AF259" s="242"/>
      <c r="AG259" s="242"/>
    </row>
    <row r="260" spans="1:33" ht="11.45" customHeight="1">
      <c r="A260" s="242"/>
      <c r="B260" s="242"/>
      <c r="C260" s="242"/>
      <c r="D260" s="242"/>
      <c r="E260" s="242"/>
      <c r="F260" s="455"/>
      <c r="G260" s="447"/>
      <c r="H260" s="242"/>
      <c r="I260" s="447"/>
      <c r="J260" s="242"/>
      <c r="K260" s="242"/>
      <c r="L260" s="242"/>
      <c r="M260" s="242"/>
      <c r="N260" s="242"/>
      <c r="O260" s="242"/>
      <c r="S260" s="242"/>
      <c r="T260" s="242"/>
      <c r="U260" s="242"/>
      <c r="V260" s="242"/>
      <c r="W260" s="242"/>
      <c r="X260" s="242"/>
      <c r="Y260" s="242"/>
      <c r="Z260" s="242"/>
      <c r="AA260" s="242"/>
      <c r="AB260" s="242"/>
      <c r="AC260" s="242"/>
      <c r="AD260" s="242"/>
      <c r="AE260" s="242"/>
      <c r="AF260" s="242"/>
      <c r="AG260" s="242"/>
    </row>
    <row r="261" spans="1:33" ht="8.4499999999999993" customHeight="1" thickBot="1">
      <c r="A261" s="242"/>
      <c r="B261" s="242"/>
      <c r="C261" s="242"/>
      <c r="D261" s="242"/>
      <c r="J261" s="242"/>
      <c r="K261" s="242"/>
      <c r="M261" s="242"/>
      <c r="N261" s="242"/>
      <c r="O261" s="456"/>
      <c r="S261" s="242"/>
      <c r="T261" s="242"/>
      <c r="U261" s="242"/>
      <c r="V261" s="242"/>
      <c r="W261" s="242"/>
      <c r="X261" s="242"/>
      <c r="Y261" s="242"/>
      <c r="Z261" s="242"/>
      <c r="AA261" s="242"/>
      <c r="AB261" s="242"/>
      <c r="AC261" s="242"/>
      <c r="AD261" s="242"/>
      <c r="AE261" s="242"/>
      <c r="AF261" s="242"/>
      <c r="AG261" s="242"/>
    </row>
    <row r="262" spans="1:33" ht="21" customHeight="1" thickBot="1">
      <c r="A262" s="242"/>
      <c r="B262" s="242"/>
      <c r="C262" s="242"/>
      <c r="D262" s="242"/>
      <c r="E262" s="242"/>
      <c r="F262" s="242"/>
      <c r="G262" s="447"/>
      <c r="H262" s="242"/>
      <c r="I262" s="447"/>
      <c r="J262" s="519" t="s">
        <v>726</v>
      </c>
      <c r="K262" s="520"/>
      <c r="L262" s="520"/>
      <c r="M262" s="520"/>
      <c r="N262" s="520"/>
      <c r="O262" s="511">
        <f>+O259+F254</f>
        <v>3784686188.4610043</v>
      </c>
      <c r="R262" s="513"/>
      <c r="S262" s="242"/>
      <c r="T262" s="242"/>
      <c r="U262" s="242"/>
      <c r="V262" s="242"/>
      <c r="W262" s="242"/>
      <c r="X262" s="242"/>
      <c r="Y262" s="242"/>
      <c r="Z262" s="242"/>
      <c r="AA262" s="242"/>
      <c r="AB262" s="242"/>
      <c r="AC262" s="242"/>
      <c r="AD262" s="242"/>
      <c r="AE262" s="242"/>
      <c r="AF262" s="242"/>
      <c r="AG262" s="242"/>
    </row>
    <row r="263" spans="1:33" ht="12" customHeight="1">
      <c r="A263" s="242"/>
      <c r="B263" s="242"/>
      <c r="C263" s="242"/>
      <c r="D263" s="242"/>
      <c r="E263" s="242"/>
      <c r="F263" s="242"/>
      <c r="G263" s="447"/>
      <c r="H263" s="242"/>
      <c r="I263" s="447"/>
      <c r="J263" s="242"/>
      <c r="K263" s="242"/>
      <c r="L263" s="242"/>
      <c r="M263" s="242"/>
      <c r="N263" s="242"/>
      <c r="O263" s="242"/>
      <c r="S263" s="242"/>
      <c r="T263" s="242"/>
      <c r="U263" s="242"/>
      <c r="V263" s="242"/>
      <c r="W263" s="242"/>
      <c r="X263" s="242"/>
      <c r="Y263" s="242"/>
      <c r="Z263" s="242"/>
      <c r="AA263" s="242"/>
      <c r="AB263" s="242"/>
      <c r="AC263" s="242"/>
      <c r="AD263" s="242"/>
      <c r="AE263" s="242"/>
      <c r="AF263" s="242"/>
      <c r="AG263" s="242"/>
    </row>
    <row r="264" spans="1:33" ht="21.95" hidden="1" customHeight="1">
      <c r="A264" s="242"/>
      <c r="B264" s="242"/>
      <c r="C264" s="242"/>
      <c r="D264" s="242"/>
      <c r="E264" s="242"/>
      <c r="F264" s="457" t="s">
        <v>259</v>
      </c>
      <c r="G264" s="458">
        <v>9.7999999999999997E-3</v>
      </c>
      <c r="H264" s="459"/>
      <c r="I264" s="460"/>
      <c r="J264" s="459">
        <v>20007577.760000002</v>
      </c>
      <c r="K264" s="241"/>
      <c r="L264" s="241"/>
      <c r="M264" s="241"/>
      <c r="N264" s="241"/>
      <c r="O264" s="241"/>
      <c r="S264" s="242"/>
      <c r="T264" s="242"/>
      <c r="U264" s="242"/>
      <c r="V264" s="242"/>
      <c r="W264" s="242"/>
      <c r="X264" s="242"/>
      <c r="Y264" s="242"/>
      <c r="Z264" s="242"/>
      <c r="AA264" s="242"/>
      <c r="AB264" s="242"/>
      <c r="AC264" s="242"/>
      <c r="AD264" s="242"/>
      <c r="AE264" s="242"/>
      <c r="AF264" s="242"/>
      <c r="AG264" s="242"/>
    </row>
    <row r="265" spans="1:33" ht="12" hidden="1" customHeight="1">
      <c r="A265" s="242"/>
      <c r="B265" s="242"/>
      <c r="C265" s="242"/>
      <c r="D265" s="242"/>
      <c r="E265" s="242"/>
      <c r="F265" s="461" t="s">
        <v>260</v>
      </c>
      <c r="G265" s="462"/>
      <c r="H265" s="463"/>
      <c r="I265" s="460"/>
      <c r="J265" s="463">
        <v>2061597145</v>
      </c>
      <c r="K265" s="242"/>
      <c r="L265" s="242"/>
      <c r="M265" s="242"/>
      <c r="N265" s="242" t="s">
        <v>727</v>
      </c>
      <c r="O265" s="464">
        <f>+J265-J264-O262</f>
        <v>-1743096621.2210042</v>
      </c>
      <c r="S265" s="242"/>
      <c r="T265" s="242"/>
      <c r="U265" s="242"/>
      <c r="V265" s="242"/>
      <c r="W265" s="242"/>
      <c r="X265" s="242"/>
      <c r="Y265" s="242"/>
      <c r="Z265" s="242"/>
      <c r="AA265" s="242"/>
      <c r="AB265" s="242"/>
      <c r="AC265" s="242"/>
      <c r="AD265" s="242"/>
      <c r="AE265" s="242"/>
      <c r="AF265" s="242"/>
      <c r="AG265" s="242"/>
    </row>
    <row r="266" spans="1:33" ht="12" hidden="1" customHeight="1">
      <c r="A266" s="242"/>
      <c r="B266" s="242"/>
      <c r="C266" s="242"/>
      <c r="D266" s="242"/>
      <c r="E266" s="242"/>
      <c r="F266" s="242"/>
      <c r="G266" s="447"/>
      <c r="H266" s="242"/>
      <c r="I266" s="447"/>
      <c r="J266" s="242"/>
      <c r="K266" s="242"/>
      <c r="L266" s="242"/>
      <c r="M266" s="242"/>
      <c r="N266" s="242"/>
      <c r="O266" s="242"/>
      <c r="S266" s="242"/>
      <c r="T266" s="242"/>
      <c r="U266" s="242"/>
      <c r="V266" s="242"/>
      <c r="W266" s="242"/>
      <c r="X266" s="242"/>
      <c r="Y266" s="242"/>
      <c r="Z266" s="242"/>
      <c r="AA266" s="242"/>
      <c r="AB266" s="242"/>
      <c r="AC266" s="242"/>
      <c r="AD266" s="242"/>
      <c r="AE266" s="242"/>
      <c r="AF266" s="242"/>
      <c r="AG266" s="242"/>
    </row>
    <row r="267" spans="1:33" ht="12" customHeight="1">
      <c r="A267" s="242"/>
      <c r="B267" s="242"/>
      <c r="C267" s="242"/>
      <c r="D267" s="242"/>
      <c r="E267" s="242"/>
      <c r="F267" s="242"/>
      <c r="G267" s="447"/>
      <c r="H267" s="242"/>
      <c r="I267" s="447"/>
      <c r="J267" s="242"/>
      <c r="K267" s="242"/>
      <c r="L267" s="242"/>
      <c r="M267" s="242"/>
      <c r="N267" s="242"/>
      <c r="O267" s="242"/>
      <c r="S267" s="242"/>
      <c r="T267" s="242"/>
      <c r="U267" s="242"/>
      <c r="V267" s="242"/>
      <c r="W267" s="242"/>
      <c r="X267" s="242"/>
      <c r="Y267" s="242"/>
      <c r="Z267" s="242"/>
      <c r="AA267" s="242"/>
      <c r="AB267" s="242"/>
      <c r="AC267" s="242"/>
      <c r="AD267" s="242"/>
      <c r="AE267" s="242"/>
      <c r="AF267" s="242"/>
      <c r="AG267" s="242"/>
    </row>
    <row r="268" spans="1:33" ht="12" customHeight="1">
      <c r="A268" s="242"/>
      <c r="B268" s="242"/>
      <c r="C268" s="242"/>
      <c r="D268" s="242"/>
      <c r="E268" s="242"/>
      <c r="F268" s="242"/>
      <c r="G268" s="447"/>
      <c r="H268" s="242"/>
      <c r="I268" s="447"/>
      <c r="J268" s="242"/>
      <c r="K268" s="242"/>
      <c r="L268" s="242"/>
      <c r="M268" s="242"/>
      <c r="N268" s="242"/>
      <c r="O268" s="242"/>
      <c r="S268" s="242"/>
      <c r="T268" s="242"/>
      <c r="U268" s="242"/>
      <c r="V268" s="242"/>
      <c r="W268" s="242"/>
      <c r="X268" s="242"/>
      <c r="Y268" s="242"/>
      <c r="Z268" s="242"/>
      <c r="AA268" s="242"/>
      <c r="AB268" s="242"/>
      <c r="AC268" s="242"/>
      <c r="AD268" s="242"/>
      <c r="AE268" s="242"/>
      <c r="AF268" s="242"/>
      <c r="AG268" s="242"/>
    </row>
    <row r="269" spans="1:33" ht="12" customHeight="1">
      <c r="A269" s="242"/>
      <c r="B269" s="242"/>
      <c r="C269" s="242"/>
      <c r="D269" s="242"/>
      <c r="E269" s="242"/>
      <c r="F269" s="242"/>
      <c r="G269" s="447"/>
      <c r="H269" s="242"/>
      <c r="I269" s="447"/>
      <c r="J269" s="242"/>
      <c r="K269" s="242"/>
      <c r="L269" s="242"/>
      <c r="M269" s="242"/>
      <c r="N269" s="465"/>
      <c r="O269" s="512"/>
      <c r="S269" s="242"/>
      <c r="T269" s="242"/>
      <c r="U269" s="242"/>
      <c r="V269" s="242"/>
      <c r="W269" s="242"/>
      <c r="X269" s="242"/>
      <c r="Y269" s="242"/>
      <c r="Z269" s="242"/>
      <c r="AA269" s="242"/>
      <c r="AB269" s="242"/>
      <c r="AC269" s="242"/>
      <c r="AD269" s="242"/>
      <c r="AE269" s="242"/>
      <c r="AF269" s="242"/>
      <c r="AG269" s="242"/>
    </row>
    <row r="270" spans="1:33" ht="12" customHeight="1">
      <c r="A270" s="242"/>
      <c r="B270" s="242"/>
      <c r="C270" s="242"/>
      <c r="D270" s="242"/>
      <c r="E270" s="242"/>
      <c r="F270" s="242"/>
      <c r="G270" s="447"/>
      <c r="H270" s="242"/>
      <c r="I270" s="447"/>
      <c r="J270" s="242"/>
      <c r="K270" s="242"/>
      <c r="L270" s="242"/>
      <c r="M270" s="242"/>
      <c r="N270" s="466"/>
      <c r="O270" s="242"/>
      <c r="S270" s="242"/>
      <c r="T270" s="242"/>
      <c r="U270" s="242"/>
      <c r="V270" s="242"/>
      <c r="W270" s="242"/>
      <c r="X270" s="242"/>
      <c r="Y270" s="242"/>
      <c r="Z270" s="242"/>
      <c r="AA270" s="242"/>
      <c r="AB270" s="242"/>
      <c r="AC270" s="242"/>
      <c r="AD270" s="242"/>
      <c r="AE270" s="242"/>
      <c r="AF270" s="242"/>
      <c r="AG270" s="242"/>
    </row>
    <row r="271" spans="1:33" ht="12" customHeight="1">
      <c r="A271" s="242"/>
      <c r="B271" s="242"/>
      <c r="C271" s="242"/>
      <c r="D271" s="242"/>
      <c r="E271" s="242"/>
      <c r="F271" s="242"/>
      <c r="G271" s="447"/>
      <c r="H271" s="242"/>
      <c r="I271" s="447"/>
      <c r="J271" s="467" t="s">
        <v>746</v>
      </c>
      <c r="K271" s="467"/>
      <c r="L271" s="242"/>
      <c r="M271" s="242"/>
      <c r="N271" s="242"/>
      <c r="O271" s="242"/>
      <c r="S271" s="242"/>
      <c r="T271" s="242"/>
      <c r="U271" s="242"/>
      <c r="V271" s="242"/>
      <c r="W271" s="242"/>
      <c r="X271" s="242"/>
      <c r="Y271" s="242"/>
      <c r="Z271" s="242"/>
      <c r="AA271" s="242"/>
      <c r="AB271" s="242"/>
      <c r="AC271" s="242"/>
      <c r="AD271" s="242"/>
      <c r="AE271" s="242"/>
      <c r="AF271" s="242"/>
      <c r="AG271" s="242"/>
    </row>
    <row r="272" spans="1:33" ht="12" customHeight="1">
      <c r="A272" s="242"/>
      <c r="B272" s="242"/>
      <c r="C272" s="242"/>
      <c r="D272" s="242"/>
      <c r="E272" s="242"/>
      <c r="F272" s="242"/>
      <c r="G272" s="447"/>
      <c r="H272" s="242"/>
      <c r="I272" s="447"/>
      <c r="J272" s="467" t="s">
        <v>747</v>
      </c>
      <c r="K272" s="467"/>
      <c r="L272" s="242"/>
      <c r="M272" s="242"/>
      <c r="N272" s="242"/>
      <c r="O272" s="242"/>
      <c r="S272" s="242"/>
      <c r="T272" s="242"/>
      <c r="U272" s="242"/>
      <c r="V272" s="242"/>
      <c r="W272" s="242"/>
      <c r="X272" s="242"/>
      <c r="Y272" s="242"/>
      <c r="Z272" s="242"/>
      <c r="AA272" s="242"/>
      <c r="AB272" s="242"/>
      <c r="AC272" s="242"/>
      <c r="AD272" s="242"/>
      <c r="AE272" s="242"/>
      <c r="AF272" s="242"/>
      <c r="AG272" s="242"/>
    </row>
    <row r="273" spans="1:33" ht="12" customHeight="1">
      <c r="A273" s="242"/>
      <c r="B273" s="242"/>
      <c r="C273" s="242"/>
      <c r="D273" s="242"/>
      <c r="E273" s="242"/>
      <c r="F273" s="242"/>
      <c r="G273" s="447"/>
      <c r="H273" s="242"/>
      <c r="I273" s="447"/>
      <c r="J273" s="242"/>
      <c r="K273" s="242"/>
      <c r="L273" s="242"/>
      <c r="M273" s="242"/>
      <c r="N273" s="242"/>
      <c r="O273" s="242"/>
      <c r="S273" s="242"/>
      <c r="T273" s="242"/>
      <c r="U273" s="242"/>
      <c r="V273" s="242"/>
      <c r="W273" s="242"/>
      <c r="X273" s="242"/>
      <c r="Y273" s="242"/>
      <c r="Z273" s="242"/>
      <c r="AA273" s="242"/>
      <c r="AB273" s="242"/>
      <c r="AC273" s="242"/>
      <c r="AD273" s="242"/>
      <c r="AE273" s="242"/>
      <c r="AF273" s="242"/>
      <c r="AG273" s="242"/>
    </row>
    <row r="274" spans="1:33" ht="12" customHeight="1">
      <c r="A274" s="242"/>
      <c r="B274" s="242"/>
      <c r="C274" s="242"/>
      <c r="D274" s="242"/>
      <c r="E274" s="242"/>
      <c r="F274" s="242"/>
      <c r="G274" s="447"/>
      <c r="H274" s="242"/>
      <c r="I274" s="447"/>
      <c r="J274" s="242"/>
      <c r="K274" s="242"/>
      <c r="L274" s="242"/>
      <c r="M274" s="242"/>
      <c r="N274" s="242"/>
      <c r="O274" s="242"/>
      <c r="S274" s="242"/>
      <c r="T274" s="242"/>
      <c r="U274" s="242"/>
      <c r="V274" s="242"/>
      <c r="W274" s="242"/>
      <c r="X274" s="242"/>
      <c r="Y274" s="242"/>
      <c r="Z274" s="242"/>
      <c r="AA274" s="242"/>
      <c r="AB274" s="242"/>
      <c r="AC274" s="242"/>
      <c r="AD274" s="242"/>
      <c r="AE274" s="242"/>
      <c r="AF274" s="242"/>
      <c r="AG274" s="242"/>
    </row>
    <row r="275" spans="1:33" ht="12" customHeight="1">
      <c r="A275" s="242"/>
      <c r="B275" s="242"/>
      <c r="C275" s="242"/>
      <c r="D275" s="242"/>
      <c r="E275" s="242"/>
      <c r="F275" s="242"/>
      <c r="G275" s="447"/>
      <c r="H275" s="242"/>
      <c r="I275" s="447"/>
      <c r="J275" s="242"/>
      <c r="K275" s="242"/>
      <c r="L275" s="242"/>
      <c r="M275" s="242"/>
      <c r="N275" s="242"/>
      <c r="O275" s="242"/>
      <c r="S275" s="242"/>
      <c r="T275" s="242"/>
      <c r="U275" s="242"/>
      <c r="V275" s="242"/>
      <c r="W275" s="242"/>
      <c r="X275" s="242"/>
      <c r="Y275" s="242"/>
      <c r="Z275" s="242"/>
      <c r="AA275" s="242"/>
      <c r="AB275" s="242"/>
      <c r="AC275" s="242"/>
      <c r="AD275" s="242"/>
      <c r="AE275" s="242"/>
      <c r="AF275" s="242"/>
      <c r="AG275" s="242"/>
    </row>
    <row r="276" spans="1:33" ht="12" customHeight="1">
      <c r="A276" s="242"/>
      <c r="B276" s="242"/>
      <c r="C276" s="242"/>
      <c r="D276" s="242"/>
      <c r="E276" s="242"/>
      <c r="F276" s="242"/>
      <c r="G276" s="447"/>
      <c r="H276" s="242"/>
      <c r="I276" s="447"/>
      <c r="J276" s="242"/>
      <c r="K276" s="242"/>
      <c r="L276" s="242"/>
      <c r="M276" s="242"/>
      <c r="N276" s="242"/>
      <c r="O276" s="242"/>
      <c r="S276" s="242"/>
      <c r="T276" s="242"/>
      <c r="U276" s="242"/>
      <c r="V276" s="242"/>
      <c r="W276" s="242"/>
      <c r="X276" s="242"/>
      <c r="Y276" s="242"/>
      <c r="Z276" s="242"/>
      <c r="AA276" s="242"/>
      <c r="AB276" s="242"/>
      <c r="AC276" s="242"/>
      <c r="AD276" s="242"/>
      <c r="AE276" s="242"/>
      <c r="AF276" s="242"/>
      <c r="AG276" s="242"/>
    </row>
    <row r="277" spans="1:33" ht="12" customHeight="1">
      <c r="A277" s="242"/>
      <c r="B277" s="242"/>
      <c r="C277" s="242"/>
      <c r="D277" s="242"/>
      <c r="E277" s="242"/>
      <c r="F277" s="242"/>
      <c r="G277" s="447"/>
      <c r="H277" s="242"/>
      <c r="I277" s="447"/>
      <c r="J277" s="242"/>
      <c r="K277" s="242"/>
      <c r="L277" s="242"/>
      <c r="M277" s="242"/>
      <c r="N277" s="242"/>
      <c r="O277" s="242"/>
      <c r="S277" s="242"/>
      <c r="T277" s="242"/>
      <c r="U277" s="242"/>
      <c r="V277" s="242"/>
      <c r="W277" s="242"/>
      <c r="X277" s="242"/>
      <c r="Y277" s="242"/>
      <c r="Z277" s="242"/>
      <c r="AA277" s="242"/>
      <c r="AB277" s="242"/>
      <c r="AC277" s="242"/>
      <c r="AD277" s="242"/>
      <c r="AE277" s="242"/>
      <c r="AF277" s="242"/>
      <c r="AG277" s="242"/>
    </row>
    <row r="278" spans="1:33" ht="12" customHeight="1">
      <c r="A278" s="242"/>
      <c r="B278" s="242"/>
      <c r="C278" s="242"/>
      <c r="D278" s="242"/>
      <c r="E278" s="242"/>
      <c r="F278" s="242"/>
      <c r="G278" s="447"/>
      <c r="H278" s="242"/>
      <c r="I278" s="447"/>
      <c r="J278" s="242"/>
      <c r="K278" s="242"/>
      <c r="L278" s="242"/>
      <c r="M278" s="242"/>
      <c r="N278" s="242"/>
      <c r="O278" s="242"/>
      <c r="S278" s="242"/>
      <c r="T278" s="242"/>
      <c r="U278" s="242"/>
      <c r="V278" s="242"/>
      <c r="W278" s="242"/>
      <c r="X278" s="242"/>
      <c r="Y278" s="242"/>
      <c r="Z278" s="242"/>
      <c r="AA278" s="242"/>
      <c r="AB278" s="242"/>
      <c r="AC278" s="242"/>
      <c r="AD278" s="242"/>
      <c r="AE278" s="242"/>
      <c r="AF278" s="242"/>
      <c r="AG278" s="242"/>
    </row>
    <row r="279" spans="1:33" ht="12" customHeight="1">
      <c r="A279" s="242"/>
      <c r="B279" s="242"/>
      <c r="C279" s="242"/>
      <c r="D279" s="242"/>
      <c r="E279" s="242"/>
      <c r="F279" s="242"/>
      <c r="G279" s="447"/>
      <c r="H279" s="242"/>
      <c r="I279" s="447"/>
      <c r="J279" s="242"/>
      <c r="K279" s="242"/>
      <c r="L279" s="242"/>
      <c r="M279" s="242"/>
      <c r="N279" s="242"/>
      <c r="O279" s="242"/>
      <c r="S279" s="242"/>
      <c r="T279" s="242"/>
      <c r="U279" s="242"/>
      <c r="V279" s="242"/>
      <c r="W279" s="242"/>
      <c r="X279" s="242"/>
      <c r="Y279" s="242"/>
      <c r="Z279" s="242"/>
      <c r="AA279" s="242"/>
      <c r="AB279" s="242"/>
      <c r="AC279" s="242"/>
      <c r="AD279" s="242"/>
      <c r="AE279" s="242"/>
      <c r="AF279" s="242"/>
      <c r="AG279" s="242"/>
    </row>
    <row r="280" spans="1:33" ht="12" customHeight="1">
      <c r="A280" s="242"/>
      <c r="B280" s="242"/>
      <c r="C280" s="242"/>
      <c r="D280" s="242"/>
      <c r="E280"/>
      <c r="F280"/>
      <c r="G280"/>
      <c r="H280"/>
      <c r="I280"/>
      <c r="J280" s="242"/>
      <c r="K280" s="242"/>
      <c r="L280" s="242"/>
      <c r="M280" s="242"/>
      <c r="N280" s="242"/>
      <c r="O280" s="242"/>
      <c r="S280" s="242"/>
      <c r="T280" s="242"/>
      <c r="U280" s="242"/>
      <c r="V280" s="242"/>
      <c r="W280" s="242"/>
      <c r="X280" s="242"/>
      <c r="Y280" s="242"/>
      <c r="Z280" s="242"/>
      <c r="AA280" s="242"/>
      <c r="AB280" s="242"/>
      <c r="AC280" s="242"/>
      <c r="AD280" s="242"/>
      <c r="AE280" s="242"/>
      <c r="AF280" s="242"/>
      <c r="AG280" s="242"/>
    </row>
    <row r="281" spans="1:33" ht="12" customHeight="1">
      <c r="A281" s="242"/>
      <c r="B281" s="242"/>
      <c r="C281" s="242"/>
      <c r="D281" s="242"/>
      <c r="E281"/>
      <c r="F281"/>
      <c r="G281"/>
      <c r="H281"/>
      <c r="I281"/>
      <c r="J281" s="242"/>
      <c r="K281" s="242"/>
      <c r="L281" s="242"/>
      <c r="M281" s="242"/>
      <c r="N281" s="242"/>
      <c r="O281" s="242"/>
      <c r="S281" s="242"/>
      <c r="T281" s="242"/>
      <c r="U281" s="242"/>
      <c r="V281" s="242"/>
      <c r="W281" s="242"/>
      <c r="X281" s="242"/>
      <c r="Y281" s="242"/>
      <c r="Z281" s="242"/>
      <c r="AA281" s="242"/>
      <c r="AB281" s="242"/>
      <c r="AC281" s="242"/>
      <c r="AD281" s="242"/>
      <c r="AE281" s="242"/>
      <c r="AF281" s="242"/>
      <c r="AG281" s="242"/>
    </row>
    <row r="282" spans="1:33" ht="12" customHeight="1">
      <c r="A282" s="242"/>
      <c r="B282" s="242"/>
      <c r="C282" s="242"/>
      <c r="D282" s="242"/>
      <c r="E282"/>
      <c r="F282"/>
      <c r="G282"/>
      <c r="H282"/>
      <c r="I282"/>
      <c r="J282" s="242"/>
      <c r="K282" s="242"/>
      <c r="L282" s="242"/>
      <c r="M282" s="242"/>
      <c r="N282" s="242"/>
      <c r="O282" s="242"/>
      <c r="S282" s="242"/>
      <c r="T282" s="242"/>
      <c r="U282" s="242"/>
      <c r="V282" s="242"/>
      <c r="W282" s="242"/>
      <c r="X282" s="242"/>
      <c r="Y282" s="242"/>
      <c r="Z282" s="242"/>
      <c r="AA282" s="242"/>
      <c r="AB282" s="242"/>
      <c r="AC282" s="242"/>
      <c r="AD282" s="242"/>
      <c r="AE282" s="242"/>
      <c r="AF282" s="242"/>
      <c r="AG282" s="242"/>
    </row>
    <row r="283" spans="1:33" ht="12" customHeight="1">
      <c r="A283" s="242"/>
      <c r="B283" s="242"/>
      <c r="C283" s="242"/>
      <c r="D283" s="242"/>
      <c r="E283"/>
      <c r="F283"/>
      <c r="G283"/>
      <c r="H283"/>
      <c r="I283"/>
      <c r="J283" s="242"/>
      <c r="K283" s="242"/>
      <c r="L283" s="242"/>
      <c r="M283" s="242"/>
      <c r="N283" s="242"/>
      <c r="O283" s="242"/>
      <c r="S283" s="242"/>
      <c r="T283" s="242"/>
      <c r="U283" s="242"/>
      <c r="V283" s="242"/>
      <c r="W283" s="242"/>
      <c r="X283" s="242"/>
      <c r="Y283" s="242"/>
      <c r="Z283" s="242"/>
      <c r="AA283" s="242"/>
      <c r="AB283" s="242"/>
      <c r="AC283" s="242"/>
      <c r="AD283" s="242"/>
      <c r="AE283" s="242"/>
      <c r="AF283" s="242"/>
      <c r="AG283" s="242"/>
    </row>
    <row r="284" spans="1:33" ht="12" customHeight="1">
      <c r="A284" s="242"/>
      <c r="B284" s="242"/>
      <c r="C284" s="242"/>
      <c r="D284" s="242"/>
      <c r="E284"/>
      <c r="F284"/>
      <c r="G284"/>
      <c r="H284"/>
      <c r="I284"/>
      <c r="J284" s="242"/>
      <c r="K284" s="242"/>
      <c r="L284" s="242"/>
      <c r="M284" s="242"/>
      <c r="N284" s="242"/>
      <c r="O284" s="242"/>
      <c r="S284" s="242"/>
      <c r="T284" s="242"/>
      <c r="U284" s="242"/>
      <c r="V284" s="242"/>
      <c r="W284" s="242"/>
      <c r="X284" s="242"/>
      <c r="Y284" s="242"/>
      <c r="Z284" s="242"/>
      <c r="AA284" s="242"/>
      <c r="AB284" s="242"/>
      <c r="AC284" s="242"/>
      <c r="AD284" s="242"/>
      <c r="AE284" s="242"/>
      <c r="AF284" s="242"/>
      <c r="AG284" s="242"/>
    </row>
    <row r="285" spans="1:33" ht="12" customHeight="1">
      <c r="A285" s="242"/>
      <c r="B285" s="242"/>
      <c r="C285" s="242"/>
      <c r="D285" s="242"/>
      <c r="E285"/>
      <c r="F285"/>
      <c r="G285"/>
      <c r="H285"/>
      <c r="I285"/>
      <c r="J285" s="242"/>
      <c r="K285" s="242"/>
      <c r="L285" s="242"/>
      <c r="M285" s="242"/>
      <c r="N285" s="242"/>
      <c r="O285" s="242"/>
      <c r="S285" s="242"/>
      <c r="T285" s="242"/>
      <c r="U285" s="242"/>
      <c r="V285" s="242"/>
      <c r="W285" s="242"/>
      <c r="X285" s="242"/>
      <c r="Y285" s="242"/>
      <c r="Z285" s="242"/>
      <c r="AA285" s="242"/>
      <c r="AB285" s="242"/>
      <c r="AC285" s="242"/>
      <c r="AD285" s="242"/>
      <c r="AE285" s="242"/>
      <c r="AF285" s="242"/>
      <c r="AG285" s="242"/>
    </row>
    <row r="286" spans="1:33" ht="12" customHeight="1">
      <c r="A286" s="242"/>
      <c r="B286" s="242"/>
      <c r="C286" s="242"/>
      <c r="D286" s="242"/>
      <c r="E286" s="242"/>
      <c r="F286" s="242"/>
      <c r="G286" s="447"/>
      <c r="H286" s="242"/>
      <c r="I286" s="447"/>
      <c r="J286" s="242"/>
      <c r="K286" s="242"/>
      <c r="L286" s="242"/>
      <c r="M286" s="242"/>
      <c r="N286" s="242"/>
      <c r="O286" s="242"/>
      <c r="S286" s="242"/>
      <c r="T286" s="242"/>
      <c r="U286" s="242"/>
      <c r="V286" s="242"/>
      <c r="W286" s="242"/>
      <c r="X286" s="242"/>
      <c r="Y286" s="242"/>
      <c r="Z286" s="242"/>
      <c r="AA286" s="242"/>
      <c r="AB286" s="242"/>
      <c r="AC286" s="242"/>
      <c r="AD286" s="242"/>
      <c r="AE286" s="242"/>
      <c r="AF286" s="242"/>
      <c r="AG286" s="242"/>
    </row>
    <row r="287" spans="1:33" ht="12" customHeight="1">
      <c r="A287" s="242"/>
      <c r="B287" s="242"/>
      <c r="C287" s="242"/>
      <c r="D287" s="242"/>
      <c r="E287" s="242"/>
      <c r="F287" s="242"/>
      <c r="G287" s="447"/>
      <c r="H287" s="242"/>
      <c r="I287" s="447"/>
      <c r="J287" s="242"/>
      <c r="K287" s="242"/>
      <c r="L287" s="242"/>
      <c r="M287" s="242"/>
      <c r="N287" s="242"/>
      <c r="O287" s="242"/>
      <c r="S287" s="242"/>
      <c r="T287" s="242"/>
      <c r="U287" s="242"/>
      <c r="V287" s="242"/>
      <c r="W287" s="242"/>
      <c r="X287" s="242"/>
      <c r="Y287" s="242"/>
      <c r="Z287" s="242"/>
      <c r="AA287" s="242"/>
      <c r="AB287" s="242"/>
      <c r="AC287" s="242"/>
      <c r="AD287" s="242"/>
      <c r="AE287" s="242"/>
      <c r="AF287" s="242"/>
      <c r="AG287" s="242"/>
    </row>
    <row r="288" spans="1:33" ht="12" customHeight="1">
      <c r="A288" s="242"/>
      <c r="B288" s="242"/>
      <c r="C288" s="242"/>
      <c r="D288" s="242"/>
      <c r="E288" s="242"/>
      <c r="F288" s="242"/>
      <c r="G288" s="447"/>
      <c r="H288" s="242"/>
      <c r="I288" s="447"/>
      <c r="J288" s="242"/>
      <c r="K288" s="242"/>
      <c r="L288" s="242"/>
      <c r="M288" s="242"/>
      <c r="N288" s="242"/>
      <c r="O288" s="242"/>
      <c r="S288" s="242"/>
      <c r="T288" s="242"/>
      <c r="U288" s="242"/>
      <c r="V288" s="242"/>
      <c r="W288" s="242"/>
      <c r="X288" s="242"/>
      <c r="Y288" s="242"/>
      <c r="Z288" s="242"/>
      <c r="AA288" s="242"/>
      <c r="AB288" s="242"/>
      <c r="AC288" s="242"/>
      <c r="AD288" s="242"/>
      <c r="AE288" s="242"/>
      <c r="AF288" s="242"/>
      <c r="AG288" s="242"/>
    </row>
    <row r="289" spans="1:33" ht="12" customHeight="1">
      <c r="A289" s="242"/>
      <c r="B289" s="242"/>
      <c r="C289" s="242"/>
      <c r="D289" s="242"/>
      <c r="E289" s="242"/>
      <c r="F289" s="242"/>
      <c r="G289" s="447"/>
      <c r="H289" s="242"/>
      <c r="I289" s="447"/>
      <c r="J289" s="242"/>
      <c r="K289" s="242"/>
      <c r="L289" s="242"/>
      <c r="M289" s="242"/>
      <c r="N289" s="242"/>
      <c r="O289" s="242"/>
      <c r="S289" s="242"/>
      <c r="T289" s="242"/>
      <c r="U289" s="242"/>
      <c r="V289" s="242"/>
      <c r="W289" s="242"/>
      <c r="X289" s="242"/>
      <c r="Y289" s="242"/>
      <c r="Z289" s="242"/>
      <c r="AA289" s="242"/>
      <c r="AB289" s="242"/>
      <c r="AC289" s="242"/>
      <c r="AD289" s="242"/>
      <c r="AE289" s="242"/>
      <c r="AF289" s="242"/>
      <c r="AG289" s="242"/>
    </row>
    <row r="290" spans="1:33" ht="12" customHeight="1">
      <c r="A290" s="242"/>
      <c r="B290" s="242"/>
      <c r="C290" s="242"/>
      <c r="D290" s="242"/>
      <c r="E290" s="242"/>
      <c r="F290" s="242"/>
      <c r="G290" s="447"/>
      <c r="H290" s="242"/>
      <c r="I290" s="447"/>
      <c r="J290" s="242"/>
      <c r="K290" s="242"/>
      <c r="L290" s="242"/>
      <c r="M290" s="242"/>
      <c r="N290" s="242"/>
      <c r="O290" s="242"/>
      <c r="S290" s="242"/>
      <c r="T290" s="242"/>
      <c r="U290" s="242"/>
      <c r="V290" s="242"/>
      <c r="W290" s="242"/>
      <c r="X290" s="242"/>
      <c r="Y290" s="242"/>
      <c r="Z290" s="242"/>
      <c r="AA290" s="242"/>
      <c r="AB290" s="242"/>
      <c r="AC290" s="242"/>
      <c r="AD290" s="242"/>
      <c r="AE290" s="242"/>
      <c r="AF290" s="242"/>
      <c r="AG290" s="242"/>
    </row>
    <row r="291" spans="1:33" ht="12" customHeight="1">
      <c r="A291" s="242"/>
      <c r="B291" s="242"/>
      <c r="C291" s="242"/>
      <c r="D291" s="242"/>
      <c r="E291" s="242"/>
      <c r="F291" s="242"/>
      <c r="G291" s="447"/>
      <c r="H291" s="242"/>
      <c r="I291" s="447"/>
      <c r="J291" s="242"/>
      <c r="K291" s="242"/>
      <c r="L291" s="242"/>
      <c r="M291" s="242"/>
      <c r="N291" s="242"/>
      <c r="O291" s="242"/>
      <c r="S291" s="242"/>
      <c r="T291" s="242"/>
      <c r="U291" s="242"/>
      <c r="V291" s="242"/>
      <c r="W291" s="242"/>
      <c r="X291" s="242"/>
      <c r="Y291" s="242"/>
      <c r="Z291" s="242"/>
      <c r="AA291" s="242"/>
      <c r="AB291" s="242"/>
      <c r="AC291" s="242"/>
      <c r="AD291" s="242"/>
      <c r="AE291" s="242"/>
      <c r="AF291" s="242"/>
      <c r="AG291" s="242"/>
    </row>
    <row r="292" spans="1:33" ht="12" customHeight="1">
      <c r="A292" s="242"/>
      <c r="B292" s="242"/>
      <c r="C292" s="242"/>
      <c r="D292" s="242"/>
      <c r="E292" s="242"/>
      <c r="F292" s="242"/>
      <c r="G292" s="447"/>
      <c r="H292" s="242"/>
      <c r="I292" s="447"/>
      <c r="J292" s="242"/>
      <c r="K292" s="242"/>
      <c r="L292" s="242"/>
      <c r="M292" s="242"/>
      <c r="N292" s="242"/>
      <c r="O292" s="242"/>
      <c r="S292" s="242"/>
      <c r="T292" s="242"/>
      <c r="U292" s="242"/>
      <c r="V292" s="242"/>
      <c r="W292" s="242"/>
      <c r="X292" s="242"/>
      <c r="Y292" s="242"/>
      <c r="Z292" s="242"/>
      <c r="AA292" s="242"/>
      <c r="AB292" s="242"/>
      <c r="AC292" s="242"/>
      <c r="AD292" s="242"/>
      <c r="AE292" s="242"/>
      <c r="AF292" s="242"/>
      <c r="AG292" s="242"/>
    </row>
    <row r="293" spans="1:33" ht="12" customHeight="1">
      <c r="A293" s="242"/>
      <c r="B293" s="242"/>
      <c r="C293" s="242"/>
      <c r="D293" s="242"/>
      <c r="E293" s="242"/>
      <c r="F293" s="242"/>
      <c r="G293" s="447"/>
      <c r="H293" s="242"/>
      <c r="I293" s="447"/>
      <c r="J293" s="242"/>
      <c r="K293" s="242"/>
      <c r="L293" s="242"/>
      <c r="M293" s="242"/>
      <c r="N293" s="242"/>
      <c r="O293" s="242"/>
      <c r="S293" s="242"/>
      <c r="T293" s="242"/>
      <c r="U293" s="242"/>
      <c r="V293" s="242"/>
      <c r="W293" s="242"/>
      <c r="X293" s="242"/>
      <c r="Y293" s="242"/>
      <c r="Z293" s="242"/>
      <c r="AA293" s="242"/>
      <c r="AB293" s="242"/>
      <c r="AC293" s="242"/>
      <c r="AD293" s="242"/>
      <c r="AE293" s="242"/>
      <c r="AF293" s="242"/>
      <c r="AG293" s="242"/>
    </row>
    <row r="294" spans="1:33" ht="12" customHeight="1">
      <c r="A294" s="242"/>
      <c r="B294" s="242"/>
      <c r="C294" s="242"/>
      <c r="D294" s="242"/>
      <c r="E294" s="242"/>
      <c r="F294" s="242"/>
      <c r="G294" s="447"/>
      <c r="H294" s="242"/>
      <c r="I294" s="447"/>
      <c r="J294" s="242"/>
      <c r="K294" s="242"/>
      <c r="L294" s="242"/>
      <c r="M294" s="242"/>
      <c r="N294" s="242"/>
      <c r="O294" s="242"/>
      <c r="S294" s="242"/>
      <c r="T294" s="242"/>
      <c r="U294" s="242"/>
      <c r="V294" s="242"/>
      <c r="W294" s="242"/>
      <c r="X294" s="242"/>
      <c r="Y294" s="242"/>
      <c r="Z294" s="242"/>
      <c r="AA294" s="242"/>
      <c r="AB294" s="242"/>
      <c r="AC294" s="242"/>
      <c r="AD294" s="242"/>
      <c r="AE294" s="242"/>
      <c r="AF294" s="242"/>
      <c r="AG294" s="242"/>
    </row>
    <row r="295" spans="1:33" ht="12" customHeight="1">
      <c r="A295" s="242"/>
      <c r="B295" s="242"/>
      <c r="C295" s="242"/>
      <c r="D295" s="242"/>
      <c r="E295" s="242"/>
      <c r="F295" s="242"/>
      <c r="G295" s="447"/>
      <c r="H295" s="242"/>
      <c r="I295" s="447"/>
      <c r="J295" s="242"/>
      <c r="K295" s="242"/>
      <c r="L295" s="242"/>
      <c r="M295" s="242"/>
      <c r="N295" s="242"/>
      <c r="O295" s="242"/>
      <c r="S295" s="242"/>
      <c r="T295" s="242"/>
      <c r="U295" s="242"/>
      <c r="V295" s="242"/>
      <c r="W295" s="242"/>
      <c r="X295" s="242"/>
      <c r="Y295" s="242"/>
      <c r="Z295" s="242"/>
      <c r="AA295" s="242"/>
      <c r="AB295" s="242"/>
      <c r="AC295" s="242"/>
      <c r="AD295" s="242"/>
      <c r="AE295" s="242"/>
      <c r="AF295" s="242"/>
      <c r="AG295" s="242"/>
    </row>
    <row r="296" spans="1:33" ht="12" customHeight="1">
      <c r="A296" s="242"/>
      <c r="B296" s="242"/>
      <c r="C296" s="242"/>
      <c r="D296" s="242"/>
      <c r="E296" s="242"/>
      <c r="F296" s="242"/>
      <c r="G296" s="447"/>
      <c r="H296" s="242"/>
      <c r="I296" s="447"/>
      <c r="J296" s="242"/>
      <c r="K296" s="242"/>
      <c r="L296" s="242"/>
      <c r="M296" s="242"/>
      <c r="N296" s="242"/>
      <c r="O296" s="242"/>
      <c r="S296" s="242"/>
      <c r="T296" s="242"/>
      <c r="U296" s="242"/>
      <c r="V296" s="242"/>
      <c r="W296" s="242"/>
      <c r="X296" s="242"/>
      <c r="Y296" s="242"/>
      <c r="Z296" s="242"/>
      <c r="AA296" s="242"/>
      <c r="AB296" s="242"/>
      <c r="AC296" s="242"/>
      <c r="AD296" s="242"/>
      <c r="AE296" s="242"/>
      <c r="AF296" s="242"/>
      <c r="AG296" s="242"/>
    </row>
    <row r="297" spans="1:33" ht="12" customHeight="1">
      <c r="A297" s="242"/>
      <c r="B297" s="242"/>
      <c r="C297" s="242"/>
      <c r="D297" s="242"/>
      <c r="E297" s="242"/>
      <c r="F297" s="242"/>
      <c r="G297" s="447"/>
      <c r="H297" s="242"/>
      <c r="I297" s="447"/>
      <c r="J297" s="242"/>
      <c r="K297" s="242"/>
      <c r="L297" s="242"/>
      <c r="M297" s="242"/>
      <c r="N297" s="242"/>
      <c r="O297" s="242"/>
      <c r="S297" s="242"/>
      <c r="T297" s="242"/>
      <c r="U297" s="242"/>
      <c r="V297" s="242"/>
      <c r="W297" s="242"/>
      <c r="X297" s="242"/>
      <c r="Y297" s="242"/>
      <c r="Z297" s="242"/>
      <c r="AA297" s="242"/>
      <c r="AB297" s="242"/>
      <c r="AC297" s="242"/>
      <c r="AD297" s="242"/>
      <c r="AE297" s="242"/>
      <c r="AF297" s="242"/>
      <c r="AG297" s="242"/>
    </row>
    <row r="298" spans="1:33" ht="12" customHeight="1">
      <c r="A298" s="242"/>
      <c r="B298" s="242"/>
      <c r="C298" s="242"/>
      <c r="D298" s="242"/>
      <c r="E298" s="242"/>
      <c r="F298" s="242"/>
      <c r="G298" s="447"/>
      <c r="H298" s="242"/>
      <c r="I298" s="447"/>
      <c r="J298" s="242"/>
      <c r="K298" s="242"/>
      <c r="L298" s="242"/>
      <c r="M298" s="242"/>
      <c r="N298" s="242"/>
      <c r="O298" s="242"/>
      <c r="S298" s="242"/>
      <c r="T298" s="242"/>
      <c r="U298" s="242"/>
      <c r="V298" s="242"/>
      <c r="W298" s="242"/>
      <c r="X298" s="242"/>
      <c r="Y298" s="242"/>
      <c r="Z298" s="242"/>
      <c r="AA298" s="242"/>
      <c r="AB298" s="242"/>
      <c r="AC298" s="242"/>
      <c r="AD298" s="242"/>
      <c r="AE298" s="242"/>
      <c r="AF298" s="242"/>
      <c r="AG298" s="242"/>
    </row>
    <row r="299" spans="1:33" ht="12" customHeight="1">
      <c r="A299" s="242"/>
      <c r="B299" s="242"/>
      <c r="C299" s="242"/>
      <c r="D299" s="242"/>
      <c r="E299" s="242"/>
      <c r="F299" s="242"/>
      <c r="G299" s="447"/>
      <c r="H299" s="242"/>
      <c r="I299" s="447"/>
      <c r="J299" s="242"/>
      <c r="K299" s="242"/>
      <c r="L299" s="242"/>
      <c r="M299" s="242"/>
      <c r="N299" s="242"/>
      <c r="O299" s="242"/>
      <c r="S299" s="242"/>
      <c r="T299" s="242"/>
      <c r="U299" s="242"/>
      <c r="V299" s="242"/>
      <c r="W299" s="242"/>
      <c r="X299" s="242"/>
      <c r="Y299" s="242"/>
      <c r="Z299" s="242"/>
      <c r="AA299" s="242"/>
      <c r="AB299" s="242"/>
      <c r="AC299" s="242"/>
      <c r="AD299" s="242"/>
      <c r="AE299" s="242"/>
      <c r="AF299" s="242"/>
      <c r="AG299" s="242"/>
    </row>
    <row r="300" spans="1:33" ht="12" customHeight="1">
      <c r="A300" s="242"/>
      <c r="B300" s="242"/>
      <c r="C300" s="242"/>
      <c r="D300" s="242"/>
      <c r="E300" s="242"/>
      <c r="F300" s="242"/>
      <c r="G300" s="447"/>
      <c r="H300" s="242"/>
      <c r="I300" s="447"/>
      <c r="J300" s="242"/>
      <c r="K300" s="242"/>
      <c r="L300" s="242"/>
      <c r="M300" s="242"/>
      <c r="N300" s="242"/>
      <c r="O300" s="242"/>
      <c r="S300" s="242"/>
      <c r="T300" s="242"/>
      <c r="U300" s="242"/>
      <c r="V300" s="242"/>
      <c r="W300" s="242"/>
      <c r="X300" s="242"/>
      <c r="Y300" s="242"/>
      <c r="Z300" s="242"/>
      <c r="AA300" s="242"/>
      <c r="AB300" s="242"/>
      <c r="AC300" s="242"/>
      <c r="AD300" s="242"/>
      <c r="AE300" s="242"/>
      <c r="AF300" s="242"/>
      <c r="AG300" s="242"/>
    </row>
    <row r="301" spans="1:33" ht="12" customHeight="1">
      <c r="A301" s="242"/>
      <c r="B301" s="242"/>
      <c r="C301" s="242"/>
      <c r="D301" s="242"/>
      <c r="E301" s="242"/>
      <c r="F301" s="242"/>
      <c r="G301" s="447"/>
      <c r="H301" s="242"/>
      <c r="I301" s="447"/>
      <c r="J301" s="242"/>
      <c r="K301" s="242"/>
      <c r="L301" s="242"/>
      <c r="M301" s="242"/>
      <c r="N301" s="242"/>
      <c r="O301" s="242"/>
      <c r="S301" s="242"/>
      <c r="T301" s="242"/>
      <c r="U301" s="242"/>
      <c r="V301" s="242"/>
      <c r="W301" s="242"/>
      <c r="X301" s="242"/>
      <c r="Y301" s="242"/>
      <c r="Z301" s="242"/>
      <c r="AA301" s="242"/>
      <c r="AB301" s="242"/>
      <c r="AC301" s="242"/>
      <c r="AD301" s="242"/>
      <c r="AE301" s="242"/>
      <c r="AF301" s="242"/>
      <c r="AG301" s="242"/>
    </row>
    <row r="302" spans="1:33" ht="12" customHeight="1">
      <c r="A302" s="242"/>
      <c r="B302" s="242"/>
      <c r="C302" s="242"/>
      <c r="D302" s="242"/>
      <c r="E302" s="242"/>
      <c r="F302" s="242"/>
      <c r="G302" s="447"/>
      <c r="H302" s="242"/>
      <c r="I302" s="447"/>
      <c r="J302" s="242"/>
      <c r="K302" s="242"/>
      <c r="L302" s="242"/>
      <c r="M302" s="242"/>
      <c r="N302" s="242"/>
      <c r="O302" s="242"/>
      <c r="S302" s="242"/>
      <c r="T302" s="242"/>
      <c r="U302" s="242"/>
      <c r="V302" s="242"/>
      <c r="W302" s="242"/>
      <c r="X302" s="242"/>
      <c r="Y302" s="242"/>
      <c r="Z302" s="242"/>
      <c r="AA302" s="242"/>
      <c r="AB302" s="242"/>
      <c r="AC302" s="242"/>
      <c r="AD302" s="242"/>
      <c r="AE302" s="242"/>
      <c r="AF302" s="242"/>
      <c r="AG302" s="242"/>
    </row>
    <row r="303" spans="1:33" ht="12" customHeight="1">
      <c r="A303" s="242"/>
      <c r="B303" s="242"/>
      <c r="C303" s="242"/>
      <c r="D303" s="242"/>
      <c r="E303" s="242"/>
      <c r="F303" s="242"/>
      <c r="G303" s="447"/>
      <c r="H303" s="242"/>
      <c r="I303" s="447"/>
      <c r="J303" s="242"/>
      <c r="K303" s="242"/>
      <c r="L303" s="242"/>
      <c r="M303" s="242"/>
      <c r="N303" s="242"/>
      <c r="O303" s="242"/>
      <c r="S303" s="242"/>
      <c r="T303" s="242"/>
      <c r="U303" s="242"/>
      <c r="V303" s="242"/>
      <c r="W303" s="242"/>
      <c r="X303" s="242"/>
      <c r="Y303" s="242"/>
      <c r="Z303" s="242"/>
      <c r="AA303" s="242"/>
      <c r="AB303" s="242"/>
      <c r="AC303" s="242"/>
      <c r="AD303" s="242"/>
      <c r="AE303" s="242"/>
      <c r="AF303" s="242"/>
      <c r="AG303" s="242"/>
    </row>
    <row r="304" spans="1:33" ht="12" customHeight="1">
      <c r="A304" s="242"/>
      <c r="B304" s="242"/>
      <c r="C304" s="242"/>
      <c r="D304" s="242"/>
      <c r="E304" s="242"/>
      <c r="F304" s="242"/>
      <c r="G304" s="447"/>
      <c r="H304" s="242"/>
      <c r="I304" s="447"/>
      <c r="J304" s="242"/>
      <c r="K304" s="242"/>
      <c r="L304" s="242"/>
      <c r="M304" s="242"/>
      <c r="N304" s="242"/>
      <c r="O304" s="242"/>
      <c r="S304" s="242"/>
      <c r="T304" s="242"/>
      <c r="U304" s="242"/>
      <c r="V304" s="242"/>
      <c r="W304" s="242"/>
      <c r="X304" s="242"/>
      <c r="Y304" s="242"/>
      <c r="Z304" s="242"/>
      <c r="AA304" s="242"/>
      <c r="AB304" s="242"/>
      <c r="AC304" s="242"/>
      <c r="AD304" s="242"/>
      <c r="AE304" s="242"/>
      <c r="AF304" s="242"/>
      <c r="AG304" s="242"/>
    </row>
    <row r="305" spans="1:33" ht="12" customHeight="1">
      <c r="A305" s="242"/>
      <c r="B305" s="242"/>
      <c r="C305" s="242"/>
      <c r="D305" s="242"/>
      <c r="E305" s="242"/>
      <c r="F305" s="242"/>
      <c r="G305" s="447"/>
      <c r="H305" s="242"/>
      <c r="I305" s="447"/>
      <c r="J305" s="242"/>
      <c r="K305" s="242"/>
      <c r="L305" s="242"/>
      <c r="M305" s="242"/>
      <c r="N305" s="242"/>
      <c r="O305" s="242"/>
      <c r="S305" s="242"/>
      <c r="T305" s="242"/>
      <c r="U305" s="242"/>
      <c r="V305" s="242"/>
      <c r="W305" s="242"/>
      <c r="X305" s="242"/>
      <c r="Y305" s="242"/>
      <c r="Z305" s="242"/>
      <c r="AA305" s="242"/>
      <c r="AB305" s="242"/>
      <c r="AC305" s="242"/>
      <c r="AD305" s="242"/>
      <c r="AE305" s="242"/>
      <c r="AF305" s="242"/>
      <c r="AG305" s="242"/>
    </row>
    <row r="306" spans="1:33" ht="12" customHeight="1">
      <c r="A306" s="242"/>
      <c r="B306" s="242"/>
      <c r="C306" s="242"/>
      <c r="D306" s="242"/>
      <c r="E306" s="242"/>
      <c r="F306" s="242"/>
      <c r="G306" s="447"/>
      <c r="H306" s="242"/>
      <c r="I306" s="447"/>
      <c r="J306" s="242"/>
      <c r="K306" s="242"/>
      <c r="L306" s="242"/>
      <c r="M306" s="242"/>
      <c r="N306" s="242"/>
      <c r="O306" s="242"/>
      <c r="S306" s="242"/>
      <c r="T306" s="242"/>
      <c r="U306" s="242"/>
      <c r="V306" s="242"/>
      <c r="W306" s="242"/>
      <c r="X306" s="242"/>
      <c r="Y306" s="242"/>
      <c r="Z306" s="242"/>
      <c r="AA306" s="242"/>
      <c r="AB306" s="242"/>
      <c r="AC306" s="242"/>
      <c r="AD306" s="242"/>
      <c r="AE306" s="242"/>
      <c r="AF306" s="242"/>
      <c r="AG306" s="242"/>
    </row>
    <row r="307" spans="1:33" ht="12" customHeight="1">
      <c r="A307" s="242"/>
      <c r="B307" s="242"/>
      <c r="C307" s="242"/>
      <c r="D307" s="242"/>
      <c r="E307" s="242"/>
      <c r="F307" s="242"/>
      <c r="G307" s="447"/>
      <c r="H307" s="242"/>
      <c r="I307" s="447"/>
      <c r="J307" s="242"/>
      <c r="K307" s="242"/>
      <c r="L307" s="242"/>
      <c r="M307" s="242"/>
      <c r="N307" s="242"/>
      <c r="O307" s="242"/>
      <c r="S307" s="242"/>
      <c r="T307" s="242"/>
      <c r="U307" s="242"/>
      <c r="V307" s="242"/>
      <c r="W307" s="242"/>
      <c r="X307" s="242"/>
      <c r="Y307" s="242"/>
      <c r="Z307" s="242"/>
      <c r="AA307" s="242"/>
      <c r="AB307" s="242"/>
      <c r="AC307" s="242"/>
      <c r="AD307" s="242"/>
      <c r="AE307" s="242"/>
      <c r="AF307" s="242"/>
      <c r="AG307" s="242"/>
    </row>
    <row r="308" spans="1:33" ht="12" customHeight="1">
      <c r="A308" s="242"/>
      <c r="B308" s="242"/>
      <c r="C308" s="242"/>
      <c r="D308" s="242"/>
      <c r="E308" s="242"/>
      <c r="F308" s="242"/>
      <c r="G308" s="447"/>
      <c r="H308" s="242"/>
      <c r="I308" s="447"/>
      <c r="J308" s="242"/>
      <c r="K308" s="242"/>
      <c r="L308" s="242"/>
      <c r="M308" s="242"/>
      <c r="N308" s="242"/>
      <c r="O308" s="242"/>
      <c r="S308" s="242"/>
      <c r="T308" s="242"/>
      <c r="U308" s="242"/>
      <c r="V308" s="242"/>
      <c r="W308" s="242"/>
      <c r="X308" s="242"/>
      <c r="Y308" s="242"/>
      <c r="Z308" s="242"/>
      <c r="AA308" s="242"/>
      <c r="AB308" s="242"/>
      <c r="AC308" s="242"/>
      <c r="AD308" s="242"/>
      <c r="AE308" s="242"/>
      <c r="AF308" s="242"/>
      <c r="AG308" s="242"/>
    </row>
    <row r="309" spans="1:33" ht="12" customHeight="1">
      <c r="A309" s="242"/>
      <c r="B309" s="242"/>
      <c r="C309" s="242"/>
      <c r="D309" s="242"/>
      <c r="E309" s="242"/>
      <c r="F309" s="242"/>
      <c r="G309" s="447"/>
      <c r="H309" s="242"/>
      <c r="I309" s="447"/>
      <c r="J309" s="242"/>
      <c r="K309" s="242"/>
      <c r="L309" s="242"/>
      <c r="M309" s="242"/>
      <c r="N309" s="242"/>
      <c r="O309" s="242"/>
      <c r="S309" s="242"/>
      <c r="T309" s="242"/>
      <c r="U309" s="242"/>
      <c r="V309" s="242"/>
      <c r="W309" s="242"/>
      <c r="X309" s="242"/>
      <c r="Y309" s="242"/>
      <c r="Z309" s="242"/>
      <c r="AA309" s="242"/>
      <c r="AB309" s="242"/>
      <c r="AC309" s="242"/>
      <c r="AD309" s="242"/>
      <c r="AE309" s="242"/>
      <c r="AF309" s="242"/>
      <c r="AG309" s="242"/>
    </row>
    <row r="310" spans="1:33" ht="12" customHeight="1">
      <c r="A310" s="242"/>
      <c r="B310" s="242"/>
      <c r="C310" s="242"/>
      <c r="D310" s="242"/>
      <c r="E310" s="242"/>
      <c r="F310" s="242"/>
      <c r="G310" s="447"/>
      <c r="H310" s="242"/>
      <c r="I310" s="447"/>
      <c r="J310" s="242"/>
      <c r="K310" s="242"/>
      <c r="L310" s="242"/>
      <c r="M310" s="242"/>
      <c r="N310" s="242"/>
      <c r="O310" s="242"/>
      <c r="S310" s="242"/>
      <c r="T310" s="242"/>
      <c r="U310" s="242"/>
      <c r="V310" s="242"/>
      <c r="W310" s="242"/>
      <c r="X310" s="242"/>
      <c r="Y310" s="242"/>
      <c r="Z310" s="242"/>
      <c r="AA310" s="242"/>
      <c r="AB310" s="242"/>
      <c r="AC310" s="242"/>
      <c r="AD310" s="242"/>
      <c r="AE310" s="242"/>
      <c r="AF310" s="242"/>
      <c r="AG310" s="242"/>
    </row>
    <row r="311" spans="1:33" ht="12" customHeight="1">
      <c r="A311" s="242"/>
      <c r="B311" s="242"/>
      <c r="C311" s="242"/>
      <c r="D311" s="242"/>
      <c r="E311" s="242"/>
      <c r="F311" s="242"/>
      <c r="G311" s="447"/>
      <c r="H311" s="242"/>
      <c r="I311" s="447"/>
      <c r="J311" s="242"/>
      <c r="K311" s="242"/>
      <c r="L311" s="242"/>
      <c r="M311" s="242"/>
      <c r="N311" s="242"/>
      <c r="O311" s="242"/>
      <c r="S311" s="242"/>
      <c r="T311" s="242"/>
      <c r="U311" s="242"/>
      <c r="V311" s="242"/>
      <c r="W311" s="242"/>
      <c r="X311" s="242"/>
      <c r="Y311" s="242"/>
      <c r="Z311" s="242"/>
      <c r="AA311" s="242"/>
      <c r="AB311" s="242"/>
      <c r="AC311" s="242"/>
      <c r="AD311" s="242"/>
      <c r="AE311" s="242"/>
      <c r="AF311" s="242"/>
      <c r="AG311" s="242"/>
    </row>
    <row r="312" spans="1:33" ht="12" customHeight="1">
      <c r="A312" s="242"/>
      <c r="B312" s="242"/>
      <c r="C312" s="242"/>
      <c r="D312" s="242"/>
      <c r="E312" s="242"/>
      <c r="F312" s="242"/>
      <c r="G312" s="447"/>
      <c r="H312" s="242"/>
      <c r="I312" s="447"/>
      <c r="J312" s="242"/>
      <c r="K312" s="242"/>
      <c r="L312" s="242"/>
      <c r="M312" s="242"/>
      <c r="N312" s="242"/>
      <c r="O312" s="242"/>
      <c r="S312" s="242"/>
      <c r="T312" s="242"/>
      <c r="U312" s="242"/>
      <c r="V312" s="242"/>
      <c r="W312" s="242"/>
      <c r="X312" s="242"/>
      <c r="Y312" s="242"/>
      <c r="Z312" s="242"/>
      <c r="AA312" s="242"/>
      <c r="AB312" s="242"/>
      <c r="AC312" s="242"/>
      <c r="AD312" s="242"/>
      <c r="AE312" s="242"/>
      <c r="AF312" s="242"/>
      <c r="AG312" s="242"/>
    </row>
    <row r="313" spans="1:33" ht="12" customHeight="1">
      <c r="A313" s="242"/>
      <c r="B313" s="242"/>
      <c r="C313" s="242"/>
      <c r="D313" s="242"/>
      <c r="E313" s="242"/>
      <c r="F313" s="242"/>
      <c r="G313" s="447"/>
      <c r="H313" s="242"/>
      <c r="I313" s="447"/>
      <c r="J313" s="242"/>
      <c r="K313" s="242"/>
      <c r="L313" s="242"/>
      <c r="M313" s="242"/>
      <c r="N313" s="242"/>
      <c r="O313" s="242"/>
      <c r="S313" s="242"/>
      <c r="T313" s="242"/>
      <c r="U313" s="242"/>
      <c r="V313" s="242"/>
      <c r="W313" s="242"/>
      <c r="X313" s="242"/>
      <c r="Y313" s="242"/>
      <c r="Z313" s="242"/>
      <c r="AA313" s="242"/>
      <c r="AB313" s="242"/>
      <c r="AC313" s="242"/>
      <c r="AD313" s="242"/>
      <c r="AE313" s="242"/>
      <c r="AF313" s="242"/>
      <c r="AG313" s="242"/>
    </row>
    <row r="314" spans="1:33" ht="12" customHeight="1">
      <c r="A314" s="242"/>
      <c r="B314" s="242"/>
      <c r="C314" s="242"/>
      <c r="D314" s="242"/>
      <c r="E314" s="242"/>
      <c r="F314" s="242"/>
      <c r="G314" s="447"/>
      <c r="H314" s="242"/>
      <c r="I314" s="447"/>
      <c r="J314" s="242"/>
      <c r="K314" s="242"/>
      <c r="L314" s="242"/>
      <c r="M314" s="242"/>
      <c r="N314" s="242"/>
      <c r="O314" s="242"/>
      <c r="S314" s="242"/>
      <c r="T314" s="242"/>
      <c r="U314" s="242"/>
      <c r="V314" s="242"/>
      <c r="W314" s="242"/>
      <c r="X314" s="242"/>
      <c r="Y314" s="242"/>
      <c r="Z314" s="242"/>
      <c r="AA314" s="242"/>
      <c r="AB314" s="242"/>
      <c r="AC314" s="242"/>
      <c r="AD314" s="242"/>
      <c r="AE314" s="242"/>
      <c r="AF314" s="242"/>
      <c r="AG314" s="242"/>
    </row>
    <row r="315" spans="1:33" ht="12" customHeight="1">
      <c r="A315" s="242"/>
      <c r="B315" s="242"/>
      <c r="C315" s="242"/>
      <c r="D315" s="242"/>
      <c r="E315" s="242"/>
      <c r="F315" s="242"/>
      <c r="G315" s="447"/>
      <c r="H315" s="242"/>
      <c r="I315" s="447"/>
      <c r="J315" s="242"/>
      <c r="K315" s="242"/>
      <c r="L315" s="242"/>
      <c r="M315" s="242"/>
      <c r="N315" s="242"/>
      <c r="O315" s="242"/>
      <c r="S315" s="242"/>
      <c r="T315" s="242"/>
      <c r="U315" s="242"/>
      <c r="V315" s="242"/>
      <c r="W315" s="242"/>
      <c r="X315" s="242"/>
      <c r="Y315" s="242"/>
      <c r="Z315" s="242"/>
      <c r="AA315" s="242"/>
      <c r="AB315" s="242"/>
      <c r="AC315" s="242"/>
      <c r="AD315" s="242"/>
      <c r="AE315" s="242"/>
      <c r="AF315" s="242"/>
      <c r="AG315" s="242"/>
    </row>
    <row r="316" spans="1:33" ht="12" customHeight="1">
      <c r="A316" s="242"/>
      <c r="B316" s="242"/>
      <c r="C316" s="242"/>
      <c r="D316" s="242"/>
      <c r="E316" s="242"/>
      <c r="F316" s="242"/>
      <c r="G316" s="447"/>
      <c r="H316" s="242"/>
      <c r="I316" s="447"/>
      <c r="J316" s="242"/>
      <c r="K316" s="242"/>
      <c r="L316" s="242"/>
      <c r="M316" s="242"/>
      <c r="N316" s="242"/>
      <c r="O316" s="242"/>
      <c r="S316" s="242"/>
      <c r="T316" s="242"/>
      <c r="U316" s="242"/>
      <c r="V316" s="242"/>
      <c r="W316" s="242"/>
      <c r="X316" s="242"/>
      <c r="Y316" s="242"/>
      <c r="Z316" s="242"/>
      <c r="AA316" s="242"/>
      <c r="AB316" s="242"/>
      <c r="AC316" s="242"/>
      <c r="AD316" s="242"/>
      <c r="AE316" s="242"/>
      <c r="AF316" s="242"/>
      <c r="AG316" s="242"/>
    </row>
    <row r="317" spans="1:33" ht="12" customHeight="1">
      <c r="A317" s="242"/>
      <c r="B317" s="242"/>
      <c r="C317" s="242"/>
      <c r="D317" s="242"/>
      <c r="E317" s="242"/>
      <c r="F317" s="242"/>
      <c r="G317" s="447"/>
      <c r="H317" s="242"/>
      <c r="I317" s="447"/>
      <c r="J317" s="242"/>
      <c r="K317" s="242"/>
      <c r="L317" s="242"/>
      <c r="M317" s="242"/>
      <c r="N317" s="242"/>
      <c r="O317" s="242"/>
      <c r="S317" s="242"/>
      <c r="T317" s="242"/>
      <c r="U317" s="242"/>
      <c r="V317" s="242"/>
      <c r="W317" s="242"/>
      <c r="X317" s="242"/>
      <c r="Y317" s="242"/>
      <c r="Z317" s="242"/>
      <c r="AA317" s="242"/>
      <c r="AB317" s="242"/>
      <c r="AC317" s="242"/>
      <c r="AD317" s="242"/>
      <c r="AE317" s="242"/>
      <c r="AF317" s="242"/>
      <c r="AG317" s="242"/>
    </row>
    <row r="318" spans="1:33" ht="12" customHeight="1">
      <c r="A318" s="242"/>
      <c r="B318" s="242"/>
      <c r="C318" s="242"/>
      <c r="D318" s="242"/>
      <c r="E318" s="242"/>
      <c r="F318" s="242"/>
      <c r="G318" s="447"/>
      <c r="H318" s="242"/>
      <c r="I318" s="447"/>
      <c r="J318" s="242"/>
      <c r="K318" s="242"/>
      <c r="L318" s="242"/>
      <c r="M318" s="242"/>
      <c r="N318" s="242"/>
      <c r="O318" s="242"/>
      <c r="S318" s="242"/>
      <c r="T318" s="242"/>
      <c r="U318" s="242"/>
      <c r="V318" s="242"/>
      <c r="W318" s="242"/>
      <c r="X318" s="242"/>
      <c r="Y318" s="242"/>
      <c r="Z318" s="242"/>
      <c r="AA318" s="242"/>
      <c r="AB318" s="242"/>
      <c r="AC318" s="242"/>
      <c r="AD318" s="242"/>
      <c r="AE318" s="242"/>
      <c r="AF318" s="242"/>
      <c r="AG318" s="242"/>
    </row>
    <row r="319" spans="1:33" ht="12" customHeight="1">
      <c r="A319" s="242"/>
      <c r="B319" s="242"/>
      <c r="C319" s="242"/>
      <c r="D319" s="242"/>
      <c r="E319" s="242"/>
      <c r="F319" s="242"/>
      <c r="G319" s="447"/>
      <c r="H319" s="242"/>
      <c r="I319" s="447"/>
      <c r="J319" s="242"/>
      <c r="K319" s="242"/>
      <c r="L319" s="242"/>
      <c r="M319" s="242"/>
      <c r="N319" s="242"/>
      <c r="O319" s="242"/>
      <c r="S319" s="242"/>
      <c r="T319" s="242"/>
      <c r="U319" s="242"/>
      <c r="V319" s="242"/>
      <c r="W319" s="242"/>
      <c r="X319" s="242"/>
      <c r="Y319" s="242"/>
      <c r="Z319" s="242"/>
      <c r="AA319" s="242"/>
      <c r="AB319" s="242"/>
      <c r="AC319" s="242"/>
      <c r="AD319" s="242"/>
      <c r="AE319" s="242"/>
      <c r="AF319" s="242"/>
      <c r="AG319" s="242"/>
    </row>
    <row r="320" spans="1:33" ht="12" customHeight="1">
      <c r="A320" s="242"/>
      <c r="B320" s="242"/>
      <c r="C320" s="242"/>
      <c r="D320" s="242"/>
      <c r="E320" s="242"/>
      <c r="F320" s="242"/>
      <c r="G320" s="447"/>
      <c r="H320" s="242"/>
      <c r="I320" s="447"/>
      <c r="J320" s="242"/>
      <c r="K320" s="242"/>
      <c r="L320" s="242"/>
      <c r="M320" s="242"/>
      <c r="N320" s="242"/>
      <c r="O320" s="242"/>
      <c r="S320" s="242"/>
      <c r="T320" s="242"/>
      <c r="U320" s="242"/>
      <c r="V320" s="242"/>
      <c r="W320" s="242"/>
      <c r="X320" s="242"/>
      <c r="Y320" s="242"/>
      <c r="Z320" s="242"/>
      <c r="AA320" s="242"/>
      <c r="AB320" s="242"/>
      <c r="AC320" s="242"/>
      <c r="AD320" s="242"/>
      <c r="AE320" s="242"/>
      <c r="AF320" s="242"/>
      <c r="AG320" s="242"/>
    </row>
    <row r="321" spans="1:33" ht="12" customHeight="1">
      <c r="A321" s="242"/>
      <c r="B321" s="242"/>
      <c r="C321" s="242"/>
      <c r="D321" s="242"/>
      <c r="E321" s="242"/>
      <c r="F321" s="242"/>
      <c r="G321" s="447"/>
      <c r="H321" s="242"/>
      <c r="I321" s="447"/>
      <c r="J321" s="242"/>
      <c r="K321" s="242"/>
      <c r="L321" s="242"/>
      <c r="M321" s="242"/>
      <c r="N321" s="242"/>
      <c r="O321" s="242"/>
      <c r="S321" s="242"/>
      <c r="T321" s="242"/>
      <c r="U321" s="242"/>
      <c r="V321" s="242"/>
      <c r="W321" s="242"/>
      <c r="X321" s="242"/>
      <c r="Y321" s="242"/>
      <c r="Z321" s="242"/>
      <c r="AA321" s="242"/>
      <c r="AB321" s="242"/>
      <c r="AC321" s="242"/>
      <c r="AD321" s="242"/>
      <c r="AE321" s="242"/>
      <c r="AF321" s="242"/>
      <c r="AG321" s="242"/>
    </row>
    <row r="322" spans="1:33" ht="12" customHeight="1">
      <c r="A322" s="242"/>
      <c r="B322" s="242"/>
      <c r="C322" s="242"/>
      <c r="D322" s="242"/>
      <c r="E322" s="242"/>
      <c r="F322" s="242"/>
      <c r="G322" s="447"/>
      <c r="H322" s="242"/>
      <c r="I322" s="447"/>
      <c r="J322" s="242"/>
      <c r="K322" s="242"/>
      <c r="L322" s="242"/>
      <c r="M322" s="242"/>
      <c r="N322" s="242"/>
      <c r="O322" s="242"/>
      <c r="S322" s="242"/>
      <c r="T322" s="242"/>
      <c r="U322" s="242"/>
      <c r="V322" s="242"/>
      <c r="W322" s="242"/>
      <c r="X322" s="242"/>
      <c r="Y322" s="242"/>
      <c r="Z322" s="242"/>
      <c r="AA322" s="242"/>
      <c r="AB322" s="242"/>
      <c r="AC322" s="242"/>
      <c r="AD322" s="242"/>
      <c r="AE322" s="242"/>
      <c r="AF322" s="242"/>
      <c r="AG322" s="242"/>
    </row>
    <row r="323" spans="1:33" ht="12" customHeight="1">
      <c r="A323" s="242"/>
      <c r="B323" s="242"/>
      <c r="C323" s="242"/>
      <c r="D323" s="242"/>
      <c r="E323" s="242"/>
      <c r="F323" s="242"/>
      <c r="G323" s="447"/>
      <c r="H323" s="242"/>
      <c r="I323" s="447"/>
      <c r="J323" s="242"/>
      <c r="K323" s="242"/>
      <c r="L323" s="242"/>
      <c r="M323" s="242"/>
      <c r="N323" s="242"/>
      <c r="O323" s="242"/>
      <c r="S323" s="242"/>
      <c r="T323" s="242"/>
      <c r="U323" s="242"/>
      <c r="V323" s="242"/>
      <c r="W323" s="242"/>
      <c r="X323" s="242"/>
      <c r="Y323" s="242"/>
      <c r="Z323" s="242"/>
      <c r="AA323" s="242"/>
      <c r="AB323" s="242"/>
      <c r="AC323" s="242"/>
      <c r="AD323" s="242"/>
      <c r="AE323" s="242"/>
      <c r="AF323" s="242"/>
      <c r="AG323" s="242"/>
    </row>
    <row r="324" spans="1:33" ht="12" customHeight="1">
      <c r="A324" s="242"/>
      <c r="B324" s="242"/>
      <c r="C324" s="242"/>
      <c r="D324" s="242"/>
      <c r="E324" s="242"/>
      <c r="F324" s="242"/>
      <c r="G324" s="447"/>
      <c r="H324" s="242"/>
      <c r="I324" s="447"/>
      <c r="J324" s="242"/>
      <c r="K324" s="242"/>
      <c r="L324" s="242"/>
      <c r="M324" s="242"/>
      <c r="N324" s="242"/>
      <c r="O324" s="242"/>
      <c r="S324" s="242"/>
      <c r="T324" s="242"/>
      <c r="U324" s="242"/>
      <c r="V324" s="242"/>
      <c r="W324" s="242"/>
      <c r="X324" s="242"/>
      <c r="Y324" s="242"/>
      <c r="Z324" s="242"/>
      <c r="AA324" s="242"/>
      <c r="AB324" s="242"/>
      <c r="AC324" s="242"/>
      <c r="AD324" s="242"/>
      <c r="AE324" s="242"/>
      <c r="AF324" s="242"/>
      <c r="AG324" s="242"/>
    </row>
    <row r="325" spans="1:33" ht="12" customHeight="1">
      <c r="A325" s="242"/>
      <c r="B325" s="242"/>
      <c r="C325" s="242"/>
      <c r="D325" s="242"/>
      <c r="E325" s="242"/>
      <c r="F325" s="242"/>
      <c r="G325" s="447"/>
      <c r="H325" s="242"/>
      <c r="I325" s="447"/>
      <c r="J325" s="242"/>
      <c r="K325" s="242"/>
      <c r="L325" s="242"/>
      <c r="M325" s="242"/>
      <c r="N325" s="242"/>
      <c r="O325" s="242"/>
      <c r="S325" s="242"/>
      <c r="T325" s="242"/>
      <c r="U325" s="242"/>
      <c r="V325" s="242"/>
      <c r="W325" s="242"/>
      <c r="X325" s="242"/>
      <c r="Y325" s="242"/>
      <c r="Z325" s="242"/>
      <c r="AA325" s="242"/>
      <c r="AB325" s="242"/>
      <c r="AC325" s="242"/>
      <c r="AD325" s="242"/>
      <c r="AE325" s="242"/>
      <c r="AF325" s="242"/>
      <c r="AG325" s="242"/>
    </row>
    <row r="326" spans="1:33" ht="12" customHeight="1">
      <c r="A326" s="242"/>
      <c r="B326" s="242"/>
      <c r="C326" s="242"/>
      <c r="D326" s="242"/>
      <c r="E326" s="242"/>
      <c r="F326" s="242"/>
      <c r="G326" s="447"/>
      <c r="H326" s="242"/>
      <c r="I326" s="447"/>
      <c r="J326" s="242"/>
      <c r="K326" s="242"/>
      <c r="L326" s="242"/>
      <c r="M326" s="242"/>
      <c r="N326" s="242"/>
      <c r="O326" s="242"/>
      <c r="S326" s="242"/>
      <c r="T326" s="242"/>
      <c r="U326" s="242"/>
      <c r="V326" s="242"/>
      <c r="W326" s="242"/>
      <c r="X326" s="242"/>
      <c r="Y326" s="242"/>
      <c r="Z326" s="242"/>
      <c r="AA326" s="242"/>
      <c r="AB326" s="242"/>
      <c r="AC326" s="242"/>
      <c r="AD326" s="242"/>
      <c r="AE326" s="242"/>
      <c r="AF326" s="242"/>
      <c r="AG326" s="242"/>
    </row>
    <row r="327" spans="1:33" ht="12" customHeight="1">
      <c r="A327" s="242"/>
      <c r="B327" s="242"/>
      <c r="C327" s="242"/>
      <c r="D327" s="242"/>
      <c r="E327" s="242"/>
      <c r="F327" s="242"/>
      <c r="G327" s="447"/>
      <c r="H327" s="242"/>
      <c r="I327" s="447"/>
      <c r="J327" s="242"/>
      <c r="K327" s="242"/>
      <c r="L327" s="242"/>
      <c r="M327" s="242"/>
      <c r="N327" s="242"/>
      <c r="O327" s="242"/>
      <c r="S327" s="242"/>
      <c r="T327" s="242"/>
      <c r="U327" s="242"/>
      <c r="V327" s="242"/>
      <c r="W327" s="242"/>
      <c r="X327" s="242"/>
      <c r="Y327" s="242"/>
      <c r="Z327" s="242"/>
      <c r="AA327" s="242"/>
      <c r="AB327" s="242"/>
      <c r="AC327" s="242"/>
      <c r="AD327" s="242"/>
      <c r="AE327" s="242"/>
      <c r="AF327" s="242"/>
      <c r="AG327" s="242"/>
    </row>
    <row r="328" spans="1:33" ht="12" customHeight="1">
      <c r="A328" s="242"/>
      <c r="B328" s="242"/>
      <c r="C328" s="242"/>
      <c r="D328" s="242"/>
      <c r="E328" s="242"/>
      <c r="F328" s="242"/>
      <c r="G328" s="447"/>
      <c r="H328" s="242"/>
      <c r="I328" s="447"/>
      <c r="J328" s="242"/>
      <c r="K328" s="242"/>
      <c r="L328" s="242"/>
      <c r="M328" s="242"/>
      <c r="N328" s="242"/>
      <c r="O328" s="242"/>
      <c r="S328" s="242"/>
      <c r="T328" s="242"/>
      <c r="U328" s="242"/>
      <c r="V328" s="242"/>
      <c r="W328" s="242"/>
      <c r="X328" s="242"/>
      <c r="Y328" s="242"/>
      <c r="Z328" s="242"/>
      <c r="AA328" s="242"/>
      <c r="AB328" s="242"/>
      <c r="AC328" s="242"/>
      <c r="AD328" s="242"/>
      <c r="AE328" s="242"/>
      <c r="AF328" s="242"/>
      <c r="AG328" s="242"/>
    </row>
    <row r="329" spans="1:33" ht="12" customHeight="1">
      <c r="A329" s="242"/>
      <c r="B329" s="242"/>
      <c r="C329" s="242"/>
      <c r="D329" s="242"/>
      <c r="E329" s="242"/>
      <c r="F329" s="242"/>
      <c r="G329" s="447"/>
      <c r="H329" s="242"/>
      <c r="I329" s="447"/>
      <c r="J329" s="242"/>
      <c r="K329" s="242"/>
      <c r="L329" s="242"/>
      <c r="M329" s="242"/>
      <c r="N329" s="242"/>
      <c r="O329" s="242"/>
      <c r="S329" s="242"/>
      <c r="T329" s="242"/>
      <c r="U329" s="242"/>
      <c r="V329" s="242"/>
      <c r="W329" s="242"/>
      <c r="X329" s="242"/>
      <c r="Y329" s="242"/>
      <c r="Z329" s="242"/>
      <c r="AA329" s="242"/>
      <c r="AB329" s="242"/>
      <c r="AC329" s="242"/>
      <c r="AD329" s="242"/>
      <c r="AE329" s="242"/>
      <c r="AF329" s="242"/>
      <c r="AG329" s="242"/>
    </row>
    <row r="330" spans="1:33" ht="12" customHeight="1">
      <c r="A330" s="242"/>
      <c r="B330" s="242"/>
      <c r="C330" s="242"/>
      <c r="D330" s="242"/>
      <c r="E330" s="242"/>
      <c r="F330" s="242"/>
      <c r="G330" s="447"/>
      <c r="H330" s="242"/>
      <c r="I330" s="447"/>
      <c r="J330" s="242"/>
      <c r="K330" s="242"/>
      <c r="L330" s="242"/>
      <c r="M330" s="242"/>
      <c r="N330" s="242"/>
      <c r="O330" s="242"/>
      <c r="S330" s="242"/>
      <c r="T330" s="242"/>
      <c r="U330" s="242"/>
      <c r="V330" s="242"/>
      <c r="W330" s="242"/>
      <c r="X330" s="242"/>
      <c r="Y330" s="242"/>
      <c r="Z330" s="242"/>
      <c r="AA330" s="242"/>
      <c r="AB330" s="242"/>
      <c r="AC330" s="242"/>
      <c r="AD330" s="242"/>
      <c r="AE330" s="242"/>
      <c r="AF330" s="242"/>
      <c r="AG330" s="242"/>
    </row>
    <row r="331" spans="1:33" ht="12" customHeight="1">
      <c r="A331" s="242"/>
      <c r="B331" s="242"/>
      <c r="C331" s="242"/>
      <c r="D331" s="242"/>
      <c r="E331" s="242"/>
      <c r="F331" s="242"/>
      <c r="G331" s="447"/>
      <c r="H331" s="242"/>
      <c r="I331" s="447"/>
      <c r="J331" s="242"/>
      <c r="K331" s="242"/>
      <c r="L331" s="242"/>
      <c r="M331" s="242"/>
      <c r="N331" s="242"/>
      <c r="O331" s="242"/>
      <c r="S331" s="242"/>
      <c r="T331" s="242"/>
      <c r="U331" s="242"/>
      <c r="V331" s="242"/>
      <c r="W331" s="242"/>
      <c r="X331" s="242"/>
      <c r="Y331" s="242"/>
      <c r="Z331" s="242"/>
      <c r="AA331" s="242"/>
      <c r="AB331" s="242"/>
      <c r="AC331" s="242"/>
      <c r="AD331" s="242"/>
      <c r="AE331" s="242"/>
      <c r="AF331" s="242"/>
      <c r="AG331" s="242"/>
    </row>
    <row r="332" spans="1:33" ht="12" customHeight="1">
      <c r="A332" s="242"/>
      <c r="B332" s="242"/>
      <c r="C332" s="242"/>
      <c r="D332" s="242"/>
      <c r="E332" s="242"/>
      <c r="F332" s="242"/>
      <c r="G332" s="447"/>
      <c r="H332" s="242"/>
      <c r="I332" s="447"/>
      <c r="J332" s="242"/>
      <c r="K332" s="242"/>
      <c r="L332" s="242"/>
      <c r="M332" s="242"/>
      <c r="N332" s="242"/>
      <c r="O332" s="242"/>
      <c r="S332" s="242"/>
      <c r="T332" s="242"/>
      <c r="U332" s="242"/>
      <c r="V332" s="242"/>
      <c r="W332" s="242"/>
      <c r="X332" s="242"/>
      <c r="Y332" s="242"/>
      <c r="Z332" s="242"/>
      <c r="AA332" s="242"/>
      <c r="AB332" s="242"/>
      <c r="AC332" s="242"/>
      <c r="AD332" s="242"/>
      <c r="AE332" s="242"/>
      <c r="AF332" s="242"/>
      <c r="AG332" s="242"/>
    </row>
    <row r="333" spans="1:33" ht="12" customHeight="1">
      <c r="A333" s="242"/>
      <c r="B333" s="242"/>
      <c r="C333" s="242"/>
      <c r="D333" s="242"/>
      <c r="E333" s="242"/>
      <c r="F333" s="242"/>
      <c r="G333" s="447"/>
      <c r="H333" s="242"/>
      <c r="I333" s="447"/>
      <c r="J333" s="242"/>
      <c r="K333" s="242"/>
      <c r="L333" s="242"/>
      <c r="M333" s="242"/>
      <c r="N333" s="242"/>
      <c r="O333" s="242"/>
      <c r="S333" s="242"/>
      <c r="T333" s="242"/>
      <c r="U333" s="242"/>
      <c r="V333" s="242"/>
      <c r="W333" s="242"/>
      <c r="X333" s="242"/>
      <c r="Y333" s="242"/>
      <c r="Z333" s="242"/>
      <c r="AA333" s="242"/>
      <c r="AB333" s="242"/>
      <c r="AC333" s="242"/>
      <c r="AD333" s="242"/>
      <c r="AE333" s="242"/>
      <c r="AF333" s="242"/>
      <c r="AG333" s="242"/>
    </row>
    <row r="334" spans="1:33" ht="12" customHeight="1">
      <c r="A334" s="242"/>
      <c r="B334" s="242"/>
      <c r="C334" s="242"/>
      <c r="D334" s="242"/>
      <c r="E334" s="242"/>
      <c r="F334" s="242"/>
      <c r="G334" s="447"/>
      <c r="H334" s="242"/>
      <c r="I334" s="447"/>
      <c r="J334" s="242"/>
      <c r="K334" s="242"/>
      <c r="L334" s="242"/>
      <c r="M334" s="242"/>
      <c r="N334" s="242"/>
      <c r="O334" s="242"/>
      <c r="S334" s="242"/>
      <c r="T334" s="242"/>
      <c r="U334" s="242"/>
      <c r="V334" s="242"/>
      <c r="W334" s="242"/>
      <c r="X334" s="242"/>
      <c r="Y334" s="242"/>
      <c r="Z334" s="242"/>
      <c r="AA334" s="242"/>
      <c r="AB334" s="242"/>
      <c r="AC334" s="242"/>
      <c r="AD334" s="242"/>
      <c r="AE334" s="242"/>
      <c r="AF334" s="242"/>
      <c r="AG334" s="242"/>
    </row>
    <row r="335" spans="1:33" ht="12" customHeight="1">
      <c r="A335" s="242"/>
      <c r="B335" s="242"/>
      <c r="C335" s="242"/>
      <c r="D335" s="242"/>
      <c r="E335" s="242"/>
      <c r="F335" s="242"/>
      <c r="G335" s="447"/>
      <c r="H335" s="242"/>
      <c r="I335" s="447"/>
      <c r="J335" s="242"/>
      <c r="K335" s="242"/>
      <c r="L335" s="242"/>
      <c r="M335" s="242"/>
      <c r="N335" s="242"/>
      <c r="O335" s="242"/>
      <c r="S335" s="242"/>
      <c r="T335" s="242"/>
      <c r="U335" s="242"/>
      <c r="V335" s="242"/>
      <c r="W335" s="242"/>
      <c r="X335" s="242"/>
      <c r="Y335" s="242"/>
      <c r="Z335" s="242"/>
      <c r="AA335" s="242"/>
      <c r="AB335" s="242"/>
      <c r="AC335" s="242"/>
      <c r="AD335" s="242"/>
      <c r="AE335" s="242"/>
      <c r="AF335" s="242"/>
      <c r="AG335" s="242"/>
    </row>
    <row r="336" spans="1:33" ht="12" customHeight="1">
      <c r="A336" s="242"/>
      <c r="B336" s="242"/>
      <c r="C336" s="242"/>
      <c r="D336" s="242"/>
      <c r="E336" s="242"/>
      <c r="F336" s="242"/>
      <c r="G336" s="447"/>
      <c r="H336" s="242"/>
      <c r="I336" s="447"/>
      <c r="J336" s="242"/>
      <c r="K336" s="242"/>
      <c r="L336" s="242"/>
      <c r="M336" s="242"/>
      <c r="N336" s="242"/>
      <c r="O336" s="242"/>
      <c r="S336" s="242"/>
      <c r="T336" s="242"/>
      <c r="U336" s="242"/>
      <c r="V336" s="242"/>
      <c r="W336" s="242"/>
      <c r="X336" s="242"/>
      <c r="Y336" s="242"/>
      <c r="Z336" s="242"/>
      <c r="AA336" s="242"/>
      <c r="AB336" s="242"/>
      <c r="AC336" s="242"/>
      <c r="AD336" s="242"/>
      <c r="AE336" s="242"/>
      <c r="AF336" s="242"/>
      <c r="AG336" s="242"/>
    </row>
    <row r="337" spans="1:33" ht="12" customHeight="1">
      <c r="A337" s="242"/>
      <c r="B337" s="242"/>
      <c r="C337" s="242"/>
      <c r="D337" s="242"/>
      <c r="E337" s="242"/>
      <c r="F337" s="242"/>
      <c r="G337" s="447"/>
      <c r="H337" s="242"/>
      <c r="I337" s="447"/>
      <c r="J337" s="242"/>
      <c r="K337" s="242"/>
      <c r="L337" s="242"/>
      <c r="M337" s="242"/>
      <c r="N337" s="242"/>
      <c r="O337" s="242"/>
      <c r="S337" s="242"/>
      <c r="T337" s="242"/>
      <c r="U337" s="242"/>
      <c r="V337" s="242"/>
      <c r="W337" s="242"/>
      <c r="X337" s="242"/>
      <c r="Y337" s="242"/>
      <c r="Z337" s="242"/>
      <c r="AA337" s="242"/>
      <c r="AB337" s="242"/>
      <c r="AC337" s="242"/>
      <c r="AD337" s="242"/>
      <c r="AE337" s="242"/>
      <c r="AF337" s="242"/>
      <c r="AG337" s="242"/>
    </row>
    <row r="338" spans="1:33" ht="12" customHeight="1">
      <c r="A338" s="242"/>
      <c r="B338" s="242"/>
      <c r="C338" s="242"/>
      <c r="D338" s="242"/>
      <c r="E338" s="242"/>
      <c r="F338" s="242"/>
      <c r="G338" s="447"/>
      <c r="H338" s="242"/>
      <c r="I338" s="447"/>
      <c r="J338" s="242"/>
      <c r="K338" s="242"/>
      <c r="L338" s="242"/>
      <c r="M338" s="242"/>
      <c r="N338" s="242"/>
      <c r="O338" s="242"/>
      <c r="S338" s="242"/>
      <c r="T338" s="242"/>
      <c r="U338" s="242"/>
      <c r="V338" s="242"/>
      <c r="W338" s="242"/>
      <c r="X338" s="242"/>
      <c r="Y338" s="242"/>
      <c r="Z338" s="242"/>
      <c r="AA338" s="242"/>
      <c r="AB338" s="242"/>
      <c r="AC338" s="242"/>
      <c r="AD338" s="242"/>
      <c r="AE338" s="242"/>
      <c r="AF338" s="242"/>
      <c r="AG338" s="242"/>
    </row>
    <row r="339" spans="1:33" ht="12" customHeight="1">
      <c r="A339" s="242"/>
      <c r="B339" s="242"/>
      <c r="C339" s="242"/>
      <c r="D339" s="242"/>
      <c r="E339" s="242"/>
      <c r="F339" s="242"/>
      <c r="G339" s="447"/>
      <c r="H339" s="242"/>
      <c r="I339" s="447"/>
      <c r="J339" s="242"/>
      <c r="K339" s="242"/>
      <c r="L339" s="242"/>
      <c r="M339" s="242"/>
      <c r="N339" s="242"/>
      <c r="O339" s="242"/>
      <c r="S339" s="242"/>
      <c r="T339" s="242"/>
      <c r="U339" s="242"/>
      <c r="V339" s="242"/>
      <c r="W339" s="242"/>
      <c r="X339" s="242"/>
      <c r="Y339" s="242"/>
      <c r="Z339" s="242"/>
      <c r="AA339" s="242"/>
      <c r="AB339" s="242"/>
      <c r="AC339" s="242"/>
      <c r="AD339" s="242"/>
      <c r="AE339" s="242"/>
      <c r="AF339" s="242"/>
      <c r="AG339" s="242"/>
    </row>
    <row r="340" spans="1:33" ht="12" customHeight="1">
      <c r="A340" s="242"/>
      <c r="B340" s="242"/>
      <c r="C340" s="242"/>
      <c r="D340" s="242"/>
      <c r="E340" s="242"/>
      <c r="F340" s="242"/>
      <c r="G340" s="447"/>
      <c r="H340" s="242"/>
      <c r="I340" s="447"/>
      <c r="J340" s="242"/>
      <c r="K340" s="242"/>
      <c r="L340" s="242"/>
      <c r="M340" s="242"/>
      <c r="N340" s="242"/>
      <c r="O340" s="242"/>
      <c r="S340" s="242"/>
      <c r="T340" s="242"/>
      <c r="U340" s="242"/>
      <c r="V340" s="242"/>
      <c r="W340" s="242"/>
      <c r="X340" s="242"/>
      <c r="Y340" s="242"/>
      <c r="Z340" s="242"/>
      <c r="AA340" s="242"/>
      <c r="AB340" s="242"/>
      <c r="AC340" s="242"/>
      <c r="AD340" s="242"/>
      <c r="AE340" s="242"/>
      <c r="AF340" s="242"/>
      <c r="AG340" s="242"/>
    </row>
    <row r="341" spans="1:33" ht="12" customHeight="1">
      <c r="A341" s="242"/>
      <c r="B341" s="242"/>
      <c r="C341" s="242"/>
      <c r="D341" s="242"/>
      <c r="E341" s="242"/>
      <c r="F341" s="242"/>
      <c r="G341" s="447"/>
      <c r="H341" s="242"/>
      <c r="I341" s="447"/>
      <c r="J341" s="242"/>
      <c r="K341" s="242"/>
      <c r="L341" s="242"/>
      <c r="M341" s="242"/>
      <c r="N341" s="242"/>
      <c r="O341" s="242"/>
      <c r="S341" s="242"/>
      <c r="T341" s="242"/>
      <c r="U341" s="242"/>
      <c r="V341" s="242"/>
      <c r="W341" s="242"/>
      <c r="X341" s="242"/>
      <c r="Y341" s="242"/>
      <c r="Z341" s="242"/>
      <c r="AA341" s="242"/>
      <c r="AB341" s="242"/>
      <c r="AC341" s="242"/>
      <c r="AD341" s="242"/>
      <c r="AE341" s="242"/>
      <c r="AF341" s="242"/>
      <c r="AG341" s="242"/>
    </row>
    <row r="342" spans="1:33" ht="12" customHeight="1">
      <c r="A342" s="242"/>
      <c r="B342" s="242"/>
      <c r="C342" s="242"/>
      <c r="D342" s="242"/>
      <c r="E342" s="242"/>
      <c r="F342" s="242"/>
      <c r="G342" s="447"/>
      <c r="H342" s="242"/>
      <c r="I342" s="447"/>
      <c r="J342" s="242"/>
      <c r="K342" s="242"/>
      <c r="L342" s="242"/>
      <c r="M342" s="242"/>
      <c r="N342" s="242"/>
      <c r="O342" s="242"/>
      <c r="S342" s="242"/>
      <c r="T342" s="242"/>
      <c r="U342" s="242"/>
      <c r="V342" s="242"/>
      <c r="W342" s="242"/>
      <c r="X342" s="242"/>
      <c r="Y342" s="242"/>
      <c r="Z342" s="242"/>
      <c r="AA342" s="242"/>
      <c r="AB342" s="242"/>
      <c r="AC342" s="242"/>
      <c r="AD342" s="242"/>
      <c r="AE342" s="242"/>
      <c r="AF342" s="242"/>
      <c r="AG342" s="242"/>
    </row>
    <row r="343" spans="1:33" ht="12" customHeight="1">
      <c r="A343" s="242"/>
      <c r="B343" s="242"/>
      <c r="C343" s="242"/>
      <c r="D343" s="242"/>
      <c r="E343" s="242"/>
      <c r="F343" s="242"/>
      <c r="G343" s="447"/>
      <c r="H343" s="242"/>
      <c r="I343" s="447"/>
      <c r="J343" s="242"/>
      <c r="K343" s="242"/>
      <c r="L343" s="242"/>
      <c r="M343" s="242"/>
      <c r="N343" s="242"/>
      <c r="O343" s="242"/>
      <c r="S343" s="242"/>
      <c r="T343" s="242"/>
      <c r="U343" s="242"/>
      <c r="V343" s="242"/>
      <c r="W343" s="242"/>
      <c r="X343" s="242"/>
      <c r="Y343" s="242"/>
      <c r="Z343" s="242"/>
      <c r="AA343" s="242"/>
      <c r="AB343" s="242"/>
      <c r="AC343" s="242"/>
      <c r="AD343" s="242"/>
      <c r="AE343" s="242"/>
      <c r="AF343" s="242"/>
      <c r="AG343" s="242"/>
    </row>
    <row r="344" spans="1:33" ht="12" customHeight="1">
      <c r="A344" s="242"/>
      <c r="B344" s="242"/>
      <c r="C344" s="242"/>
      <c r="D344" s="242"/>
      <c r="E344" s="242"/>
      <c r="F344" s="242"/>
      <c r="G344" s="447"/>
      <c r="H344" s="242"/>
      <c r="I344" s="447"/>
      <c r="J344" s="242"/>
      <c r="K344" s="242"/>
      <c r="L344" s="242"/>
      <c r="M344" s="242"/>
      <c r="N344" s="242"/>
      <c r="O344" s="242"/>
      <c r="S344" s="242"/>
      <c r="T344" s="242"/>
      <c r="U344" s="242"/>
      <c r="V344" s="242"/>
      <c r="W344" s="242"/>
      <c r="X344" s="242"/>
      <c r="Y344" s="242"/>
      <c r="Z344" s="242"/>
      <c r="AA344" s="242"/>
      <c r="AB344" s="242"/>
      <c r="AC344" s="242"/>
      <c r="AD344" s="242"/>
      <c r="AE344" s="242"/>
      <c r="AF344" s="242"/>
      <c r="AG344" s="242"/>
    </row>
    <row r="345" spans="1:33" ht="12" customHeight="1">
      <c r="A345" s="242"/>
      <c r="B345" s="242"/>
      <c r="C345" s="242"/>
      <c r="D345" s="242"/>
      <c r="E345" s="242"/>
      <c r="F345" s="242"/>
      <c r="G345" s="447"/>
      <c r="H345" s="242"/>
      <c r="I345" s="447"/>
      <c r="J345" s="242"/>
      <c r="K345" s="242"/>
      <c r="L345" s="242"/>
      <c r="M345" s="242"/>
      <c r="N345" s="242"/>
      <c r="O345" s="242"/>
      <c r="S345" s="242"/>
      <c r="T345" s="242"/>
      <c r="U345" s="242"/>
      <c r="V345" s="242"/>
      <c r="W345" s="242"/>
      <c r="X345" s="242"/>
      <c r="Y345" s="242"/>
      <c r="Z345" s="242"/>
      <c r="AA345" s="242"/>
      <c r="AB345" s="242"/>
      <c r="AC345" s="242"/>
      <c r="AD345" s="242"/>
      <c r="AE345" s="242"/>
      <c r="AF345" s="242"/>
      <c r="AG345" s="242"/>
    </row>
    <row r="346" spans="1:33" ht="12" customHeight="1">
      <c r="A346" s="242"/>
      <c r="B346" s="242"/>
      <c r="C346" s="242"/>
      <c r="D346" s="242"/>
      <c r="E346" s="242"/>
      <c r="F346" s="242"/>
      <c r="G346" s="447"/>
      <c r="H346" s="242"/>
      <c r="I346" s="447"/>
      <c r="J346" s="242"/>
      <c r="K346" s="242"/>
      <c r="L346" s="242"/>
      <c r="M346" s="242"/>
      <c r="N346" s="242"/>
      <c r="O346" s="242"/>
      <c r="S346" s="242"/>
      <c r="T346" s="242"/>
      <c r="U346" s="242"/>
      <c r="V346" s="242"/>
      <c r="W346" s="242"/>
      <c r="X346" s="242"/>
      <c r="Y346" s="242"/>
      <c r="Z346" s="242"/>
      <c r="AA346" s="242"/>
      <c r="AB346" s="242"/>
      <c r="AC346" s="242"/>
      <c r="AD346" s="242"/>
      <c r="AE346" s="242"/>
      <c r="AF346" s="242"/>
      <c r="AG346" s="242"/>
    </row>
    <row r="347" spans="1:33" ht="12" customHeight="1">
      <c r="A347" s="242"/>
      <c r="B347" s="242"/>
      <c r="C347" s="242"/>
      <c r="D347" s="242"/>
      <c r="E347" s="242"/>
      <c r="F347" s="242"/>
      <c r="G347" s="447"/>
      <c r="H347" s="242"/>
      <c r="I347" s="447"/>
      <c r="J347" s="242"/>
      <c r="K347" s="242"/>
      <c r="L347" s="242"/>
      <c r="M347" s="242"/>
      <c r="N347" s="242"/>
      <c r="O347" s="242"/>
      <c r="S347" s="242"/>
      <c r="T347" s="242"/>
      <c r="U347" s="242"/>
      <c r="V347" s="242"/>
      <c r="W347" s="242"/>
      <c r="X347" s="242"/>
      <c r="Y347" s="242"/>
      <c r="Z347" s="242"/>
      <c r="AA347" s="242"/>
      <c r="AB347" s="242"/>
      <c r="AC347" s="242"/>
      <c r="AD347" s="242"/>
      <c r="AE347" s="242"/>
      <c r="AF347" s="242"/>
      <c r="AG347" s="242"/>
    </row>
    <row r="348" spans="1:33" ht="12" customHeight="1">
      <c r="A348" s="242"/>
      <c r="B348" s="242"/>
      <c r="C348" s="242"/>
      <c r="D348" s="242"/>
      <c r="E348" s="242"/>
      <c r="F348" s="242"/>
      <c r="G348" s="447"/>
      <c r="H348" s="242"/>
      <c r="I348" s="447"/>
      <c r="J348" s="242"/>
      <c r="K348" s="242"/>
      <c r="L348" s="242"/>
      <c r="M348" s="242"/>
      <c r="N348" s="242"/>
      <c r="O348" s="242"/>
      <c r="S348" s="242"/>
      <c r="T348" s="242"/>
      <c r="U348" s="242"/>
      <c r="V348" s="242"/>
      <c r="W348" s="242"/>
      <c r="X348" s="242"/>
      <c r="Y348" s="242"/>
      <c r="Z348" s="242"/>
      <c r="AA348" s="242"/>
      <c r="AB348" s="242"/>
      <c r="AC348" s="242"/>
      <c r="AD348" s="242"/>
      <c r="AE348" s="242"/>
      <c r="AF348" s="242"/>
      <c r="AG348" s="242"/>
    </row>
    <row r="349" spans="1:33" ht="12" customHeight="1">
      <c r="A349" s="242"/>
      <c r="B349" s="242"/>
      <c r="C349" s="242"/>
      <c r="D349" s="242"/>
      <c r="E349" s="242"/>
      <c r="F349" s="242"/>
      <c r="G349" s="447"/>
      <c r="H349" s="242"/>
      <c r="I349" s="447"/>
      <c r="J349" s="242"/>
      <c r="K349" s="242"/>
      <c r="L349" s="242"/>
      <c r="M349" s="242"/>
      <c r="N349" s="242"/>
      <c r="O349" s="242"/>
      <c r="S349" s="242"/>
      <c r="T349" s="242"/>
      <c r="U349" s="242"/>
      <c r="V349" s="242"/>
      <c r="W349" s="242"/>
      <c r="X349" s="242"/>
      <c r="Y349" s="242"/>
      <c r="Z349" s="242"/>
      <c r="AA349" s="242"/>
      <c r="AB349" s="242"/>
      <c r="AC349" s="242"/>
      <c r="AD349" s="242"/>
      <c r="AE349" s="242"/>
      <c r="AF349" s="242"/>
      <c r="AG349" s="242"/>
    </row>
    <row r="350" spans="1:33" ht="12" customHeight="1">
      <c r="A350" s="242"/>
      <c r="B350" s="242"/>
      <c r="C350" s="242"/>
      <c r="D350" s="242"/>
      <c r="E350" s="242"/>
      <c r="F350" s="242"/>
      <c r="G350" s="447"/>
      <c r="H350" s="242"/>
      <c r="I350" s="447"/>
      <c r="J350" s="242"/>
      <c r="K350" s="242"/>
      <c r="L350" s="242"/>
      <c r="M350" s="242"/>
      <c r="N350" s="242"/>
      <c r="O350" s="242"/>
      <c r="S350" s="242"/>
      <c r="T350" s="242"/>
      <c r="U350" s="242"/>
      <c r="V350" s="242"/>
      <c r="W350" s="242"/>
      <c r="X350" s="242"/>
      <c r="Y350" s="242"/>
      <c r="Z350" s="242"/>
      <c r="AA350" s="242"/>
      <c r="AB350" s="242"/>
      <c r="AC350" s="242"/>
      <c r="AD350" s="242"/>
      <c r="AE350" s="242"/>
      <c r="AF350" s="242"/>
      <c r="AG350" s="242"/>
    </row>
    <row r="351" spans="1:33" ht="12" customHeight="1">
      <c r="A351" s="242"/>
      <c r="B351" s="242"/>
      <c r="C351" s="242"/>
      <c r="D351" s="242"/>
      <c r="E351" s="242"/>
      <c r="F351" s="242"/>
      <c r="G351" s="447"/>
      <c r="H351" s="242"/>
      <c r="I351" s="447"/>
      <c r="J351" s="242"/>
      <c r="K351" s="242"/>
      <c r="L351" s="242"/>
      <c r="M351" s="242"/>
      <c r="N351" s="242"/>
      <c r="O351" s="242"/>
      <c r="S351" s="242"/>
      <c r="T351" s="242"/>
      <c r="U351" s="242"/>
      <c r="V351" s="242"/>
      <c r="W351" s="242"/>
      <c r="X351" s="242"/>
      <c r="Y351" s="242"/>
      <c r="Z351" s="242"/>
      <c r="AA351" s="242"/>
      <c r="AB351" s="242"/>
      <c r="AC351" s="242"/>
      <c r="AD351" s="242"/>
      <c r="AE351" s="242"/>
      <c r="AF351" s="242"/>
      <c r="AG351" s="242"/>
    </row>
    <row r="352" spans="1:33" ht="12" customHeight="1">
      <c r="A352" s="242"/>
      <c r="B352" s="242"/>
      <c r="C352" s="242"/>
      <c r="D352" s="242"/>
      <c r="E352" s="242"/>
      <c r="F352" s="242"/>
      <c r="G352" s="447"/>
      <c r="H352" s="242"/>
      <c r="I352" s="447"/>
      <c r="J352" s="242"/>
      <c r="K352" s="242"/>
      <c r="L352" s="242"/>
      <c r="M352" s="242"/>
      <c r="N352" s="242"/>
      <c r="O352" s="242"/>
      <c r="S352" s="242"/>
      <c r="T352" s="242"/>
      <c r="U352" s="242"/>
      <c r="V352" s="242"/>
      <c r="W352" s="242"/>
      <c r="X352" s="242"/>
      <c r="Y352" s="242"/>
      <c r="Z352" s="242"/>
      <c r="AA352" s="242"/>
      <c r="AB352" s="242"/>
      <c r="AC352" s="242"/>
      <c r="AD352" s="242"/>
      <c r="AE352" s="242"/>
      <c r="AF352" s="242"/>
      <c r="AG352" s="242"/>
    </row>
    <row r="353" spans="1:33" ht="12" customHeight="1">
      <c r="A353" s="242"/>
      <c r="B353" s="242"/>
      <c r="C353" s="242"/>
      <c r="D353" s="242"/>
      <c r="E353" s="242"/>
      <c r="F353" s="242"/>
      <c r="G353" s="447"/>
      <c r="H353" s="242"/>
      <c r="I353" s="447"/>
      <c r="J353" s="242"/>
      <c r="K353" s="242"/>
      <c r="L353" s="242"/>
      <c r="M353" s="242"/>
      <c r="N353" s="242"/>
      <c r="O353" s="242"/>
      <c r="S353" s="242"/>
      <c r="T353" s="242"/>
      <c r="U353" s="242"/>
      <c r="V353" s="242"/>
      <c r="W353" s="242"/>
      <c r="X353" s="242"/>
      <c r="Y353" s="242"/>
      <c r="Z353" s="242"/>
      <c r="AA353" s="242"/>
      <c r="AB353" s="242"/>
      <c r="AC353" s="242"/>
      <c r="AD353" s="242"/>
      <c r="AE353" s="242"/>
      <c r="AF353" s="242"/>
      <c r="AG353" s="242"/>
    </row>
    <row r="354" spans="1:33" ht="12" customHeight="1">
      <c r="A354" s="242"/>
      <c r="B354" s="242"/>
      <c r="C354" s="242"/>
      <c r="D354" s="242"/>
      <c r="E354" s="242"/>
      <c r="F354" s="242"/>
      <c r="G354" s="447"/>
      <c r="H354" s="242"/>
      <c r="I354" s="447"/>
      <c r="J354" s="242"/>
      <c r="K354" s="242"/>
      <c r="L354" s="242"/>
      <c r="M354" s="242"/>
      <c r="N354" s="242"/>
      <c r="O354" s="242"/>
      <c r="S354" s="242"/>
      <c r="T354" s="242"/>
      <c r="U354" s="242"/>
      <c r="V354" s="242"/>
      <c r="W354" s="242"/>
      <c r="X354" s="242"/>
      <c r="Y354" s="242"/>
      <c r="Z354" s="242"/>
      <c r="AA354" s="242"/>
      <c r="AB354" s="242"/>
      <c r="AC354" s="242"/>
      <c r="AD354" s="242"/>
      <c r="AE354" s="242"/>
      <c r="AF354" s="242"/>
      <c r="AG354" s="242"/>
    </row>
    <row r="355" spans="1:33" ht="12" customHeight="1">
      <c r="A355" s="242"/>
      <c r="B355" s="242"/>
      <c r="C355" s="242"/>
      <c r="D355" s="242"/>
      <c r="E355" s="242"/>
      <c r="F355" s="242"/>
      <c r="G355" s="447"/>
      <c r="H355" s="242"/>
      <c r="I355" s="447"/>
      <c r="J355" s="242"/>
      <c r="K355" s="242"/>
      <c r="L355" s="242"/>
      <c r="M355" s="242"/>
      <c r="N355" s="242"/>
      <c r="O355" s="242"/>
      <c r="S355" s="242"/>
      <c r="T355" s="242"/>
      <c r="U355" s="242"/>
      <c r="V355" s="242"/>
      <c r="W355" s="242"/>
      <c r="X355" s="242"/>
      <c r="Y355" s="242"/>
      <c r="Z355" s="242"/>
      <c r="AA355" s="242"/>
      <c r="AB355" s="242"/>
      <c r="AC355" s="242"/>
      <c r="AD355" s="242"/>
      <c r="AE355" s="242"/>
      <c r="AF355" s="242"/>
      <c r="AG355" s="242"/>
    </row>
    <row r="356" spans="1:33" ht="12" customHeight="1">
      <c r="A356" s="242"/>
      <c r="B356" s="242"/>
      <c r="C356" s="242"/>
      <c r="D356" s="242"/>
      <c r="E356" s="242"/>
      <c r="F356" s="242"/>
      <c r="G356" s="447"/>
      <c r="H356" s="242"/>
      <c r="I356" s="447"/>
      <c r="J356" s="242"/>
      <c r="K356" s="242"/>
      <c r="L356" s="242"/>
      <c r="M356" s="242"/>
      <c r="N356" s="242"/>
      <c r="O356" s="242"/>
      <c r="S356" s="242"/>
      <c r="T356" s="242"/>
      <c r="U356" s="242"/>
      <c r="V356" s="242"/>
      <c r="W356" s="242"/>
      <c r="X356" s="242"/>
      <c r="Y356" s="242"/>
      <c r="Z356" s="242"/>
      <c r="AA356" s="242"/>
      <c r="AB356" s="242"/>
      <c r="AC356" s="242"/>
      <c r="AD356" s="242"/>
      <c r="AE356" s="242"/>
      <c r="AF356" s="242"/>
      <c r="AG356" s="242"/>
    </row>
    <row r="357" spans="1:33" ht="12" customHeight="1">
      <c r="A357" s="242"/>
      <c r="B357" s="242"/>
      <c r="C357" s="242"/>
      <c r="D357" s="242"/>
      <c r="E357" s="242"/>
      <c r="F357" s="242"/>
      <c r="G357" s="447"/>
      <c r="H357" s="242"/>
      <c r="I357" s="447"/>
      <c r="J357" s="242"/>
      <c r="K357" s="242"/>
      <c r="L357" s="242"/>
      <c r="M357" s="242"/>
      <c r="N357" s="242"/>
      <c r="O357" s="242"/>
      <c r="S357" s="242"/>
      <c r="T357" s="242"/>
      <c r="U357" s="242"/>
      <c r="V357" s="242"/>
      <c r="W357" s="242"/>
      <c r="X357" s="242"/>
      <c r="Y357" s="242"/>
      <c r="Z357" s="242"/>
      <c r="AA357" s="242"/>
      <c r="AB357" s="242"/>
      <c r="AC357" s="242"/>
      <c r="AD357" s="242"/>
      <c r="AE357" s="242"/>
      <c r="AF357" s="242"/>
      <c r="AG357" s="242"/>
    </row>
    <row r="358" spans="1:33" ht="12" customHeight="1">
      <c r="A358" s="242"/>
      <c r="B358" s="242"/>
      <c r="C358" s="242"/>
      <c r="D358" s="242"/>
      <c r="E358" s="242"/>
      <c r="F358" s="242"/>
      <c r="G358" s="447"/>
      <c r="H358" s="242"/>
      <c r="I358" s="447"/>
      <c r="J358" s="242"/>
      <c r="K358" s="242"/>
      <c r="L358" s="242"/>
      <c r="M358" s="242"/>
      <c r="N358" s="242"/>
      <c r="O358" s="242"/>
      <c r="S358" s="242"/>
      <c r="T358" s="242"/>
      <c r="U358" s="242"/>
      <c r="V358" s="242"/>
      <c r="W358" s="242"/>
      <c r="X358" s="242"/>
      <c r="Y358" s="242"/>
      <c r="Z358" s="242"/>
      <c r="AA358" s="242"/>
      <c r="AB358" s="242"/>
      <c r="AC358" s="242"/>
      <c r="AD358" s="242"/>
      <c r="AE358" s="242"/>
      <c r="AF358" s="242"/>
      <c r="AG358" s="242"/>
    </row>
    <row r="359" spans="1:33" ht="12" customHeight="1">
      <c r="A359" s="242"/>
      <c r="B359" s="242"/>
      <c r="C359" s="242"/>
      <c r="D359" s="242"/>
      <c r="E359" s="242"/>
      <c r="F359" s="242"/>
      <c r="G359" s="447"/>
      <c r="H359" s="242"/>
      <c r="I359" s="447"/>
      <c r="J359" s="242"/>
      <c r="K359" s="242"/>
      <c r="L359" s="242"/>
      <c r="M359" s="242"/>
      <c r="N359" s="242"/>
      <c r="O359" s="242"/>
      <c r="S359" s="242"/>
      <c r="T359" s="242"/>
      <c r="U359" s="242"/>
      <c r="V359" s="242"/>
      <c r="W359" s="242"/>
      <c r="X359" s="242"/>
      <c r="Y359" s="242"/>
      <c r="Z359" s="242"/>
      <c r="AA359" s="242"/>
      <c r="AB359" s="242"/>
      <c r="AC359" s="242"/>
      <c r="AD359" s="242"/>
      <c r="AE359" s="242"/>
      <c r="AF359" s="242"/>
      <c r="AG359" s="242"/>
    </row>
    <row r="360" spans="1:33" ht="12" customHeight="1">
      <c r="A360" s="242"/>
      <c r="B360" s="242"/>
      <c r="C360" s="242"/>
      <c r="D360" s="242"/>
      <c r="E360" s="242"/>
      <c r="F360" s="242"/>
      <c r="G360" s="447"/>
      <c r="H360" s="242"/>
      <c r="I360" s="447"/>
      <c r="J360" s="242"/>
      <c r="K360" s="242"/>
      <c r="L360" s="242"/>
      <c r="M360" s="242"/>
      <c r="N360" s="242"/>
      <c r="O360" s="242"/>
      <c r="S360" s="242"/>
      <c r="T360" s="242"/>
      <c r="U360" s="242"/>
      <c r="V360" s="242"/>
      <c r="W360" s="242"/>
      <c r="X360" s="242"/>
      <c r="Y360" s="242"/>
      <c r="Z360" s="242"/>
      <c r="AA360" s="242"/>
      <c r="AB360" s="242"/>
      <c r="AC360" s="242"/>
      <c r="AD360" s="242"/>
      <c r="AE360" s="242"/>
      <c r="AF360" s="242"/>
      <c r="AG360" s="242"/>
    </row>
    <row r="361" spans="1:33" ht="12" customHeight="1">
      <c r="A361" s="242"/>
      <c r="B361" s="242"/>
      <c r="C361" s="242"/>
      <c r="D361" s="242"/>
      <c r="E361" s="242"/>
      <c r="F361" s="242"/>
      <c r="G361" s="447"/>
      <c r="H361" s="242"/>
      <c r="I361" s="447"/>
      <c r="J361" s="242"/>
      <c r="K361" s="242"/>
      <c r="L361" s="242"/>
      <c r="M361" s="242"/>
      <c r="N361" s="242"/>
      <c r="O361" s="242"/>
      <c r="S361" s="242"/>
      <c r="T361" s="242"/>
      <c r="U361" s="242"/>
      <c r="V361" s="242"/>
      <c r="W361" s="242"/>
      <c r="X361" s="242"/>
      <c r="Y361" s="242"/>
      <c r="Z361" s="242"/>
      <c r="AA361" s="242"/>
      <c r="AB361" s="242"/>
      <c r="AC361" s="242"/>
      <c r="AD361" s="242"/>
      <c r="AE361" s="242"/>
      <c r="AF361" s="242"/>
      <c r="AG361" s="242"/>
    </row>
    <row r="362" spans="1:33" ht="12" customHeight="1">
      <c r="A362" s="242"/>
      <c r="B362" s="242"/>
      <c r="C362" s="242"/>
      <c r="D362" s="242"/>
      <c r="E362" s="242"/>
      <c r="F362" s="242"/>
      <c r="G362" s="447"/>
      <c r="H362" s="242"/>
      <c r="I362" s="447"/>
      <c r="J362" s="242"/>
      <c r="K362" s="242"/>
      <c r="L362" s="242"/>
      <c r="M362" s="242"/>
      <c r="N362" s="242"/>
      <c r="O362" s="242"/>
      <c r="S362" s="242"/>
      <c r="T362" s="242"/>
      <c r="U362" s="242"/>
      <c r="V362" s="242"/>
      <c r="W362" s="242"/>
      <c r="X362" s="242"/>
      <c r="Y362" s="242"/>
      <c r="Z362" s="242"/>
      <c r="AA362" s="242"/>
      <c r="AB362" s="242"/>
      <c r="AC362" s="242"/>
      <c r="AD362" s="242"/>
      <c r="AE362" s="242"/>
      <c r="AF362" s="242"/>
      <c r="AG362" s="242"/>
    </row>
    <row r="363" spans="1:33" ht="12" customHeight="1">
      <c r="A363" s="242"/>
      <c r="B363" s="242"/>
      <c r="C363" s="242"/>
      <c r="D363" s="242"/>
      <c r="E363" s="242"/>
      <c r="F363" s="242"/>
      <c r="G363" s="447"/>
      <c r="H363" s="242"/>
      <c r="I363" s="447"/>
      <c r="J363" s="242"/>
      <c r="K363" s="242"/>
      <c r="L363" s="242"/>
      <c r="M363" s="242"/>
      <c r="N363" s="242"/>
      <c r="O363" s="242"/>
      <c r="S363" s="242"/>
      <c r="T363" s="242"/>
      <c r="U363" s="242"/>
      <c r="V363" s="242"/>
      <c r="W363" s="242"/>
      <c r="X363" s="242"/>
      <c r="Y363" s="242"/>
      <c r="Z363" s="242"/>
      <c r="AA363" s="242"/>
      <c r="AB363" s="242"/>
      <c r="AC363" s="242"/>
      <c r="AD363" s="242"/>
      <c r="AE363" s="242"/>
      <c r="AF363" s="242"/>
      <c r="AG363" s="242"/>
    </row>
    <row r="364" spans="1:33" ht="12" customHeight="1">
      <c r="A364" s="242"/>
      <c r="B364" s="242"/>
      <c r="C364" s="242"/>
      <c r="D364" s="242"/>
      <c r="E364" s="242"/>
      <c r="F364" s="242"/>
      <c r="G364" s="447"/>
      <c r="H364" s="242"/>
      <c r="I364" s="447"/>
      <c r="J364" s="242"/>
      <c r="K364" s="242"/>
      <c r="L364" s="242"/>
      <c r="M364" s="242"/>
      <c r="N364" s="242"/>
      <c r="O364" s="242"/>
      <c r="S364" s="242"/>
      <c r="T364" s="242"/>
      <c r="U364" s="242"/>
      <c r="V364" s="242"/>
      <c r="W364" s="242"/>
      <c r="X364" s="242"/>
      <c r="Y364" s="242"/>
      <c r="Z364" s="242"/>
      <c r="AA364" s="242"/>
      <c r="AB364" s="242"/>
      <c r="AC364" s="242"/>
      <c r="AD364" s="242"/>
      <c r="AE364" s="242"/>
      <c r="AF364" s="242"/>
      <c r="AG364" s="242"/>
    </row>
    <row r="365" spans="1:33" ht="12" customHeight="1">
      <c r="A365" s="242"/>
      <c r="B365" s="242"/>
      <c r="C365" s="242"/>
      <c r="D365" s="242"/>
      <c r="E365" s="242"/>
      <c r="F365" s="242"/>
      <c r="G365" s="447"/>
      <c r="H365" s="242"/>
      <c r="I365" s="447"/>
      <c r="J365" s="242"/>
      <c r="K365" s="242"/>
      <c r="L365" s="242"/>
      <c r="M365" s="242"/>
      <c r="N365" s="242"/>
      <c r="O365" s="242"/>
      <c r="S365" s="242"/>
      <c r="T365" s="242"/>
      <c r="U365" s="242"/>
      <c r="V365" s="242"/>
      <c r="W365" s="242"/>
      <c r="X365" s="242"/>
      <c r="Y365" s="242"/>
      <c r="Z365" s="242"/>
      <c r="AA365" s="242"/>
      <c r="AB365" s="242"/>
      <c r="AC365" s="242"/>
      <c r="AD365" s="242"/>
      <c r="AE365" s="242"/>
      <c r="AF365" s="242"/>
      <c r="AG365" s="242"/>
    </row>
    <row r="366" spans="1:33" ht="12" customHeight="1">
      <c r="A366" s="242"/>
      <c r="B366" s="242"/>
      <c r="C366" s="242"/>
      <c r="D366" s="242"/>
      <c r="E366" s="242"/>
      <c r="F366" s="242"/>
      <c r="G366" s="447"/>
      <c r="H366" s="242"/>
      <c r="I366" s="447"/>
      <c r="J366" s="242"/>
      <c r="K366" s="242"/>
      <c r="L366" s="242"/>
      <c r="M366" s="242"/>
      <c r="N366" s="242"/>
      <c r="O366" s="242"/>
      <c r="S366" s="242"/>
      <c r="T366" s="242"/>
      <c r="U366" s="242"/>
      <c r="V366" s="242"/>
      <c r="W366" s="242"/>
      <c r="X366" s="242"/>
      <c r="Y366" s="242"/>
      <c r="Z366" s="242"/>
      <c r="AA366" s="242"/>
      <c r="AB366" s="242"/>
      <c r="AC366" s="242"/>
      <c r="AD366" s="242"/>
      <c r="AE366" s="242"/>
      <c r="AF366" s="242"/>
      <c r="AG366" s="242"/>
    </row>
    <row r="367" spans="1:33" ht="12" customHeight="1">
      <c r="A367" s="242"/>
      <c r="B367" s="242"/>
      <c r="C367" s="242"/>
      <c r="D367" s="242"/>
      <c r="E367" s="242"/>
      <c r="F367" s="242"/>
      <c r="G367" s="447"/>
      <c r="H367" s="242"/>
      <c r="I367" s="447"/>
      <c r="J367" s="242"/>
      <c r="K367" s="242"/>
      <c r="L367" s="242"/>
      <c r="M367" s="242"/>
      <c r="N367" s="242"/>
      <c r="O367" s="242"/>
      <c r="S367" s="242"/>
      <c r="T367" s="242"/>
      <c r="U367" s="242"/>
      <c r="V367" s="242"/>
      <c r="W367" s="242"/>
      <c r="X367" s="242"/>
      <c r="Y367" s="242"/>
      <c r="Z367" s="242"/>
      <c r="AA367" s="242"/>
      <c r="AB367" s="242"/>
      <c r="AC367" s="242"/>
      <c r="AD367" s="242"/>
      <c r="AE367" s="242"/>
      <c r="AF367" s="242"/>
      <c r="AG367" s="242"/>
    </row>
    <row r="368" spans="1:33" ht="12" customHeight="1">
      <c r="A368" s="242"/>
      <c r="B368" s="242"/>
      <c r="C368" s="242"/>
      <c r="D368" s="242"/>
      <c r="E368" s="242"/>
      <c r="F368" s="242"/>
      <c r="G368" s="447"/>
      <c r="H368" s="242"/>
      <c r="I368" s="447"/>
      <c r="J368" s="242"/>
      <c r="K368" s="242"/>
      <c r="L368" s="242"/>
      <c r="M368" s="242"/>
      <c r="N368" s="242"/>
      <c r="O368" s="242"/>
      <c r="S368" s="242"/>
      <c r="T368" s="242"/>
      <c r="U368" s="242"/>
      <c r="V368" s="242"/>
      <c r="W368" s="242"/>
      <c r="X368" s="242"/>
      <c r="Y368" s="242"/>
      <c r="Z368" s="242"/>
      <c r="AA368" s="242"/>
      <c r="AB368" s="242"/>
      <c r="AC368" s="242"/>
      <c r="AD368" s="242"/>
      <c r="AE368" s="242"/>
      <c r="AF368" s="242"/>
      <c r="AG368" s="242"/>
    </row>
    <row r="369" spans="1:33" ht="12" customHeight="1">
      <c r="A369" s="242"/>
      <c r="B369" s="242"/>
      <c r="C369" s="242"/>
      <c r="D369" s="242"/>
      <c r="E369" s="242"/>
      <c r="F369" s="242"/>
      <c r="G369" s="447"/>
      <c r="H369" s="242"/>
      <c r="I369" s="447"/>
      <c r="J369" s="242"/>
      <c r="K369" s="242"/>
      <c r="L369" s="242"/>
      <c r="M369" s="242"/>
      <c r="N369" s="242"/>
      <c r="O369" s="242"/>
      <c r="S369" s="242"/>
      <c r="T369" s="242"/>
      <c r="U369" s="242"/>
      <c r="V369" s="242"/>
      <c r="W369" s="242"/>
      <c r="X369" s="242"/>
      <c r="Y369" s="242"/>
      <c r="Z369" s="242"/>
      <c r="AA369" s="242"/>
      <c r="AB369" s="242"/>
      <c r="AC369" s="242"/>
      <c r="AD369" s="242"/>
      <c r="AE369" s="242"/>
      <c r="AF369" s="242"/>
      <c r="AG369" s="242"/>
    </row>
    <row r="370" spans="1:33" ht="12" customHeight="1">
      <c r="A370" s="242"/>
      <c r="B370" s="242"/>
      <c r="C370" s="242"/>
      <c r="D370" s="242"/>
      <c r="E370" s="242"/>
      <c r="F370" s="242"/>
      <c r="G370" s="447"/>
      <c r="H370" s="242"/>
      <c r="I370" s="447"/>
      <c r="J370" s="242"/>
      <c r="K370" s="242"/>
      <c r="L370" s="242"/>
      <c r="M370" s="242"/>
      <c r="N370" s="242"/>
      <c r="O370" s="242"/>
      <c r="S370" s="242"/>
      <c r="T370" s="242"/>
      <c r="U370" s="242"/>
      <c r="V370" s="242"/>
      <c r="W370" s="242"/>
      <c r="X370" s="242"/>
      <c r="Y370" s="242"/>
      <c r="Z370" s="242"/>
      <c r="AA370" s="242"/>
      <c r="AB370" s="242"/>
      <c r="AC370" s="242"/>
      <c r="AD370" s="242"/>
      <c r="AE370" s="242"/>
      <c r="AF370" s="242"/>
      <c r="AG370" s="242"/>
    </row>
    <row r="371" spans="1:33" ht="12" customHeight="1">
      <c r="A371" s="242"/>
      <c r="B371" s="242"/>
      <c r="C371" s="242"/>
      <c r="D371" s="242"/>
      <c r="E371" s="242"/>
      <c r="F371" s="242"/>
      <c r="G371" s="447"/>
      <c r="H371" s="242"/>
      <c r="I371" s="447"/>
      <c r="J371" s="242"/>
      <c r="K371" s="242"/>
      <c r="L371" s="242"/>
      <c r="M371" s="242"/>
      <c r="N371" s="242"/>
      <c r="O371" s="242"/>
      <c r="S371" s="242"/>
      <c r="T371" s="242"/>
      <c r="U371" s="242"/>
      <c r="V371" s="242"/>
      <c r="W371" s="242"/>
      <c r="X371" s="242"/>
      <c r="Y371" s="242"/>
      <c r="Z371" s="242"/>
      <c r="AA371" s="242"/>
      <c r="AB371" s="242"/>
      <c r="AC371" s="242"/>
      <c r="AD371" s="242"/>
      <c r="AE371" s="242"/>
      <c r="AF371" s="242"/>
      <c r="AG371" s="242"/>
    </row>
    <row r="372" spans="1:33" ht="12" customHeight="1">
      <c r="A372" s="242"/>
      <c r="B372" s="242"/>
      <c r="C372" s="242"/>
      <c r="D372" s="242"/>
      <c r="E372" s="242"/>
      <c r="F372" s="242"/>
      <c r="G372" s="447"/>
      <c r="H372" s="242"/>
      <c r="I372" s="447"/>
      <c r="J372" s="242"/>
      <c r="K372" s="242"/>
      <c r="L372" s="242"/>
      <c r="M372" s="242"/>
      <c r="N372" s="242"/>
      <c r="O372" s="242"/>
      <c r="S372" s="242"/>
      <c r="T372" s="242"/>
      <c r="U372" s="242"/>
      <c r="V372" s="242"/>
      <c r="W372" s="242"/>
      <c r="X372" s="242"/>
      <c r="Y372" s="242"/>
      <c r="Z372" s="242"/>
      <c r="AA372" s="242"/>
      <c r="AB372" s="242"/>
      <c r="AC372" s="242"/>
      <c r="AD372" s="242"/>
      <c r="AE372" s="242"/>
      <c r="AF372" s="242"/>
      <c r="AG372" s="242"/>
    </row>
    <row r="373" spans="1:33" ht="12" customHeight="1">
      <c r="A373" s="242"/>
      <c r="B373" s="242"/>
      <c r="C373" s="242"/>
      <c r="D373" s="242"/>
      <c r="E373" s="242"/>
      <c r="F373" s="242"/>
      <c r="G373" s="447"/>
      <c r="H373" s="242"/>
      <c r="I373" s="447"/>
      <c r="J373" s="242"/>
      <c r="K373" s="242"/>
      <c r="L373" s="242"/>
      <c r="M373" s="242"/>
      <c r="N373" s="242"/>
      <c r="O373" s="242"/>
      <c r="S373" s="242"/>
      <c r="T373" s="242"/>
      <c r="U373" s="242"/>
      <c r="V373" s="242"/>
      <c r="W373" s="242"/>
      <c r="X373" s="242"/>
      <c r="Y373" s="242"/>
      <c r="Z373" s="242"/>
      <c r="AA373" s="242"/>
      <c r="AB373" s="242"/>
      <c r="AC373" s="242"/>
      <c r="AD373" s="242"/>
      <c r="AE373" s="242"/>
      <c r="AF373" s="242"/>
      <c r="AG373" s="242"/>
    </row>
    <row r="374" spans="1:33" ht="12" customHeight="1">
      <c r="A374" s="242"/>
      <c r="B374" s="242"/>
      <c r="C374" s="242"/>
      <c r="D374" s="242"/>
      <c r="E374" s="242"/>
      <c r="F374" s="242"/>
      <c r="G374" s="447"/>
      <c r="H374" s="242"/>
      <c r="I374" s="447"/>
      <c r="J374" s="242"/>
      <c r="K374" s="242"/>
      <c r="L374" s="242"/>
      <c r="M374" s="242"/>
      <c r="N374" s="242"/>
      <c r="O374" s="242"/>
      <c r="S374" s="242"/>
      <c r="T374" s="242"/>
      <c r="U374" s="242"/>
      <c r="V374" s="242"/>
      <c r="W374" s="242"/>
      <c r="X374" s="242"/>
      <c r="Y374" s="242"/>
      <c r="Z374" s="242"/>
      <c r="AA374" s="242"/>
      <c r="AB374" s="242"/>
      <c r="AC374" s="242"/>
      <c r="AD374" s="242"/>
      <c r="AE374" s="242"/>
      <c r="AF374" s="242"/>
      <c r="AG374" s="242"/>
    </row>
    <row r="375" spans="1:33" ht="12" customHeight="1">
      <c r="A375" s="242"/>
      <c r="B375" s="242"/>
      <c r="C375" s="242"/>
      <c r="D375" s="242"/>
      <c r="E375" s="242"/>
      <c r="F375" s="242"/>
      <c r="G375" s="447"/>
      <c r="H375" s="242"/>
      <c r="I375" s="447"/>
      <c r="J375" s="242"/>
      <c r="K375" s="242"/>
      <c r="L375" s="242"/>
      <c r="M375" s="242"/>
      <c r="N375" s="242"/>
      <c r="O375" s="242"/>
      <c r="S375" s="242"/>
      <c r="T375" s="242"/>
      <c r="U375" s="242"/>
      <c r="V375" s="242"/>
      <c r="W375" s="242"/>
      <c r="X375" s="242"/>
      <c r="Y375" s="242"/>
      <c r="Z375" s="242"/>
      <c r="AA375" s="242"/>
      <c r="AB375" s="242"/>
      <c r="AC375" s="242"/>
      <c r="AD375" s="242"/>
      <c r="AE375" s="242"/>
      <c r="AF375" s="242"/>
      <c r="AG375" s="242"/>
    </row>
    <row r="376" spans="1:33" ht="12" customHeight="1">
      <c r="A376" s="242"/>
      <c r="B376" s="242"/>
      <c r="C376" s="242"/>
      <c r="D376" s="242"/>
      <c r="E376" s="242"/>
      <c r="F376" s="242"/>
      <c r="G376" s="447"/>
      <c r="H376" s="242"/>
      <c r="I376" s="447"/>
      <c r="J376" s="242"/>
      <c r="K376" s="242"/>
      <c r="L376" s="242"/>
      <c r="M376" s="242"/>
      <c r="N376" s="242"/>
      <c r="O376" s="242"/>
      <c r="S376" s="242"/>
      <c r="T376" s="242"/>
      <c r="U376" s="242"/>
      <c r="V376" s="242"/>
      <c r="W376" s="242"/>
      <c r="X376" s="242"/>
      <c r="Y376" s="242"/>
      <c r="Z376" s="242"/>
      <c r="AA376" s="242"/>
      <c r="AB376" s="242"/>
      <c r="AC376" s="242"/>
      <c r="AD376" s="242"/>
      <c r="AE376" s="242"/>
      <c r="AF376" s="242"/>
      <c r="AG376" s="242"/>
    </row>
    <row r="377" spans="1:33" ht="12" customHeight="1">
      <c r="A377" s="242"/>
      <c r="B377" s="242"/>
      <c r="C377" s="242"/>
      <c r="D377" s="242"/>
      <c r="E377" s="242"/>
      <c r="F377" s="242"/>
      <c r="G377" s="447"/>
      <c r="H377" s="242"/>
      <c r="I377" s="447"/>
      <c r="J377" s="242"/>
      <c r="K377" s="242"/>
      <c r="L377" s="242"/>
      <c r="M377" s="242"/>
      <c r="N377" s="242"/>
      <c r="O377" s="242"/>
      <c r="S377" s="242"/>
      <c r="T377" s="242"/>
      <c r="U377" s="242"/>
      <c r="V377" s="242"/>
      <c r="W377" s="242"/>
      <c r="X377" s="242"/>
      <c r="Y377" s="242"/>
      <c r="Z377" s="242"/>
      <c r="AA377" s="242"/>
      <c r="AB377" s="242"/>
      <c r="AC377" s="242"/>
      <c r="AD377" s="242"/>
      <c r="AE377" s="242"/>
      <c r="AF377" s="242"/>
      <c r="AG377" s="242"/>
    </row>
    <row r="378" spans="1:33" ht="12" customHeight="1">
      <c r="A378" s="242"/>
      <c r="B378" s="242"/>
      <c r="C378" s="242"/>
      <c r="D378" s="242"/>
      <c r="E378" s="242"/>
      <c r="F378" s="242"/>
      <c r="G378" s="447"/>
      <c r="H378" s="242"/>
      <c r="I378" s="447"/>
      <c r="J378" s="242"/>
      <c r="K378" s="242"/>
      <c r="L378" s="242"/>
      <c r="M378" s="242"/>
      <c r="N378" s="242"/>
      <c r="O378" s="242"/>
      <c r="S378" s="242"/>
      <c r="T378" s="242"/>
      <c r="U378" s="242"/>
      <c r="V378" s="242"/>
      <c r="W378" s="242"/>
      <c r="X378" s="242"/>
      <c r="Y378" s="242"/>
      <c r="Z378" s="242"/>
      <c r="AA378" s="242"/>
      <c r="AB378" s="242"/>
      <c r="AC378" s="242"/>
      <c r="AD378" s="242"/>
      <c r="AE378" s="242"/>
      <c r="AF378" s="242"/>
      <c r="AG378" s="242"/>
    </row>
    <row r="379" spans="1:33" ht="12" customHeight="1">
      <c r="A379" s="242"/>
      <c r="B379" s="242"/>
      <c r="C379" s="242"/>
      <c r="D379" s="242"/>
      <c r="E379" s="242"/>
      <c r="F379" s="242"/>
      <c r="G379" s="447"/>
      <c r="H379" s="242"/>
      <c r="I379" s="447"/>
      <c r="J379" s="242"/>
      <c r="K379" s="242"/>
      <c r="L379" s="242"/>
      <c r="M379" s="242"/>
      <c r="N379" s="242"/>
      <c r="O379" s="242"/>
      <c r="S379" s="242"/>
      <c r="T379" s="242"/>
      <c r="U379" s="242"/>
      <c r="V379" s="242"/>
      <c r="W379" s="242"/>
      <c r="X379" s="242"/>
      <c r="Y379" s="242"/>
      <c r="Z379" s="242"/>
      <c r="AA379" s="242"/>
      <c r="AB379" s="242"/>
      <c r="AC379" s="242"/>
      <c r="AD379" s="242"/>
      <c r="AE379" s="242"/>
      <c r="AF379" s="242"/>
      <c r="AG379" s="242"/>
    </row>
    <row r="380" spans="1:33" ht="12" customHeight="1">
      <c r="A380" s="242"/>
      <c r="B380" s="242"/>
      <c r="C380" s="242"/>
      <c r="D380" s="242"/>
      <c r="E380" s="242"/>
      <c r="F380" s="242"/>
      <c r="G380" s="447"/>
      <c r="H380" s="242"/>
      <c r="I380" s="447"/>
      <c r="J380" s="242"/>
      <c r="K380" s="242"/>
      <c r="L380" s="242"/>
      <c r="M380" s="242"/>
      <c r="N380" s="242"/>
      <c r="O380" s="242"/>
      <c r="S380" s="242"/>
      <c r="T380" s="242"/>
      <c r="U380" s="242"/>
      <c r="V380" s="242"/>
      <c r="W380" s="242"/>
      <c r="X380" s="242"/>
      <c r="Y380" s="242"/>
      <c r="Z380" s="242"/>
      <c r="AA380" s="242"/>
      <c r="AB380" s="242"/>
      <c r="AC380" s="242"/>
      <c r="AD380" s="242"/>
      <c r="AE380" s="242"/>
      <c r="AF380" s="242"/>
      <c r="AG380" s="242"/>
    </row>
    <row r="381" spans="1:33" ht="12" customHeight="1">
      <c r="A381" s="242"/>
      <c r="B381" s="242"/>
      <c r="C381" s="242"/>
      <c r="D381" s="242"/>
      <c r="E381" s="242"/>
      <c r="F381" s="242"/>
      <c r="G381" s="447"/>
      <c r="H381" s="242"/>
      <c r="I381" s="447"/>
      <c r="J381" s="242"/>
      <c r="K381" s="242"/>
      <c r="L381" s="242"/>
      <c r="M381" s="242"/>
      <c r="N381" s="242"/>
      <c r="O381" s="242"/>
      <c r="S381" s="242"/>
      <c r="T381" s="242"/>
      <c r="U381" s="242"/>
      <c r="V381" s="242"/>
      <c r="W381" s="242"/>
      <c r="X381" s="242"/>
      <c r="Y381" s="242"/>
      <c r="Z381" s="242"/>
      <c r="AA381" s="242"/>
      <c r="AB381" s="242"/>
      <c r="AC381" s="242"/>
      <c r="AD381" s="242"/>
      <c r="AE381" s="242"/>
      <c r="AF381" s="242"/>
      <c r="AG381" s="242"/>
    </row>
    <row r="382" spans="1:33" ht="12" customHeight="1">
      <c r="A382" s="242"/>
      <c r="B382" s="242"/>
      <c r="C382" s="242"/>
      <c r="D382" s="242"/>
      <c r="E382" s="242"/>
      <c r="F382" s="242"/>
      <c r="G382" s="447"/>
      <c r="H382" s="242"/>
      <c r="I382" s="447"/>
      <c r="J382" s="242"/>
      <c r="K382" s="242"/>
      <c r="L382" s="242"/>
      <c r="M382" s="242"/>
      <c r="N382" s="242"/>
      <c r="O382" s="242"/>
      <c r="S382" s="242"/>
      <c r="T382" s="242"/>
      <c r="U382" s="242"/>
      <c r="V382" s="242"/>
      <c r="W382" s="242"/>
      <c r="X382" s="242"/>
      <c r="Y382" s="242"/>
      <c r="Z382" s="242"/>
      <c r="AA382" s="242"/>
      <c r="AB382" s="242"/>
      <c r="AC382" s="242"/>
      <c r="AD382" s="242"/>
      <c r="AE382" s="242"/>
      <c r="AF382" s="242"/>
      <c r="AG382" s="242"/>
    </row>
    <row r="383" spans="1:33" ht="12" customHeight="1">
      <c r="A383" s="242"/>
      <c r="B383" s="242"/>
      <c r="C383" s="242"/>
      <c r="D383" s="242"/>
      <c r="E383" s="242"/>
      <c r="F383" s="242"/>
      <c r="G383" s="447"/>
      <c r="H383" s="242"/>
      <c r="I383" s="447"/>
      <c r="J383" s="242"/>
      <c r="K383" s="242"/>
      <c r="L383" s="242"/>
      <c r="M383" s="242"/>
      <c r="N383" s="242"/>
      <c r="O383" s="242"/>
      <c r="S383" s="242"/>
      <c r="T383" s="242"/>
      <c r="U383" s="242"/>
      <c r="V383" s="242"/>
      <c r="W383" s="242"/>
      <c r="X383" s="242"/>
      <c r="Y383" s="242"/>
      <c r="Z383" s="242"/>
      <c r="AA383" s="242"/>
      <c r="AB383" s="242"/>
      <c r="AC383" s="242"/>
      <c r="AD383" s="242"/>
      <c r="AE383" s="242"/>
      <c r="AF383" s="242"/>
      <c r="AG383" s="242"/>
    </row>
    <row r="384" spans="1:33" ht="12" customHeight="1">
      <c r="A384" s="242"/>
      <c r="B384" s="242"/>
      <c r="C384" s="242"/>
      <c r="D384" s="242"/>
      <c r="E384" s="242"/>
      <c r="F384" s="242"/>
      <c r="G384" s="447"/>
      <c r="H384" s="242"/>
      <c r="I384" s="447"/>
      <c r="J384" s="242"/>
      <c r="K384" s="242"/>
      <c r="L384" s="242"/>
      <c r="M384" s="242"/>
      <c r="N384" s="242"/>
      <c r="O384" s="242"/>
      <c r="S384" s="242"/>
      <c r="T384" s="242"/>
      <c r="U384" s="242"/>
      <c r="V384" s="242"/>
      <c r="W384" s="242"/>
      <c r="X384" s="242"/>
      <c r="Y384" s="242"/>
      <c r="Z384" s="242"/>
      <c r="AA384" s="242"/>
      <c r="AB384" s="242"/>
      <c r="AC384" s="242"/>
      <c r="AD384" s="242"/>
      <c r="AE384" s="242"/>
      <c r="AF384" s="242"/>
      <c r="AG384" s="242"/>
    </row>
    <row r="385" spans="1:33" ht="12" customHeight="1">
      <c r="A385" s="242"/>
      <c r="B385" s="242"/>
      <c r="C385" s="242"/>
      <c r="D385" s="242"/>
      <c r="E385" s="242"/>
      <c r="F385" s="242"/>
      <c r="G385" s="447"/>
      <c r="H385" s="242"/>
      <c r="I385" s="447"/>
      <c r="J385" s="242"/>
      <c r="K385" s="242"/>
      <c r="L385" s="242"/>
      <c r="M385" s="242"/>
      <c r="N385" s="242"/>
      <c r="O385" s="242"/>
      <c r="S385" s="242"/>
      <c r="T385" s="242"/>
      <c r="U385" s="242"/>
      <c r="V385" s="242"/>
      <c r="W385" s="242"/>
      <c r="X385" s="242"/>
      <c r="Y385" s="242"/>
      <c r="Z385" s="242"/>
      <c r="AA385" s="242"/>
      <c r="AB385" s="242"/>
      <c r="AC385" s="242"/>
      <c r="AD385" s="242"/>
      <c r="AE385" s="242"/>
      <c r="AF385" s="242"/>
      <c r="AG385" s="242"/>
    </row>
    <row r="386" spans="1:33" ht="12" customHeight="1">
      <c r="A386" s="242"/>
      <c r="B386" s="242"/>
      <c r="C386" s="242"/>
      <c r="D386" s="242"/>
      <c r="E386" s="242"/>
      <c r="F386" s="242"/>
      <c r="G386" s="447"/>
      <c r="H386" s="242"/>
      <c r="I386" s="447"/>
      <c r="J386" s="242"/>
      <c r="K386" s="242"/>
      <c r="L386" s="242"/>
      <c r="M386" s="242"/>
      <c r="N386" s="242"/>
      <c r="O386" s="242"/>
      <c r="S386" s="242"/>
      <c r="T386" s="242"/>
      <c r="U386" s="242"/>
      <c r="V386" s="242"/>
      <c r="W386" s="242"/>
      <c r="X386" s="242"/>
      <c r="Y386" s="242"/>
      <c r="Z386" s="242"/>
      <c r="AA386" s="242"/>
      <c r="AB386" s="242"/>
      <c r="AC386" s="242"/>
      <c r="AD386" s="242"/>
      <c r="AE386" s="242"/>
      <c r="AF386" s="242"/>
      <c r="AG386" s="242"/>
    </row>
    <row r="387" spans="1:33" ht="12" customHeight="1">
      <c r="A387" s="242"/>
      <c r="B387" s="242"/>
      <c r="C387" s="242"/>
      <c r="D387" s="242"/>
      <c r="E387" s="242"/>
      <c r="F387" s="242"/>
      <c r="G387" s="447"/>
      <c r="H387" s="242"/>
      <c r="I387" s="447"/>
      <c r="J387" s="242"/>
      <c r="K387" s="242"/>
      <c r="L387" s="242"/>
      <c r="M387" s="242"/>
      <c r="N387" s="242"/>
      <c r="O387" s="242"/>
      <c r="S387" s="242"/>
      <c r="T387" s="242"/>
      <c r="U387" s="242"/>
      <c r="V387" s="242"/>
      <c r="W387" s="242"/>
      <c r="X387" s="242"/>
      <c r="Y387" s="242"/>
      <c r="Z387" s="242"/>
      <c r="AA387" s="242"/>
      <c r="AB387" s="242"/>
      <c r="AC387" s="242"/>
      <c r="AD387" s="242"/>
      <c r="AE387" s="242"/>
      <c r="AF387" s="242"/>
      <c r="AG387" s="242"/>
    </row>
    <row r="388" spans="1:33" ht="12" customHeight="1">
      <c r="A388" s="242"/>
      <c r="B388" s="242"/>
      <c r="C388" s="242"/>
      <c r="D388" s="242"/>
      <c r="E388" s="242"/>
      <c r="F388" s="242"/>
      <c r="G388" s="447"/>
      <c r="H388" s="242"/>
      <c r="I388" s="447"/>
      <c r="J388" s="242"/>
      <c r="K388" s="242"/>
      <c r="L388" s="242"/>
      <c r="M388" s="242"/>
      <c r="N388" s="242"/>
      <c r="O388" s="242"/>
      <c r="S388" s="242"/>
      <c r="T388" s="242"/>
      <c r="U388" s="242"/>
      <c r="V388" s="242"/>
      <c r="W388" s="242"/>
      <c r="X388" s="242"/>
      <c r="Y388" s="242"/>
      <c r="Z388" s="242"/>
      <c r="AA388" s="242"/>
      <c r="AB388" s="242"/>
      <c r="AC388" s="242"/>
      <c r="AD388" s="242"/>
      <c r="AE388" s="242"/>
      <c r="AF388" s="242"/>
      <c r="AG388" s="242"/>
    </row>
    <row r="389" spans="1:33" ht="12" customHeight="1">
      <c r="A389" s="242"/>
      <c r="B389" s="242"/>
      <c r="C389" s="242"/>
      <c r="D389" s="242"/>
      <c r="E389" s="242"/>
      <c r="F389" s="242"/>
      <c r="G389" s="447"/>
      <c r="H389" s="242"/>
      <c r="I389" s="447"/>
      <c r="J389" s="242"/>
      <c r="K389" s="242"/>
      <c r="L389" s="242"/>
      <c r="M389" s="242"/>
      <c r="N389" s="242"/>
      <c r="O389" s="242"/>
      <c r="S389" s="242"/>
      <c r="T389" s="242"/>
      <c r="U389" s="242"/>
      <c r="V389" s="242"/>
      <c r="W389" s="242"/>
      <c r="X389" s="242"/>
      <c r="Y389" s="242"/>
      <c r="Z389" s="242"/>
      <c r="AA389" s="242"/>
      <c r="AB389" s="242"/>
      <c r="AC389" s="242"/>
      <c r="AD389" s="242"/>
      <c r="AE389" s="242"/>
      <c r="AF389" s="242"/>
      <c r="AG389" s="242"/>
    </row>
    <row r="390" spans="1:33" ht="12" customHeight="1">
      <c r="A390" s="242"/>
      <c r="B390" s="242"/>
      <c r="C390" s="242"/>
      <c r="D390" s="242"/>
      <c r="E390" s="242"/>
      <c r="F390" s="242"/>
      <c r="G390" s="447"/>
      <c r="H390" s="242"/>
      <c r="I390" s="447"/>
      <c r="J390" s="242"/>
      <c r="K390" s="242"/>
      <c r="L390" s="242"/>
      <c r="M390" s="242"/>
      <c r="N390" s="242"/>
      <c r="O390" s="242"/>
      <c r="S390" s="242"/>
      <c r="T390" s="242"/>
      <c r="U390" s="242"/>
      <c r="V390" s="242"/>
      <c r="W390" s="242"/>
      <c r="X390" s="242"/>
      <c r="Y390" s="242"/>
      <c r="Z390" s="242"/>
      <c r="AA390" s="242"/>
      <c r="AB390" s="242"/>
      <c r="AC390" s="242"/>
      <c r="AD390" s="242"/>
      <c r="AE390" s="242"/>
      <c r="AF390" s="242"/>
      <c r="AG390" s="242"/>
    </row>
    <row r="391" spans="1:33" ht="12" customHeight="1">
      <c r="A391" s="242"/>
      <c r="B391" s="242"/>
      <c r="C391" s="242"/>
      <c r="D391" s="242"/>
      <c r="E391" s="242"/>
      <c r="F391" s="242"/>
      <c r="G391" s="447"/>
      <c r="H391" s="242"/>
      <c r="I391" s="447"/>
      <c r="J391" s="242"/>
      <c r="K391" s="242"/>
      <c r="L391" s="242"/>
      <c r="M391" s="242"/>
      <c r="N391" s="242"/>
      <c r="O391" s="242"/>
      <c r="S391" s="242"/>
      <c r="T391" s="242"/>
      <c r="U391" s="242"/>
      <c r="V391" s="242"/>
      <c r="W391" s="242"/>
      <c r="X391" s="242"/>
      <c r="Y391" s="242"/>
      <c r="Z391" s="242"/>
      <c r="AA391" s="242"/>
      <c r="AB391" s="242"/>
      <c r="AC391" s="242"/>
      <c r="AD391" s="242"/>
      <c r="AE391" s="242"/>
      <c r="AF391" s="242"/>
      <c r="AG391" s="242"/>
    </row>
    <row r="392" spans="1:33" ht="12" customHeight="1">
      <c r="A392" s="242"/>
      <c r="B392" s="242"/>
      <c r="C392" s="242"/>
      <c r="D392" s="242"/>
      <c r="E392" s="242"/>
      <c r="F392" s="242"/>
      <c r="G392" s="447"/>
      <c r="H392" s="242"/>
      <c r="I392" s="447"/>
      <c r="J392" s="242"/>
      <c r="K392" s="242"/>
      <c r="L392" s="242"/>
      <c r="M392" s="242"/>
      <c r="N392" s="242"/>
      <c r="O392" s="242"/>
      <c r="S392" s="242"/>
      <c r="T392" s="242"/>
      <c r="U392" s="242"/>
      <c r="V392" s="242"/>
      <c r="W392" s="242"/>
      <c r="X392" s="242"/>
      <c r="Y392" s="242"/>
      <c r="Z392" s="242"/>
      <c r="AA392" s="242"/>
      <c r="AB392" s="242"/>
      <c r="AC392" s="242"/>
      <c r="AD392" s="242"/>
      <c r="AE392" s="242"/>
      <c r="AF392" s="242"/>
      <c r="AG392" s="242"/>
    </row>
    <row r="393" spans="1:33" ht="12" customHeight="1">
      <c r="A393" s="242"/>
      <c r="B393" s="242"/>
      <c r="C393" s="242"/>
      <c r="D393" s="242"/>
      <c r="E393" s="242"/>
      <c r="F393" s="242"/>
      <c r="G393" s="447"/>
      <c r="H393" s="242"/>
      <c r="I393" s="447"/>
      <c r="J393" s="242"/>
      <c r="K393" s="242"/>
      <c r="L393" s="242"/>
      <c r="M393" s="242"/>
      <c r="N393" s="242"/>
      <c r="O393" s="242"/>
      <c r="S393" s="242"/>
      <c r="T393" s="242"/>
      <c r="U393" s="242"/>
      <c r="V393" s="242"/>
      <c r="W393" s="242"/>
      <c r="X393" s="242"/>
      <c r="Y393" s="242"/>
      <c r="Z393" s="242"/>
      <c r="AA393" s="242"/>
      <c r="AB393" s="242"/>
      <c r="AC393" s="242"/>
      <c r="AD393" s="242"/>
      <c r="AE393" s="242"/>
      <c r="AF393" s="242"/>
      <c r="AG393" s="242"/>
    </row>
    <row r="394" spans="1:33" ht="12" customHeight="1">
      <c r="A394" s="242"/>
      <c r="B394" s="242"/>
      <c r="C394" s="242"/>
      <c r="D394" s="242"/>
      <c r="E394" s="242"/>
      <c r="F394" s="242"/>
      <c r="G394" s="447"/>
      <c r="H394" s="242"/>
      <c r="I394" s="447"/>
      <c r="J394" s="242"/>
      <c r="K394" s="242"/>
      <c r="L394" s="242"/>
      <c r="M394" s="242"/>
      <c r="N394" s="242"/>
      <c r="O394" s="242"/>
      <c r="S394" s="242"/>
      <c r="T394" s="242"/>
      <c r="U394" s="242"/>
      <c r="V394" s="242"/>
      <c r="W394" s="242"/>
      <c r="X394" s="242"/>
      <c r="Y394" s="242"/>
      <c r="Z394" s="242"/>
      <c r="AA394" s="242"/>
      <c r="AB394" s="242"/>
      <c r="AC394" s="242"/>
      <c r="AD394" s="242"/>
      <c r="AE394" s="242"/>
      <c r="AF394" s="242"/>
      <c r="AG394" s="242"/>
    </row>
    <row r="395" spans="1:33" ht="12" customHeight="1">
      <c r="A395" s="242"/>
      <c r="B395" s="242"/>
      <c r="C395" s="242"/>
      <c r="D395" s="242"/>
      <c r="E395" s="242"/>
      <c r="F395" s="242"/>
      <c r="G395" s="447"/>
      <c r="H395" s="242"/>
      <c r="I395" s="447"/>
      <c r="J395" s="242"/>
      <c r="K395" s="242"/>
      <c r="L395" s="242"/>
      <c r="M395" s="242"/>
      <c r="N395" s="242"/>
      <c r="O395" s="242"/>
      <c r="S395" s="242"/>
      <c r="T395" s="242"/>
      <c r="U395" s="242"/>
      <c r="V395" s="242"/>
      <c r="W395" s="242"/>
      <c r="X395" s="242"/>
      <c r="Y395" s="242"/>
      <c r="Z395" s="242"/>
      <c r="AA395" s="242"/>
      <c r="AB395" s="242"/>
      <c r="AC395" s="242"/>
      <c r="AD395" s="242"/>
      <c r="AE395" s="242"/>
      <c r="AF395" s="242"/>
      <c r="AG395" s="242"/>
    </row>
    <row r="396" spans="1:33" ht="12" customHeight="1">
      <c r="A396" s="242"/>
      <c r="B396" s="242"/>
      <c r="C396" s="242"/>
      <c r="D396" s="242"/>
      <c r="E396" s="242"/>
      <c r="F396" s="242"/>
      <c r="G396" s="447"/>
      <c r="H396" s="242"/>
      <c r="I396" s="447"/>
      <c r="J396" s="242"/>
      <c r="K396" s="242"/>
      <c r="L396" s="242"/>
      <c r="M396" s="242"/>
      <c r="N396" s="242"/>
      <c r="O396" s="242"/>
      <c r="S396" s="242"/>
      <c r="T396" s="242"/>
      <c r="U396" s="242"/>
      <c r="V396" s="242"/>
      <c r="W396" s="242"/>
      <c r="X396" s="242"/>
      <c r="Y396" s="242"/>
      <c r="Z396" s="242"/>
      <c r="AA396" s="242"/>
      <c r="AB396" s="242"/>
      <c r="AC396" s="242"/>
      <c r="AD396" s="242"/>
      <c r="AE396" s="242"/>
      <c r="AF396" s="242"/>
      <c r="AG396" s="242"/>
    </row>
    <row r="397" spans="1:33" ht="12" customHeight="1">
      <c r="A397" s="242"/>
      <c r="B397" s="242"/>
      <c r="C397" s="242"/>
      <c r="D397" s="242"/>
      <c r="E397" s="242"/>
      <c r="F397" s="242"/>
      <c r="G397" s="447"/>
      <c r="H397" s="242"/>
      <c r="I397" s="447"/>
      <c r="J397" s="242"/>
      <c r="K397" s="242"/>
      <c r="L397" s="242"/>
      <c r="M397" s="242"/>
      <c r="N397" s="242"/>
      <c r="O397" s="242"/>
      <c r="S397" s="242"/>
      <c r="T397" s="242"/>
      <c r="U397" s="242"/>
      <c r="V397" s="242"/>
      <c r="W397" s="242"/>
      <c r="X397" s="242"/>
      <c r="Y397" s="242"/>
      <c r="Z397" s="242"/>
      <c r="AA397" s="242"/>
      <c r="AB397" s="242"/>
      <c r="AC397" s="242"/>
      <c r="AD397" s="242"/>
      <c r="AE397" s="242"/>
      <c r="AF397" s="242"/>
      <c r="AG397" s="242"/>
    </row>
    <row r="398" spans="1:33" ht="12" customHeight="1">
      <c r="A398" s="242"/>
      <c r="B398" s="242"/>
      <c r="C398" s="242"/>
      <c r="D398" s="242"/>
      <c r="E398" s="242"/>
      <c r="F398" s="242"/>
      <c r="G398" s="447"/>
      <c r="H398" s="242"/>
      <c r="I398" s="447"/>
      <c r="J398" s="242"/>
      <c r="K398" s="242"/>
      <c r="L398" s="242"/>
      <c r="M398" s="242"/>
      <c r="N398" s="242"/>
      <c r="O398" s="242"/>
      <c r="S398" s="242"/>
      <c r="T398" s="242"/>
      <c r="U398" s="242"/>
      <c r="V398" s="242"/>
      <c r="W398" s="242"/>
      <c r="X398" s="242"/>
      <c r="Y398" s="242"/>
      <c r="Z398" s="242"/>
      <c r="AA398" s="242"/>
      <c r="AB398" s="242"/>
      <c r="AC398" s="242"/>
      <c r="AD398" s="242"/>
      <c r="AE398" s="242"/>
      <c r="AF398" s="242"/>
      <c r="AG398" s="242"/>
    </row>
    <row r="399" spans="1:33" ht="12" customHeight="1">
      <c r="A399" s="242"/>
      <c r="B399" s="242"/>
      <c r="C399" s="242"/>
      <c r="D399" s="242"/>
      <c r="E399" s="242"/>
      <c r="F399" s="242"/>
      <c r="G399" s="447"/>
      <c r="H399" s="242"/>
      <c r="I399" s="447"/>
      <c r="J399" s="242"/>
      <c r="K399" s="242"/>
      <c r="L399" s="242"/>
      <c r="M399" s="242"/>
      <c r="N399" s="242"/>
      <c r="O399" s="242"/>
      <c r="S399" s="242"/>
      <c r="T399" s="242"/>
      <c r="U399" s="242"/>
      <c r="V399" s="242"/>
      <c r="W399" s="242"/>
      <c r="X399" s="242"/>
      <c r="Y399" s="242"/>
      <c r="Z399" s="242"/>
      <c r="AA399" s="242"/>
      <c r="AB399" s="242"/>
      <c r="AC399" s="242"/>
      <c r="AD399" s="242"/>
      <c r="AE399" s="242"/>
      <c r="AF399" s="242"/>
      <c r="AG399" s="242"/>
    </row>
    <row r="400" spans="1:33" ht="12" customHeight="1">
      <c r="A400" s="242"/>
      <c r="B400" s="242"/>
      <c r="C400" s="242"/>
      <c r="D400" s="242"/>
      <c r="E400" s="242"/>
      <c r="F400" s="242"/>
      <c r="G400" s="447"/>
      <c r="H400" s="242"/>
      <c r="I400" s="447"/>
      <c r="J400" s="242"/>
      <c r="K400" s="242"/>
      <c r="L400" s="242"/>
      <c r="M400" s="242"/>
      <c r="N400" s="242"/>
      <c r="O400" s="242"/>
      <c r="S400" s="242"/>
      <c r="T400" s="242"/>
      <c r="U400" s="242"/>
      <c r="V400" s="242"/>
      <c r="W400" s="242"/>
      <c r="X400" s="242"/>
      <c r="Y400" s="242"/>
      <c r="Z400" s="242"/>
      <c r="AA400" s="242"/>
      <c r="AB400" s="242"/>
      <c r="AC400" s="242"/>
      <c r="AD400" s="242"/>
      <c r="AE400" s="242"/>
      <c r="AF400" s="242"/>
      <c r="AG400" s="242"/>
    </row>
    <row r="401" spans="1:33" ht="12" customHeight="1">
      <c r="A401" s="242"/>
      <c r="B401" s="242"/>
      <c r="C401" s="242"/>
      <c r="D401" s="242"/>
      <c r="E401" s="242"/>
      <c r="F401" s="242"/>
      <c r="G401" s="447"/>
      <c r="H401" s="242"/>
      <c r="I401" s="447"/>
      <c r="J401" s="242"/>
      <c r="K401" s="242"/>
      <c r="L401" s="242"/>
      <c r="M401" s="242"/>
      <c r="N401" s="242"/>
      <c r="O401" s="242"/>
      <c r="S401" s="242"/>
      <c r="T401" s="242"/>
      <c r="U401" s="242"/>
      <c r="V401" s="242"/>
      <c r="W401" s="242"/>
      <c r="X401" s="242"/>
      <c r="Y401" s="242"/>
      <c r="Z401" s="242"/>
      <c r="AA401" s="242"/>
      <c r="AB401" s="242"/>
      <c r="AC401" s="242"/>
      <c r="AD401" s="242"/>
      <c r="AE401" s="242"/>
      <c r="AF401" s="242"/>
      <c r="AG401" s="242"/>
    </row>
    <row r="402" spans="1:33" ht="12" customHeight="1">
      <c r="A402" s="242"/>
      <c r="B402" s="242"/>
      <c r="C402" s="242"/>
      <c r="D402" s="242"/>
      <c r="E402" s="242"/>
      <c r="F402" s="242"/>
      <c r="G402" s="447"/>
      <c r="H402" s="242"/>
      <c r="I402" s="447"/>
      <c r="J402" s="242"/>
      <c r="K402" s="242"/>
      <c r="L402" s="242"/>
      <c r="M402" s="242"/>
      <c r="N402" s="242"/>
      <c r="O402" s="242"/>
      <c r="S402" s="242"/>
      <c r="T402" s="242"/>
      <c r="U402" s="242"/>
      <c r="V402" s="242"/>
      <c r="W402" s="242"/>
      <c r="X402" s="242"/>
      <c r="Y402" s="242"/>
      <c r="Z402" s="242"/>
      <c r="AA402" s="242"/>
      <c r="AB402" s="242"/>
      <c r="AC402" s="242"/>
      <c r="AD402" s="242"/>
      <c r="AE402" s="242"/>
      <c r="AF402" s="242"/>
      <c r="AG402" s="242"/>
    </row>
    <row r="403" spans="1:33" ht="12" customHeight="1">
      <c r="A403" s="242"/>
      <c r="B403" s="242"/>
      <c r="C403" s="242"/>
      <c r="D403" s="242"/>
      <c r="E403" s="242"/>
      <c r="F403" s="242"/>
      <c r="G403" s="447"/>
      <c r="H403" s="242"/>
      <c r="I403" s="447"/>
      <c r="J403" s="242"/>
      <c r="K403" s="242"/>
      <c r="L403" s="242"/>
      <c r="M403" s="242"/>
      <c r="N403" s="242"/>
      <c r="O403" s="242"/>
      <c r="S403" s="242"/>
      <c r="T403" s="242"/>
      <c r="U403" s="242"/>
      <c r="V403" s="242"/>
      <c r="W403" s="242"/>
      <c r="X403" s="242"/>
      <c r="Y403" s="242"/>
      <c r="Z403" s="242"/>
      <c r="AA403" s="242"/>
      <c r="AB403" s="242"/>
      <c r="AC403" s="242"/>
      <c r="AD403" s="242"/>
      <c r="AE403" s="242"/>
      <c r="AF403" s="242"/>
      <c r="AG403" s="242"/>
    </row>
    <row r="404" spans="1:33" ht="12" customHeight="1">
      <c r="A404" s="242"/>
      <c r="B404" s="242"/>
      <c r="C404" s="242"/>
      <c r="D404" s="242"/>
      <c r="E404" s="242"/>
      <c r="F404" s="242"/>
      <c r="G404" s="447"/>
      <c r="H404" s="242"/>
      <c r="I404" s="447"/>
      <c r="J404" s="242"/>
      <c r="K404" s="242"/>
      <c r="L404" s="242"/>
      <c r="M404" s="242"/>
      <c r="N404" s="242"/>
      <c r="O404" s="242"/>
      <c r="S404" s="242"/>
      <c r="T404" s="242"/>
      <c r="U404" s="242"/>
      <c r="V404" s="242"/>
      <c r="W404" s="242"/>
      <c r="X404" s="242"/>
      <c r="Y404" s="242"/>
      <c r="Z404" s="242"/>
      <c r="AA404" s="242"/>
      <c r="AB404" s="242"/>
      <c r="AC404" s="242"/>
      <c r="AD404" s="242"/>
      <c r="AE404" s="242"/>
      <c r="AF404" s="242"/>
      <c r="AG404" s="242"/>
    </row>
    <row r="405" spans="1:33" ht="12" customHeight="1">
      <c r="A405" s="242"/>
      <c r="B405" s="242"/>
      <c r="C405" s="242"/>
      <c r="D405" s="242"/>
      <c r="E405" s="242"/>
      <c r="F405" s="242"/>
      <c r="G405" s="447"/>
      <c r="H405" s="242"/>
      <c r="I405" s="447"/>
      <c r="J405" s="242"/>
      <c r="K405" s="242"/>
      <c r="L405" s="242"/>
      <c r="M405" s="242"/>
      <c r="N405" s="242"/>
      <c r="O405" s="242"/>
      <c r="S405" s="242"/>
      <c r="T405" s="242"/>
      <c r="U405" s="242"/>
      <c r="V405" s="242"/>
      <c r="W405" s="242"/>
      <c r="X405" s="242"/>
      <c r="Y405" s="242"/>
      <c r="Z405" s="242"/>
      <c r="AA405" s="242"/>
      <c r="AB405" s="242"/>
      <c r="AC405" s="242"/>
      <c r="AD405" s="242"/>
      <c r="AE405" s="242"/>
      <c r="AF405" s="242"/>
      <c r="AG405" s="242"/>
    </row>
    <row r="406" spans="1:33" ht="12" customHeight="1">
      <c r="A406" s="242"/>
      <c r="B406" s="242"/>
      <c r="C406" s="242"/>
      <c r="D406" s="242"/>
      <c r="E406" s="242"/>
      <c r="F406" s="242"/>
      <c r="G406" s="447"/>
      <c r="H406" s="242"/>
      <c r="I406" s="447"/>
      <c r="J406" s="242"/>
      <c r="K406" s="242"/>
      <c r="L406" s="242"/>
      <c r="M406" s="242"/>
      <c r="N406" s="242"/>
      <c r="O406" s="242"/>
      <c r="S406" s="242"/>
      <c r="T406" s="242"/>
      <c r="U406" s="242"/>
      <c r="V406" s="242"/>
      <c r="W406" s="242"/>
      <c r="X406" s="242"/>
      <c r="Y406" s="242"/>
      <c r="Z406" s="242"/>
      <c r="AA406" s="242"/>
      <c r="AB406" s="242"/>
      <c r="AC406" s="242"/>
      <c r="AD406" s="242"/>
      <c r="AE406" s="242"/>
      <c r="AF406" s="242"/>
      <c r="AG406" s="242"/>
    </row>
    <row r="407" spans="1:33" ht="12" customHeight="1">
      <c r="A407" s="242"/>
      <c r="B407" s="242"/>
      <c r="C407" s="242"/>
      <c r="D407" s="242"/>
      <c r="E407" s="242"/>
      <c r="F407" s="242"/>
      <c r="G407" s="447"/>
      <c r="H407" s="242"/>
      <c r="I407" s="447"/>
      <c r="J407" s="242"/>
      <c r="K407" s="242"/>
      <c r="L407" s="242"/>
      <c r="M407" s="242"/>
      <c r="N407" s="242"/>
      <c r="O407" s="242"/>
      <c r="S407" s="242"/>
      <c r="T407" s="242"/>
      <c r="U407" s="242"/>
      <c r="V407" s="242"/>
      <c r="W407" s="242"/>
      <c r="X407" s="242"/>
      <c r="Y407" s="242"/>
      <c r="Z407" s="242"/>
      <c r="AA407" s="242"/>
      <c r="AB407" s="242"/>
      <c r="AC407" s="242"/>
      <c r="AD407" s="242"/>
      <c r="AE407" s="242"/>
      <c r="AF407" s="242"/>
      <c r="AG407" s="242"/>
    </row>
    <row r="408" spans="1:33" ht="12" customHeight="1">
      <c r="A408" s="242"/>
      <c r="B408" s="242"/>
      <c r="C408" s="242"/>
      <c r="D408" s="242"/>
      <c r="E408" s="242"/>
      <c r="F408" s="242"/>
      <c r="G408" s="447"/>
      <c r="H408" s="242"/>
      <c r="I408" s="447"/>
      <c r="J408" s="242"/>
      <c r="K408" s="242"/>
      <c r="L408" s="242"/>
      <c r="M408" s="242"/>
      <c r="N408" s="242"/>
      <c r="O408" s="242"/>
      <c r="S408" s="242"/>
      <c r="T408" s="242"/>
      <c r="U408" s="242"/>
      <c r="V408" s="242"/>
      <c r="W408" s="242"/>
      <c r="X408" s="242"/>
      <c r="Y408" s="242"/>
      <c r="Z408" s="242"/>
      <c r="AA408" s="242"/>
      <c r="AB408" s="242"/>
      <c r="AC408" s="242"/>
      <c r="AD408" s="242"/>
      <c r="AE408" s="242"/>
      <c r="AF408" s="242"/>
      <c r="AG408" s="242"/>
    </row>
    <row r="409" spans="1:33" ht="12" customHeight="1">
      <c r="A409" s="242"/>
      <c r="B409" s="242"/>
      <c r="C409" s="242"/>
      <c r="D409" s="242"/>
      <c r="E409" s="242"/>
      <c r="F409" s="242"/>
      <c r="G409" s="447"/>
      <c r="H409" s="242"/>
      <c r="I409" s="447"/>
      <c r="J409" s="242"/>
      <c r="K409" s="242"/>
      <c r="L409" s="242"/>
      <c r="M409" s="242"/>
      <c r="N409" s="242"/>
      <c r="O409" s="242"/>
      <c r="S409" s="242"/>
      <c r="T409" s="242"/>
      <c r="U409" s="242"/>
      <c r="V409" s="242"/>
      <c r="W409" s="242"/>
      <c r="X409" s="242"/>
      <c r="Y409" s="242"/>
      <c r="Z409" s="242"/>
      <c r="AA409" s="242"/>
      <c r="AB409" s="242"/>
      <c r="AC409" s="242"/>
      <c r="AD409" s="242"/>
      <c r="AE409" s="242"/>
      <c r="AF409" s="242"/>
      <c r="AG409" s="242"/>
    </row>
    <row r="410" spans="1:33" ht="12" customHeight="1">
      <c r="A410" s="242"/>
      <c r="B410" s="242"/>
      <c r="C410" s="242"/>
      <c r="D410" s="242"/>
      <c r="E410" s="242"/>
      <c r="F410" s="242"/>
      <c r="G410" s="447"/>
      <c r="H410" s="242"/>
      <c r="I410" s="447"/>
      <c r="J410" s="242"/>
      <c r="K410" s="242"/>
      <c r="L410" s="242"/>
      <c r="M410" s="242"/>
      <c r="N410" s="242"/>
      <c r="O410" s="242"/>
      <c r="S410" s="242"/>
      <c r="T410" s="242"/>
      <c r="U410" s="242"/>
      <c r="V410" s="242"/>
      <c r="W410" s="242"/>
      <c r="X410" s="242"/>
      <c r="Y410" s="242"/>
      <c r="Z410" s="242"/>
      <c r="AA410" s="242"/>
      <c r="AB410" s="242"/>
      <c r="AC410" s="242"/>
      <c r="AD410" s="242"/>
      <c r="AE410" s="242"/>
      <c r="AF410" s="242"/>
      <c r="AG410" s="242"/>
    </row>
    <row r="411" spans="1:33" ht="12" customHeight="1">
      <c r="A411" s="242"/>
      <c r="B411" s="242"/>
      <c r="C411" s="242"/>
      <c r="D411" s="242"/>
      <c r="E411" s="242"/>
      <c r="F411" s="242"/>
      <c r="G411" s="447"/>
      <c r="H411" s="242"/>
      <c r="I411" s="447"/>
      <c r="J411" s="242"/>
      <c r="K411" s="242"/>
      <c r="L411" s="242"/>
      <c r="M411" s="242"/>
      <c r="N411" s="242"/>
      <c r="O411" s="242"/>
      <c r="S411" s="242"/>
      <c r="T411" s="242"/>
      <c r="U411" s="242"/>
      <c r="V411" s="242"/>
      <c r="W411" s="242"/>
      <c r="X411" s="242"/>
      <c r="Y411" s="242"/>
      <c r="Z411" s="242"/>
      <c r="AA411" s="242"/>
      <c r="AB411" s="242"/>
      <c r="AC411" s="242"/>
      <c r="AD411" s="242"/>
      <c r="AE411" s="242"/>
      <c r="AF411" s="242"/>
      <c r="AG411" s="242"/>
    </row>
    <row r="412" spans="1:33" ht="12" customHeight="1">
      <c r="A412" s="242"/>
      <c r="B412" s="242"/>
      <c r="C412" s="242"/>
      <c r="D412" s="242"/>
      <c r="E412" s="242"/>
      <c r="F412" s="242"/>
      <c r="G412" s="447"/>
      <c r="H412" s="242"/>
      <c r="I412" s="447"/>
      <c r="J412" s="242"/>
      <c r="K412" s="242"/>
      <c r="L412" s="242"/>
      <c r="M412" s="242"/>
      <c r="N412" s="242"/>
      <c r="O412" s="242"/>
      <c r="S412" s="242"/>
      <c r="T412" s="242"/>
      <c r="U412" s="242"/>
      <c r="V412" s="242"/>
      <c r="W412" s="242"/>
      <c r="X412" s="242"/>
      <c r="Y412" s="242"/>
      <c r="Z412" s="242"/>
      <c r="AA412" s="242"/>
      <c r="AB412" s="242"/>
      <c r="AC412" s="242"/>
      <c r="AD412" s="242"/>
      <c r="AE412" s="242"/>
      <c r="AF412" s="242"/>
      <c r="AG412" s="242"/>
    </row>
    <row r="413" spans="1:33" ht="12" customHeight="1">
      <c r="A413" s="242"/>
      <c r="B413" s="242"/>
      <c r="C413" s="242"/>
      <c r="D413" s="242"/>
      <c r="E413" s="242"/>
      <c r="F413" s="242"/>
      <c r="G413" s="447"/>
      <c r="H413" s="242"/>
      <c r="I413" s="447"/>
      <c r="J413" s="242"/>
      <c r="K413" s="242"/>
      <c r="L413" s="242"/>
      <c r="M413" s="242"/>
      <c r="N413" s="242"/>
      <c r="O413" s="242"/>
      <c r="S413" s="242"/>
      <c r="T413" s="242"/>
      <c r="U413" s="242"/>
      <c r="V413" s="242"/>
      <c r="W413" s="242"/>
      <c r="X413" s="242"/>
      <c r="Y413" s="242"/>
      <c r="Z413" s="242"/>
      <c r="AA413" s="242"/>
      <c r="AB413" s="242"/>
      <c r="AC413" s="242"/>
      <c r="AD413" s="242"/>
      <c r="AE413" s="242"/>
      <c r="AF413" s="242"/>
      <c r="AG413" s="242"/>
    </row>
    <row r="414" spans="1:33" ht="12" customHeight="1">
      <c r="A414" s="242"/>
      <c r="B414" s="242"/>
      <c r="C414" s="242"/>
      <c r="D414" s="242"/>
      <c r="E414" s="242"/>
      <c r="F414" s="242"/>
      <c r="G414" s="447"/>
      <c r="H414" s="242"/>
      <c r="I414" s="447"/>
      <c r="J414" s="242"/>
      <c r="K414" s="242"/>
      <c r="L414" s="242"/>
      <c r="M414" s="242"/>
      <c r="N414" s="242"/>
      <c r="O414" s="242"/>
      <c r="S414" s="242"/>
      <c r="T414" s="242"/>
      <c r="U414" s="242"/>
      <c r="V414" s="242"/>
      <c r="W414" s="242"/>
      <c r="X414" s="242"/>
      <c r="Y414" s="242"/>
      <c r="Z414" s="242"/>
      <c r="AA414" s="242"/>
      <c r="AB414" s="242"/>
      <c r="AC414" s="242"/>
      <c r="AD414" s="242"/>
      <c r="AE414" s="242"/>
      <c r="AF414" s="242"/>
      <c r="AG414" s="242"/>
    </row>
    <row r="415" spans="1:33" ht="12" customHeight="1">
      <c r="A415" s="242"/>
      <c r="B415" s="242"/>
      <c r="C415" s="242"/>
      <c r="D415" s="242"/>
      <c r="E415" s="242"/>
      <c r="F415" s="242"/>
      <c r="G415" s="447"/>
      <c r="H415" s="242"/>
      <c r="I415" s="447"/>
      <c r="J415" s="242"/>
      <c r="K415" s="242"/>
      <c r="L415" s="242"/>
      <c r="M415" s="242"/>
      <c r="N415" s="242"/>
      <c r="O415" s="242"/>
      <c r="S415" s="242"/>
      <c r="T415" s="242"/>
      <c r="U415" s="242"/>
      <c r="V415" s="242"/>
      <c r="W415" s="242"/>
      <c r="X415" s="242"/>
      <c r="Y415" s="242"/>
      <c r="Z415" s="242"/>
      <c r="AA415" s="242"/>
      <c r="AB415" s="242"/>
      <c r="AC415" s="242"/>
      <c r="AD415" s="242"/>
      <c r="AE415" s="242"/>
      <c r="AF415" s="242"/>
      <c r="AG415" s="242"/>
    </row>
    <row r="416" spans="1:33" ht="12" customHeight="1">
      <c r="A416" s="242"/>
      <c r="B416" s="242"/>
      <c r="C416" s="242"/>
      <c r="D416" s="242"/>
      <c r="E416" s="242"/>
      <c r="F416" s="242"/>
      <c r="G416" s="447"/>
      <c r="H416" s="242"/>
      <c r="I416" s="447"/>
      <c r="J416" s="242"/>
      <c r="K416" s="242"/>
      <c r="L416" s="242"/>
      <c r="M416" s="242"/>
      <c r="N416" s="242"/>
      <c r="O416" s="242"/>
      <c r="S416" s="242"/>
      <c r="T416" s="242"/>
      <c r="U416" s="242"/>
      <c r="V416" s="242"/>
      <c r="W416" s="242"/>
      <c r="X416" s="242"/>
      <c r="Y416" s="242"/>
      <c r="Z416" s="242"/>
      <c r="AA416" s="242"/>
      <c r="AB416" s="242"/>
      <c r="AC416" s="242"/>
      <c r="AD416" s="242"/>
      <c r="AE416" s="242"/>
      <c r="AF416" s="242"/>
      <c r="AG416" s="242"/>
    </row>
    <row r="417" spans="1:33" ht="12" customHeight="1">
      <c r="A417" s="242"/>
      <c r="B417" s="242"/>
      <c r="C417" s="242"/>
      <c r="D417" s="242"/>
      <c r="E417" s="242"/>
      <c r="F417" s="242"/>
      <c r="G417" s="447"/>
      <c r="H417" s="242"/>
      <c r="I417" s="447"/>
      <c r="J417" s="242"/>
      <c r="K417" s="242"/>
      <c r="L417" s="242"/>
      <c r="M417" s="242"/>
      <c r="N417" s="242"/>
      <c r="O417" s="242"/>
      <c r="S417" s="242"/>
      <c r="T417" s="242"/>
      <c r="U417" s="242"/>
      <c r="V417" s="242"/>
      <c r="W417" s="242"/>
      <c r="X417" s="242"/>
      <c r="Y417" s="242"/>
      <c r="Z417" s="242"/>
      <c r="AA417" s="242"/>
      <c r="AB417" s="242"/>
      <c r="AC417" s="242"/>
      <c r="AD417" s="242"/>
      <c r="AE417" s="242"/>
      <c r="AF417" s="242"/>
      <c r="AG417" s="242"/>
    </row>
    <row r="418" spans="1:33" ht="12" customHeight="1">
      <c r="A418" s="242"/>
      <c r="B418" s="242"/>
      <c r="C418" s="242"/>
      <c r="D418" s="242"/>
      <c r="E418" s="242"/>
      <c r="F418" s="242"/>
      <c r="G418" s="447"/>
      <c r="H418" s="242"/>
      <c r="I418" s="447"/>
      <c r="J418" s="242"/>
      <c r="K418" s="242"/>
      <c r="L418" s="242"/>
      <c r="M418" s="242"/>
      <c r="N418" s="242"/>
      <c r="O418" s="242"/>
      <c r="S418" s="242"/>
      <c r="T418" s="242"/>
      <c r="U418" s="242"/>
      <c r="V418" s="242"/>
      <c r="W418" s="242"/>
      <c r="X418" s="242"/>
      <c r="Y418" s="242"/>
      <c r="Z418" s="242"/>
      <c r="AA418" s="242"/>
      <c r="AB418" s="242"/>
      <c r="AC418" s="242"/>
      <c r="AD418" s="242"/>
      <c r="AE418" s="242"/>
      <c r="AF418" s="242"/>
      <c r="AG418" s="242"/>
    </row>
    <row r="419" spans="1:33" ht="12" customHeight="1">
      <c r="A419" s="242"/>
      <c r="B419" s="242"/>
      <c r="C419" s="242"/>
      <c r="D419" s="242"/>
      <c r="E419" s="242"/>
      <c r="F419" s="242"/>
      <c r="G419" s="447"/>
      <c r="H419" s="242"/>
      <c r="I419" s="447"/>
      <c r="J419" s="242"/>
      <c r="K419" s="242"/>
      <c r="L419" s="242"/>
      <c r="M419" s="242"/>
      <c r="N419" s="242"/>
      <c r="O419" s="242"/>
      <c r="S419" s="242"/>
      <c r="T419" s="242"/>
      <c r="U419" s="242"/>
      <c r="V419" s="242"/>
      <c r="W419" s="242"/>
      <c r="X419" s="242"/>
      <c r="Y419" s="242"/>
      <c r="Z419" s="242"/>
      <c r="AA419" s="242"/>
      <c r="AB419" s="242"/>
      <c r="AC419" s="242"/>
      <c r="AD419" s="242"/>
      <c r="AE419" s="242"/>
      <c r="AF419" s="242"/>
      <c r="AG419" s="242"/>
    </row>
    <row r="420" spans="1:33" ht="12" customHeight="1">
      <c r="A420" s="242"/>
      <c r="B420" s="242"/>
      <c r="C420" s="242"/>
      <c r="D420" s="242"/>
      <c r="E420" s="242"/>
      <c r="F420" s="242"/>
      <c r="G420" s="447"/>
      <c r="H420" s="242"/>
      <c r="I420" s="447"/>
      <c r="J420" s="242"/>
      <c r="K420" s="242"/>
      <c r="L420" s="242"/>
      <c r="M420" s="242"/>
      <c r="N420" s="242"/>
      <c r="O420" s="242"/>
      <c r="S420" s="242"/>
      <c r="T420" s="242"/>
      <c r="U420" s="242"/>
      <c r="V420" s="242"/>
      <c r="W420" s="242"/>
      <c r="X420" s="242"/>
      <c r="Y420" s="242"/>
      <c r="Z420" s="242"/>
      <c r="AA420" s="242"/>
      <c r="AB420" s="242"/>
      <c r="AC420" s="242"/>
      <c r="AD420" s="242"/>
      <c r="AE420" s="242"/>
      <c r="AF420" s="242"/>
      <c r="AG420" s="242"/>
    </row>
    <row r="421" spans="1:33" ht="12" customHeight="1">
      <c r="A421" s="242"/>
      <c r="B421" s="242"/>
      <c r="C421" s="242"/>
      <c r="D421" s="242"/>
      <c r="E421" s="242"/>
      <c r="F421" s="242"/>
      <c r="G421" s="447"/>
      <c r="H421" s="242"/>
      <c r="I421" s="447"/>
      <c r="J421" s="242"/>
      <c r="K421" s="242"/>
      <c r="L421" s="242"/>
      <c r="M421" s="242"/>
      <c r="N421" s="242"/>
      <c r="O421" s="242"/>
      <c r="S421" s="242"/>
      <c r="T421" s="242"/>
      <c r="U421" s="242"/>
      <c r="V421" s="242"/>
      <c r="W421" s="242"/>
      <c r="X421" s="242"/>
      <c r="Y421" s="242"/>
      <c r="Z421" s="242"/>
      <c r="AA421" s="242"/>
      <c r="AB421" s="242"/>
      <c r="AC421" s="242"/>
      <c r="AD421" s="242"/>
      <c r="AE421" s="242"/>
      <c r="AF421" s="242"/>
      <c r="AG421" s="242"/>
    </row>
    <row r="422" spans="1:33" ht="12" customHeight="1">
      <c r="A422" s="242"/>
      <c r="B422" s="242"/>
      <c r="C422" s="242"/>
      <c r="D422" s="242"/>
      <c r="E422" s="242"/>
      <c r="F422" s="242"/>
      <c r="G422" s="447"/>
      <c r="H422" s="242"/>
      <c r="I422" s="447"/>
      <c r="J422" s="242"/>
      <c r="K422" s="242"/>
      <c r="L422" s="242"/>
      <c r="M422" s="242"/>
      <c r="N422" s="242"/>
      <c r="O422" s="242"/>
      <c r="S422" s="242"/>
      <c r="T422" s="242"/>
      <c r="U422" s="242"/>
      <c r="V422" s="242"/>
      <c r="W422" s="242"/>
      <c r="X422" s="242"/>
      <c r="Y422" s="242"/>
      <c r="Z422" s="242"/>
      <c r="AA422" s="242"/>
      <c r="AB422" s="242"/>
      <c r="AC422" s="242"/>
      <c r="AD422" s="242"/>
      <c r="AE422" s="242"/>
      <c r="AF422" s="242"/>
      <c r="AG422" s="242"/>
    </row>
    <row r="423" spans="1:33" ht="12" customHeight="1">
      <c r="A423" s="242"/>
      <c r="B423" s="242"/>
      <c r="C423" s="242"/>
      <c r="D423" s="242"/>
      <c r="E423" s="242"/>
      <c r="F423" s="242"/>
      <c r="G423" s="447"/>
      <c r="H423" s="242"/>
      <c r="I423" s="447"/>
      <c r="J423" s="242"/>
      <c r="K423" s="242"/>
      <c r="L423" s="242"/>
      <c r="M423" s="242"/>
      <c r="N423" s="242"/>
      <c r="O423" s="242"/>
      <c r="S423" s="242"/>
      <c r="T423" s="242"/>
      <c r="U423" s="242"/>
      <c r="V423" s="242"/>
      <c r="W423" s="242"/>
      <c r="X423" s="242"/>
      <c r="Y423" s="242"/>
      <c r="Z423" s="242"/>
      <c r="AA423" s="242"/>
      <c r="AB423" s="242"/>
      <c r="AC423" s="242"/>
      <c r="AD423" s="242"/>
      <c r="AE423" s="242"/>
      <c r="AF423" s="242"/>
      <c r="AG423" s="242"/>
    </row>
    <row r="424" spans="1:33" ht="12" customHeight="1">
      <c r="A424" s="242"/>
      <c r="B424" s="242"/>
      <c r="C424" s="242"/>
      <c r="D424" s="242"/>
      <c r="E424" s="242"/>
      <c r="F424" s="242"/>
      <c r="G424" s="447"/>
      <c r="H424" s="242"/>
      <c r="I424" s="447"/>
      <c r="J424" s="242"/>
      <c r="K424" s="242"/>
      <c r="L424" s="242"/>
      <c r="M424" s="242"/>
      <c r="N424" s="242"/>
      <c r="O424" s="242"/>
      <c r="S424" s="242"/>
      <c r="T424" s="242"/>
      <c r="U424" s="242"/>
      <c r="V424" s="242"/>
      <c r="W424" s="242"/>
      <c r="X424" s="242"/>
      <c r="Y424" s="242"/>
      <c r="Z424" s="242"/>
      <c r="AA424" s="242"/>
      <c r="AB424" s="242"/>
      <c r="AC424" s="242"/>
      <c r="AD424" s="242"/>
      <c r="AE424" s="242"/>
      <c r="AF424" s="242"/>
      <c r="AG424" s="242"/>
    </row>
    <row r="425" spans="1:33" ht="12" customHeight="1">
      <c r="A425" s="242"/>
      <c r="B425" s="242"/>
      <c r="C425" s="242"/>
      <c r="D425" s="242"/>
      <c r="E425" s="242"/>
      <c r="F425" s="242"/>
      <c r="G425" s="447"/>
      <c r="H425" s="242"/>
      <c r="I425" s="447"/>
      <c r="J425" s="242"/>
      <c r="K425" s="242"/>
      <c r="L425" s="242"/>
      <c r="M425" s="242"/>
      <c r="N425" s="242"/>
      <c r="O425" s="242"/>
      <c r="S425" s="242"/>
      <c r="T425" s="242"/>
      <c r="U425" s="242"/>
      <c r="V425" s="242"/>
      <c r="W425" s="242"/>
      <c r="X425" s="242"/>
      <c r="Y425" s="242"/>
      <c r="Z425" s="242"/>
      <c r="AA425" s="242"/>
      <c r="AB425" s="242"/>
      <c r="AC425" s="242"/>
      <c r="AD425" s="242"/>
      <c r="AE425" s="242"/>
      <c r="AF425" s="242"/>
      <c r="AG425" s="242"/>
    </row>
    <row r="426" spans="1:33" ht="12" customHeight="1">
      <c r="A426" s="242"/>
      <c r="B426" s="242"/>
      <c r="C426" s="242"/>
      <c r="D426" s="242"/>
      <c r="E426" s="242"/>
      <c r="F426" s="242"/>
      <c r="G426" s="447"/>
      <c r="H426" s="242"/>
      <c r="I426" s="447"/>
      <c r="J426" s="242"/>
      <c r="K426" s="242"/>
      <c r="L426" s="242"/>
      <c r="M426" s="242"/>
      <c r="N426" s="242"/>
      <c r="O426" s="242"/>
      <c r="S426" s="242"/>
      <c r="T426" s="242"/>
      <c r="U426" s="242"/>
      <c r="V426" s="242"/>
      <c r="W426" s="242"/>
      <c r="X426" s="242"/>
      <c r="Y426" s="242"/>
      <c r="Z426" s="242"/>
      <c r="AA426" s="242"/>
      <c r="AB426" s="242"/>
      <c r="AC426" s="242"/>
      <c r="AD426" s="242"/>
      <c r="AE426" s="242"/>
      <c r="AF426" s="242"/>
      <c r="AG426" s="242"/>
    </row>
    <row r="427" spans="1:33" ht="12" customHeight="1">
      <c r="A427" s="242"/>
      <c r="B427" s="242"/>
      <c r="C427" s="242"/>
      <c r="D427" s="242"/>
      <c r="E427" s="242"/>
      <c r="F427" s="242"/>
      <c r="G427" s="447"/>
      <c r="H427" s="242"/>
      <c r="I427" s="447"/>
      <c r="J427" s="242"/>
      <c r="K427" s="242"/>
      <c r="L427" s="242"/>
      <c r="M427" s="242"/>
      <c r="N427" s="242"/>
      <c r="O427" s="242"/>
      <c r="S427" s="242"/>
      <c r="T427" s="242"/>
      <c r="U427" s="242"/>
      <c r="V427" s="242"/>
      <c r="W427" s="242"/>
      <c r="X427" s="242"/>
      <c r="Y427" s="242"/>
      <c r="Z427" s="242"/>
      <c r="AA427" s="242"/>
      <c r="AB427" s="242"/>
      <c r="AC427" s="242"/>
      <c r="AD427" s="242"/>
      <c r="AE427" s="242"/>
      <c r="AF427" s="242"/>
      <c r="AG427" s="242"/>
    </row>
    <row r="428" spans="1:33" ht="12" customHeight="1">
      <c r="A428" s="242"/>
      <c r="B428" s="242"/>
      <c r="C428" s="242"/>
      <c r="D428" s="242"/>
      <c r="E428" s="242"/>
      <c r="F428" s="242"/>
      <c r="G428" s="447"/>
      <c r="H428" s="242"/>
      <c r="I428" s="447"/>
      <c r="J428" s="242"/>
      <c r="K428" s="242"/>
      <c r="L428" s="242"/>
      <c r="M428" s="242"/>
      <c r="N428" s="242"/>
      <c r="O428" s="242"/>
      <c r="S428" s="242"/>
      <c r="T428" s="242"/>
      <c r="U428" s="242"/>
      <c r="V428" s="242"/>
      <c r="W428" s="242"/>
      <c r="X428" s="242"/>
      <c r="Y428" s="242"/>
      <c r="Z428" s="242"/>
      <c r="AA428" s="242"/>
      <c r="AB428" s="242"/>
      <c r="AC428" s="242"/>
      <c r="AD428" s="242"/>
      <c r="AE428" s="242"/>
      <c r="AF428" s="242"/>
      <c r="AG428" s="242"/>
    </row>
    <row r="429" spans="1:33" ht="12" customHeight="1">
      <c r="A429" s="242"/>
      <c r="B429" s="242"/>
      <c r="C429" s="242"/>
      <c r="D429" s="242"/>
      <c r="E429" s="242"/>
      <c r="F429" s="242"/>
      <c r="G429" s="447"/>
      <c r="H429" s="242"/>
      <c r="I429" s="447"/>
      <c r="J429" s="242"/>
      <c r="K429" s="242"/>
      <c r="L429" s="242"/>
      <c r="M429" s="242"/>
      <c r="N429" s="242"/>
      <c r="O429" s="242"/>
      <c r="S429" s="242"/>
      <c r="T429" s="242"/>
      <c r="U429" s="242"/>
      <c r="V429" s="242"/>
      <c r="W429" s="242"/>
      <c r="X429" s="242"/>
      <c r="Y429" s="242"/>
      <c r="Z429" s="242"/>
      <c r="AA429" s="242"/>
      <c r="AB429" s="242"/>
      <c r="AC429" s="242"/>
      <c r="AD429" s="242"/>
      <c r="AE429" s="242"/>
      <c r="AF429" s="242"/>
      <c r="AG429" s="242"/>
    </row>
    <row r="430" spans="1:33" ht="12" customHeight="1">
      <c r="A430" s="242"/>
      <c r="B430" s="242"/>
      <c r="C430" s="242"/>
      <c r="D430" s="242"/>
      <c r="E430" s="242"/>
      <c r="F430" s="242"/>
      <c r="G430" s="447"/>
      <c r="H430" s="242"/>
      <c r="I430" s="447"/>
      <c r="J430" s="242"/>
      <c r="K430" s="242"/>
      <c r="L430" s="242"/>
      <c r="M430" s="242"/>
      <c r="N430" s="242"/>
      <c r="O430" s="242"/>
      <c r="S430" s="242"/>
      <c r="T430" s="242"/>
      <c r="U430" s="242"/>
      <c r="V430" s="242"/>
      <c r="W430" s="242"/>
      <c r="X430" s="242"/>
      <c r="Y430" s="242"/>
      <c r="Z430" s="242"/>
      <c r="AA430" s="242"/>
      <c r="AB430" s="242"/>
      <c r="AC430" s="242"/>
      <c r="AD430" s="242"/>
      <c r="AE430" s="242"/>
      <c r="AF430" s="242"/>
      <c r="AG430" s="242"/>
    </row>
    <row r="431" spans="1:33" ht="12" customHeight="1">
      <c r="A431" s="242"/>
      <c r="B431" s="242"/>
      <c r="C431" s="242"/>
      <c r="D431" s="242"/>
      <c r="E431" s="242"/>
      <c r="F431" s="242"/>
      <c r="G431" s="447"/>
      <c r="H431" s="242"/>
      <c r="I431" s="447"/>
      <c r="J431" s="242"/>
      <c r="K431" s="242"/>
      <c r="L431" s="242"/>
      <c r="M431" s="242"/>
      <c r="N431" s="242"/>
      <c r="O431" s="242"/>
      <c r="S431" s="242"/>
      <c r="T431" s="242"/>
      <c r="U431" s="242"/>
      <c r="V431" s="242"/>
      <c r="W431" s="242"/>
      <c r="X431" s="242"/>
      <c r="Y431" s="242"/>
      <c r="Z431" s="242"/>
      <c r="AA431" s="242"/>
      <c r="AB431" s="242"/>
      <c r="AC431" s="242"/>
      <c r="AD431" s="242"/>
      <c r="AE431" s="242"/>
      <c r="AF431" s="242"/>
      <c r="AG431" s="242"/>
    </row>
    <row r="432" spans="1:33" ht="12" customHeight="1">
      <c r="A432" s="242"/>
      <c r="B432" s="242"/>
      <c r="C432" s="242"/>
      <c r="D432" s="242"/>
      <c r="E432" s="242"/>
      <c r="F432" s="242"/>
      <c r="G432" s="447"/>
      <c r="H432" s="242"/>
      <c r="I432" s="447"/>
      <c r="J432" s="242"/>
      <c r="K432" s="242"/>
      <c r="L432" s="242"/>
      <c r="M432" s="242"/>
      <c r="N432" s="242"/>
      <c r="O432" s="242"/>
      <c r="S432" s="242"/>
      <c r="T432" s="242"/>
      <c r="U432" s="242"/>
      <c r="V432" s="242"/>
      <c r="W432" s="242"/>
      <c r="X432" s="242"/>
      <c r="Y432" s="242"/>
      <c r="Z432" s="242"/>
      <c r="AA432" s="242"/>
      <c r="AB432" s="242"/>
      <c r="AC432" s="242"/>
      <c r="AD432" s="242"/>
      <c r="AE432" s="242"/>
      <c r="AF432" s="242"/>
      <c r="AG432" s="242"/>
    </row>
    <row r="433" spans="1:33" ht="12" customHeight="1">
      <c r="A433" s="242"/>
      <c r="B433" s="242"/>
      <c r="C433" s="242"/>
      <c r="D433" s="242"/>
      <c r="E433" s="242"/>
      <c r="F433" s="242"/>
      <c r="G433" s="447"/>
      <c r="H433" s="242"/>
      <c r="I433" s="447"/>
      <c r="J433" s="242"/>
      <c r="K433" s="242"/>
      <c r="L433" s="242"/>
      <c r="M433" s="242"/>
      <c r="N433" s="242"/>
      <c r="O433" s="242"/>
      <c r="S433" s="242"/>
      <c r="T433" s="242"/>
      <c r="U433" s="242"/>
      <c r="V433" s="242"/>
      <c r="W433" s="242"/>
      <c r="X433" s="242"/>
      <c r="Y433" s="242"/>
      <c r="Z433" s="242"/>
      <c r="AA433" s="242"/>
      <c r="AB433" s="242"/>
      <c r="AC433" s="242"/>
      <c r="AD433" s="242"/>
      <c r="AE433" s="242"/>
      <c r="AF433" s="242"/>
      <c r="AG433" s="242"/>
    </row>
    <row r="434" spans="1:33" ht="12" customHeight="1">
      <c r="A434" s="242"/>
      <c r="B434" s="242"/>
      <c r="C434" s="242"/>
      <c r="D434" s="242"/>
      <c r="E434" s="242"/>
      <c r="F434" s="242"/>
      <c r="G434" s="447"/>
      <c r="H434" s="242"/>
      <c r="I434" s="447"/>
      <c r="J434" s="242"/>
      <c r="K434" s="242"/>
      <c r="L434" s="242"/>
      <c r="M434" s="242"/>
      <c r="N434" s="242"/>
      <c r="O434" s="242"/>
      <c r="S434" s="242"/>
      <c r="T434" s="242"/>
      <c r="U434" s="242"/>
      <c r="V434" s="242"/>
      <c r="W434" s="242"/>
      <c r="X434" s="242"/>
      <c r="Y434" s="242"/>
      <c r="Z434" s="242"/>
      <c r="AA434" s="242"/>
      <c r="AB434" s="242"/>
      <c r="AC434" s="242"/>
      <c r="AD434" s="242"/>
      <c r="AE434" s="242"/>
      <c r="AF434" s="242"/>
      <c r="AG434" s="242"/>
    </row>
    <row r="435" spans="1:33" ht="12" customHeight="1">
      <c r="A435" s="242"/>
      <c r="B435" s="242"/>
      <c r="C435" s="242"/>
      <c r="D435" s="242"/>
      <c r="E435" s="242"/>
      <c r="F435" s="242"/>
      <c r="G435" s="447"/>
      <c r="H435" s="242"/>
      <c r="I435" s="447"/>
      <c r="J435" s="242"/>
      <c r="K435" s="242"/>
      <c r="L435" s="242"/>
      <c r="M435" s="242"/>
      <c r="N435" s="242"/>
      <c r="O435" s="242"/>
      <c r="S435" s="242"/>
      <c r="T435" s="242"/>
      <c r="U435" s="242"/>
      <c r="V435" s="242"/>
      <c r="W435" s="242"/>
      <c r="X435" s="242"/>
      <c r="Y435" s="242"/>
      <c r="Z435" s="242"/>
      <c r="AA435" s="242"/>
      <c r="AB435" s="242"/>
      <c r="AC435" s="242"/>
      <c r="AD435" s="242"/>
      <c r="AE435" s="242"/>
      <c r="AF435" s="242"/>
      <c r="AG435" s="242"/>
    </row>
    <row r="436" spans="1:33" ht="12" customHeight="1">
      <c r="A436" s="242"/>
      <c r="B436" s="242"/>
      <c r="C436" s="242"/>
      <c r="D436" s="242"/>
      <c r="E436" s="242"/>
      <c r="F436" s="242"/>
      <c r="G436" s="447"/>
      <c r="H436" s="242"/>
      <c r="I436" s="447"/>
      <c r="J436" s="242"/>
      <c r="K436" s="242"/>
      <c r="L436" s="242"/>
      <c r="M436" s="242"/>
      <c r="N436" s="242"/>
      <c r="O436" s="242"/>
      <c r="S436" s="242"/>
      <c r="T436" s="242"/>
      <c r="U436" s="242"/>
      <c r="V436" s="242"/>
      <c r="W436" s="242"/>
      <c r="X436" s="242"/>
      <c r="Y436" s="242"/>
      <c r="Z436" s="242"/>
      <c r="AA436" s="242"/>
      <c r="AB436" s="242"/>
      <c r="AC436" s="242"/>
      <c r="AD436" s="242"/>
      <c r="AE436" s="242"/>
      <c r="AF436" s="242"/>
      <c r="AG436" s="242"/>
    </row>
    <row r="437" spans="1:33" ht="12" customHeight="1">
      <c r="A437" s="242"/>
      <c r="B437" s="242"/>
      <c r="C437" s="242"/>
      <c r="D437" s="242"/>
      <c r="E437" s="242"/>
      <c r="F437" s="242"/>
      <c r="G437" s="447"/>
      <c r="H437" s="242"/>
      <c r="I437" s="447"/>
      <c r="J437" s="242"/>
      <c r="K437" s="242"/>
      <c r="L437" s="242"/>
      <c r="M437" s="242"/>
      <c r="N437" s="242"/>
      <c r="O437" s="242"/>
      <c r="S437" s="242"/>
      <c r="T437" s="242"/>
      <c r="U437" s="242"/>
      <c r="V437" s="242"/>
      <c r="W437" s="242"/>
      <c r="X437" s="242"/>
      <c r="Y437" s="242"/>
      <c r="Z437" s="242"/>
      <c r="AA437" s="242"/>
      <c r="AB437" s="242"/>
      <c r="AC437" s="242"/>
      <c r="AD437" s="242"/>
      <c r="AE437" s="242"/>
      <c r="AF437" s="242"/>
      <c r="AG437" s="242"/>
    </row>
    <row r="438" spans="1:33" ht="12" customHeight="1">
      <c r="A438" s="242"/>
      <c r="B438" s="242"/>
      <c r="C438" s="242"/>
      <c r="D438" s="242"/>
      <c r="E438" s="242"/>
      <c r="F438" s="242"/>
      <c r="G438" s="447"/>
      <c r="H438" s="242"/>
      <c r="I438" s="447"/>
      <c r="J438" s="242"/>
      <c r="K438" s="242"/>
      <c r="L438" s="242"/>
      <c r="M438" s="242"/>
      <c r="N438" s="242"/>
      <c r="O438" s="242"/>
      <c r="S438" s="242"/>
      <c r="T438" s="242"/>
      <c r="U438" s="242"/>
      <c r="V438" s="242"/>
      <c r="W438" s="242"/>
      <c r="X438" s="242"/>
      <c r="Y438" s="242"/>
      <c r="Z438" s="242"/>
      <c r="AA438" s="242"/>
      <c r="AB438" s="242"/>
      <c r="AC438" s="242"/>
      <c r="AD438" s="242"/>
      <c r="AE438" s="242"/>
      <c r="AF438" s="242"/>
      <c r="AG438" s="242"/>
    </row>
    <row r="439" spans="1:33" ht="12" customHeight="1">
      <c r="A439" s="242"/>
      <c r="B439" s="242"/>
      <c r="C439" s="242"/>
      <c r="D439" s="242"/>
      <c r="E439" s="242"/>
      <c r="F439" s="242"/>
      <c r="G439" s="447"/>
      <c r="H439" s="242"/>
      <c r="I439" s="447"/>
      <c r="J439" s="242"/>
      <c r="K439" s="242"/>
      <c r="L439" s="242"/>
      <c r="M439" s="242"/>
      <c r="N439" s="242"/>
      <c r="O439" s="242"/>
      <c r="S439" s="242"/>
      <c r="T439" s="242"/>
      <c r="U439" s="242"/>
      <c r="V439" s="242"/>
      <c r="W439" s="242"/>
      <c r="X439" s="242"/>
      <c r="Y439" s="242"/>
      <c r="Z439" s="242"/>
      <c r="AA439" s="242"/>
      <c r="AB439" s="242"/>
      <c r="AC439" s="242"/>
      <c r="AD439" s="242"/>
      <c r="AE439" s="242"/>
      <c r="AF439" s="242"/>
      <c r="AG439" s="242"/>
    </row>
    <row r="440" spans="1:33" ht="12" customHeight="1">
      <c r="A440" s="242"/>
      <c r="B440" s="242"/>
      <c r="C440" s="242"/>
      <c r="D440" s="242"/>
      <c r="E440" s="242"/>
      <c r="F440" s="242"/>
      <c r="G440" s="447"/>
      <c r="H440" s="242"/>
      <c r="I440" s="447"/>
      <c r="J440" s="242"/>
      <c r="K440" s="242"/>
      <c r="L440" s="242"/>
      <c r="M440" s="242"/>
      <c r="N440" s="242"/>
      <c r="O440" s="242"/>
      <c r="S440" s="242"/>
      <c r="T440" s="242"/>
      <c r="U440" s="242"/>
      <c r="V440" s="242"/>
      <c r="W440" s="242"/>
      <c r="X440" s="242"/>
      <c r="Y440" s="242"/>
      <c r="Z440" s="242"/>
      <c r="AA440" s="242"/>
      <c r="AB440" s="242"/>
      <c r="AC440" s="242"/>
      <c r="AD440" s="242"/>
      <c r="AE440" s="242"/>
      <c r="AF440" s="242"/>
      <c r="AG440" s="242"/>
    </row>
    <row r="441" spans="1:33" ht="12" customHeight="1">
      <c r="A441" s="242"/>
      <c r="B441" s="242"/>
      <c r="C441" s="242"/>
      <c r="D441" s="242"/>
      <c r="E441" s="242"/>
      <c r="F441" s="242"/>
      <c r="G441" s="447"/>
      <c r="H441" s="242"/>
      <c r="I441" s="447"/>
      <c r="J441" s="242"/>
      <c r="K441" s="242"/>
      <c r="L441" s="242"/>
      <c r="M441" s="242"/>
      <c r="N441" s="242"/>
      <c r="O441" s="242"/>
      <c r="S441" s="242"/>
      <c r="T441" s="242"/>
      <c r="U441" s="242"/>
      <c r="V441" s="242"/>
      <c r="W441" s="242"/>
      <c r="X441" s="242"/>
      <c r="Y441" s="242"/>
      <c r="Z441" s="242"/>
      <c r="AA441" s="242"/>
      <c r="AB441" s="242"/>
      <c r="AC441" s="242"/>
      <c r="AD441" s="242"/>
      <c r="AE441" s="242"/>
      <c r="AF441" s="242"/>
      <c r="AG441" s="242"/>
    </row>
    <row r="442" spans="1:33" ht="12" customHeight="1">
      <c r="A442" s="242"/>
      <c r="B442" s="242"/>
      <c r="C442" s="242"/>
      <c r="D442" s="242"/>
      <c r="E442" s="242"/>
      <c r="F442" s="242"/>
      <c r="G442" s="447"/>
      <c r="H442" s="242"/>
      <c r="I442" s="447"/>
      <c r="J442" s="242"/>
      <c r="K442" s="242"/>
      <c r="L442" s="242"/>
      <c r="M442" s="242"/>
      <c r="N442" s="242"/>
      <c r="O442" s="242"/>
      <c r="S442" s="242"/>
      <c r="T442" s="242"/>
      <c r="U442" s="242"/>
      <c r="V442" s="242"/>
      <c r="W442" s="242"/>
      <c r="X442" s="242"/>
      <c r="Y442" s="242"/>
      <c r="Z442" s="242"/>
      <c r="AA442" s="242"/>
      <c r="AB442" s="242"/>
      <c r="AC442" s="242"/>
      <c r="AD442" s="242"/>
      <c r="AE442" s="242"/>
      <c r="AF442" s="242"/>
      <c r="AG442" s="242"/>
    </row>
    <row r="443" spans="1:33" ht="12" customHeight="1">
      <c r="A443" s="242"/>
      <c r="B443" s="242"/>
      <c r="C443" s="242"/>
      <c r="D443" s="242"/>
      <c r="E443" s="242"/>
      <c r="F443" s="242"/>
      <c r="G443" s="447"/>
      <c r="H443" s="242"/>
      <c r="I443" s="447"/>
      <c r="J443" s="242"/>
      <c r="K443" s="242"/>
      <c r="L443" s="242"/>
      <c r="M443" s="242"/>
      <c r="N443" s="242"/>
      <c r="O443" s="242"/>
      <c r="S443" s="242"/>
      <c r="T443" s="242"/>
      <c r="U443" s="242"/>
      <c r="V443" s="242"/>
      <c r="W443" s="242"/>
      <c r="X443" s="242"/>
      <c r="Y443" s="242"/>
      <c r="Z443" s="242"/>
      <c r="AA443" s="242"/>
      <c r="AB443" s="242"/>
      <c r="AC443" s="242"/>
      <c r="AD443" s="242"/>
      <c r="AE443" s="242"/>
      <c r="AF443" s="242"/>
      <c r="AG443" s="242"/>
    </row>
    <row r="444" spans="1:33" ht="12" customHeight="1">
      <c r="A444" s="242"/>
      <c r="B444" s="242"/>
      <c r="C444" s="242"/>
      <c r="D444" s="242"/>
      <c r="E444" s="242"/>
      <c r="F444" s="242"/>
      <c r="G444" s="447"/>
      <c r="H444" s="242"/>
      <c r="I444" s="447"/>
      <c r="J444" s="242"/>
      <c r="K444" s="242"/>
      <c r="L444" s="242"/>
      <c r="M444" s="242"/>
      <c r="N444" s="242"/>
      <c r="O444" s="242"/>
      <c r="S444" s="242"/>
      <c r="T444" s="242"/>
      <c r="U444" s="242"/>
      <c r="V444" s="242"/>
      <c r="W444" s="242"/>
      <c r="X444" s="242"/>
      <c r="Y444" s="242"/>
      <c r="Z444" s="242"/>
      <c r="AA444" s="242"/>
      <c r="AB444" s="242"/>
      <c r="AC444" s="242"/>
      <c r="AD444" s="242"/>
      <c r="AE444" s="242"/>
      <c r="AF444" s="242"/>
      <c r="AG444" s="242"/>
    </row>
    <row r="445" spans="1:33" ht="12" customHeight="1">
      <c r="A445" s="242"/>
      <c r="B445" s="242"/>
      <c r="C445" s="242"/>
      <c r="D445" s="242"/>
      <c r="E445" s="242"/>
      <c r="F445" s="242"/>
      <c r="G445" s="447"/>
      <c r="H445" s="242"/>
      <c r="I445" s="447"/>
      <c r="J445" s="242"/>
      <c r="K445" s="242"/>
      <c r="L445" s="242"/>
      <c r="M445" s="242"/>
      <c r="N445" s="242"/>
      <c r="O445" s="242"/>
      <c r="S445" s="242"/>
      <c r="T445" s="242"/>
      <c r="U445" s="242"/>
      <c r="V445" s="242"/>
      <c r="W445" s="242"/>
      <c r="X445" s="242"/>
      <c r="Y445" s="242"/>
      <c r="Z445" s="242"/>
      <c r="AA445" s="242"/>
      <c r="AB445" s="242"/>
      <c r="AC445" s="242"/>
      <c r="AD445" s="242"/>
      <c r="AE445" s="242"/>
      <c r="AF445" s="242"/>
      <c r="AG445" s="242"/>
    </row>
    <row r="446" spans="1:33" ht="12" customHeight="1">
      <c r="A446" s="242"/>
      <c r="B446" s="242"/>
      <c r="C446" s="242"/>
      <c r="D446" s="242"/>
      <c r="E446" s="242"/>
      <c r="F446" s="242"/>
      <c r="G446" s="447"/>
      <c r="H446" s="242"/>
      <c r="I446" s="447"/>
      <c r="J446" s="242"/>
      <c r="K446" s="242"/>
      <c r="L446" s="242"/>
      <c r="M446" s="242"/>
      <c r="N446" s="242"/>
      <c r="O446" s="242"/>
      <c r="S446" s="242"/>
      <c r="T446" s="242"/>
      <c r="U446" s="242"/>
      <c r="V446" s="242"/>
      <c r="W446" s="242"/>
      <c r="X446" s="242"/>
      <c r="Y446" s="242"/>
      <c r="Z446" s="242"/>
      <c r="AA446" s="242"/>
      <c r="AB446" s="242"/>
      <c r="AC446" s="242"/>
      <c r="AD446" s="242"/>
      <c r="AE446" s="242"/>
      <c r="AF446" s="242"/>
      <c r="AG446" s="242"/>
    </row>
    <row r="447" spans="1:33" ht="12" customHeight="1">
      <c r="A447" s="242"/>
      <c r="B447" s="242"/>
      <c r="C447" s="242"/>
      <c r="D447" s="242"/>
      <c r="E447" s="242"/>
      <c r="F447" s="242"/>
      <c r="G447" s="447"/>
      <c r="H447" s="242"/>
      <c r="I447" s="447"/>
      <c r="J447" s="242"/>
      <c r="K447" s="242"/>
      <c r="L447" s="242"/>
      <c r="M447" s="242"/>
      <c r="N447" s="242"/>
      <c r="O447" s="242"/>
      <c r="S447" s="242"/>
      <c r="T447" s="242"/>
      <c r="U447" s="242"/>
      <c r="V447" s="242"/>
      <c r="W447" s="242"/>
      <c r="X447" s="242"/>
      <c r="Y447" s="242"/>
      <c r="Z447" s="242"/>
      <c r="AA447" s="242"/>
      <c r="AB447" s="242"/>
      <c r="AC447" s="242"/>
      <c r="AD447" s="242"/>
      <c r="AE447" s="242"/>
      <c r="AF447" s="242"/>
      <c r="AG447" s="242"/>
    </row>
    <row r="448" spans="1:33" ht="12" customHeight="1">
      <c r="A448" s="242"/>
      <c r="B448" s="242"/>
      <c r="C448" s="242"/>
      <c r="D448" s="242"/>
      <c r="E448" s="242"/>
      <c r="F448" s="242"/>
      <c r="G448" s="447"/>
      <c r="H448" s="242"/>
      <c r="I448" s="447"/>
      <c r="J448" s="242"/>
      <c r="K448" s="242"/>
      <c r="L448" s="242"/>
      <c r="M448" s="242"/>
      <c r="N448" s="242"/>
      <c r="O448" s="242"/>
      <c r="S448" s="242"/>
      <c r="T448" s="242"/>
      <c r="U448" s="242"/>
      <c r="V448" s="242"/>
      <c r="W448" s="242"/>
      <c r="X448" s="242"/>
      <c r="Y448" s="242"/>
      <c r="Z448" s="242"/>
      <c r="AA448" s="242"/>
      <c r="AB448" s="242"/>
      <c r="AC448" s="242"/>
      <c r="AD448" s="242"/>
      <c r="AE448" s="242"/>
      <c r="AF448" s="242"/>
      <c r="AG448" s="242"/>
    </row>
    <row r="449" spans="1:33" ht="12" customHeight="1">
      <c r="A449" s="242"/>
      <c r="B449" s="242"/>
      <c r="C449" s="242"/>
      <c r="D449" s="242"/>
      <c r="E449" s="242"/>
      <c r="F449" s="242"/>
      <c r="G449" s="447"/>
      <c r="H449" s="242"/>
      <c r="I449" s="447"/>
      <c r="J449" s="242"/>
      <c r="K449" s="242"/>
      <c r="L449" s="242"/>
      <c r="M449" s="242"/>
      <c r="N449" s="242"/>
      <c r="O449" s="242"/>
      <c r="S449" s="242"/>
      <c r="T449" s="242"/>
      <c r="U449" s="242"/>
      <c r="V449" s="242"/>
      <c r="W449" s="242"/>
      <c r="X449" s="242"/>
      <c r="Y449" s="242"/>
      <c r="Z449" s="242"/>
      <c r="AA449" s="242"/>
      <c r="AB449" s="242"/>
      <c r="AC449" s="242"/>
      <c r="AD449" s="242"/>
      <c r="AE449" s="242"/>
      <c r="AF449" s="242"/>
      <c r="AG449" s="242"/>
    </row>
    <row r="450" spans="1:33" ht="12" customHeight="1">
      <c r="A450" s="242"/>
      <c r="B450" s="242"/>
      <c r="C450" s="242"/>
      <c r="D450" s="242"/>
      <c r="E450" s="242"/>
      <c r="F450" s="242"/>
      <c r="G450" s="447"/>
      <c r="H450" s="242"/>
      <c r="I450" s="447"/>
      <c r="J450" s="242"/>
      <c r="K450" s="242"/>
      <c r="L450" s="242"/>
      <c r="M450" s="242"/>
      <c r="N450" s="242"/>
      <c r="O450" s="242"/>
      <c r="S450" s="242"/>
      <c r="T450" s="242"/>
      <c r="U450" s="242"/>
      <c r="V450" s="242"/>
      <c r="W450" s="242"/>
      <c r="X450" s="242"/>
      <c r="Y450" s="242"/>
      <c r="Z450" s="242"/>
      <c r="AA450" s="242"/>
      <c r="AB450" s="242"/>
      <c r="AC450" s="242"/>
      <c r="AD450" s="242"/>
      <c r="AE450" s="242"/>
      <c r="AF450" s="242"/>
      <c r="AG450" s="242"/>
    </row>
    <row r="451" spans="1:33" ht="12" customHeight="1">
      <c r="A451" s="242"/>
      <c r="B451" s="242"/>
      <c r="C451" s="242"/>
      <c r="D451" s="242"/>
      <c r="E451" s="242"/>
      <c r="F451" s="242"/>
      <c r="G451" s="447"/>
      <c r="H451" s="242"/>
      <c r="I451" s="447"/>
      <c r="J451" s="242"/>
      <c r="K451" s="242"/>
      <c r="L451" s="242"/>
      <c r="M451" s="242"/>
      <c r="N451" s="242"/>
      <c r="O451" s="242"/>
      <c r="S451" s="242"/>
      <c r="T451" s="242"/>
      <c r="U451" s="242"/>
      <c r="V451" s="242"/>
      <c r="W451" s="242"/>
      <c r="X451" s="242"/>
      <c r="Y451" s="242"/>
      <c r="Z451" s="242"/>
      <c r="AA451" s="242"/>
      <c r="AB451" s="242"/>
      <c r="AC451" s="242"/>
      <c r="AD451" s="242"/>
      <c r="AE451" s="242"/>
      <c r="AF451" s="242"/>
      <c r="AG451" s="242"/>
    </row>
    <row r="452" spans="1:33" ht="12" customHeight="1">
      <c r="A452" s="242"/>
      <c r="B452" s="242"/>
      <c r="C452" s="242"/>
      <c r="D452" s="242"/>
      <c r="E452" s="242"/>
      <c r="F452" s="242"/>
      <c r="G452" s="447"/>
      <c r="H452" s="242"/>
      <c r="I452" s="447"/>
      <c r="J452" s="242"/>
      <c r="K452" s="242"/>
      <c r="L452" s="242"/>
      <c r="M452" s="242"/>
      <c r="N452" s="242"/>
      <c r="O452" s="242"/>
      <c r="S452" s="242"/>
      <c r="T452" s="242"/>
      <c r="U452" s="242"/>
      <c r="V452" s="242"/>
      <c r="W452" s="242"/>
      <c r="X452" s="242"/>
      <c r="Y452" s="242"/>
      <c r="Z452" s="242"/>
      <c r="AA452" s="242"/>
      <c r="AB452" s="242"/>
      <c r="AC452" s="242"/>
      <c r="AD452" s="242"/>
      <c r="AE452" s="242"/>
      <c r="AF452" s="242"/>
      <c r="AG452" s="242"/>
    </row>
    <row r="453" spans="1:33" ht="12" customHeight="1">
      <c r="A453" s="242"/>
      <c r="B453" s="242"/>
      <c r="C453" s="242"/>
      <c r="D453" s="242"/>
      <c r="E453" s="242"/>
      <c r="F453" s="242"/>
      <c r="G453" s="447"/>
      <c r="H453" s="242"/>
      <c r="I453" s="447"/>
      <c r="J453" s="242"/>
      <c r="K453" s="242"/>
      <c r="L453" s="242"/>
      <c r="M453" s="242"/>
      <c r="N453" s="242"/>
      <c r="O453" s="242"/>
      <c r="S453" s="242"/>
      <c r="T453" s="242"/>
      <c r="U453" s="242"/>
      <c r="V453" s="242"/>
      <c r="W453" s="242"/>
      <c r="X453" s="242"/>
      <c r="Y453" s="242"/>
      <c r="Z453" s="242"/>
      <c r="AA453" s="242"/>
      <c r="AB453" s="242"/>
      <c r="AC453" s="242"/>
      <c r="AD453" s="242"/>
      <c r="AE453" s="242"/>
      <c r="AF453" s="242"/>
      <c r="AG453" s="242"/>
    </row>
    <row r="454" spans="1:33" ht="12" customHeight="1">
      <c r="A454" s="242"/>
      <c r="B454" s="242"/>
      <c r="C454" s="242"/>
      <c r="D454" s="242"/>
      <c r="E454" s="242"/>
      <c r="F454" s="242"/>
      <c r="G454" s="447"/>
      <c r="H454" s="242"/>
      <c r="I454" s="447"/>
      <c r="J454" s="242"/>
      <c r="K454" s="242"/>
      <c r="L454" s="242"/>
      <c r="M454" s="242"/>
      <c r="N454" s="242"/>
      <c r="O454" s="242"/>
      <c r="S454" s="242"/>
      <c r="T454" s="242"/>
      <c r="U454" s="242"/>
      <c r="V454" s="242"/>
      <c r="W454" s="242"/>
      <c r="X454" s="242"/>
      <c r="Y454" s="242"/>
      <c r="Z454" s="242"/>
      <c r="AA454" s="242"/>
      <c r="AB454" s="242"/>
      <c r="AC454" s="242"/>
      <c r="AD454" s="242"/>
      <c r="AE454" s="242"/>
      <c r="AF454" s="242"/>
      <c r="AG454" s="242"/>
    </row>
    <row r="455" spans="1:33" ht="12" customHeight="1">
      <c r="A455" s="242"/>
      <c r="B455" s="242"/>
      <c r="C455" s="242"/>
      <c r="D455" s="242"/>
      <c r="E455" s="242"/>
      <c r="F455" s="242"/>
      <c r="G455" s="447"/>
      <c r="H455" s="242"/>
      <c r="I455" s="447"/>
      <c r="J455" s="242"/>
      <c r="K455" s="242"/>
      <c r="L455" s="242"/>
      <c r="M455" s="242"/>
      <c r="N455" s="242"/>
      <c r="O455" s="242"/>
      <c r="S455" s="242"/>
      <c r="T455" s="242"/>
      <c r="U455" s="242"/>
      <c r="V455" s="242"/>
      <c r="W455" s="242"/>
      <c r="X455" s="242"/>
      <c r="Y455" s="242"/>
      <c r="Z455" s="242"/>
      <c r="AA455" s="242"/>
      <c r="AB455" s="242"/>
      <c r="AC455" s="242"/>
      <c r="AD455" s="242"/>
      <c r="AE455" s="242"/>
      <c r="AF455" s="242"/>
      <c r="AG455" s="242"/>
    </row>
    <row r="456" spans="1:33" ht="12" customHeight="1">
      <c r="A456" s="242"/>
      <c r="B456" s="242"/>
      <c r="C456" s="242"/>
      <c r="D456" s="242"/>
      <c r="E456" s="242"/>
      <c r="F456" s="242"/>
      <c r="G456" s="447"/>
      <c r="H456" s="242"/>
      <c r="I456" s="447"/>
      <c r="J456" s="242"/>
      <c r="K456" s="242"/>
      <c r="L456" s="242"/>
      <c r="M456" s="242"/>
      <c r="N456" s="242"/>
      <c r="O456" s="242"/>
      <c r="S456" s="242"/>
      <c r="T456" s="242"/>
      <c r="U456" s="242"/>
      <c r="V456" s="242"/>
      <c r="W456" s="242"/>
      <c r="X456" s="242"/>
      <c r="Y456" s="242"/>
      <c r="Z456" s="242"/>
      <c r="AA456" s="242"/>
      <c r="AB456" s="242"/>
      <c r="AC456" s="242"/>
      <c r="AD456" s="242"/>
      <c r="AE456" s="242"/>
      <c r="AF456" s="242"/>
      <c r="AG456" s="242"/>
    </row>
    <row r="457" spans="1:33" ht="12" customHeight="1">
      <c r="A457" s="242"/>
      <c r="B457" s="242"/>
      <c r="C457" s="242"/>
      <c r="D457" s="242"/>
      <c r="E457" s="242"/>
      <c r="F457" s="242"/>
      <c r="G457" s="447"/>
      <c r="H457" s="242"/>
      <c r="I457" s="447"/>
      <c r="J457" s="242"/>
      <c r="K457" s="242"/>
      <c r="L457" s="242"/>
      <c r="M457" s="242"/>
      <c r="N457" s="242"/>
      <c r="O457" s="242"/>
      <c r="S457" s="242"/>
      <c r="T457" s="242"/>
      <c r="U457" s="242"/>
      <c r="V457" s="242"/>
      <c r="W457" s="242"/>
      <c r="X457" s="242"/>
      <c r="Y457" s="242"/>
      <c r="Z457" s="242"/>
      <c r="AA457" s="242"/>
      <c r="AB457" s="242"/>
      <c r="AC457" s="242"/>
      <c r="AD457" s="242"/>
      <c r="AE457" s="242"/>
      <c r="AF457" s="242"/>
      <c r="AG457" s="242"/>
    </row>
    <row r="458" spans="1:33" ht="12" customHeight="1">
      <c r="A458" s="242"/>
      <c r="B458" s="242"/>
      <c r="C458" s="242"/>
      <c r="D458" s="242"/>
      <c r="E458" s="242"/>
      <c r="F458" s="242"/>
      <c r="G458" s="447"/>
      <c r="H458" s="242"/>
      <c r="I458" s="447"/>
      <c r="J458" s="242"/>
      <c r="K458" s="242"/>
      <c r="L458" s="242"/>
      <c r="M458" s="242"/>
      <c r="N458" s="242"/>
      <c r="O458" s="242"/>
      <c r="S458" s="242"/>
      <c r="T458" s="242"/>
      <c r="U458" s="242"/>
      <c r="V458" s="242"/>
      <c r="W458" s="242"/>
      <c r="X458" s="242"/>
      <c r="Y458" s="242"/>
      <c r="Z458" s="242"/>
      <c r="AA458" s="242"/>
      <c r="AB458" s="242"/>
      <c r="AC458" s="242"/>
      <c r="AD458" s="242"/>
      <c r="AE458" s="242"/>
      <c r="AF458" s="242"/>
      <c r="AG458" s="242"/>
    </row>
    <row r="459" spans="1:33" ht="12" customHeight="1">
      <c r="A459" s="242"/>
      <c r="B459" s="242"/>
      <c r="C459" s="242"/>
      <c r="D459" s="242"/>
      <c r="E459" s="242"/>
      <c r="F459" s="242"/>
      <c r="G459" s="447"/>
      <c r="H459" s="242"/>
      <c r="I459" s="447"/>
      <c r="J459" s="242"/>
      <c r="K459" s="242"/>
      <c r="L459" s="242"/>
      <c r="M459" s="242"/>
      <c r="N459" s="242"/>
      <c r="O459" s="242"/>
      <c r="S459" s="242"/>
      <c r="T459" s="242"/>
      <c r="U459" s="242"/>
      <c r="V459" s="242"/>
      <c r="W459" s="242"/>
      <c r="X459" s="242"/>
      <c r="Y459" s="242"/>
      <c r="Z459" s="242"/>
      <c r="AA459" s="242"/>
      <c r="AB459" s="242"/>
      <c r="AC459" s="242"/>
      <c r="AD459" s="242"/>
      <c r="AE459" s="242"/>
      <c r="AF459" s="242"/>
      <c r="AG459" s="242"/>
    </row>
    <row r="460" spans="1:33" ht="12" customHeight="1">
      <c r="A460" s="242"/>
      <c r="B460" s="242"/>
      <c r="C460" s="242"/>
      <c r="D460" s="242"/>
      <c r="E460" s="242"/>
      <c r="F460" s="242"/>
      <c r="G460" s="447"/>
      <c r="H460" s="242"/>
      <c r="I460" s="447"/>
      <c r="J460" s="242"/>
      <c r="K460" s="242"/>
      <c r="L460" s="242"/>
      <c r="M460" s="242"/>
      <c r="N460" s="242"/>
      <c r="O460" s="242"/>
      <c r="S460" s="242"/>
      <c r="T460" s="242"/>
      <c r="U460" s="242"/>
      <c r="V460" s="242"/>
      <c r="W460" s="242"/>
      <c r="X460" s="242"/>
      <c r="Y460" s="242"/>
      <c r="Z460" s="242"/>
      <c r="AA460" s="242"/>
      <c r="AB460" s="242"/>
      <c r="AC460" s="242"/>
      <c r="AD460" s="242"/>
      <c r="AE460" s="242"/>
      <c r="AF460" s="242"/>
      <c r="AG460" s="242"/>
    </row>
    <row r="461" spans="1:33" ht="12" customHeight="1">
      <c r="A461" s="242"/>
      <c r="B461" s="242"/>
      <c r="C461" s="242"/>
      <c r="D461" s="242"/>
      <c r="E461" s="242"/>
      <c r="F461" s="242"/>
      <c r="G461" s="447"/>
      <c r="H461" s="242"/>
      <c r="I461" s="447"/>
      <c r="J461" s="242"/>
      <c r="K461" s="242"/>
      <c r="L461" s="242"/>
      <c r="M461" s="242"/>
      <c r="N461" s="242"/>
      <c r="O461" s="242"/>
      <c r="S461" s="242"/>
      <c r="T461" s="242"/>
      <c r="U461" s="242"/>
      <c r="V461" s="242"/>
      <c r="W461" s="242"/>
      <c r="X461" s="242"/>
      <c r="Y461" s="242"/>
      <c r="Z461" s="242"/>
      <c r="AA461" s="242"/>
      <c r="AB461" s="242"/>
      <c r="AC461" s="242"/>
      <c r="AD461" s="242"/>
      <c r="AE461" s="242"/>
      <c r="AF461" s="242"/>
      <c r="AG461" s="242"/>
    </row>
    <row r="462" spans="1:33" ht="12" customHeight="1">
      <c r="A462" s="242"/>
      <c r="B462" s="242"/>
      <c r="C462" s="242"/>
      <c r="D462" s="242"/>
      <c r="E462" s="242"/>
      <c r="F462" s="242"/>
      <c r="G462" s="447"/>
      <c r="H462" s="242"/>
      <c r="I462" s="447"/>
      <c r="J462" s="242"/>
      <c r="K462" s="242"/>
      <c r="L462" s="242"/>
      <c r="M462" s="242"/>
      <c r="N462" s="242"/>
      <c r="O462" s="242"/>
      <c r="S462" s="242"/>
      <c r="T462" s="242"/>
      <c r="U462" s="242"/>
      <c r="V462" s="242"/>
      <c r="W462" s="242"/>
      <c r="X462" s="242"/>
      <c r="Y462" s="242"/>
      <c r="Z462" s="242"/>
      <c r="AA462" s="242"/>
      <c r="AB462" s="242"/>
      <c r="AC462" s="242"/>
      <c r="AD462" s="242"/>
      <c r="AE462" s="242"/>
      <c r="AF462" s="242"/>
      <c r="AG462" s="242"/>
    </row>
    <row r="463" spans="1:33" ht="12" customHeight="1">
      <c r="A463" s="242"/>
      <c r="B463" s="242"/>
      <c r="C463" s="242"/>
      <c r="D463" s="242"/>
      <c r="E463" s="242"/>
      <c r="F463" s="242"/>
      <c r="G463" s="447"/>
      <c r="H463" s="242"/>
      <c r="I463" s="447"/>
      <c r="J463" s="242"/>
      <c r="K463" s="242"/>
      <c r="L463" s="242"/>
      <c r="M463" s="242"/>
      <c r="N463" s="242"/>
      <c r="O463" s="242"/>
      <c r="S463" s="242"/>
      <c r="T463" s="242"/>
      <c r="U463" s="242"/>
      <c r="V463" s="242"/>
      <c r="W463" s="242"/>
      <c r="X463" s="242"/>
      <c r="Y463" s="242"/>
      <c r="Z463" s="242"/>
      <c r="AA463" s="242"/>
      <c r="AB463" s="242"/>
      <c r="AC463" s="242"/>
      <c r="AD463" s="242"/>
      <c r="AE463" s="242"/>
      <c r="AF463" s="242"/>
      <c r="AG463" s="242"/>
    </row>
    <row r="464" spans="1:33" ht="12" customHeight="1">
      <c r="A464" s="242"/>
      <c r="B464" s="242"/>
      <c r="C464" s="242"/>
      <c r="D464" s="242"/>
      <c r="E464" s="242"/>
      <c r="F464" s="242"/>
      <c r="G464" s="447"/>
      <c r="H464" s="242"/>
      <c r="I464" s="447"/>
      <c r="J464" s="242"/>
      <c r="K464" s="242"/>
      <c r="L464" s="242"/>
      <c r="M464" s="242"/>
      <c r="N464" s="242"/>
      <c r="O464" s="242"/>
      <c r="S464" s="242"/>
      <c r="T464" s="242"/>
      <c r="U464" s="242"/>
      <c r="V464" s="242"/>
      <c r="W464" s="242"/>
      <c r="X464" s="242"/>
      <c r="Y464" s="242"/>
      <c r="Z464" s="242"/>
      <c r="AA464" s="242"/>
      <c r="AB464" s="242"/>
      <c r="AC464" s="242"/>
      <c r="AD464" s="242"/>
      <c r="AE464" s="242"/>
      <c r="AF464" s="242"/>
      <c r="AG464" s="242"/>
    </row>
    <row r="465" spans="1:33" ht="12" customHeight="1">
      <c r="A465" s="242"/>
      <c r="B465" s="242"/>
      <c r="C465" s="242"/>
      <c r="D465" s="242"/>
      <c r="E465" s="242"/>
      <c r="F465" s="242"/>
      <c r="G465" s="447"/>
      <c r="H465" s="242"/>
      <c r="I465" s="447"/>
      <c r="J465" s="242"/>
      <c r="K465" s="242"/>
      <c r="L465" s="242"/>
      <c r="M465" s="242"/>
      <c r="N465" s="242"/>
      <c r="O465" s="242"/>
      <c r="S465" s="242"/>
      <c r="T465" s="242"/>
      <c r="U465" s="242"/>
      <c r="V465" s="242"/>
      <c r="W465" s="242"/>
      <c r="X465" s="242"/>
      <c r="Y465" s="242"/>
      <c r="Z465" s="242"/>
      <c r="AA465" s="242"/>
      <c r="AB465" s="242"/>
      <c r="AC465" s="242"/>
      <c r="AD465" s="242"/>
      <c r="AE465" s="242"/>
      <c r="AF465" s="242"/>
      <c r="AG465" s="242"/>
    </row>
    <row r="466" spans="1:33" ht="12" customHeight="1">
      <c r="A466" s="242"/>
      <c r="B466" s="242"/>
      <c r="C466" s="242"/>
      <c r="D466" s="242"/>
      <c r="E466" s="242"/>
      <c r="F466" s="242"/>
      <c r="G466" s="447"/>
      <c r="H466" s="242"/>
      <c r="I466" s="447"/>
      <c r="J466" s="242"/>
      <c r="K466" s="242"/>
      <c r="L466" s="242"/>
      <c r="M466" s="242"/>
      <c r="N466" s="242"/>
      <c r="O466" s="242"/>
      <c r="S466" s="242"/>
      <c r="T466" s="242"/>
      <c r="U466" s="242"/>
      <c r="V466" s="242"/>
      <c r="W466" s="242"/>
      <c r="X466" s="242"/>
      <c r="Y466" s="242"/>
      <c r="Z466" s="242"/>
      <c r="AA466" s="242"/>
      <c r="AB466" s="242"/>
      <c r="AC466" s="242"/>
      <c r="AD466" s="242"/>
      <c r="AE466" s="242"/>
      <c r="AF466" s="242"/>
      <c r="AG466" s="242"/>
    </row>
    <row r="467" spans="1:33" ht="12" customHeight="1">
      <c r="A467" s="242"/>
      <c r="B467" s="242"/>
      <c r="C467" s="242"/>
      <c r="D467" s="242"/>
      <c r="E467" s="242"/>
      <c r="F467" s="242"/>
      <c r="G467" s="447"/>
      <c r="H467" s="242"/>
      <c r="I467" s="447"/>
      <c r="J467" s="242"/>
      <c r="K467" s="242"/>
      <c r="L467" s="242"/>
      <c r="M467" s="242"/>
      <c r="N467" s="242"/>
      <c r="O467" s="242"/>
      <c r="S467" s="242"/>
      <c r="T467" s="242"/>
      <c r="U467" s="242"/>
      <c r="V467" s="242"/>
      <c r="W467" s="242"/>
      <c r="X467" s="242"/>
      <c r="Y467" s="242"/>
      <c r="Z467" s="242"/>
      <c r="AA467" s="242"/>
      <c r="AB467" s="242"/>
      <c r="AC467" s="242"/>
      <c r="AD467" s="242"/>
      <c r="AE467" s="242"/>
      <c r="AF467" s="242"/>
      <c r="AG467" s="242"/>
    </row>
    <row r="468" spans="1:33" ht="12" customHeight="1">
      <c r="A468" s="242"/>
      <c r="B468" s="242"/>
      <c r="C468" s="242"/>
      <c r="D468" s="242"/>
      <c r="E468" s="242"/>
      <c r="F468" s="242"/>
      <c r="G468" s="447"/>
      <c r="H468" s="242"/>
      <c r="I468" s="447"/>
      <c r="J468" s="242"/>
      <c r="K468" s="242"/>
      <c r="L468" s="242"/>
      <c r="M468" s="242"/>
      <c r="N468" s="242"/>
      <c r="O468" s="242"/>
      <c r="S468" s="242"/>
      <c r="T468" s="242"/>
      <c r="U468" s="242"/>
      <c r="V468" s="242"/>
      <c r="W468" s="242"/>
      <c r="X468" s="242"/>
      <c r="Y468" s="242"/>
      <c r="Z468" s="242"/>
      <c r="AA468" s="242"/>
      <c r="AB468" s="242"/>
      <c r="AC468" s="242"/>
      <c r="AD468" s="242"/>
      <c r="AE468" s="242"/>
      <c r="AF468" s="242"/>
      <c r="AG468" s="242"/>
    </row>
    <row r="469" spans="1:33" ht="12" customHeight="1">
      <c r="A469" s="242"/>
      <c r="B469" s="242"/>
      <c r="C469" s="242"/>
      <c r="D469" s="242"/>
      <c r="E469" s="242"/>
      <c r="F469" s="242"/>
      <c r="G469" s="447"/>
      <c r="H469" s="242"/>
      <c r="I469" s="447"/>
      <c r="J469" s="242"/>
      <c r="K469" s="242"/>
      <c r="L469" s="242"/>
      <c r="M469" s="242"/>
      <c r="N469" s="242"/>
      <c r="O469" s="242"/>
      <c r="S469" s="242"/>
      <c r="T469" s="242"/>
      <c r="U469" s="242"/>
      <c r="V469" s="242"/>
      <c r="W469" s="242"/>
      <c r="X469" s="242"/>
      <c r="Y469" s="242"/>
      <c r="Z469" s="242"/>
      <c r="AA469" s="242"/>
      <c r="AB469" s="242"/>
      <c r="AC469" s="242"/>
      <c r="AD469" s="242"/>
      <c r="AE469" s="242"/>
      <c r="AF469" s="242"/>
      <c r="AG469" s="242"/>
    </row>
    <row r="470" spans="1:33" ht="12" customHeight="1">
      <c r="A470" s="242"/>
      <c r="B470" s="242"/>
      <c r="C470" s="242"/>
      <c r="D470" s="242"/>
      <c r="E470" s="242"/>
      <c r="F470" s="242"/>
      <c r="G470" s="447"/>
      <c r="H470" s="242"/>
      <c r="I470" s="447"/>
      <c r="J470" s="242"/>
      <c r="K470" s="242"/>
      <c r="L470" s="242"/>
      <c r="M470" s="242"/>
      <c r="N470" s="242"/>
      <c r="O470" s="242"/>
      <c r="S470" s="242"/>
      <c r="T470" s="242"/>
      <c r="U470" s="242"/>
      <c r="V470" s="242"/>
      <c r="W470" s="242"/>
      <c r="X470" s="242"/>
      <c r="Y470" s="242"/>
      <c r="Z470" s="242"/>
      <c r="AA470" s="242"/>
      <c r="AB470" s="242"/>
      <c r="AC470" s="242"/>
      <c r="AD470" s="242"/>
      <c r="AE470" s="242"/>
      <c r="AF470" s="242"/>
      <c r="AG470" s="242"/>
    </row>
    <row r="471" spans="1:33" ht="12" customHeight="1">
      <c r="A471" s="242"/>
      <c r="B471" s="242"/>
      <c r="C471" s="242"/>
      <c r="D471" s="242"/>
      <c r="E471" s="242"/>
      <c r="F471" s="242"/>
      <c r="G471" s="447"/>
      <c r="H471" s="242"/>
      <c r="I471" s="447"/>
      <c r="J471" s="242"/>
      <c r="K471" s="242"/>
      <c r="L471" s="242"/>
      <c r="M471" s="242"/>
      <c r="N471" s="242"/>
      <c r="O471" s="242"/>
      <c r="S471" s="242"/>
      <c r="T471" s="242"/>
      <c r="U471" s="242"/>
      <c r="V471" s="242"/>
      <c r="W471" s="242"/>
      <c r="X471" s="242"/>
      <c r="Y471" s="242"/>
      <c r="Z471" s="242"/>
      <c r="AA471" s="242"/>
      <c r="AB471" s="242"/>
      <c r="AC471" s="242"/>
      <c r="AD471" s="242"/>
      <c r="AE471" s="242"/>
      <c r="AF471" s="242"/>
      <c r="AG471" s="242"/>
    </row>
    <row r="472" spans="1:33" ht="12" customHeight="1">
      <c r="A472" s="242"/>
      <c r="B472" s="242"/>
      <c r="C472" s="242"/>
      <c r="D472" s="242"/>
      <c r="E472" s="242"/>
      <c r="F472" s="242"/>
      <c r="G472" s="447"/>
      <c r="H472" s="242"/>
      <c r="I472" s="447"/>
      <c r="J472" s="242"/>
      <c r="K472" s="242"/>
      <c r="L472" s="242"/>
      <c r="M472" s="242"/>
      <c r="N472" s="242"/>
      <c r="O472" s="242"/>
      <c r="S472" s="242"/>
      <c r="T472" s="242"/>
      <c r="U472" s="242"/>
      <c r="V472" s="242"/>
      <c r="W472" s="242"/>
      <c r="X472" s="242"/>
      <c r="Y472" s="242"/>
      <c r="Z472" s="242"/>
      <c r="AA472" s="242"/>
      <c r="AB472" s="242"/>
      <c r="AC472" s="242"/>
      <c r="AD472" s="242"/>
      <c r="AE472" s="242"/>
      <c r="AF472" s="242"/>
      <c r="AG472" s="242"/>
    </row>
    <row r="473" spans="1:33" ht="12" customHeight="1">
      <c r="A473" s="242"/>
      <c r="B473" s="242"/>
      <c r="C473" s="242"/>
      <c r="D473" s="242"/>
      <c r="E473" s="242"/>
      <c r="F473" s="242"/>
      <c r="G473" s="447"/>
      <c r="H473" s="242"/>
      <c r="I473" s="447"/>
      <c r="J473" s="242"/>
      <c r="K473" s="242"/>
      <c r="L473" s="242"/>
      <c r="M473" s="242"/>
      <c r="N473" s="242"/>
      <c r="O473" s="242"/>
      <c r="S473" s="242"/>
      <c r="T473" s="242"/>
      <c r="U473" s="242"/>
      <c r="V473" s="242"/>
      <c r="W473" s="242"/>
      <c r="X473" s="242"/>
      <c r="Y473" s="242"/>
      <c r="Z473" s="242"/>
      <c r="AA473" s="242"/>
      <c r="AB473" s="242"/>
      <c r="AC473" s="242"/>
      <c r="AD473" s="242"/>
      <c r="AE473" s="242"/>
      <c r="AF473" s="242"/>
      <c r="AG473" s="242"/>
    </row>
    <row r="474" spans="1:33" ht="12" customHeight="1">
      <c r="A474" s="242"/>
      <c r="B474" s="242"/>
      <c r="C474" s="242"/>
      <c r="D474" s="242"/>
      <c r="E474" s="242"/>
      <c r="F474" s="242"/>
      <c r="G474" s="447"/>
      <c r="H474" s="242"/>
      <c r="I474" s="447"/>
      <c r="J474" s="242"/>
      <c r="K474" s="242"/>
      <c r="L474" s="242"/>
      <c r="M474" s="242"/>
      <c r="N474" s="242"/>
      <c r="O474" s="242"/>
      <c r="S474" s="242"/>
      <c r="T474" s="242"/>
      <c r="U474" s="242"/>
      <c r="V474" s="242"/>
      <c r="W474" s="242"/>
      <c r="X474" s="242"/>
      <c r="Y474" s="242"/>
      <c r="Z474" s="242"/>
      <c r="AA474" s="242"/>
      <c r="AB474" s="242"/>
      <c r="AC474" s="242"/>
      <c r="AD474" s="242"/>
      <c r="AE474" s="242"/>
      <c r="AF474" s="242"/>
      <c r="AG474" s="242"/>
    </row>
    <row r="475" spans="1:33" ht="12" customHeight="1">
      <c r="A475" s="242"/>
      <c r="B475" s="242"/>
      <c r="C475" s="242"/>
      <c r="D475" s="242"/>
      <c r="E475" s="242"/>
      <c r="F475" s="242"/>
      <c r="G475" s="447"/>
      <c r="H475" s="242"/>
      <c r="I475" s="447"/>
      <c r="J475" s="242"/>
      <c r="K475" s="242"/>
      <c r="L475" s="242"/>
      <c r="M475" s="242"/>
      <c r="N475" s="242"/>
      <c r="O475" s="242"/>
      <c r="S475" s="242"/>
      <c r="T475" s="242"/>
      <c r="U475" s="242"/>
      <c r="V475" s="242"/>
      <c r="W475" s="242"/>
      <c r="X475" s="242"/>
      <c r="Y475" s="242"/>
      <c r="Z475" s="242"/>
      <c r="AA475" s="242"/>
      <c r="AB475" s="242"/>
      <c r="AC475" s="242"/>
      <c r="AD475" s="242"/>
      <c r="AE475" s="242"/>
      <c r="AF475" s="242"/>
      <c r="AG475" s="242"/>
    </row>
    <row r="476" spans="1:33" ht="12" customHeight="1">
      <c r="A476" s="242"/>
      <c r="B476" s="242"/>
      <c r="C476" s="242"/>
      <c r="D476" s="242"/>
      <c r="E476" s="242"/>
      <c r="F476" s="242"/>
      <c r="G476" s="447"/>
      <c r="H476" s="242"/>
      <c r="I476" s="447"/>
      <c r="J476" s="242"/>
      <c r="K476" s="242"/>
      <c r="L476" s="242"/>
      <c r="M476" s="242"/>
      <c r="N476" s="242"/>
      <c r="O476" s="242"/>
      <c r="S476" s="242"/>
      <c r="T476" s="242"/>
      <c r="U476" s="242"/>
      <c r="V476" s="242"/>
      <c r="W476" s="242"/>
      <c r="X476" s="242"/>
      <c r="Y476" s="242"/>
      <c r="Z476" s="242"/>
      <c r="AA476" s="242"/>
      <c r="AB476" s="242"/>
      <c r="AC476" s="242"/>
      <c r="AD476" s="242"/>
      <c r="AE476" s="242"/>
      <c r="AF476" s="242"/>
      <c r="AG476" s="242"/>
    </row>
    <row r="477" spans="1:33" ht="12" customHeight="1">
      <c r="A477" s="242"/>
      <c r="B477" s="242"/>
      <c r="C477" s="242"/>
      <c r="D477" s="242"/>
      <c r="E477" s="242"/>
      <c r="F477" s="242"/>
      <c r="G477" s="447"/>
      <c r="H477" s="242"/>
      <c r="I477" s="447"/>
      <c r="J477" s="242"/>
      <c r="K477" s="242"/>
      <c r="L477" s="242"/>
      <c r="M477" s="242"/>
      <c r="N477" s="242"/>
      <c r="O477" s="242"/>
      <c r="S477" s="242"/>
      <c r="T477" s="242"/>
      <c r="U477" s="242"/>
      <c r="V477" s="242"/>
      <c r="W477" s="242"/>
      <c r="X477" s="242"/>
      <c r="Y477" s="242"/>
      <c r="Z477" s="242"/>
      <c r="AA477" s="242"/>
      <c r="AB477" s="242"/>
      <c r="AC477" s="242"/>
      <c r="AD477" s="242"/>
      <c r="AE477" s="242"/>
      <c r="AF477" s="242"/>
      <c r="AG477" s="242"/>
    </row>
    <row r="478" spans="1:33" ht="12" customHeight="1">
      <c r="A478" s="242"/>
      <c r="B478" s="242"/>
      <c r="C478" s="242"/>
      <c r="D478" s="242"/>
      <c r="E478" s="242"/>
      <c r="F478" s="242"/>
      <c r="G478" s="447"/>
      <c r="H478" s="242"/>
      <c r="I478" s="447"/>
      <c r="J478" s="242"/>
      <c r="K478" s="242"/>
      <c r="L478" s="242"/>
      <c r="M478" s="242"/>
      <c r="N478" s="242"/>
      <c r="O478" s="242"/>
      <c r="S478" s="242"/>
      <c r="T478" s="242"/>
      <c r="U478" s="242"/>
      <c r="V478" s="242"/>
      <c r="W478" s="242"/>
      <c r="X478" s="242"/>
      <c r="Y478" s="242"/>
      <c r="Z478" s="242"/>
      <c r="AA478" s="242"/>
      <c r="AB478" s="242"/>
      <c r="AC478" s="242"/>
      <c r="AD478" s="242"/>
      <c r="AE478" s="242"/>
      <c r="AF478" s="242"/>
      <c r="AG478" s="242"/>
    </row>
    <row r="479" spans="1:33" ht="12" customHeight="1">
      <c r="A479" s="242"/>
      <c r="B479" s="242"/>
      <c r="C479" s="242"/>
      <c r="D479" s="242"/>
      <c r="E479" s="242"/>
      <c r="F479" s="242"/>
      <c r="G479" s="447"/>
      <c r="H479" s="242"/>
      <c r="I479" s="447"/>
      <c r="J479" s="242"/>
      <c r="K479" s="242"/>
      <c r="L479" s="242"/>
      <c r="M479" s="242"/>
      <c r="N479" s="242"/>
      <c r="O479" s="242"/>
      <c r="S479" s="242"/>
      <c r="T479" s="242"/>
      <c r="U479" s="242"/>
      <c r="V479" s="242"/>
      <c r="W479" s="242"/>
      <c r="X479" s="242"/>
      <c r="Y479" s="242"/>
      <c r="Z479" s="242"/>
      <c r="AA479" s="242"/>
      <c r="AB479" s="242"/>
      <c r="AC479" s="242"/>
      <c r="AD479" s="242"/>
      <c r="AE479" s="242"/>
      <c r="AF479" s="242"/>
      <c r="AG479" s="242"/>
    </row>
    <row r="480" spans="1:33" ht="12" customHeight="1">
      <c r="A480" s="242"/>
      <c r="B480" s="242"/>
      <c r="C480" s="242"/>
      <c r="D480" s="242"/>
      <c r="E480" s="242"/>
      <c r="F480" s="242"/>
      <c r="G480" s="447"/>
      <c r="H480" s="242"/>
      <c r="I480" s="447"/>
      <c r="J480" s="242"/>
      <c r="K480" s="242"/>
      <c r="L480" s="242"/>
      <c r="M480" s="242"/>
      <c r="N480" s="242"/>
      <c r="O480" s="242"/>
      <c r="S480" s="242"/>
      <c r="T480" s="242"/>
      <c r="U480" s="242"/>
      <c r="V480" s="242"/>
      <c r="W480" s="242"/>
      <c r="X480" s="242"/>
      <c r="Y480" s="242"/>
      <c r="Z480" s="242"/>
      <c r="AA480" s="242"/>
      <c r="AB480" s="242"/>
      <c r="AC480" s="242"/>
      <c r="AD480" s="242"/>
      <c r="AE480" s="242"/>
      <c r="AF480" s="242"/>
      <c r="AG480" s="242"/>
    </row>
    <row r="481" spans="1:33" ht="12" customHeight="1">
      <c r="A481" s="242"/>
      <c r="B481" s="242"/>
      <c r="C481" s="242"/>
      <c r="D481" s="242"/>
      <c r="E481" s="242"/>
      <c r="F481" s="242"/>
      <c r="G481" s="447"/>
      <c r="H481" s="242"/>
      <c r="I481" s="447"/>
      <c r="J481" s="242"/>
      <c r="K481" s="242"/>
      <c r="L481" s="242"/>
      <c r="M481" s="242"/>
      <c r="N481" s="242"/>
      <c r="O481" s="242"/>
      <c r="S481" s="242"/>
      <c r="T481" s="242"/>
      <c r="U481" s="242"/>
      <c r="V481" s="242"/>
      <c r="W481" s="242"/>
      <c r="X481" s="242"/>
      <c r="Y481" s="242"/>
      <c r="Z481" s="242"/>
      <c r="AA481" s="242"/>
      <c r="AB481" s="242"/>
      <c r="AC481" s="242"/>
      <c r="AD481" s="242"/>
      <c r="AE481" s="242"/>
      <c r="AF481" s="242"/>
      <c r="AG481" s="242"/>
    </row>
    <row r="482" spans="1:33" ht="12" customHeight="1">
      <c r="A482" s="242"/>
      <c r="B482" s="242"/>
      <c r="C482" s="242"/>
      <c r="D482" s="242"/>
      <c r="E482" s="242"/>
      <c r="F482" s="242"/>
      <c r="G482" s="447"/>
      <c r="H482" s="242"/>
      <c r="I482" s="447"/>
      <c r="J482" s="242"/>
      <c r="K482" s="242"/>
      <c r="L482" s="242"/>
      <c r="M482" s="242"/>
      <c r="N482" s="242"/>
      <c r="O482" s="242"/>
      <c r="S482" s="242"/>
      <c r="T482" s="242"/>
      <c r="U482" s="242"/>
      <c r="V482" s="242"/>
      <c r="W482" s="242"/>
      <c r="X482" s="242"/>
      <c r="Y482" s="242"/>
      <c r="Z482" s="242"/>
      <c r="AA482" s="242"/>
      <c r="AB482" s="242"/>
      <c r="AC482" s="242"/>
      <c r="AD482" s="242"/>
      <c r="AE482" s="242"/>
      <c r="AF482" s="242"/>
      <c r="AG482" s="242"/>
    </row>
    <row r="483" spans="1:33" ht="12" customHeight="1">
      <c r="A483" s="242"/>
      <c r="B483" s="242"/>
      <c r="C483" s="242"/>
      <c r="D483" s="242"/>
      <c r="E483" s="242"/>
      <c r="F483" s="242"/>
      <c r="G483" s="447"/>
      <c r="H483" s="242"/>
      <c r="I483" s="447"/>
      <c r="J483" s="242"/>
      <c r="K483" s="242"/>
      <c r="L483" s="242"/>
      <c r="M483" s="242"/>
      <c r="N483" s="242"/>
      <c r="O483" s="242"/>
      <c r="S483" s="242"/>
      <c r="T483" s="242"/>
      <c r="U483" s="242"/>
      <c r="V483" s="242"/>
      <c r="W483" s="242"/>
      <c r="X483" s="242"/>
      <c r="Y483" s="242"/>
      <c r="Z483" s="242"/>
      <c r="AA483" s="242"/>
      <c r="AB483" s="242"/>
      <c r="AC483" s="242"/>
      <c r="AD483" s="242"/>
      <c r="AE483" s="242"/>
      <c r="AF483" s="242"/>
      <c r="AG483" s="242"/>
    </row>
    <row r="484" spans="1:33" ht="12" customHeight="1">
      <c r="A484" s="242"/>
      <c r="B484" s="242"/>
      <c r="C484" s="242"/>
      <c r="D484" s="242"/>
      <c r="E484" s="242"/>
      <c r="F484" s="242"/>
      <c r="G484" s="447"/>
      <c r="H484" s="242"/>
      <c r="I484" s="447"/>
      <c r="J484" s="242"/>
      <c r="K484" s="242"/>
      <c r="L484" s="242"/>
      <c r="M484" s="242"/>
      <c r="N484" s="242"/>
      <c r="O484" s="242"/>
      <c r="S484" s="242"/>
      <c r="T484" s="242"/>
      <c r="U484" s="242"/>
      <c r="V484" s="242"/>
      <c r="W484" s="242"/>
      <c r="X484" s="242"/>
      <c r="Y484" s="242"/>
      <c r="Z484" s="242"/>
      <c r="AA484" s="242"/>
      <c r="AB484" s="242"/>
      <c r="AC484" s="242"/>
      <c r="AD484" s="242"/>
      <c r="AE484" s="242"/>
      <c r="AF484" s="242"/>
      <c r="AG484" s="242"/>
    </row>
    <row r="485" spans="1:33" ht="12" customHeight="1">
      <c r="A485" s="242"/>
      <c r="B485" s="242"/>
      <c r="C485" s="242"/>
      <c r="D485" s="242"/>
      <c r="E485" s="242"/>
      <c r="F485" s="242"/>
      <c r="G485" s="447"/>
      <c r="H485" s="242"/>
      <c r="I485" s="447"/>
      <c r="J485" s="242"/>
      <c r="K485" s="242"/>
      <c r="L485" s="242"/>
      <c r="M485" s="242"/>
      <c r="N485" s="242"/>
      <c r="O485" s="242"/>
      <c r="S485" s="242"/>
      <c r="T485" s="242"/>
      <c r="U485" s="242"/>
      <c r="V485" s="242"/>
      <c r="W485" s="242"/>
      <c r="X485" s="242"/>
      <c r="Y485" s="242"/>
      <c r="Z485" s="242"/>
      <c r="AA485" s="242"/>
      <c r="AB485" s="242"/>
      <c r="AC485" s="242"/>
      <c r="AD485" s="242"/>
      <c r="AE485" s="242"/>
      <c r="AF485" s="242"/>
      <c r="AG485" s="242"/>
    </row>
    <row r="486" spans="1:33" ht="12" customHeight="1">
      <c r="A486" s="242"/>
      <c r="B486" s="242"/>
      <c r="C486" s="242"/>
      <c r="D486" s="242"/>
      <c r="E486" s="242"/>
      <c r="F486" s="242"/>
      <c r="G486" s="447"/>
      <c r="H486" s="242"/>
      <c r="I486" s="447"/>
      <c r="J486" s="242"/>
      <c r="K486" s="242"/>
      <c r="L486" s="242"/>
      <c r="M486" s="242"/>
      <c r="N486" s="242"/>
      <c r="O486" s="242"/>
      <c r="S486" s="242"/>
      <c r="T486" s="242"/>
      <c r="U486" s="242"/>
      <c r="V486" s="242"/>
      <c r="W486" s="242"/>
      <c r="X486" s="242"/>
      <c r="Y486" s="242"/>
      <c r="Z486" s="242"/>
      <c r="AA486" s="242"/>
      <c r="AB486" s="242"/>
      <c r="AC486" s="242"/>
      <c r="AD486" s="242"/>
      <c r="AE486" s="242"/>
      <c r="AF486" s="242"/>
      <c r="AG486" s="242"/>
    </row>
    <row r="487" spans="1:33" ht="12" customHeight="1">
      <c r="A487" s="242"/>
      <c r="B487" s="242"/>
      <c r="C487" s="242"/>
      <c r="D487" s="242"/>
      <c r="E487" s="242"/>
      <c r="F487" s="242"/>
      <c r="G487" s="447"/>
      <c r="H487" s="242"/>
      <c r="I487" s="447"/>
      <c r="J487" s="242"/>
      <c r="K487" s="242"/>
      <c r="L487" s="242"/>
      <c r="M487" s="242"/>
      <c r="N487" s="242"/>
      <c r="O487" s="242"/>
      <c r="S487" s="242"/>
      <c r="T487" s="242"/>
      <c r="U487" s="242"/>
      <c r="V487" s="242"/>
      <c r="W487" s="242"/>
      <c r="X487" s="242"/>
      <c r="Y487" s="242"/>
      <c r="Z487" s="242"/>
      <c r="AA487" s="242"/>
      <c r="AB487" s="242"/>
      <c r="AC487" s="242"/>
      <c r="AD487" s="242"/>
      <c r="AE487" s="242"/>
      <c r="AF487" s="242"/>
      <c r="AG487" s="242"/>
    </row>
    <row r="488" spans="1:33" ht="12" customHeight="1">
      <c r="A488" s="242"/>
      <c r="B488" s="242"/>
      <c r="C488" s="242"/>
      <c r="D488" s="242"/>
      <c r="E488" s="242"/>
      <c r="F488" s="242"/>
      <c r="G488" s="447"/>
      <c r="H488" s="242"/>
      <c r="I488" s="447"/>
      <c r="J488" s="242"/>
      <c r="K488" s="242"/>
      <c r="L488" s="242"/>
      <c r="M488" s="242"/>
      <c r="N488" s="242"/>
      <c r="O488" s="242"/>
      <c r="S488" s="242"/>
      <c r="T488" s="242"/>
      <c r="U488" s="242"/>
      <c r="V488" s="242"/>
      <c r="W488" s="242"/>
      <c r="X488" s="242"/>
      <c r="Y488" s="242"/>
      <c r="Z488" s="242"/>
      <c r="AA488" s="242"/>
      <c r="AB488" s="242"/>
      <c r="AC488" s="242"/>
      <c r="AD488" s="242"/>
      <c r="AE488" s="242"/>
      <c r="AF488" s="242"/>
      <c r="AG488" s="242"/>
    </row>
    <row r="489" spans="1:33" ht="12" customHeight="1">
      <c r="A489" s="242"/>
      <c r="B489" s="242"/>
      <c r="C489" s="242"/>
      <c r="D489" s="242"/>
      <c r="E489" s="242"/>
      <c r="F489" s="242"/>
      <c r="G489" s="447"/>
      <c r="H489" s="242"/>
      <c r="I489" s="447"/>
      <c r="J489" s="242"/>
      <c r="K489" s="242"/>
      <c r="L489" s="242"/>
      <c r="M489" s="242"/>
      <c r="N489" s="242"/>
      <c r="O489" s="242"/>
      <c r="S489" s="242"/>
      <c r="T489" s="242"/>
      <c r="U489" s="242"/>
      <c r="V489" s="242"/>
      <c r="W489" s="242"/>
      <c r="X489" s="242"/>
      <c r="Y489" s="242"/>
      <c r="Z489" s="242"/>
      <c r="AA489" s="242"/>
      <c r="AB489" s="242"/>
      <c r="AC489" s="242"/>
      <c r="AD489" s="242"/>
      <c r="AE489" s="242"/>
      <c r="AF489" s="242"/>
      <c r="AG489" s="242"/>
    </row>
    <row r="490" spans="1:33" ht="12" customHeight="1">
      <c r="A490" s="242"/>
      <c r="B490" s="242"/>
      <c r="C490" s="242"/>
      <c r="D490" s="242"/>
      <c r="E490" s="242"/>
      <c r="F490" s="242"/>
      <c r="G490" s="447"/>
      <c r="H490" s="242"/>
      <c r="I490" s="447"/>
      <c r="J490" s="242"/>
      <c r="K490" s="242"/>
      <c r="L490" s="242"/>
      <c r="M490" s="242"/>
      <c r="N490" s="242"/>
      <c r="O490" s="242"/>
      <c r="S490" s="242"/>
      <c r="T490" s="242"/>
      <c r="U490" s="242"/>
      <c r="V490" s="242"/>
      <c r="W490" s="242"/>
      <c r="X490" s="242"/>
      <c r="Y490" s="242"/>
      <c r="Z490" s="242"/>
      <c r="AA490" s="242"/>
      <c r="AB490" s="242"/>
      <c r="AC490" s="242"/>
      <c r="AD490" s="242"/>
      <c r="AE490" s="242"/>
      <c r="AF490" s="242"/>
      <c r="AG490" s="242"/>
    </row>
    <row r="491" spans="1:33" ht="12" customHeight="1">
      <c r="A491" s="242"/>
      <c r="B491" s="242"/>
      <c r="C491" s="242"/>
      <c r="D491" s="242"/>
      <c r="E491" s="242"/>
      <c r="F491" s="242"/>
      <c r="G491" s="447"/>
      <c r="H491" s="242"/>
      <c r="I491" s="447"/>
      <c r="J491" s="242"/>
      <c r="K491" s="242"/>
      <c r="L491" s="242"/>
      <c r="M491" s="242"/>
      <c r="N491" s="242"/>
      <c r="O491" s="242"/>
      <c r="S491" s="242"/>
      <c r="T491" s="242"/>
      <c r="U491" s="242"/>
      <c r="V491" s="242"/>
      <c r="W491" s="242"/>
      <c r="X491" s="242"/>
      <c r="Y491" s="242"/>
      <c r="Z491" s="242"/>
      <c r="AA491" s="242"/>
      <c r="AB491" s="242"/>
      <c r="AC491" s="242"/>
      <c r="AD491" s="242"/>
      <c r="AE491" s="242"/>
      <c r="AF491" s="242"/>
      <c r="AG491" s="242"/>
    </row>
    <row r="492" spans="1:33" ht="12" customHeight="1">
      <c r="A492" s="242"/>
      <c r="B492" s="242"/>
      <c r="C492" s="242"/>
      <c r="D492" s="242"/>
      <c r="E492" s="242"/>
      <c r="F492" s="242"/>
      <c r="G492" s="447"/>
      <c r="H492" s="242"/>
      <c r="I492" s="447"/>
      <c r="J492" s="242"/>
      <c r="K492" s="242"/>
      <c r="L492" s="242"/>
      <c r="M492" s="242"/>
      <c r="N492" s="242"/>
      <c r="O492" s="242"/>
      <c r="S492" s="242"/>
      <c r="T492" s="242"/>
      <c r="U492" s="242"/>
      <c r="V492" s="242"/>
      <c r="W492" s="242"/>
      <c r="X492" s="242"/>
      <c r="Y492" s="242"/>
      <c r="Z492" s="242"/>
      <c r="AA492" s="242"/>
      <c r="AB492" s="242"/>
      <c r="AC492" s="242"/>
      <c r="AD492" s="242"/>
      <c r="AE492" s="242"/>
      <c r="AF492" s="242"/>
      <c r="AG492" s="242"/>
    </row>
    <row r="493" spans="1:33" ht="12" customHeight="1">
      <c r="A493" s="242"/>
      <c r="B493" s="242"/>
      <c r="C493" s="242"/>
      <c r="D493" s="242"/>
      <c r="E493" s="242"/>
      <c r="F493" s="242"/>
      <c r="G493" s="447"/>
      <c r="H493" s="242"/>
      <c r="I493" s="447"/>
      <c r="J493" s="242"/>
      <c r="K493" s="242"/>
      <c r="L493" s="242"/>
      <c r="M493" s="242"/>
      <c r="N493" s="242"/>
      <c r="O493" s="242"/>
      <c r="S493" s="242"/>
      <c r="T493" s="242"/>
      <c r="U493" s="242"/>
      <c r="V493" s="242"/>
      <c r="W493" s="242"/>
      <c r="X493" s="242"/>
      <c r="Y493" s="242"/>
      <c r="Z493" s="242"/>
      <c r="AA493" s="242"/>
      <c r="AB493" s="242"/>
      <c r="AC493" s="242"/>
      <c r="AD493" s="242"/>
      <c r="AE493" s="242"/>
      <c r="AF493" s="242"/>
      <c r="AG493" s="242"/>
    </row>
    <row r="494" spans="1:33" ht="12" customHeight="1">
      <c r="A494" s="242"/>
      <c r="B494" s="242"/>
      <c r="C494" s="242"/>
      <c r="D494" s="242"/>
      <c r="E494" s="242"/>
      <c r="F494" s="242"/>
      <c r="G494" s="447"/>
      <c r="H494" s="242"/>
      <c r="I494" s="447"/>
      <c r="J494" s="242"/>
      <c r="K494" s="242"/>
      <c r="L494" s="242"/>
      <c r="M494" s="242"/>
      <c r="N494" s="242"/>
      <c r="O494" s="242"/>
      <c r="S494" s="242"/>
      <c r="T494" s="242"/>
      <c r="U494" s="242"/>
      <c r="V494" s="242"/>
      <c r="W494" s="242"/>
      <c r="X494" s="242"/>
      <c r="Y494" s="242"/>
      <c r="Z494" s="242"/>
      <c r="AA494" s="242"/>
      <c r="AB494" s="242"/>
      <c r="AC494" s="242"/>
      <c r="AD494" s="242"/>
      <c r="AE494" s="242"/>
      <c r="AF494" s="242"/>
      <c r="AG494" s="242"/>
    </row>
    <row r="495" spans="1:33" ht="12" customHeight="1">
      <c r="A495" s="242"/>
      <c r="B495" s="242"/>
      <c r="C495" s="242"/>
      <c r="D495" s="242"/>
      <c r="E495" s="242"/>
      <c r="F495" s="242"/>
      <c r="G495" s="447"/>
      <c r="H495" s="242"/>
      <c r="I495" s="447"/>
      <c r="J495" s="242"/>
      <c r="K495" s="242"/>
      <c r="L495" s="242"/>
      <c r="M495" s="242"/>
      <c r="N495" s="242"/>
      <c r="O495" s="242"/>
      <c r="S495" s="242"/>
      <c r="T495" s="242"/>
      <c r="U495" s="242"/>
      <c r="V495" s="242"/>
      <c r="W495" s="242"/>
      <c r="X495" s="242"/>
      <c r="Y495" s="242"/>
      <c r="Z495" s="242"/>
      <c r="AA495" s="242"/>
      <c r="AB495" s="242"/>
      <c r="AC495" s="242"/>
      <c r="AD495" s="242"/>
      <c r="AE495" s="242"/>
      <c r="AF495" s="242"/>
      <c r="AG495" s="242"/>
    </row>
    <row r="496" spans="1:33" ht="12" customHeight="1">
      <c r="A496" s="242"/>
      <c r="B496" s="242"/>
      <c r="C496" s="242"/>
      <c r="D496" s="242"/>
      <c r="E496" s="242"/>
      <c r="F496" s="242"/>
      <c r="G496" s="447"/>
      <c r="H496" s="242"/>
      <c r="I496" s="447"/>
      <c r="J496" s="242"/>
      <c r="K496" s="242"/>
      <c r="L496" s="242"/>
      <c r="M496" s="242"/>
      <c r="N496" s="242"/>
      <c r="O496" s="242"/>
      <c r="S496" s="242"/>
      <c r="T496" s="242"/>
      <c r="U496" s="242"/>
      <c r="V496" s="242"/>
      <c r="W496" s="242"/>
      <c r="X496" s="242"/>
      <c r="Y496" s="242"/>
      <c r="Z496" s="242"/>
      <c r="AA496" s="242"/>
      <c r="AB496" s="242"/>
      <c r="AC496" s="242"/>
      <c r="AD496" s="242"/>
      <c r="AE496" s="242"/>
      <c r="AF496" s="242"/>
      <c r="AG496" s="242"/>
    </row>
    <row r="497" spans="1:33" ht="12" customHeight="1">
      <c r="A497" s="242"/>
      <c r="B497" s="242"/>
      <c r="C497" s="242"/>
      <c r="D497" s="242"/>
      <c r="E497" s="242"/>
      <c r="F497" s="242"/>
      <c r="G497" s="447"/>
      <c r="H497" s="242"/>
      <c r="I497" s="447"/>
      <c r="J497" s="242"/>
      <c r="K497" s="242"/>
      <c r="L497" s="242"/>
      <c r="M497" s="242"/>
      <c r="N497" s="242"/>
      <c r="O497" s="242"/>
      <c r="S497" s="242"/>
      <c r="T497" s="242"/>
      <c r="U497" s="242"/>
      <c r="V497" s="242"/>
      <c r="W497" s="242"/>
      <c r="X497" s="242"/>
      <c r="Y497" s="242"/>
      <c r="Z497" s="242"/>
      <c r="AA497" s="242"/>
      <c r="AB497" s="242"/>
      <c r="AC497" s="242"/>
      <c r="AD497" s="242"/>
      <c r="AE497" s="242"/>
      <c r="AF497" s="242"/>
      <c r="AG497" s="242"/>
    </row>
    <row r="498" spans="1:33" ht="12" customHeight="1">
      <c r="A498" s="242"/>
      <c r="B498" s="242"/>
      <c r="C498" s="242"/>
      <c r="D498" s="242"/>
      <c r="E498" s="242"/>
      <c r="F498" s="242"/>
      <c r="G498" s="447"/>
      <c r="H498" s="242"/>
      <c r="I498" s="447"/>
      <c r="J498" s="242"/>
      <c r="K498" s="242"/>
      <c r="L498" s="242"/>
      <c r="M498" s="242"/>
      <c r="N498" s="242"/>
      <c r="O498" s="242"/>
      <c r="S498" s="242"/>
      <c r="T498" s="242"/>
      <c r="U498" s="242"/>
      <c r="V498" s="242"/>
      <c r="W498" s="242"/>
      <c r="X498" s="242"/>
      <c r="Y498" s="242"/>
      <c r="Z498" s="242"/>
      <c r="AA498" s="242"/>
      <c r="AB498" s="242"/>
      <c r="AC498" s="242"/>
      <c r="AD498" s="242"/>
      <c r="AE498" s="242"/>
      <c r="AF498" s="242"/>
      <c r="AG498" s="242"/>
    </row>
    <row r="499" spans="1:33" ht="12" customHeight="1">
      <c r="A499" s="242"/>
      <c r="B499" s="242"/>
      <c r="C499" s="242"/>
      <c r="D499" s="242"/>
      <c r="E499" s="242"/>
      <c r="F499" s="242"/>
      <c r="G499" s="447"/>
      <c r="H499" s="242"/>
      <c r="I499" s="447"/>
      <c r="J499" s="242"/>
      <c r="K499" s="242"/>
      <c r="L499" s="242"/>
      <c r="M499" s="242"/>
      <c r="N499" s="242"/>
      <c r="O499" s="242"/>
      <c r="S499" s="242"/>
      <c r="T499" s="242"/>
      <c r="U499" s="242"/>
      <c r="V499" s="242"/>
      <c r="W499" s="242"/>
      <c r="X499" s="242"/>
      <c r="Y499" s="242"/>
      <c r="Z499" s="242"/>
      <c r="AA499" s="242"/>
      <c r="AB499" s="242"/>
      <c r="AC499" s="242"/>
      <c r="AD499" s="242"/>
      <c r="AE499" s="242"/>
      <c r="AF499" s="242"/>
      <c r="AG499" s="242"/>
    </row>
    <row r="500" spans="1:33" ht="12" customHeight="1">
      <c r="A500" s="242"/>
      <c r="B500" s="242"/>
      <c r="C500" s="242"/>
      <c r="D500" s="242"/>
      <c r="E500" s="242"/>
      <c r="F500" s="242"/>
      <c r="G500" s="447"/>
      <c r="H500" s="242"/>
      <c r="I500" s="447"/>
      <c r="J500" s="242"/>
      <c r="K500" s="242"/>
      <c r="L500" s="242"/>
      <c r="M500" s="242"/>
      <c r="N500" s="242"/>
      <c r="O500" s="242"/>
      <c r="S500" s="242"/>
      <c r="T500" s="242"/>
      <c r="U500" s="242"/>
      <c r="V500" s="242"/>
      <c r="W500" s="242"/>
      <c r="X500" s="242"/>
      <c r="Y500" s="242"/>
      <c r="Z500" s="242"/>
      <c r="AA500" s="242"/>
      <c r="AB500" s="242"/>
      <c r="AC500" s="242"/>
      <c r="AD500" s="242"/>
      <c r="AE500" s="242"/>
      <c r="AF500" s="242"/>
      <c r="AG500" s="242"/>
    </row>
    <row r="501" spans="1:33" ht="12" customHeight="1">
      <c r="A501" s="242"/>
      <c r="B501" s="242"/>
      <c r="C501" s="242"/>
      <c r="D501" s="242"/>
      <c r="E501" s="242"/>
      <c r="F501" s="242"/>
      <c r="G501" s="447"/>
      <c r="H501" s="242"/>
      <c r="I501" s="447"/>
      <c r="J501" s="242"/>
      <c r="K501" s="242"/>
      <c r="L501" s="242"/>
      <c r="M501" s="242"/>
      <c r="N501" s="242"/>
      <c r="O501" s="242"/>
      <c r="S501" s="242"/>
      <c r="T501" s="242"/>
      <c r="U501" s="242"/>
      <c r="V501" s="242"/>
      <c r="W501" s="242"/>
      <c r="X501" s="242"/>
      <c r="Y501" s="242"/>
      <c r="Z501" s="242"/>
      <c r="AA501" s="242"/>
      <c r="AB501" s="242"/>
      <c r="AC501" s="242"/>
      <c r="AD501" s="242"/>
      <c r="AE501" s="242"/>
      <c r="AF501" s="242"/>
      <c r="AG501" s="242"/>
    </row>
    <row r="502" spans="1:33" ht="12" customHeight="1">
      <c r="A502" s="242"/>
      <c r="B502" s="242"/>
      <c r="C502" s="242"/>
      <c r="D502" s="242"/>
      <c r="E502" s="242"/>
      <c r="F502" s="242"/>
      <c r="G502" s="447"/>
      <c r="H502" s="242"/>
      <c r="I502" s="447"/>
      <c r="J502" s="242"/>
      <c r="K502" s="242"/>
      <c r="L502" s="242"/>
      <c r="M502" s="242"/>
      <c r="N502" s="242"/>
      <c r="O502" s="242"/>
      <c r="S502" s="242"/>
      <c r="T502" s="242"/>
      <c r="U502" s="242"/>
      <c r="V502" s="242"/>
      <c r="W502" s="242"/>
      <c r="X502" s="242"/>
      <c r="Y502" s="242"/>
      <c r="Z502" s="242"/>
      <c r="AA502" s="242"/>
      <c r="AB502" s="242"/>
      <c r="AC502" s="242"/>
      <c r="AD502" s="242"/>
      <c r="AE502" s="242"/>
      <c r="AF502" s="242"/>
      <c r="AG502" s="242"/>
    </row>
    <row r="503" spans="1:33" ht="12" customHeight="1">
      <c r="A503" s="242"/>
      <c r="B503" s="242"/>
      <c r="C503" s="242"/>
      <c r="D503" s="242"/>
      <c r="E503" s="242"/>
      <c r="F503" s="242"/>
      <c r="G503" s="447"/>
      <c r="H503" s="242"/>
      <c r="I503" s="447"/>
      <c r="J503" s="242"/>
      <c r="K503" s="242"/>
      <c r="L503" s="242"/>
      <c r="M503" s="242"/>
      <c r="N503" s="242"/>
      <c r="O503" s="242"/>
      <c r="S503" s="242"/>
      <c r="T503" s="242"/>
      <c r="U503" s="242"/>
      <c r="V503" s="242"/>
      <c r="W503" s="242"/>
      <c r="X503" s="242"/>
      <c r="Y503" s="242"/>
      <c r="Z503" s="242"/>
      <c r="AA503" s="242"/>
      <c r="AB503" s="242"/>
      <c r="AC503" s="242"/>
      <c r="AD503" s="242"/>
      <c r="AE503" s="242"/>
      <c r="AF503" s="242"/>
      <c r="AG503" s="242"/>
    </row>
    <row r="504" spans="1:33" ht="12" customHeight="1">
      <c r="A504" s="242"/>
      <c r="B504" s="242"/>
      <c r="C504" s="242"/>
      <c r="D504" s="242"/>
      <c r="E504" s="242"/>
      <c r="F504" s="242"/>
      <c r="G504" s="447"/>
      <c r="H504" s="242"/>
      <c r="I504" s="447"/>
      <c r="J504" s="242"/>
      <c r="K504" s="242"/>
      <c r="L504" s="242"/>
      <c r="M504" s="242"/>
      <c r="N504" s="242"/>
      <c r="O504" s="242"/>
      <c r="S504" s="242"/>
      <c r="T504" s="242"/>
      <c r="U504" s="242"/>
      <c r="V504" s="242"/>
      <c r="W504" s="242"/>
      <c r="X504" s="242"/>
      <c r="Y504" s="242"/>
      <c r="Z504" s="242"/>
      <c r="AA504" s="242"/>
      <c r="AB504" s="242"/>
      <c r="AC504" s="242"/>
      <c r="AD504" s="242"/>
      <c r="AE504" s="242"/>
      <c r="AF504" s="242"/>
      <c r="AG504" s="242"/>
    </row>
    <row r="505" spans="1:33" ht="12" customHeight="1">
      <c r="A505" s="242"/>
      <c r="B505" s="242"/>
      <c r="C505" s="242"/>
      <c r="D505" s="242"/>
      <c r="E505" s="242"/>
      <c r="F505" s="242"/>
      <c r="G505" s="447"/>
      <c r="H505" s="242"/>
      <c r="I505" s="447"/>
      <c r="J505" s="242"/>
      <c r="K505" s="242"/>
      <c r="L505" s="242"/>
      <c r="M505" s="242"/>
      <c r="N505" s="242"/>
      <c r="O505" s="242"/>
      <c r="S505" s="242"/>
      <c r="T505" s="242"/>
      <c r="U505" s="242"/>
      <c r="V505" s="242"/>
      <c r="W505" s="242"/>
      <c r="X505" s="242"/>
      <c r="Y505" s="242"/>
      <c r="Z505" s="242"/>
      <c r="AA505" s="242"/>
      <c r="AB505" s="242"/>
      <c r="AC505" s="242"/>
      <c r="AD505" s="242"/>
      <c r="AE505" s="242"/>
      <c r="AF505" s="242"/>
      <c r="AG505" s="242"/>
    </row>
    <row r="506" spans="1:33" ht="12" customHeight="1">
      <c r="A506" s="242"/>
      <c r="B506" s="242"/>
      <c r="C506" s="242"/>
      <c r="D506" s="242"/>
      <c r="E506" s="242"/>
      <c r="F506" s="242"/>
      <c r="G506" s="447"/>
      <c r="H506" s="242"/>
      <c r="I506" s="447"/>
      <c r="J506" s="242"/>
      <c r="K506" s="242"/>
      <c r="L506" s="242"/>
      <c r="M506" s="242"/>
      <c r="N506" s="242"/>
      <c r="O506" s="242"/>
      <c r="S506" s="242"/>
      <c r="T506" s="242"/>
      <c r="U506" s="242"/>
      <c r="V506" s="242"/>
      <c r="W506" s="242"/>
      <c r="X506" s="242"/>
      <c r="Y506" s="242"/>
      <c r="Z506" s="242"/>
      <c r="AA506" s="242"/>
      <c r="AB506" s="242"/>
      <c r="AC506" s="242"/>
      <c r="AD506" s="242"/>
      <c r="AE506" s="242"/>
      <c r="AF506" s="242"/>
      <c r="AG506" s="242"/>
    </row>
    <row r="507" spans="1:33" ht="12" customHeight="1">
      <c r="A507" s="242"/>
      <c r="B507" s="242"/>
      <c r="C507" s="242"/>
      <c r="D507" s="242"/>
      <c r="E507" s="242"/>
      <c r="F507" s="242"/>
      <c r="G507" s="447"/>
      <c r="H507" s="242"/>
      <c r="I507" s="447"/>
      <c r="J507" s="242"/>
      <c r="K507" s="242"/>
      <c r="L507" s="242"/>
      <c r="M507" s="242"/>
      <c r="N507" s="242"/>
      <c r="O507" s="242"/>
      <c r="S507" s="242"/>
      <c r="T507" s="242"/>
      <c r="U507" s="242"/>
      <c r="V507" s="242"/>
      <c r="W507" s="242"/>
      <c r="X507" s="242"/>
      <c r="Y507" s="242"/>
      <c r="Z507" s="242"/>
      <c r="AA507" s="242"/>
      <c r="AB507" s="242"/>
      <c r="AC507" s="242"/>
      <c r="AD507" s="242"/>
      <c r="AE507" s="242"/>
      <c r="AF507" s="242"/>
      <c r="AG507" s="242"/>
    </row>
    <row r="508" spans="1:33" ht="12" customHeight="1">
      <c r="A508" s="242"/>
      <c r="B508" s="242"/>
      <c r="C508" s="242"/>
      <c r="D508" s="242"/>
      <c r="E508" s="242"/>
      <c r="F508" s="242"/>
      <c r="G508" s="447"/>
      <c r="H508" s="242"/>
      <c r="I508" s="447"/>
      <c r="J508" s="242"/>
      <c r="K508" s="242"/>
      <c r="L508" s="242"/>
      <c r="M508" s="242"/>
      <c r="N508" s="242"/>
      <c r="O508" s="242"/>
      <c r="S508" s="242"/>
      <c r="T508" s="242"/>
      <c r="U508" s="242"/>
      <c r="V508" s="242"/>
      <c r="W508" s="242"/>
      <c r="X508" s="242"/>
      <c r="Y508" s="242"/>
      <c r="Z508" s="242"/>
      <c r="AA508" s="242"/>
      <c r="AB508" s="242"/>
      <c r="AC508" s="242"/>
      <c r="AD508" s="242"/>
      <c r="AE508" s="242"/>
      <c r="AF508" s="242"/>
      <c r="AG508" s="242"/>
    </row>
    <row r="509" spans="1:33" ht="12" customHeight="1">
      <c r="A509" s="242"/>
      <c r="B509" s="242"/>
      <c r="C509" s="242"/>
      <c r="D509" s="242"/>
      <c r="E509" s="242"/>
      <c r="F509" s="242"/>
      <c r="G509" s="447"/>
      <c r="H509" s="242"/>
      <c r="I509" s="447"/>
      <c r="J509" s="242"/>
      <c r="K509" s="242"/>
      <c r="L509" s="242"/>
      <c r="M509" s="242"/>
      <c r="N509" s="242"/>
      <c r="O509" s="242"/>
      <c r="S509" s="242"/>
      <c r="T509" s="242"/>
      <c r="U509" s="242"/>
      <c r="V509" s="242"/>
      <c r="W509" s="242"/>
      <c r="X509" s="242"/>
      <c r="Y509" s="242"/>
      <c r="Z509" s="242"/>
      <c r="AA509" s="242"/>
      <c r="AB509" s="242"/>
      <c r="AC509" s="242"/>
      <c r="AD509" s="242"/>
      <c r="AE509" s="242"/>
      <c r="AF509" s="242"/>
      <c r="AG509" s="242"/>
    </row>
    <row r="510" spans="1:33" ht="12" customHeight="1">
      <c r="A510" s="242"/>
      <c r="B510" s="242"/>
      <c r="C510" s="242"/>
      <c r="D510" s="242"/>
      <c r="E510" s="242"/>
      <c r="F510" s="242"/>
      <c r="G510" s="447"/>
      <c r="H510" s="242"/>
      <c r="I510" s="447"/>
      <c r="J510" s="242"/>
      <c r="K510" s="242"/>
      <c r="L510" s="242"/>
      <c r="M510" s="242"/>
      <c r="N510" s="242"/>
      <c r="O510" s="242"/>
      <c r="S510" s="242"/>
      <c r="T510" s="242"/>
      <c r="U510" s="242"/>
      <c r="V510" s="242"/>
      <c r="W510" s="242"/>
      <c r="X510" s="242"/>
      <c r="Y510" s="242"/>
      <c r="Z510" s="242"/>
      <c r="AA510" s="242"/>
      <c r="AB510" s="242"/>
      <c r="AC510" s="242"/>
      <c r="AD510" s="242"/>
      <c r="AE510" s="242"/>
      <c r="AF510" s="242"/>
      <c r="AG510" s="242"/>
    </row>
    <row r="511" spans="1:33" ht="12" customHeight="1">
      <c r="A511" s="242"/>
      <c r="B511" s="242"/>
      <c r="C511" s="242"/>
      <c r="D511" s="242"/>
      <c r="E511" s="242"/>
      <c r="F511" s="242"/>
      <c r="G511" s="447"/>
      <c r="H511" s="242"/>
      <c r="I511" s="447"/>
      <c r="J511" s="242"/>
      <c r="K511" s="242"/>
      <c r="L511" s="242"/>
      <c r="M511" s="242"/>
      <c r="N511" s="242"/>
      <c r="O511" s="242"/>
      <c r="S511" s="242"/>
      <c r="T511" s="242"/>
      <c r="U511" s="242"/>
      <c r="V511" s="242"/>
      <c r="W511" s="242"/>
      <c r="X511" s="242"/>
      <c r="Y511" s="242"/>
      <c r="Z511" s="242"/>
      <c r="AA511" s="242"/>
      <c r="AB511" s="242"/>
      <c r="AC511" s="242"/>
      <c r="AD511" s="242"/>
      <c r="AE511" s="242"/>
      <c r="AF511" s="242"/>
      <c r="AG511" s="242"/>
    </row>
    <row r="512" spans="1:33" ht="12" customHeight="1">
      <c r="A512" s="242"/>
      <c r="B512" s="242"/>
      <c r="C512" s="242"/>
      <c r="D512" s="242"/>
      <c r="E512" s="242"/>
      <c r="F512" s="242"/>
      <c r="G512" s="447"/>
      <c r="H512" s="242"/>
      <c r="I512" s="447"/>
      <c r="J512" s="242"/>
      <c r="K512" s="242"/>
      <c r="L512" s="242"/>
      <c r="M512" s="242"/>
      <c r="N512" s="242"/>
      <c r="O512" s="242"/>
      <c r="S512" s="242"/>
      <c r="T512" s="242"/>
      <c r="U512" s="242"/>
      <c r="V512" s="242"/>
      <c r="W512" s="242"/>
      <c r="X512" s="242"/>
      <c r="Y512" s="242"/>
      <c r="Z512" s="242"/>
      <c r="AA512" s="242"/>
      <c r="AB512" s="242"/>
      <c r="AC512" s="242"/>
      <c r="AD512" s="242"/>
      <c r="AE512" s="242"/>
      <c r="AF512" s="242"/>
      <c r="AG512" s="242"/>
    </row>
    <row r="513" spans="1:33" ht="12" customHeight="1">
      <c r="A513" s="242"/>
      <c r="B513" s="242"/>
      <c r="C513" s="242"/>
      <c r="D513" s="242"/>
      <c r="E513" s="242"/>
      <c r="F513" s="242"/>
      <c r="G513" s="447"/>
      <c r="H513" s="242"/>
      <c r="I513" s="447"/>
      <c r="J513" s="242"/>
      <c r="K513" s="242"/>
      <c r="L513" s="242"/>
      <c r="M513" s="242"/>
      <c r="N513" s="242"/>
      <c r="O513" s="242"/>
      <c r="S513" s="242"/>
      <c r="T513" s="242"/>
      <c r="U513" s="242"/>
      <c r="V513" s="242"/>
      <c r="W513" s="242"/>
      <c r="X513" s="242"/>
      <c r="Y513" s="242"/>
      <c r="Z513" s="242"/>
      <c r="AA513" s="242"/>
      <c r="AB513" s="242"/>
      <c r="AC513" s="242"/>
      <c r="AD513" s="242"/>
      <c r="AE513" s="242"/>
      <c r="AF513" s="242"/>
      <c r="AG513" s="242"/>
    </row>
    <row r="514" spans="1:33" ht="12" customHeight="1">
      <c r="A514" s="242"/>
      <c r="B514" s="242"/>
      <c r="C514" s="242"/>
      <c r="D514" s="242"/>
      <c r="E514" s="242"/>
      <c r="F514" s="242"/>
      <c r="G514" s="447"/>
      <c r="H514" s="242"/>
      <c r="I514" s="447"/>
      <c r="J514" s="242"/>
      <c r="K514" s="242"/>
      <c r="L514" s="242"/>
      <c r="M514" s="242"/>
      <c r="N514" s="242"/>
      <c r="O514" s="242"/>
      <c r="S514" s="242"/>
      <c r="T514" s="242"/>
      <c r="U514" s="242"/>
      <c r="V514" s="242"/>
      <c r="W514" s="242"/>
      <c r="X514" s="242"/>
      <c r="Y514" s="242"/>
      <c r="Z514" s="242"/>
      <c r="AA514" s="242"/>
      <c r="AB514" s="242"/>
      <c r="AC514" s="242"/>
      <c r="AD514" s="242"/>
      <c r="AE514" s="242"/>
      <c r="AF514" s="242"/>
      <c r="AG514" s="242"/>
    </row>
    <row r="515" spans="1:33" ht="12" customHeight="1">
      <c r="A515" s="242"/>
      <c r="B515" s="242"/>
      <c r="C515" s="242"/>
      <c r="D515" s="242"/>
      <c r="E515" s="242"/>
      <c r="F515" s="242"/>
      <c r="G515" s="447"/>
      <c r="H515" s="242"/>
      <c r="I515" s="447"/>
      <c r="J515" s="242"/>
      <c r="K515" s="242"/>
      <c r="L515" s="242"/>
      <c r="M515" s="242"/>
      <c r="N515" s="242"/>
      <c r="O515" s="242"/>
      <c r="S515" s="242"/>
      <c r="T515" s="242"/>
      <c r="U515" s="242"/>
      <c r="V515" s="242"/>
      <c r="W515" s="242"/>
      <c r="X515" s="242"/>
      <c r="Y515" s="242"/>
      <c r="Z515" s="242"/>
      <c r="AA515" s="242"/>
      <c r="AB515" s="242"/>
      <c r="AC515" s="242"/>
      <c r="AD515" s="242"/>
      <c r="AE515" s="242"/>
      <c r="AF515" s="242"/>
      <c r="AG515" s="242"/>
    </row>
    <row r="516" spans="1:33" ht="12" customHeight="1">
      <c r="A516" s="242"/>
      <c r="B516" s="242"/>
      <c r="C516" s="242"/>
      <c r="D516" s="242"/>
      <c r="E516" s="242"/>
      <c r="F516" s="242"/>
      <c r="G516" s="447"/>
      <c r="H516" s="242"/>
      <c r="I516" s="447"/>
      <c r="J516" s="242"/>
      <c r="K516" s="242"/>
      <c r="L516" s="242"/>
      <c r="M516" s="242"/>
      <c r="N516" s="242"/>
      <c r="O516" s="242"/>
      <c r="S516" s="242"/>
      <c r="T516" s="242"/>
      <c r="U516" s="242"/>
      <c r="V516" s="242"/>
      <c r="W516" s="242"/>
      <c r="X516" s="242"/>
      <c r="Y516" s="242"/>
      <c r="Z516" s="242"/>
      <c r="AA516" s="242"/>
      <c r="AB516" s="242"/>
      <c r="AC516" s="242"/>
      <c r="AD516" s="242"/>
      <c r="AE516" s="242"/>
      <c r="AF516" s="242"/>
      <c r="AG516" s="242"/>
    </row>
    <row r="517" spans="1:33" ht="12" customHeight="1">
      <c r="A517" s="242"/>
      <c r="B517" s="242"/>
      <c r="C517" s="242"/>
      <c r="D517" s="242"/>
      <c r="E517" s="242"/>
      <c r="F517" s="242"/>
      <c r="G517" s="447"/>
      <c r="H517" s="242"/>
      <c r="I517" s="447"/>
      <c r="J517" s="242"/>
      <c r="K517" s="242"/>
      <c r="L517" s="242"/>
      <c r="M517" s="242"/>
      <c r="N517" s="242"/>
      <c r="O517" s="242"/>
      <c r="S517" s="242"/>
      <c r="T517" s="242"/>
      <c r="U517" s="242"/>
      <c r="V517" s="242"/>
      <c r="W517" s="242"/>
      <c r="X517" s="242"/>
      <c r="Y517" s="242"/>
      <c r="Z517" s="242"/>
      <c r="AA517" s="242"/>
      <c r="AB517" s="242"/>
      <c r="AC517" s="242"/>
      <c r="AD517" s="242"/>
      <c r="AE517" s="242"/>
      <c r="AF517" s="242"/>
      <c r="AG517" s="242"/>
    </row>
    <row r="518" spans="1:33" ht="12" customHeight="1">
      <c r="A518" s="242"/>
      <c r="B518" s="242"/>
      <c r="C518" s="242"/>
      <c r="D518" s="242"/>
      <c r="E518" s="242"/>
      <c r="F518" s="242"/>
      <c r="G518" s="447"/>
      <c r="H518" s="242"/>
      <c r="I518" s="447"/>
      <c r="J518" s="242"/>
      <c r="K518" s="242"/>
      <c r="L518" s="242"/>
      <c r="M518" s="242"/>
      <c r="N518" s="242"/>
      <c r="O518" s="242"/>
      <c r="S518" s="242"/>
      <c r="T518" s="242"/>
      <c r="U518" s="242"/>
      <c r="V518" s="242"/>
      <c r="W518" s="242"/>
      <c r="X518" s="242"/>
      <c r="Y518" s="242"/>
      <c r="Z518" s="242"/>
      <c r="AA518" s="242"/>
      <c r="AB518" s="242"/>
      <c r="AC518" s="242"/>
      <c r="AD518" s="242"/>
      <c r="AE518" s="242"/>
      <c r="AF518" s="242"/>
      <c r="AG518" s="242"/>
    </row>
    <row r="519" spans="1:33" ht="12" customHeight="1">
      <c r="A519" s="242"/>
      <c r="B519" s="242"/>
      <c r="C519" s="242"/>
      <c r="D519" s="242"/>
      <c r="E519" s="242"/>
      <c r="F519" s="242"/>
      <c r="G519" s="447"/>
      <c r="H519" s="242"/>
      <c r="I519" s="447"/>
      <c r="J519" s="242"/>
      <c r="K519" s="242"/>
      <c r="L519" s="242"/>
      <c r="M519" s="242"/>
      <c r="N519" s="242"/>
      <c r="O519" s="242"/>
      <c r="S519" s="242"/>
      <c r="T519" s="242"/>
      <c r="U519" s="242"/>
      <c r="V519" s="242"/>
      <c r="W519" s="242"/>
      <c r="X519" s="242"/>
      <c r="Y519" s="242"/>
      <c r="Z519" s="242"/>
      <c r="AA519" s="242"/>
      <c r="AB519" s="242"/>
      <c r="AC519" s="242"/>
      <c r="AD519" s="242"/>
      <c r="AE519" s="242"/>
      <c r="AF519" s="242"/>
      <c r="AG519" s="242"/>
    </row>
    <row r="520" spans="1:33" ht="12" customHeight="1">
      <c r="A520" s="242"/>
      <c r="B520" s="242"/>
      <c r="C520" s="242"/>
      <c r="D520" s="242"/>
      <c r="E520" s="242"/>
      <c r="F520" s="242"/>
      <c r="G520" s="447"/>
      <c r="H520" s="242"/>
      <c r="I520" s="447"/>
      <c r="J520" s="242"/>
      <c r="K520" s="242"/>
      <c r="L520" s="242"/>
      <c r="M520" s="242"/>
      <c r="N520" s="242"/>
      <c r="O520" s="242"/>
      <c r="S520" s="242"/>
      <c r="T520" s="242"/>
      <c r="U520" s="242"/>
      <c r="V520" s="242"/>
      <c r="W520" s="242"/>
      <c r="X520" s="242"/>
      <c r="Y520" s="242"/>
      <c r="Z520" s="242"/>
      <c r="AA520" s="242"/>
      <c r="AB520" s="242"/>
      <c r="AC520" s="242"/>
      <c r="AD520" s="242"/>
      <c r="AE520" s="242"/>
      <c r="AF520" s="242"/>
      <c r="AG520" s="242"/>
    </row>
    <row r="521" spans="1:33" ht="12" customHeight="1">
      <c r="A521" s="242"/>
      <c r="B521" s="242"/>
      <c r="C521" s="242"/>
      <c r="D521" s="242"/>
      <c r="E521" s="242"/>
      <c r="F521" s="242"/>
      <c r="G521" s="447"/>
      <c r="H521" s="242"/>
      <c r="I521" s="447"/>
      <c r="J521" s="242"/>
      <c r="K521" s="242"/>
      <c r="L521" s="242"/>
      <c r="M521" s="242"/>
      <c r="N521" s="242"/>
      <c r="O521" s="242"/>
      <c r="S521" s="242"/>
      <c r="T521" s="242"/>
      <c r="U521" s="242"/>
      <c r="V521" s="242"/>
      <c r="W521" s="242"/>
      <c r="X521" s="242"/>
      <c r="Y521" s="242"/>
      <c r="Z521" s="242"/>
      <c r="AA521" s="242"/>
      <c r="AB521" s="242"/>
      <c r="AC521" s="242"/>
      <c r="AD521" s="242"/>
      <c r="AE521" s="242"/>
      <c r="AF521" s="242"/>
      <c r="AG521" s="242"/>
    </row>
    <row r="522" spans="1:33" ht="12" customHeight="1">
      <c r="A522" s="242"/>
      <c r="B522" s="242"/>
      <c r="C522" s="242"/>
      <c r="D522" s="242"/>
      <c r="E522" s="242"/>
      <c r="F522" s="242"/>
      <c r="G522" s="447"/>
      <c r="H522" s="242"/>
      <c r="I522" s="447"/>
      <c r="J522" s="242"/>
      <c r="K522" s="242"/>
      <c r="L522" s="242"/>
      <c r="M522" s="242"/>
      <c r="N522" s="242"/>
      <c r="O522" s="242"/>
      <c r="S522" s="242"/>
      <c r="T522" s="242"/>
      <c r="U522" s="242"/>
      <c r="V522" s="242"/>
      <c r="W522" s="242"/>
      <c r="X522" s="242"/>
      <c r="Y522" s="242"/>
      <c r="Z522" s="242"/>
      <c r="AA522" s="242"/>
      <c r="AB522" s="242"/>
      <c r="AC522" s="242"/>
      <c r="AD522" s="242"/>
      <c r="AE522" s="242"/>
      <c r="AF522" s="242"/>
      <c r="AG522" s="242"/>
    </row>
    <row r="523" spans="1:33" ht="12" customHeight="1">
      <c r="A523" s="242"/>
      <c r="B523" s="242"/>
      <c r="C523" s="242"/>
      <c r="D523" s="242"/>
      <c r="E523" s="242"/>
      <c r="F523" s="242"/>
      <c r="G523" s="447"/>
      <c r="H523" s="242"/>
      <c r="I523" s="447"/>
      <c r="J523" s="242"/>
      <c r="K523" s="242"/>
      <c r="L523" s="242"/>
      <c r="M523" s="242"/>
      <c r="N523" s="242"/>
      <c r="O523" s="242"/>
      <c r="S523" s="242"/>
      <c r="T523" s="242"/>
      <c r="U523" s="242"/>
      <c r="V523" s="242"/>
      <c r="W523" s="242"/>
      <c r="X523" s="242"/>
      <c r="Y523" s="242"/>
      <c r="Z523" s="242"/>
      <c r="AA523" s="242"/>
      <c r="AB523" s="242"/>
      <c r="AC523" s="242"/>
      <c r="AD523" s="242"/>
      <c r="AE523" s="242"/>
      <c r="AF523" s="242"/>
      <c r="AG523" s="242"/>
    </row>
    <row r="524" spans="1:33" ht="12" customHeight="1">
      <c r="A524" s="242"/>
      <c r="B524" s="242"/>
      <c r="C524" s="242"/>
      <c r="D524" s="242"/>
      <c r="E524" s="242"/>
      <c r="F524" s="242"/>
      <c r="G524" s="447"/>
      <c r="H524" s="242"/>
      <c r="I524" s="447"/>
      <c r="J524" s="242"/>
      <c r="K524" s="242"/>
      <c r="L524" s="242"/>
      <c r="M524" s="242"/>
      <c r="N524" s="242"/>
      <c r="O524" s="242"/>
      <c r="S524" s="242"/>
      <c r="T524" s="242"/>
      <c r="U524" s="242"/>
      <c r="V524" s="242"/>
      <c r="W524" s="242"/>
      <c r="X524" s="242"/>
      <c r="Y524" s="242"/>
      <c r="Z524" s="242"/>
      <c r="AA524" s="242"/>
      <c r="AB524" s="242"/>
      <c r="AC524" s="242"/>
      <c r="AD524" s="242"/>
      <c r="AE524" s="242"/>
      <c r="AF524" s="242"/>
      <c r="AG524" s="242"/>
    </row>
    <row r="525" spans="1:33" ht="12" customHeight="1">
      <c r="A525" s="242"/>
      <c r="B525" s="242"/>
      <c r="C525" s="242"/>
      <c r="D525" s="242"/>
      <c r="E525" s="242"/>
      <c r="F525" s="242"/>
      <c r="G525" s="447"/>
      <c r="H525" s="242"/>
      <c r="I525" s="447"/>
      <c r="J525" s="242"/>
      <c r="K525" s="242"/>
      <c r="L525" s="242"/>
      <c r="M525" s="242"/>
      <c r="N525" s="242"/>
      <c r="O525" s="242"/>
      <c r="S525" s="242"/>
      <c r="T525" s="242"/>
      <c r="U525" s="242"/>
      <c r="V525" s="242"/>
      <c r="W525" s="242"/>
      <c r="X525" s="242"/>
      <c r="Y525" s="242"/>
      <c r="Z525" s="242"/>
      <c r="AA525" s="242"/>
      <c r="AB525" s="242"/>
      <c r="AC525" s="242"/>
      <c r="AD525" s="242"/>
      <c r="AE525" s="242"/>
      <c r="AF525" s="242"/>
      <c r="AG525" s="242"/>
    </row>
    <row r="526" spans="1:33" ht="12" customHeight="1">
      <c r="A526" s="242"/>
      <c r="B526" s="242"/>
      <c r="C526" s="242"/>
      <c r="D526" s="242"/>
      <c r="E526" s="242"/>
      <c r="F526" s="242"/>
      <c r="G526" s="447"/>
      <c r="H526" s="242"/>
      <c r="I526" s="447"/>
      <c r="J526" s="242"/>
      <c r="K526" s="242"/>
      <c r="L526" s="242"/>
      <c r="M526" s="242"/>
      <c r="N526" s="242"/>
      <c r="O526" s="242"/>
      <c r="S526" s="242"/>
      <c r="T526" s="242"/>
      <c r="U526" s="242"/>
      <c r="V526" s="242"/>
      <c r="W526" s="242"/>
      <c r="X526" s="242"/>
      <c r="Y526" s="242"/>
      <c r="Z526" s="242"/>
      <c r="AA526" s="242"/>
      <c r="AB526" s="242"/>
      <c r="AC526" s="242"/>
      <c r="AD526" s="242"/>
      <c r="AE526" s="242"/>
      <c r="AF526" s="242"/>
      <c r="AG526" s="242"/>
    </row>
    <row r="527" spans="1:33" ht="12" customHeight="1">
      <c r="A527" s="242"/>
      <c r="B527" s="242"/>
      <c r="C527" s="242"/>
      <c r="D527" s="242"/>
      <c r="E527" s="242"/>
      <c r="F527" s="242"/>
      <c r="G527" s="447"/>
      <c r="H527" s="242"/>
      <c r="I527" s="447"/>
      <c r="J527" s="242"/>
      <c r="K527" s="242"/>
      <c r="L527" s="242"/>
      <c r="M527" s="242"/>
      <c r="N527" s="242"/>
      <c r="O527" s="242"/>
      <c r="S527" s="242"/>
      <c r="T527" s="242"/>
      <c r="U527" s="242"/>
      <c r="V527" s="242"/>
      <c r="W527" s="242"/>
      <c r="X527" s="242"/>
      <c r="Y527" s="242"/>
      <c r="Z527" s="242"/>
      <c r="AA527" s="242"/>
      <c r="AB527" s="242"/>
      <c r="AC527" s="242"/>
      <c r="AD527" s="242"/>
      <c r="AE527" s="242"/>
      <c r="AF527" s="242"/>
      <c r="AG527" s="242"/>
    </row>
    <row r="528" spans="1:33" ht="12" customHeight="1">
      <c r="A528" s="242"/>
      <c r="B528" s="242"/>
      <c r="C528" s="242"/>
      <c r="D528" s="242"/>
      <c r="E528" s="242"/>
      <c r="F528" s="242"/>
      <c r="G528" s="447"/>
      <c r="H528" s="242"/>
      <c r="I528" s="447"/>
      <c r="J528" s="242"/>
      <c r="K528" s="242"/>
      <c r="L528" s="242"/>
      <c r="M528" s="242"/>
      <c r="N528" s="242"/>
      <c r="O528" s="242"/>
      <c r="S528" s="242"/>
      <c r="T528" s="242"/>
      <c r="U528" s="242"/>
      <c r="V528" s="242"/>
      <c r="W528" s="242"/>
      <c r="X528" s="242"/>
      <c r="Y528" s="242"/>
      <c r="Z528" s="242"/>
      <c r="AA528" s="242"/>
      <c r="AB528" s="242"/>
      <c r="AC528" s="242"/>
      <c r="AD528" s="242"/>
      <c r="AE528" s="242"/>
      <c r="AF528" s="242"/>
      <c r="AG528" s="242"/>
    </row>
    <row r="529" spans="1:33" ht="12" customHeight="1">
      <c r="A529" s="242"/>
      <c r="B529" s="242"/>
      <c r="C529" s="242"/>
      <c r="D529" s="242"/>
      <c r="E529" s="242"/>
      <c r="F529" s="242"/>
      <c r="G529" s="447"/>
      <c r="H529" s="242"/>
      <c r="I529" s="447"/>
      <c r="J529" s="242"/>
      <c r="K529" s="242"/>
      <c r="L529" s="242"/>
      <c r="M529" s="242"/>
      <c r="N529" s="242"/>
      <c r="O529" s="242"/>
      <c r="S529" s="242"/>
      <c r="T529" s="242"/>
      <c r="U529" s="242"/>
      <c r="V529" s="242"/>
      <c r="W529" s="242"/>
      <c r="X529" s="242"/>
      <c r="Y529" s="242"/>
      <c r="Z529" s="242"/>
      <c r="AA529" s="242"/>
      <c r="AB529" s="242"/>
      <c r="AC529" s="242"/>
      <c r="AD529" s="242"/>
      <c r="AE529" s="242"/>
      <c r="AF529" s="242"/>
      <c r="AG529" s="242"/>
    </row>
    <row r="530" spans="1:33" ht="12" customHeight="1">
      <c r="A530" s="242"/>
      <c r="B530" s="242"/>
      <c r="C530" s="242"/>
      <c r="D530" s="242"/>
      <c r="E530" s="242"/>
      <c r="F530" s="242"/>
      <c r="G530" s="447"/>
      <c r="H530" s="242"/>
      <c r="I530" s="447"/>
      <c r="J530" s="242"/>
      <c r="K530" s="242"/>
      <c r="L530" s="242"/>
      <c r="M530" s="242"/>
      <c r="N530" s="242"/>
      <c r="O530" s="242"/>
      <c r="S530" s="242"/>
      <c r="T530" s="242"/>
      <c r="U530" s="242"/>
      <c r="V530" s="242"/>
      <c r="W530" s="242"/>
      <c r="X530" s="242"/>
      <c r="Y530" s="242"/>
      <c r="Z530" s="242"/>
      <c r="AA530" s="242"/>
      <c r="AB530" s="242"/>
      <c r="AC530" s="242"/>
      <c r="AD530" s="242"/>
      <c r="AE530" s="242"/>
      <c r="AF530" s="242"/>
      <c r="AG530" s="242"/>
    </row>
    <row r="531" spans="1:33" ht="12" customHeight="1">
      <c r="A531" s="242"/>
      <c r="B531" s="242"/>
      <c r="C531" s="242"/>
      <c r="D531" s="242"/>
      <c r="E531" s="242"/>
      <c r="F531" s="242"/>
      <c r="G531" s="447"/>
      <c r="H531" s="242"/>
      <c r="I531" s="447"/>
      <c r="J531" s="242"/>
      <c r="K531" s="242"/>
      <c r="L531" s="242"/>
      <c r="M531" s="242"/>
      <c r="N531" s="242"/>
      <c r="O531" s="242"/>
      <c r="S531" s="242"/>
      <c r="T531" s="242"/>
      <c r="U531" s="242"/>
      <c r="V531" s="242"/>
      <c r="W531" s="242"/>
      <c r="X531" s="242"/>
      <c r="Y531" s="242"/>
      <c r="Z531" s="242"/>
      <c r="AA531" s="242"/>
      <c r="AB531" s="242"/>
      <c r="AC531" s="242"/>
      <c r="AD531" s="242"/>
      <c r="AE531" s="242"/>
      <c r="AF531" s="242"/>
      <c r="AG531" s="242"/>
    </row>
    <row r="532" spans="1:33" ht="12" customHeight="1">
      <c r="A532" s="242"/>
      <c r="B532" s="242"/>
      <c r="C532" s="242"/>
      <c r="D532" s="242"/>
      <c r="E532" s="242"/>
      <c r="F532" s="242"/>
      <c r="G532" s="447"/>
      <c r="H532" s="242"/>
      <c r="I532" s="447"/>
      <c r="J532" s="242"/>
      <c r="K532" s="242"/>
      <c r="L532" s="242"/>
      <c r="M532" s="242"/>
      <c r="N532" s="242"/>
      <c r="O532" s="242"/>
      <c r="S532" s="242"/>
      <c r="T532" s="242"/>
      <c r="U532" s="242"/>
      <c r="V532" s="242"/>
      <c r="W532" s="242"/>
      <c r="X532" s="242"/>
      <c r="Y532" s="242"/>
      <c r="Z532" s="242"/>
      <c r="AA532" s="242"/>
      <c r="AB532" s="242"/>
      <c r="AC532" s="242"/>
      <c r="AD532" s="242"/>
      <c r="AE532" s="242"/>
      <c r="AF532" s="242"/>
      <c r="AG532" s="242"/>
    </row>
    <row r="533" spans="1:33" ht="12" customHeight="1">
      <c r="A533" s="242"/>
      <c r="B533" s="242"/>
      <c r="C533" s="242"/>
      <c r="D533" s="242"/>
      <c r="E533" s="242"/>
      <c r="F533" s="242"/>
      <c r="G533" s="447"/>
      <c r="H533" s="242"/>
      <c r="I533" s="447"/>
      <c r="J533" s="242"/>
      <c r="K533" s="242"/>
      <c r="L533" s="242"/>
      <c r="M533" s="242"/>
      <c r="N533" s="242"/>
      <c r="O533" s="242"/>
      <c r="S533" s="242"/>
      <c r="T533" s="242"/>
      <c r="U533" s="242"/>
      <c r="V533" s="242"/>
      <c r="W533" s="242"/>
      <c r="X533" s="242"/>
      <c r="Y533" s="242"/>
      <c r="Z533" s="242"/>
      <c r="AA533" s="242"/>
      <c r="AB533" s="242"/>
      <c r="AC533" s="242"/>
      <c r="AD533" s="242"/>
      <c r="AE533" s="242"/>
      <c r="AF533" s="242"/>
      <c r="AG533" s="242"/>
    </row>
    <row r="534" spans="1:33" ht="12" customHeight="1">
      <c r="A534" s="242"/>
      <c r="B534" s="242"/>
      <c r="C534" s="242"/>
      <c r="D534" s="242"/>
      <c r="E534" s="242"/>
      <c r="F534" s="242"/>
      <c r="G534" s="447"/>
      <c r="H534" s="242"/>
      <c r="I534" s="447"/>
      <c r="J534" s="242"/>
      <c r="K534" s="242"/>
      <c r="L534" s="242"/>
      <c r="M534" s="242"/>
      <c r="N534" s="242"/>
      <c r="O534" s="242"/>
      <c r="S534" s="242"/>
      <c r="T534" s="242"/>
      <c r="U534" s="242"/>
      <c r="V534" s="242"/>
      <c r="W534" s="242"/>
      <c r="X534" s="242"/>
      <c r="Y534" s="242"/>
      <c r="Z534" s="242"/>
      <c r="AA534" s="242"/>
      <c r="AB534" s="242"/>
      <c r="AC534" s="242"/>
      <c r="AD534" s="242"/>
      <c r="AE534" s="242"/>
      <c r="AF534" s="242"/>
      <c r="AG534" s="242"/>
    </row>
    <row r="535" spans="1:33" ht="12" customHeight="1">
      <c r="A535" s="242"/>
      <c r="B535" s="242"/>
      <c r="C535" s="242"/>
      <c r="D535" s="242"/>
      <c r="E535" s="242"/>
      <c r="F535" s="242"/>
      <c r="G535" s="447"/>
      <c r="H535" s="242"/>
      <c r="I535" s="447"/>
      <c r="J535" s="242"/>
      <c r="K535" s="242"/>
      <c r="L535" s="242"/>
      <c r="M535" s="242"/>
      <c r="N535" s="242"/>
      <c r="O535" s="242"/>
      <c r="S535" s="242"/>
      <c r="T535" s="242"/>
      <c r="U535" s="242"/>
      <c r="V535" s="242"/>
      <c r="W535" s="242"/>
      <c r="X535" s="242"/>
      <c r="Y535" s="242"/>
      <c r="Z535" s="242"/>
      <c r="AA535" s="242"/>
      <c r="AB535" s="242"/>
      <c r="AC535" s="242"/>
      <c r="AD535" s="242"/>
      <c r="AE535" s="242"/>
      <c r="AF535" s="242"/>
      <c r="AG535" s="242"/>
    </row>
    <row r="536" spans="1:33" ht="12" customHeight="1">
      <c r="A536" s="242"/>
      <c r="B536" s="242"/>
      <c r="C536" s="242"/>
      <c r="D536" s="242"/>
      <c r="E536" s="242"/>
      <c r="F536" s="242"/>
      <c r="G536" s="447"/>
      <c r="H536" s="242"/>
      <c r="I536" s="447"/>
      <c r="J536" s="242"/>
      <c r="K536" s="242"/>
      <c r="L536" s="242"/>
      <c r="M536" s="242"/>
      <c r="N536" s="242"/>
      <c r="O536" s="242"/>
      <c r="S536" s="242"/>
      <c r="T536" s="242"/>
      <c r="U536" s="242"/>
      <c r="V536" s="242"/>
      <c r="W536" s="242"/>
      <c r="X536" s="242"/>
      <c r="Y536" s="242"/>
      <c r="Z536" s="242"/>
      <c r="AA536" s="242"/>
      <c r="AB536" s="242"/>
      <c r="AC536" s="242"/>
      <c r="AD536" s="242"/>
      <c r="AE536" s="242"/>
      <c r="AF536" s="242"/>
      <c r="AG536" s="242"/>
    </row>
    <row r="537" spans="1:33" ht="12" customHeight="1">
      <c r="A537" s="242"/>
      <c r="B537" s="242"/>
      <c r="C537" s="242"/>
      <c r="D537" s="242"/>
      <c r="E537" s="242"/>
      <c r="F537" s="242"/>
      <c r="G537" s="447"/>
      <c r="H537" s="242"/>
      <c r="I537" s="447"/>
      <c r="J537" s="242"/>
      <c r="K537" s="242"/>
      <c r="L537" s="242"/>
      <c r="M537" s="242"/>
      <c r="N537" s="242"/>
      <c r="O537" s="242"/>
      <c r="S537" s="242"/>
      <c r="T537" s="242"/>
      <c r="U537" s="242"/>
      <c r="V537" s="242"/>
      <c r="W537" s="242"/>
      <c r="X537" s="242"/>
      <c r="Y537" s="242"/>
      <c r="Z537" s="242"/>
      <c r="AA537" s="242"/>
      <c r="AB537" s="242"/>
      <c r="AC537" s="242"/>
      <c r="AD537" s="242"/>
      <c r="AE537" s="242"/>
      <c r="AF537" s="242"/>
      <c r="AG537" s="242"/>
    </row>
    <row r="538" spans="1:33" ht="12" customHeight="1">
      <c r="A538" s="242"/>
      <c r="B538" s="242"/>
      <c r="C538" s="242"/>
      <c r="D538" s="242"/>
      <c r="E538" s="242"/>
      <c r="F538" s="242"/>
      <c r="G538" s="447"/>
      <c r="H538" s="242"/>
      <c r="I538" s="447"/>
      <c r="J538" s="242"/>
      <c r="K538" s="242"/>
      <c r="L538" s="242"/>
      <c r="M538" s="242"/>
      <c r="N538" s="242"/>
      <c r="O538" s="242"/>
      <c r="S538" s="242"/>
      <c r="T538" s="242"/>
      <c r="U538" s="242"/>
      <c r="V538" s="242"/>
      <c r="W538" s="242"/>
      <c r="X538" s="242"/>
      <c r="Y538" s="242"/>
      <c r="Z538" s="242"/>
      <c r="AA538" s="242"/>
      <c r="AB538" s="242"/>
      <c r="AC538" s="242"/>
      <c r="AD538" s="242"/>
      <c r="AE538" s="242"/>
      <c r="AF538" s="242"/>
      <c r="AG538" s="242"/>
    </row>
    <row r="539" spans="1:33" ht="12" customHeight="1">
      <c r="A539" s="242"/>
      <c r="B539" s="242"/>
      <c r="C539" s="242"/>
      <c r="D539" s="242"/>
      <c r="E539" s="242"/>
      <c r="F539" s="242"/>
      <c r="G539" s="447"/>
      <c r="H539" s="242"/>
      <c r="I539" s="447"/>
      <c r="J539" s="242"/>
      <c r="K539" s="242"/>
      <c r="L539" s="242"/>
      <c r="M539" s="242"/>
      <c r="N539" s="242"/>
      <c r="O539" s="242"/>
      <c r="S539" s="242"/>
      <c r="T539" s="242"/>
      <c r="U539" s="242"/>
      <c r="V539" s="242"/>
      <c r="W539" s="242"/>
      <c r="X539" s="242"/>
      <c r="Y539" s="242"/>
      <c r="Z539" s="242"/>
      <c r="AA539" s="242"/>
      <c r="AB539" s="242"/>
      <c r="AC539" s="242"/>
      <c r="AD539" s="242"/>
      <c r="AE539" s="242"/>
      <c r="AF539" s="242"/>
      <c r="AG539" s="242"/>
    </row>
    <row r="540" spans="1:33" ht="12" customHeight="1">
      <c r="A540" s="242"/>
      <c r="B540" s="242"/>
      <c r="C540" s="242"/>
      <c r="D540" s="242"/>
      <c r="E540" s="242"/>
      <c r="F540" s="242"/>
      <c r="G540" s="447"/>
      <c r="H540" s="242"/>
      <c r="I540" s="447"/>
      <c r="J540" s="242"/>
      <c r="K540" s="242"/>
      <c r="L540" s="242"/>
      <c r="M540" s="242"/>
      <c r="N540" s="242"/>
      <c r="O540" s="242"/>
      <c r="S540" s="242"/>
      <c r="T540" s="242"/>
      <c r="U540" s="242"/>
      <c r="V540" s="242"/>
      <c r="W540" s="242"/>
      <c r="X540" s="242"/>
      <c r="Y540" s="242"/>
      <c r="Z540" s="242"/>
      <c r="AA540" s="242"/>
      <c r="AB540" s="242"/>
      <c r="AC540" s="242"/>
      <c r="AD540" s="242"/>
      <c r="AE540" s="242"/>
      <c r="AF540" s="242"/>
      <c r="AG540" s="242"/>
    </row>
    <row r="541" spans="1:33" ht="12" customHeight="1">
      <c r="A541" s="242"/>
      <c r="B541" s="242"/>
      <c r="C541" s="242"/>
      <c r="D541" s="242"/>
      <c r="E541" s="242"/>
      <c r="F541" s="242"/>
      <c r="G541" s="447"/>
      <c r="H541" s="242"/>
      <c r="I541" s="447"/>
      <c r="J541" s="242"/>
      <c r="K541" s="242"/>
      <c r="L541" s="242"/>
      <c r="M541" s="242"/>
      <c r="N541" s="242"/>
      <c r="O541" s="242"/>
      <c r="S541" s="242"/>
      <c r="T541" s="242"/>
      <c r="U541" s="242"/>
      <c r="V541" s="242"/>
      <c r="W541" s="242"/>
      <c r="X541" s="242"/>
      <c r="Y541" s="242"/>
      <c r="Z541" s="242"/>
      <c r="AA541" s="242"/>
      <c r="AB541" s="242"/>
      <c r="AC541" s="242"/>
      <c r="AD541" s="242"/>
      <c r="AE541" s="242"/>
      <c r="AF541" s="242"/>
      <c r="AG541" s="242"/>
    </row>
    <row r="542" spans="1:33" ht="12" customHeight="1">
      <c r="A542" s="242"/>
      <c r="B542" s="242"/>
      <c r="C542" s="242"/>
      <c r="D542" s="242"/>
      <c r="E542" s="242"/>
      <c r="F542" s="242"/>
      <c r="G542" s="447"/>
      <c r="H542" s="242"/>
      <c r="I542" s="447"/>
      <c r="J542" s="242"/>
      <c r="K542" s="242"/>
      <c r="L542" s="242"/>
      <c r="M542" s="242"/>
      <c r="N542" s="242"/>
      <c r="O542" s="242"/>
      <c r="S542" s="242"/>
      <c r="T542" s="242"/>
      <c r="U542" s="242"/>
      <c r="V542" s="242"/>
      <c r="W542" s="242"/>
      <c r="X542" s="242"/>
      <c r="Y542" s="242"/>
      <c r="Z542" s="242"/>
      <c r="AA542" s="242"/>
      <c r="AB542" s="242"/>
      <c r="AC542" s="242"/>
      <c r="AD542" s="242"/>
      <c r="AE542" s="242"/>
      <c r="AF542" s="242"/>
      <c r="AG542" s="242"/>
    </row>
    <row r="543" spans="1:33" ht="12" customHeight="1">
      <c r="A543" s="242"/>
      <c r="B543" s="242"/>
      <c r="C543" s="242"/>
      <c r="D543" s="242"/>
      <c r="E543" s="242"/>
      <c r="F543" s="242"/>
      <c r="G543" s="447"/>
      <c r="H543" s="242"/>
      <c r="I543" s="447"/>
      <c r="J543" s="242"/>
      <c r="K543" s="242"/>
      <c r="L543" s="242"/>
      <c r="M543" s="242"/>
      <c r="N543" s="242"/>
      <c r="O543" s="242"/>
      <c r="S543" s="242"/>
      <c r="T543" s="242"/>
      <c r="U543" s="242"/>
      <c r="V543" s="242"/>
      <c r="W543" s="242"/>
      <c r="X543" s="242"/>
      <c r="Y543" s="242"/>
      <c r="Z543" s="242"/>
      <c r="AA543" s="242"/>
      <c r="AB543" s="242"/>
      <c r="AC543" s="242"/>
      <c r="AD543" s="242"/>
      <c r="AE543" s="242"/>
      <c r="AF543" s="242"/>
      <c r="AG543" s="242"/>
    </row>
    <row r="544" spans="1:33" ht="12" customHeight="1">
      <c r="A544" s="242"/>
      <c r="B544" s="242"/>
      <c r="C544" s="242"/>
      <c r="D544" s="242"/>
      <c r="E544" s="242"/>
      <c r="F544" s="242"/>
      <c r="G544" s="447"/>
      <c r="H544" s="242"/>
      <c r="I544" s="447"/>
      <c r="J544" s="242"/>
      <c r="K544" s="242"/>
      <c r="L544" s="242"/>
      <c r="M544" s="242"/>
      <c r="N544" s="242"/>
      <c r="O544" s="242"/>
      <c r="S544" s="242"/>
      <c r="T544" s="242"/>
      <c r="U544" s="242"/>
      <c r="V544" s="242"/>
      <c r="W544" s="242"/>
      <c r="X544" s="242"/>
      <c r="Y544" s="242"/>
      <c r="Z544" s="242"/>
      <c r="AA544" s="242"/>
      <c r="AB544" s="242"/>
      <c r="AC544" s="242"/>
      <c r="AD544" s="242"/>
      <c r="AE544" s="242"/>
      <c r="AF544" s="242"/>
      <c r="AG544" s="242"/>
    </row>
    <row r="545" spans="1:33" ht="12" customHeight="1">
      <c r="A545" s="242"/>
      <c r="B545" s="242"/>
      <c r="C545" s="242"/>
      <c r="D545" s="242"/>
      <c r="E545" s="242"/>
      <c r="F545" s="242"/>
      <c r="G545" s="447"/>
      <c r="H545" s="242"/>
      <c r="I545" s="447"/>
      <c r="J545" s="242"/>
      <c r="K545" s="242"/>
      <c r="L545" s="242"/>
      <c r="M545" s="242"/>
      <c r="N545" s="242"/>
      <c r="O545" s="242"/>
      <c r="S545" s="242"/>
      <c r="T545" s="242"/>
      <c r="U545" s="242"/>
      <c r="V545" s="242"/>
      <c r="W545" s="242"/>
      <c r="X545" s="242"/>
      <c r="Y545" s="242"/>
      <c r="Z545" s="242"/>
      <c r="AA545" s="242"/>
      <c r="AB545" s="242"/>
      <c r="AC545" s="242"/>
      <c r="AD545" s="242"/>
      <c r="AE545" s="242"/>
      <c r="AF545" s="242"/>
      <c r="AG545" s="242"/>
    </row>
    <row r="546" spans="1:33" ht="12" customHeight="1">
      <c r="A546" s="242"/>
      <c r="B546" s="242"/>
      <c r="C546" s="242"/>
      <c r="D546" s="242"/>
      <c r="E546" s="242"/>
      <c r="F546" s="242"/>
      <c r="G546" s="447"/>
      <c r="H546" s="242"/>
      <c r="I546" s="447"/>
      <c r="J546" s="242"/>
      <c r="K546" s="242"/>
      <c r="L546" s="242"/>
      <c r="M546" s="242"/>
      <c r="N546" s="242"/>
      <c r="O546" s="242"/>
      <c r="S546" s="242"/>
      <c r="T546" s="242"/>
      <c r="U546" s="242"/>
      <c r="V546" s="242"/>
      <c r="W546" s="242"/>
      <c r="X546" s="242"/>
      <c r="Y546" s="242"/>
      <c r="Z546" s="242"/>
      <c r="AA546" s="242"/>
      <c r="AB546" s="242"/>
      <c r="AC546" s="242"/>
      <c r="AD546" s="242"/>
      <c r="AE546" s="242"/>
      <c r="AF546" s="242"/>
      <c r="AG546" s="242"/>
    </row>
    <row r="547" spans="1:33" ht="12" customHeight="1">
      <c r="A547" s="242"/>
      <c r="B547" s="242"/>
      <c r="C547" s="242"/>
      <c r="D547" s="242"/>
      <c r="E547" s="242"/>
      <c r="F547" s="242"/>
      <c r="G547" s="447"/>
      <c r="H547" s="242"/>
      <c r="I547" s="447"/>
      <c r="J547" s="242"/>
      <c r="K547" s="242"/>
      <c r="L547" s="242"/>
      <c r="M547" s="242"/>
      <c r="N547" s="242"/>
      <c r="O547" s="242"/>
      <c r="S547" s="242"/>
      <c r="T547" s="242"/>
      <c r="U547" s="242"/>
      <c r="V547" s="242"/>
      <c r="W547" s="242"/>
      <c r="X547" s="242"/>
      <c r="Y547" s="242"/>
      <c r="Z547" s="242"/>
      <c r="AA547" s="242"/>
      <c r="AB547" s="242"/>
      <c r="AC547" s="242"/>
      <c r="AD547" s="242"/>
      <c r="AE547" s="242"/>
      <c r="AF547" s="242"/>
      <c r="AG547" s="242"/>
    </row>
    <row r="548" spans="1:33" ht="12" customHeight="1">
      <c r="A548" s="242"/>
      <c r="B548" s="242"/>
      <c r="C548" s="242"/>
      <c r="D548" s="242"/>
      <c r="E548" s="242"/>
      <c r="F548" s="242"/>
      <c r="G548" s="447"/>
      <c r="H548" s="242"/>
      <c r="I548" s="447"/>
      <c r="J548" s="242"/>
      <c r="K548" s="242"/>
      <c r="L548" s="242"/>
      <c r="M548" s="242"/>
      <c r="N548" s="242"/>
      <c r="O548" s="242"/>
      <c r="S548" s="242"/>
      <c r="T548" s="242"/>
      <c r="U548" s="242"/>
      <c r="V548" s="242"/>
      <c r="W548" s="242"/>
      <c r="X548" s="242"/>
      <c r="Y548" s="242"/>
      <c r="Z548" s="242"/>
      <c r="AA548" s="242"/>
      <c r="AB548" s="242"/>
      <c r="AC548" s="242"/>
      <c r="AD548" s="242"/>
      <c r="AE548" s="242"/>
      <c r="AF548" s="242"/>
      <c r="AG548" s="242"/>
    </row>
    <row r="549" spans="1:33" ht="12" customHeight="1">
      <c r="A549" s="242"/>
      <c r="B549" s="242"/>
      <c r="C549" s="242"/>
      <c r="D549" s="242"/>
      <c r="E549" s="242"/>
      <c r="F549" s="242"/>
      <c r="G549" s="447"/>
      <c r="H549" s="242"/>
      <c r="I549" s="447"/>
      <c r="J549" s="242"/>
      <c r="K549" s="242"/>
      <c r="L549" s="242"/>
      <c r="M549" s="242"/>
      <c r="N549" s="242"/>
      <c r="O549" s="242"/>
      <c r="S549" s="242"/>
      <c r="T549" s="242"/>
      <c r="U549" s="242"/>
      <c r="V549" s="242"/>
      <c r="W549" s="242"/>
      <c r="X549" s="242"/>
      <c r="Y549" s="242"/>
      <c r="Z549" s="242"/>
      <c r="AA549" s="242"/>
      <c r="AB549" s="242"/>
      <c r="AC549" s="242"/>
      <c r="AD549" s="242"/>
      <c r="AE549" s="242"/>
      <c r="AF549" s="242"/>
      <c r="AG549" s="242"/>
    </row>
    <row r="550" spans="1:33" ht="12" customHeight="1">
      <c r="A550" s="242"/>
      <c r="B550" s="242"/>
      <c r="C550" s="242"/>
      <c r="D550" s="242"/>
      <c r="E550" s="242"/>
      <c r="F550" s="242"/>
      <c r="G550" s="447"/>
      <c r="H550" s="242"/>
      <c r="I550" s="447"/>
      <c r="J550" s="242"/>
      <c r="K550" s="242"/>
      <c r="L550" s="242"/>
      <c r="M550" s="242"/>
      <c r="N550" s="242"/>
      <c r="O550" s="242"/>
      <c r="S550" s="242"/>
      <c r="T550" s="242"/>
      <c r="U550" s="242"/>
      <c r="V550" s="242"/>
      <c r="W550" s="242"/>
      <c r="X550" s="242"/>
      <c r="Y550" s="242"/>
      <c r="Z550" s="242"/>
      <c r="AA550" s="242"/>
      <c r="AB550" s="242"/>
      <c r="AC550" s="242"/>
      <c r="AD550" s="242"/>
      <c r="AE550" s="242"/>
      <c r="AF550" s="242"/>
      <c r="AG550" s="242"/>
    </row>
    <row r="551" spans="1:33" ht="12" customHeight="1">
      <c r="A551" s="242"/>
      <c r="B551" s="242"/>
      <c r="C551" s="242"/>
      <c r="D551" s="242"/>
      <c r="E551" s="242"/>
      <c r="F551" s="242"/>
      <c r="G551" s="447"/>
      <c r="H551" s="242"/>
      <c r="I551" s="447"/>
      <c r="J551" s="242"/>
      <c r="K551" s="242"/>
      <c r="L551" s="242"/>
      <c r="M551" s="242"/>
      <c r="N551" s="242"/>
      <c r="O551" s="242"/>
      <c r="S551" s="242"/>
      <c r="T551" s="242"/>
      <c r="U551" s="242"/>
      <c r="V551" s="242"/>
      <c r="W551" s="242"/>
      <c r="X551" s="242"/>
      <c r="Y551" s="242"/>
      <c r="Z551" s="242"/>
      <c r="AA551" s="242"/>
      <c r="AB551" s="242"/>
      <c r="AC551" s="242"/>
      <c r="AD551" s="242"/>
      <c r="AE551" s="242"/>
      <c r="AF551" s="242"/>
      <c r="AG551" s="242"/>
    </row>
    <row r="552" spans="1:33" ht="12" customHeight="1">
      <c r="A552" s="242"/>
      <c r="B552" s="242"/>
      <c r="C552" s="242"/>
      <c r="D552" s="242"/>
      <c r="E552" s="242"/>
      <c r="F552" s="242"/>
      <c r="G552" s="447"/>
      <c r="H552" s="242"/>
      <c r="I552" s="447"/>
      <c r="J552" s="242"/>
      <c r="K552" s="242"/>
      <c r="L552" s="242"/>
      <c r="M552" s="242"/>
      <c r="N552" s="242"/>
      <c r="O552" s="242"/>
      <c r="S552" s="242"/>
      <c r="T552" s="242"/>
      <c r="U552" s="242"/>
      <c r="V552" s="242"/>
      <c r="W552" s="242"/>
      <c r="X552" s="242"/>
      <c r="Y552" s="242"/>
      <c r="Z552" s="242"/>
      <c r="AA552" s="242"/>
      <c r="AB552" s="242"/>
      <c r="AC552" s="242"/>
      <c r="AD552" s="242"/>
      <c r="AE552" s="242"/>
      <c r="AF552" s="242"/>
      <c r="AG552" s="242"/>
    </row>
    <row r="553" spans="1:33" ht="12" customHeight="1">
      <c r="A553" s="242"/>
      <c r="B553" s="242"/>
      <c r="C553" s="242"/>
      <c r="D553" s="242"/>
      <c r="E553" s="242"/>
      <c r="F553" s="242"/>
      <c r="G553" s="447"/>
      <c r="H553" s="242"/>
      <c r="I553" s="447"/>
      <c r="J553" s="242"/>
      <c r="K553" s="242"/>
      <c r="L553" s="242"/>
      <c r="M553" s="242"/>
      <c r="N553" s="242"/>
      <c r="O553" s="242"/>
      <c r="S553" s="242"/>
      <c r="T553" s="242"/>
      <c r="U553" s="242"/>
      <c r="V553" s="242"/>
      <c r="W553" s="242"/>
      <c r="X553" s="242"/>
      <c r="Y553" s="242"/>
      <c r="Z553" s="242"/>
      <c r="AA553" s="242"/>
      <c r="AB553" s="242"/>
      <c r="AC553" s="242"/>
      <c r="AD553" s="242"/>
      <c r="AE553" s="242"/>
      <c r="AF553" s="242"/>
      <c r="AG553" s="242"/>
    </row>
    <row r="554" spans="1:33" ht="12" customHeight="1">
      <c r="A554" s="242"/>
      <c r="B554" s="242"/>
      <c r="C554" s="242"/>
      <c r="D554" s="242"/>
      <c r="E554" s="242"/>
      <c r="F554" s="242"/>
      <c r="G554" s="447"/>
      <c r="H554" s="242"/>
      <c r="I554" s="447"/>
      <c r="J554" s="242"/>
      <c r="K554" s="242"/>
      <c r="L554" s="242"/>
      <c r="M554" s="242"/>
      <c r="N554" s="242"/>
      <c r="O554" s="242"/>
      <c r="S554" s="242"/>
      <c r="T554" s="242"/>
      <c r="U554" s="242"/>
      <c r="V554" s="242"/>
      <c r="W554" s="242"/>
      <c r="X554" s="242"/>
      <c r="Y554" s="242"/>
      <c r="Z554" s="242"/>
      <c r="AA554" s="242"/>
      <c r="AB554" s="242"/>
      <c r="AC554" s="242"/>
      <c r="AD554" s="242"/>
      <c r="AE554" s="242"/>
      <c r="AF554" s="242"/>
      <c r="AG554" s="242"/>
    </row>
    <row r="555" spans="1:33" ht="12" customHeight="1">
      <c r="A555" s="242"/>
      <c r="B555" s="242"/>
      <c r="C555" s="242"/>
      <c r="D555" s="242"/>
      <c r="E555" s="242"/>
      <c r="F555" s="242"/>
      <c r="G555" s="447"/>
      <c r="H555" s="242"/>
      <c r="I555" s="447"/>
      <c r="J555" s="242"/>
      <c r="K555" s="242"/>
      <c r="L555" s="242"/>
      <c r="M555" s="242"/>
      <c r="N555" s="242"/>
      <c r="O555" s="242"/>
      <c r="S555" s="242"/>
      <c r="T555" s="242"/>
      <c r="U555" s="242"/>
      <c r="V555" s="242"/>
      <c r="W555" s="242"/>
      <c r="X555" s="242"/>
      <c r="Y555" s="242"/>
      <c r="Z555" s="242"/>
      <c r="AA555" s="242"/>
      <c r="AB555" s="242"/>
      <c r="AC555" s="242"/>
      <c r="AD555" s="242"/>
      <c r="AE555" s="242"/>
      <c r="AF555" s="242"/>
      <c r="AG555" s="242"/>
    </row>
    <row r="556" spans="1:33" ht="12" customHeight="1">
      <c r="A556" s="242"/>
      <c r="B556" s="242"/>
      <c r="C556" s="242"/>
      <c r="D556" s="242"/>
      <c r="E556" s="242"/>
      <c r="F556" s="242"/>
      <c r="G556" s="447"/>
      <c r="H556" s="242"/>
      <c r="I556" s="447"/>
      <c r="J556" s="242"/>
      <c r="K556" s="242"/>
      <c r="L556" s="242"/>
      <c r="M556" s="242"/>
      <c r="N556" s="242"/>
      <c r="O556" s="242"/>
      <c r="S556" s="242"/>
      <c r="T556" s="242"/>
      <c r="U556" s="242"/>
      <c r="V556" s="242"/>
      <c r="W556" s="242"/>
      <c r="X556" s="242"/>
      <c r="Y556" s="242"/>
      <c r="Z556" s="242"/>
      <c r="AA556" s="242"/>
      <c r="AB556" s="242"/>
      <c r="AC556" s="242"/>
      <c r="AD556" s="242"/>
      <c r="AE556" s="242"/>
      <c r="AF556" s="242"/>
      <c r="AG556" s="242"/>
    </row>
    <row r="557" spans="1:33" ht="12" customHeight="1">
      <c r="A557" s="242"/>
      <c r="B557" s="242"/>
      <c r="C557" s="242"/>
      <c r="D557" s="242"/>
      <c r="E557" s="242"/>
      <c r="F557" s="242"/>
      <c r="G557" s="447"/>
      <c r="H557" s="242"/>
      <c r="I557" s="447"/>
      <c r="J557" s="242"/>
      <c r="K557" s="242"/>
      <c r="L557" s="242"/>
      <c r="M557" s="242"/>
      <c r="N557" s="242"/>
      <c r="O557" s="242"/>
      <c r="S557" s="242"/>
      <c r="T557" s="242"/>
      <c r="U557" s="242"/>
      <c r="V557" s="242"/>
      <c r="W557" s="242"/>
      <c r="X557" s="242"/>
      <c r="Y557" s="242"/>
      <c r="Z557" s="242"/>
      <c r="AA557" s="242"/>
      <c r="AB557" s="242"/>
      <c r="AC557" s="242"/>
      <c r="AD557" s="242"/>
      <c r="AE557" s="242"/>
      <c r="AF557" s="242"/>
      <c r="AG557" s="242"/>
    </row>
    <row r="558" spans="1:33" ht="12" customHeight="1">
      <c r="A558" s="242"/>
      <c r="B558" s="242"/>
      <c r="C558" s="242"/>
      <c r="D558" s="242"/>
      <c r="E558" s="242"/>
      <c r="F558" s="242"/>
      <c r="G558" s="447"/>
      <c r="H558" s="242"/>
      <c r="I558" s="447"/>
      <c r="J558" s="242"/>
      <c r="K558" s="242"/>
      <c r="L558" s="242"/>
      <c r="M558" s="242"/>
      <c r="N558" s="242"/>
      <c r="O558" s="242"/>
      <c r="S558" s="242"/>
      <c r="T558" s="242"/>
      <c r="U558" s="242"/>
      <c r="V558" s="242"/>
      <c r="W558" s="242"/>
      <c r="X558" s="242"/>
      <c r="Y558" s="242"/>
      <c r="Z558" s="242"/>
      <c r="AA558" s="242"/>
      <c r="AB558" s="242"/>
      <c r="AC558" s="242"/>
      <c r="AD558" s="242"/>
      <c r="AE558" s="242"/>
      <c r="AF558" s="242"/>
      <c r="AG558" s="242"/>
    </row>
    <row r="559" spans="1:33" ht="12" customHeight="1">
      <c r="A559" s="242"/>
      <c r="B559" s="242"/>
      <c r="C559" s="242"/>
      <c r="D559" s="242"/>
      <c r="E559" s="242"/>
      <c r="F559" s="242"/>
      <c r="G559" s="447"/>
      <c r="H559" s="242"/>
      <c r="I559" s="447"/>
      <c r="J559" s="242"/>
      <c r="K559" s="242"/>
      <c r="L559" s="242"/>
      <c r="M559" s="242"/>
      <c r="N559" s="242"/>
      <c r="O559" s="242"/>
      <c r="S559" s="242"/>
      <c r="T559" s="242"/>
      <c r="U559" s="242"/>
      <c r="V559" s="242"/>
      <c r="W559" s="242"/>
      <c r="X559" s="242"/>
      <c r="Y559" s="242"/>
      <c r="Z559" s="242"/>
      <c r="AA559" s="242"/>
      <c r="AB559" s="242"/>
      <c r="AC559" s="242"/>
      <c r="AD559" s="242"/>
      <c r="AE559" s="242"/>
      <c r="AF559" s="242"/>
      <c r="AG559" s="242"/>
    </row>
    <row r="560" spans="1:33" ht="12" customHeight="1">
      <c r="A560" s="242"/>
      <c r="B560" s="242"/>
      <c r="C560" s="242"/>
      <c r="D560" s="242"/>
      <c r="E560" s="242"/>
      <c r="F560" s="242"/>
      <c r="G560" s="447"/>
      <c r="H560" s="242"/>
      <c r="I560" s="447"/>
      <c r="J560" s="242"/>
      <c r="K560" s="242"/>
      <c r="L560" s="242"/>
      <c r="M560" s="242"/>
      <c r="N560" s="242"/>
      <c r="O560" s="242"/>
      <c r="S560" s="242"/>
      <c r="T560" s="242"/>
      <c r="U560" s="242"/>
      <c r="V560" s="242"/>
      <c r="W560" s="242"/>
      <c r="X560" s="242"/>
      <c r="Y560" s="242"/>
      <c r="Z560" s="242"/>
      <c r="AA560" s="242"/>
      <c r="AB560" s="242"/>
      <c r="AC560" s="242"/>
      <c r="AD560" s="242"/>
      <c r="AE560" s="242"/>
      <c r="AF560" s="242"/>
      <c r="AG560" s="242"/>
    </row>
    <row r="561" spans="1:33" ht="12" customHeight="1">
      <c r="A561" s="242"/>
      <c r="B561" s="242"/>
      <c r="C561" s="242"/>
      <c r="D561" s="242"/>
      <c r="E561" s="242"/>
      <c r="F561" s="242"/>
      <c r="G561" s="447"/>
      <c r="H561" s="242"/>
      <c r="I561" s="447"/>
      <c r="J561" s="242"/>
      <c r="K561" s="242"/>
      <c r="L561" s="242"/>
      <c r="M561" s="242"/>
      <c r="N561" s="242"/>
      <c r="O561" s="242"/>
      <c r="S561" s="242"/>
      <c r="T561" s="242"/>
      <c r="U561" s="242"/>
      <c r="V561" s="242"/>
      <c r="W561" s="242"/>
      <c r="X561" s="242"/>
      <c r="Y561" s="242"/>
      <c r="Z561" s="242"/>
      <c r="AA561" s="242"/>
      <c r="AB561" s="242"/>
      <c r="AC561" s="242"/>
      <c r="AD561" s="242"/>
      <c r="AE561" s="242"/>
      <c r="AF561" s="242"/>
      <c r="AG561" s="242"/>
    </row>
    <row r="562" spans="1:33" ht="12" customHeight="1">
      <c r="A562" s="242"/>
      <c r="B562" s="242"/>
      <c r="C562" s="242"/>
      <c r="D562" s="242"/>
      <c r="E562" s="242"/>
      <c r="F562" s="242"/>
      <c r="G562" s="447"/>
      <c r="H562" s="242"/>
      <c r="I562" s="447"/>
      <c r="J562" s="242"/>
      <c r="K562" s="242"/>
      <c r="L562" s="242"/>
      <c r="M562" s="242"/>
      <c r="N562" s="242"/>
      <c r="O562" s="242"/>
      <c r="S562" s="242"/>
      <c r="T562" s="242"/>
      <c r="U562" s="242"/>
      <c r="V562" s="242"/>
      <c r="W562" s="242"/>
      <c r="X562" s="242"/>
      <c r="Y562" s="242"/>
      <c r="Z562" s="242"/>
      <c r="AA562" s="242"/>
      <c r="AB562" s="242"/>
      <c r="AC562" s="242"/>
      <c r="AD562" s="242"/>
      <c r="AE562" s="242"/>
      <c r="AF562" s="242"/>
      <c r="AG562" s="242"/>
    </row>
    <row r="563" spans="1:33" ht="12" customHeight="1">
      <c r="A563" s="242"/>
      <c r="B563" s="242"/>
      <c r="C563" s="242"/>
      <c r="D563" s="242"/>
      <c r="E563" s="242"/>
      <c r="F563" s="242"/>
      <c r="G563" s="447"/>
      <c r="H563" s="242"/>
      <c r="I563" s="447"/>
      <c r="J563" s="242"/>
      <c r="K563" s="242"/>
      <c r="L563" s="242"/>
      <c r="M563" s="242"/>
      <c r="N563" s="242"/>
      <c r="O563" s="242"/>
      <c r="S563" s="242"/>
      <c r="T563" s="242"/>
      <c r="U563" s="242"/>
      <c r="V563" s="242"/>
      <c r="W563" s="242"/>
      <c r="X563" s="242"/>
      <c r="Y563" s="242"/>
      <c r="Z563" s="242"/>
      <c r="AA563" s="242"/>
      <c r="AB563" s="242"/>
      <c r="AC563" s="242"/>
      <c r="AD563" s="242"/>
      <c r="AE563" s="242"/>
      <c r="AF563" s="242"/>
      <c r="AG563" s="242"/>
    </row>
    <row r="564" spans="1:33" ht="12" customHeight="1">
      <c r="A564" s="242"/>
      <c r="B564" s="242"/>
      <c r="C564" s="242"/>
      <c r="D564" s="242"/>
      <c r="E564" s="242"/>
      <c r="F564" s="242"/>
      <c r="G564" s="447"/>
      <c r="H564" s="242"/>
      <c r="I564" s="447"/>
      <c r="J564" s="242"/>
      <c r="K564" s="242"/>
      <c r="L564" s="242"/>
      <c r="M564" s="242"/>
      <c r="N564" s="242"/>
      <c r="O564" s="242"/>
      <c r="S564" s="242"/>
      <c r="T564" s="242"/>
      <c r="U564" s="242"/>
      <c r="V564" s="242"/>
      <c r="W564" s="242"/>
      <c r="X564" s="242"/>
      <c r="Y564" s="242"/>
      <c r="Z564" s="242"/>
      <c r="AA564" s="242"/>
      <c r="AB564" s="242"/>
      <c r="AC564" s="242"/>
      <c r="AD564" s="242"/>
      <c r="AE564" s="242"/>
      <c r="AF564" s="242"/>
      <c r="AG564" s="242"/>
    </row>
    <row r="565" spans="1:33" ht="12" customHeight="1">
      <c r="A565" s="242"/>
      <c r="B565" s="242"/>
      <c r="C565" s="242"/>
      <c r="D565" s="242"/>
      <c r="E565" s="242"/>
      <c r="F565" s="242"/>
      <c r="G565" s="447"/>
      <c r="H565" s="242"/>
      <c r="I565" s="447"/>
      <c r="J565" s="242"/>
      <c r="K565" s="242"/>
      <c r="L565" s="242"/>
      <c r="M565" s="242"/>
      <c r="N565" s="242"/>
      <c r="O565" s="242"/>
      <c r="S565" s="242"/>
      <c r="T565" s="242"/>
      <c r="U565" s="242"/>
      <c r="V565" s="242"/>
      <c r="W565" s="242"/>
      <c r="X565" s="242"/>
      <c r="Y565" s="242"/>
      <c r="Z565" s="242"/>
      <c r="AA565" s="242"/>
      <c r="AB565" s="242"/>
      <c r="AC565" s="242"/>
      <c r="AD565" s="242"/>
      <c r="AE565" s="242"/>
      <c r="AF565" s="242"/>
      <c r="AG565" s="242"/>
    </row>
    <row r="566" spans="1:33" ht="12" customHeight="1">
      <c r="A566" s="242"/>
      <c r="B566" s="242"/>
      <c r="C566" s="242"/>
      <c r="D566" s="242"/>
      <c r="E566" s="242"/>
      <c r="F566" s="242"/>
      <c r="G566" s="447"/>
      <c r="H566" s="242"/>
      <c r="I566" s="447"/>
      <c r="J566" s="242"/>
      <c r="K566" s="242"/>
      <c r="L566" s="242"/>
      <c r="M566" s="242"/>
      <c r="N566" s="242"/>
      <c r="O566" s="242"/>
      <c r="S566" s="242"/>
      <c r="T566" s="242"/>
      <c r="U566" s="242"/>
      <c r="V566" s="242"/>
      <c r="W566" s="242"/>
      <c r="X566" s="242"/>
      <c r="Y566" s="242"/>
      <c r="Z566" s="242"/>
      <c r="AA566" s="242"/>
      <c r="AB566" s="242"/>
      <c r="AC566" s="242"/>
      <c r="AD566" s="242"/>
      <c r="AE566" s="242"/>
      <c r="AF566" s="242"/>
      <c r="AG566" s="242"/>
    </row>
    <row r="567" spans="1:33" ht="12" customHeight="1">
      <c r="A567" s="242"/>
      <c r="B567" s="242"/>
      <c r="C567" s="242"/>
      <c r="D567" s="242"/>
      <c r="E567" s="242"/>
      <c r="F567" s="242"/>
      <c r="G567" s="447"/>
      <c r="H567" s="242"/>
      <c r="I567" s="447"/>
      <c r="J567" s="242"/>
      <c r="K567" s="242"/>
      <c r="L567" s="242"/>
      <c r="M567" s="242"/>
      <c r="N567" s="242"/>
      <c r="O567" s="242"/>
      <c r="S567" s="242"/>
      <c r="T567" s="242"/>
      <c r="U567" s="242"/>
      <c r="V567" s="242"/>
      <c r="W567" s="242"/>
      <c r="X567" s="242"/>
      <c r="Y567" s="242"/>
      <c r="Z567" s="242"/>
      <c r="AA567" s="242"/>
      <c r="AB567" s="242"/>
      <c r="AC567" s="242"/>
      <c r="AD567" s="242"/>
      <c r="AE567" s="242"/>
      <c r="AF567" s="242"/>
      <c r="AG567" s="242"/>
    </row>
    <row r="568" spans="1:33" ht="12" customHeight="1">
      <c r="A568" s="242"/>
      <c r="B568" s="242"/>
      <c r="C568" s="242"/>
      <c r="D568" s="242"/>
      <c r="E568" s="242"/>
      <c r="F568" s="242"/>
      <c r="G568" s="447"/>
      <c r="H568" s="242"/>
      <c r="I568" s="447"/>
      <c r="J568" s="242"/>
      <c r="K568" s="242"/>
      <c r="L568" s="242"/>
      <c r="M568" s="242"/>
      <c r="N568" s="242"/>
      <c r="O568" s="242"/>
      <c r="S568" s="242"/>
      <c r="T568" s="242"/>
      <c r="U568" s="242"/>
      <c r="V568" s="242"/>
      <c r="W568" s="242"/>
      <c r="X568" s="242"/>
      <c r="Y568" s="242"/>
      <c r="Z568" s="242"/>
      <c r="AA568" s="242"/>
      <c r="AB568" s="242"/>
      <c r="AC568" s="242"/>
      <c r="AD568" s="242"/>
      <c r="AE568" s="242"/>
      <c r="AF568" s="242"/>
      <c r="AG568" s="242"/>
    </row>
    <row r="569" spans="1:33" ht="12" customHeight="1">
      <c r="A569" s="242"/>
      <c r="B569" s="242"/>
      <c r="C569" s="242"/>
      <c r="D569" s="242"/>
      <c r="E569" s="242"/>
      <c r="F569" s="242"/>
      <c r="G569" s="447"/>
      <c r="H569" s="242"/>
      <c r="I569" s="447"/>
      <c r="J569" s="242"/>
      <c r="K569" s="242"/>
      <c r="L569" s="242"/>
      <c r="M569" s="242"/>
      <c r="N569" s="242"/>
      <c r="O569" s="242"/>
      <c r="S569" s="242"/>
      <c r="T569" s="242"/>
      <c r="U569" s="242"/>
      <c r="V569" s="242"/>
      <c r="W569" s="242"/>
      <c r="X569" s="242"/>
      <c r="Y569" s="242"/>
      <c r="Z569" s="242"/>
      <c r="AA569" s="242"/>
      <c r="AB569" s="242"/>
      <c r="AC569" s="242"/>
      <c r="AD569" s="242"/>
      <c r="AE569" s="242"/>
      <c r="AF569" s="242"/>
      <c r="AG569" s="242"/>
    </row>
    <row r="570" spans="1:33" ht="12" customHeight="1">
      <c r="A570" s="242"/>
      <c r="B570" s="242"/>
      <c r="C570" s="242"/>
      <c r="D570" s="242"/>
      <c r="E570" s="242"/>
      <c r="F570" s="242"/>
      <c r="G570" s="447"/>
      <c r="H570" s="242"/>
      <c r="I570" s="447"/>
      <c r="J570" s="242"/>
      <c r="K570" s="242"/>
      <c r="L570" s="242"/>
      <c r="M570" s="242"/>
      <c r="N570" s="242"/>
      <c r="O570" s="242"/>
      <c r="S570" s="242"/>
      <c r="T570" s="242"/>
      <c r="U570" s="242"/>
      <c r="V570" s="242"/>
      <c r="W570" s="242"/>
      <c r="X570" s="242"/>
      <c r="Y570" s="242"/>
      <c r="Z570" s="242"/>
      <c r="AA570" s="242"/>
      <c r="AB570" s="242"/>
      <c r="AC570" s="242"/>
      <c r="AD570" s="242"/>
      <c r="AE570" s="242"/>
      <c r="AF570" s="242"/>
      <c r="AG570" s="242"/>
    </row>
    <row r="571" spans="1:33" ht="12" customHeight="1">
      <c r="A571" s="242"/>
      <c r="B571" s="242"/>
      <c r="C571" s="242"/>
      <c r="D571" s="242"/>
      <c r="E571" s="242"/>
      <c r="F571" s="242"/>
      <c r="G571" s="447"/>
      <c r="H571" s="242"/>
      <c r="I571" s="447"/>
      <c r="J571" s="242"/>
      <c r="K571" s="242"/>
      <c r="L571" s="242"/>
      <c r="M571" s="242"/>
      <c r="N571" s="242"/>
      <c r="O571" s="242"/>
      <c r="S571" s="242"/>
      <c r="T571" s="242"/>
      <c r="U571" s="242"/>
      <c r="V571" s="242"/>
      <c r="W571" s="242"/>
      <c r="X571" s="242"/>
      <c r="Y571" s="242"/>
      <c r="Z571" s="242"/>
      <c r="AA571" s="242"/>
      <c r="AB571" s="242"/>
      <c r="AC571" s="242"/>
      <c r="AD571" s="242"/>
      <c r="AE571" s="242"/>
      <c r="AF571" s="242"/>
      <c r="AG571" s="242"/>
    </row>
    <row r="572" spans="1:33" ht="12" customHeight="1">
      <c r="A572" s="242"/>
      <c r="B572" s="242"/>
      <c r="C572" s="242"/>
      <c r="D572" s="242"/>
      <c r="E572" s="242"/>
      <c r="F572" s="242"/>
      <c r="G572" s="447"/>
      <c r="H572" s="242"/>
      <c r="I572" s="447"/>
      <c r="J572" s="242"/>
      <c r="K572" s="242"/>
      <c r="L572" s="242"/>
      <c r="M572" s="242"/>
      <c r="N572" s="242"/>
      <c r="O572" s="242"/>
      <c r="S572" s="242"/>
      <c r="T572" s="242"/>
      <c r="U572" s="242"/>
      <c r="V572" s="242"/>
      <c r="W572" s="242"/>
      <c r="X572" s="242"/>
      <c r="Y572" s="242"/>
      <c r="Z572" s="242"/>
      <c r="AA572" s="242"/>
      <c r="AB572" s="242"/>
      <c r="AC572" s="242"/>
      <c r="AD572" s="242"/>
      <c r="AE572" s="242"/>
      <c r="AF572" s="242"/>
      <c r="AG572" s="242"/>
    </row>
    <row r="573" spans="1:33" ht="12" customHeight="1">
      <c r="A573" s="242"/>
      <c r="B573" s="242"/>
      <c r="C573" s="242"/>
      <c r="D573" s="242"/>
      <c r="E573" s="242"/>
      <c r="F573" s="242"/>
      <c r="G573" s="447"/>
      <c r="H573" s="242"/>
      <c r="I573" s="447"/>
      <c r="J573" s="242"/>
      <c r="K573" s="242"/>
      <c r="L573" s="242"/>
      <c r="M573" s="242"/>
      <c r="N573" s="242"/>
      <c r="O573" s="242"/>
      <c r="S573" s="242"/>
      <c r="T573" s="242"/>
      <c r="U573" s="242"/>
      <c r="V573" s="242"/>
      <c r="W573" s="242"/>
      <c r="X573" s="242"/>
      <c r="Y573" s="242"/>
      <c r="Z573" s="242"/>
      <c r="AA573" s="242"/>
      <c r="AB573" s="242"/>
      <c r="AC573" s="242"/>
      <c r="AD573" s="242"/>
      <c r="AE573" s="242"/>
      <c r="AF573" s="242"/>
      <c r="AG573" s="242"/>
    </row>
    <row r="574" spans="1:33" ht="12" customHeight="1">
      <c r="A574" s="242"/>
      <c r="B574" s="242"/>
      <c r="C574" s="242"/>
      <c r="D574" s="242"/>
      <c r="E574" s="242"/>
      <c r="F574" s="242"/>
      <c r="G574" s="447"/>
      <c r="H574" s="242"/>
      <c r="I574" s="447"/>
      <c r="J574" s="242"/>
      <c r="K574" s="242"/>
      <c r="L574" s="242"/>
      <c r="M574" s="242"/>
      <c r="N574" s="242"/>
      <c r="O574" s="242"/>
      <c r="S574" s="242"/>
      <c r="T574" s="242"/>
      <c r="U574" s="242"/>
      <c r="V574" s="242"/>
      <c r="W574" s="242"/>
      <c r="X574" s="242"/>
      <c r="Y574" s="242"/>
      <c r="Z574" s="242"/>
      <c r="AA574" s="242"/>
      <c r="AB574" s="242"/>
      <c r="AC574" s="242"/>
      <c r="AD574" s="242"/>
      <c r="AE574" s="242"/>
      <c r="AF574" s="242"/>
      <c r="AG574" s="242"/>
    </row>
    <row r="575" spans="1:33" ht="12" customHeight="1">
      <c r="A575" s="242"/>
      <c r="B575" s="242"/>
      <c r="C575" s="242"/>
      <c r="D575" s="242"/>
      <c r="E575" s="242"/>
      <c r="F575" s="242"/>
      <c r="G575" s="447"/>
      <c r="H575" s="242"/>
      <c r="I575" s="447"/>
      <c r="J575" s="242"/>
      <c r="K575" s="242"/>
      <c r="L575" s="242"/>
      <c r="M575" s="242"/>
      <c r="N575" s="242"/>
      <c r="O575" s="242"/>
      <c r="S575" s="242"/>
      <c r="T575" s="242"/>
      <c r="U575" s="242"/>
      <c r="V575" s="242"/>
      <c r="W575" s="242"/>
      <c r="X575" s="242"/>
      <c r="Y575" s="242"/>
      <c r="Z575" s="242"/>
      <c r="AA575" s="242"/>
      <c r="AB575" s="242"/>
      <c r="AC575" s="242"/>
      <c r="AD575" s="242"/>
      <c r="AE575" s="242"/>
      <c r="AF575" s="242"/>
      <c r="AG575" s="242"/>
    </row>
    <row r="576" spans="1:33" ht="12" customHeight="1">
      <c r="A576" s="242"/>
      <c r="B576" s="242"/>
      <c r="C576" s="242"/>
      <c r="D576" s="242"/>
      <c r="E576" s="242"/>
      <c r="F576" s="242"/>
      <c r="G576" s="447"/>
      <c r="H576" s="242"/>
      <c r="I576" s="447"/>
      <c r="J576" s="242"/>
      <c r="K576" s="242"/>
      <c r="L576" s="242"/>
      <c r="M576" s="242"/>
      <c r="N576" s="242"/>
      <c r="O576" s="242"/>
      <c r="S576" s="242"/>
      <c r="T576" s="242"/>
      <c r="U576" s="242"/>
      <c r="V576" s="242"/>
      <c r="W576" s="242"/>
      <c r="X576" s="242"/>
      <c r="Y576" s="242"/>
      <c r="Z576" s="242"/>
      <c r="AA576" s="242"/>
      <c r="AB576" s="242"/>
      <c r="AC576" s="242"/>
      <c r="AD576" s="242"/>
      <c r="AE576" s="242"/>
      <c r="AF576" s="242"/>
      <c r="AG576" s="242"/>
    </row>
    <row r="577" spans="1:33" ht="12" customHeight="1">
      <c r="A577" s="242"/>
      <c r="B577" s="242"/>
      <c r="C577" s="242"/>
      <c r="D577" s="242"/>
      <c r="E577" s="242"/>
      <c r="F577" s="242"/>
      <c r="G577" s="447"/>
      <c r="H577" s="242"/>
      <c r="I577" s="447"/>
      <c r="J577" s="242"/>
      <c r="K577" s="242"/>
      <c r="L577" s="242"/>
      <c r="M577" s="242"/>
      <c r="N577" s="242"/>
      <c r="O577" s="242"/>
      <c r="S577" s="242"/>
      <c r="T577" s="242"/>
      <c r="U577" s="242"/>
      <c r="V577" s="242"/>
      <c r="W577" s="242"/>
      <c r="X577" s="242"/>
      <c r="Y577" s="242"/>
      <c r="Z577" s="242"/>
      <c r="AA577" s="242"/>
      <c r="AB577" s="242"/>
      <c r="AC577" s="242"/>
      <c r="AD577" s="242"/>
      <c r="AE577" s="242"/>
      <c r="AF577" s="242"/>
      <c r="AG577" s="242"/>
    </row>
    <row r="578" spans="1:33" ht="12" customHeight="1">
      <c r="A578" s="242"/>
      <c r="B578" s="242"/>
      <c r="C578" s="242"/>
      <c r="D578" s="242"/>
      <c r="E578" s="242"/>
      <c r="F578" s="242"/>
      <c r="G578" s="447"/>
      <c r="H578" s="242"/>
      <c r="I578" s="447"/>
      <c r="J578" s="242"/>
      <c r="K578" s="242"/>
      <c r="L578" s="242"/>
      <c r="M578" s="242"/>
      <c r="N578" s="242"/>
      <c r="O578" s="242"/>
      <c r="S578" s="242"/>
      <c r="T578" s="242"/>
      <c r="U578" s="242"/>
      <c r="V578" s="242"/>
      <c r="W578" s="242"/>
      <c r="X578" s="242"/>
      <c r="Y578" s="242"/>
      <c r="Z578" s="242"/>
      <c r="AA578" s="242"/>
      <c r="AB578" s="242"/>
      <c r="AC578" s="242"/>
      <c r="AD578" s="242"/>
      <c r="AE578" s="242"/>
      <c r="AF578" s="242"/>
      <c r="AG578" s="242"/>
    </row>
    <row r="579" spans="1:33" ht="12" customHeight="1">
      <c r="A579" s="242"/>
      <c r="B579" s="242"/>
      <c r="C579" s="242"/>
      <c r="D579" s="242"/>
      <c r="E579" s="242"/>
      <c r="F579" s="242"/>
      <c r="G579" s="447"/>
      <c r="H579" s="242"/>
      <c r="I579" s="447"/>
      <c r="J579" s="242"/>
      <c r="K579" s="242"/>
      <c r="L579" s="242"/>
      <c r="M579" s="242"/>
      <c r="N579" s="242"/>
      <c r="O579" s="242"/>
      <c r="S579" s="242"/>
      <c r="T579" s="242"/>
      <c r="U579" s="242"/>
      <c r="V579" s="242"/>
      <c r="W579" s="242"/>
      <c r="X579" s="242"/>
      <c r="Y579" s="242"/>
      <c r="Z579" s="242"/>
      <c r="AA579" s="242"/>
      <c r="AB579" s="242"/>
      <c r="AC579" s="242"/>
      <c r="AD579" s="242"/>
      <c r="AE579" s="242"/>
      <c r="AF579" s="242"/>
      <c r="AG579" s="242"/>
    </row>
    <row r="580" spans="1:33" ht="12" customHeight="1">
      <c r="A580" s="242"/>
      <c r="B580" s="242"/>
      <c r="C580" s="242"/>
      <c r="D580" s="242"/>
      <c r="E580" s="242"/>
      <c r="F580" s="242"/>
      <c r="G580" s="447"/>
      <c r="H580" s="242"/>
      <c r="I580" s="447"/>
      <c r="J580" s="242"/>
      <c r="K580" s="242"/>
      <c r="L580" s="242"/>
      <c r="M580" s="242"/>
      <c r="N580" s="242"/>
      <c r="O580" s="242"/>
      <c r="S580" s="242"/>
      <c r="T580" s="242"/>
      <c r="U580" s="242"/>
      <c r="V580" s="242"/>
      <c r="W580" s="242"/>
      <c r="X580" s="242"/>
      <c r="Y580" s="242"/>
      <c r="Z580" s="242"/>
      <c r="AA580" s="242"/>
      <c r="AB580" s="242"/>
      <c r="AC580" s="242"/>
      <c r="AD580" s="242"/>
      <c r="AE580" s="242"/>
      <c r="AF580" s="242"/>
      <c r="AG580" s="242"/>
    </row>
    <row r="581" spans="1:33" ht="12" customHeight="1">
      <c r="A581" s="242"/>
      <c r="B581" s="242"/>
      <c r="C581" s="242"/>
      <c r="D581" s="242"/>
      <c r="E581" s="242"/>
      <c r="F581" s="242"/>
      <c r="G581" s="447"/>
      <c r="H581" s="242"/>
      <c r="I581" s="447"/>
      <c r="J581" s="242"/>
      <c r="K581" s="242"/>
      <c r="L581" s="242"/>
      <c r="M581" s="242"/>
      <c r="N581" s="242"/>
      <c r="O581" s="242"/>
      <c r="S581" s="242"/>
      <c r="T581" s="242"/>
      <c r="U581" s="242"/>
      <c r="V581" s="242"/>
      <c r="W581" s="242"/>
      <c r="X581" s="242"/>
      <c r="Y581" s="242"/>
      <c r="Z581" s="242"/>
      <c r="AA581" s="242"/>
      <c r="AB581" s="242"/>
      <c r="AC581" s="242"/>
      <c r="AD581" s="242"/>
      <c r="AE581" s="242"/>
      <c r="AF581" s="242"/>
      <c r="AG581" s="242"/>
    </row>
    <row r="582" spans="1:33" ht="12" customHeight="1">
      <c r="A582" s="242"/>
      <c r="B582" s="242"/>
      <c r="C582" s="242"/>
      <c r="D582" s="242"/>
      <c r="E582" s="242"/>
      <c r="F582" s="242"/>
      <c r="G582" s="447"/>
      <c r="H582" s="242"/>
      <c r="I582" s="447"/>
      <c r="J582" s="242"/>
      <c r="K582" s="242"/>
      <c r="L582" s="242"/>
      <c r="M582" s="242"/>
      <c r="N582" s="242"/>
      <c r="O582" s="242"/>
      <c r="S582" s="242"/>
      <c r="T582" s="242"/>
      <c r="U582" s="242"/>
      <c r="V582" s="242"/>
      <c r="W582" s="242"/>
      <c r="X582" s="242"/>
      <c r="Y582" s="242"/>
      <c r="Z582" s="242"/>
      <c r="AA582" s="242"/>
      <c r="AB582" s="242"/>
      <c r="AC582" s="242"/>
      <c r="AD582" s="242"/>
      <c r="AE582" s="242"/>
      <c r="AF582" s="242"/>
      <c r="AG582" s="242"/>
    </row>
    <row r="583" spans="1:33" ht="12" customHeight="1">
      <c r="A583" s="242"/>
      <c r="B583" s="242"/>
      <c r="C583" s="242"/>
      <c r="D583" s="242"/>
      <c r="E583" s="242"/>
      <c r="F583" s="242"/>
      <c r="G583" s="447"/>
      <c r="H583" s="242"/>
      <c r="I583" s="447"/>
      <c r="J583" s="242"/>
      <c r="K583" s="242"/>
      <c r="L583" s="242"/>
      <c r="M583" s="242"/>
      <c r="N583" s="242"/>
      <c r="O583" s="242"/>
      <c r="S583" s="242"/>
      <c r="T583" s="242"/>
      <c r="U583" s="242"/>
      <c r="V583" s="242"/>
      <c r="W583" s="242"/>
      <c r="X583" s="242"/>
      <c r="Y583" s="242"/>
      <c r="Z583" s="242"/>
      <c r="AA583" s="242"/>
      <c r="AB583" s="242"/>
      <c r="AC583" s="242"/>
      <c r="AD583" s="242"/>
      <c r="AE583" s="242"/>
      <c r="AF583" s="242"/>
      <c r="AG583" s="242"/>
    </row>
    <row r="584" spans="1:33" ht="12" customHeight="1">
      <c r="A584" s="242"/>
      <c r="B584" s="242"/>
      <c r="C584" s="242"/>
      <c r="D584" s="242"/>
      <c r="E584" s="242"/>
      <c r="F584" s="242"/>
      <c r="G584" s="447"/>
      <c r="H584" s="242"/>
      <c r="I584" s="447"/>
      <c r="J584" s="242"/>
      <c r="K584" s="242"/>
      <c r="L584" s="242"/>
      <c r="M584" s="242"/>
      <c r="N584" s="242"/>
      <c r="O584" s="242"/>
      <c r="S584" s="242"/>
      <c r="T584" s="242"/>
      <c r="U584" s="242"/>
      <c r="V584" s="242"/>
      <c r="W584" s="242"/>
      <c r="X584" s="242"/>
      <c r="Y584" s="242"/>
      <c r="Z584" s="242"/>
      <c r="AA584" s="242"/>
      <c r="AB584" s="242"/>
      <c r="AC584" s="242"/>
      <c r="AD584" s="242"/>
      <c r="AE584" s="242"/>
      <c r="AF584" s="242"/>
      <c r="AG584" s="242"/>
    </row>
    <row r="585" spans="1:33" ht="12" customHeight="1">
      <c r="A585" s="242"/>
      <c r="B585" s="242"/>
      <c r="C585" s="242"/>
      <c r="D585" s="242"/>
      <c r="E585" s="242"/>
      <c r="F585" s="242"/>
      <c r="G585" s="447"/>
      <c r="H585" s="242"/>
      <c r="I585" s="447"/>
      <c r="J585" s="242"/>
      <c r="K585" s="242"/>
      <c r="L585" s="242"/>
      <c r="M585" s="242"/>
      <c r="N585" s="242"/>
      <c r="O585" s="242"/>
      <c r="S585" s="242"/>
      <c r="T585" s="242"/>
      <c r="U585" s="242"/>
      <c r="V585" s="242"/>
      <c r="W585" s="242"/>
      <c r="X585" s="242"/>
      <c r="Y585" s="242"/>
      <c r="Z585" s="242"/>
      <c r="AA585" s="242"/>
      <c r="AB585" s="242"/>
      <c r="AC585" s="242"/>
      <c r="AD585" s="242"/>
      <c r="AE585" s="242"/>
      <c r="AF585" s="242"/>
      <c r="AG585" s="242"/>
    </row>
    <row r="586" spans="1:33" ht="12" customHeight="1">
      <c r="A586" s="242"/>
      <c r="B586" s="242"/>
      <c r="C586" s="242"/>
      <c r="D586" s="242"/>
      <c r="E586" s="242"/>
      <c r="F586" s="242"/>
      <c r="G586" s="447"/>
      <c r="H586" s="242"/>
      <c r="I586" s="447"/>
      <c r="J586" s="242"/>
      <c r="K586" s="242"/>
      <c r="L586" s="242"/>
      <c r="M586" s="242"/>
      <c r="N586" s="242"/>
      <c r="O586" s="242"/>
      <c r="S586" s="242"/>
      <c r="T586" s="242"/>
      <c r="U586" s="242"/>
      <c r="V586" s="242"/>
      <c r="W586" s="242"/>
      <c r="X586" s="242"/>
      <c r="Y586" s="242"/>
      <c r="Z586" s="242"/>
      <c r="AA586" s="242"/>
      <c r="AB586" s="242"/>
      <c r="AC586" s="242"/>
      <c r="AD586" s="242"/>
      <c r="AE586" s="242"/>
      <c r="AF586" s="242"/>
      <c r="AG586" s="242"/>
    </row>
    <row r="587" spans="1:33" ht="12" customHeight="1">
      <c r="A587" s="242"/>
      <c r="B587" s="242"/>
      <c r="C587" s="242"/>
      <c r="D587" s="242"/>
      <c r="E587" s="242"/>
      <c r="F587" s="242"/>
      <c r="G587" s="447"/>
      <c r="H587" s="242"/>
      <c r="I587" s="447"/>
      <c r="J587" s="242"/>
      <c r="K587" s="242"/>
      <c r="L587" s="242"/>
      <c r="M587" s="242"/>
      <c r="N587" s="242"/>
      <c r="O587" s="242"/>
      <c r="S587" s="242"/>
      <c r="T587" s="242"/>
      <c r="U587" s="242"/>
      <c r="V587" s="242"/>
      <c r="W587" s="242"/>
      <c r="X587" s="242"/>
      <c r="Y587" s="242"/>
      <c r="Z587" s="242"/>
      <c r="AA587" s="242"/>
      <c r="AB587" s="242"/>
      <c r="AC587" s="242"/>
      <c r="AD587" s="242"/>
      <c r="AE587" s="242"/>
      <c r="AF587" s="242"/>
      <c r="AG587" s="242"/>
    </row>
    <row r="588" spans="1:33" ht="12" customHeight="1">
      <c r="A588" s="242"/>
      <c r="B588" s="242"/>
      <c r="C588" s="242"/>
      <c r="D588" s="242"/>
      <c r="E588" s="242"/>
      <c r="F588" s="242"/>
      <c r="G588" s="447"/>
      <c r="H588" s="242"/>
      <c r="I588" s="447"/>
      <c r="J588" s="242"/>
      <c r="K588" s="242"/>
      <c r="L588" s="242"/>
      <c r="M588" s="242"/>
      <c r="N588" s="242"/>
      <c r="O588" s="242"/>
      <c r="S588" s="242"/>
      <c r="T588" s="242"/>
      <c r="U588" s="242"/>
      <c r="V588" s="242"/>
      <c r="W588" s="242"/>
      <c r="X588" s="242"/>
      <c r="Y588" s="242"/>
      <c r="Z588" s="242"/>
      <c r="AA588" s="242"/>
      <c r="AB588" s="242"/>
      <c r="AC588" s="242"/>
      <c r="AD588" s="242"/>
      <c r="AE588" s="242"/>
      <c r="AF588" s="242"/>
      <c r="AG588" s="242"/>
    </row>
    <row r="589" spans="1:33" ht="12" customHeight="1">
      <c r="A589" s="242"/>
      <c r="B589" s="242"/>
      <c r="C589" s="242"/>
      <c r="D589" s="242"/>
      <c r="E589" s="242"/>
      <c r="F589" s="242"/>
      <c r="G589" s="447"/>
      <c r="H589" s="242"/>
      <c r="I589" s="447"/>
      <c r="J589" s="242"/>
      <c r="K589" s="242"/>
      <c r="L589" s="242"/>
      <c r="M589" s="242"/>
      <c r="N589" s="242"/>
      <c r="O589" s="242"/>
      <c r="S589" s="242"/>
      <c r="T589" s="242"/>
      <c r="U589" s="242"/>
      <c r="V589" s="242"/>
      <c r="W589" s="242"/>
      <c r="X589" s="242"/>
      <c r="Y589" s="242"/>
      <c r="Z589" s="242"/>
      <c r="AA589" s="242"/>
      <c r="AB589" s="242"/>
      <c r="AC589" s="242"/>
      <c r="AD589" s="242"/>
      <c r="AE589" s="242"/>
      <c r="AF589" s="242"/>
      <c r="AG589" s="242"/>
    </row>
    <row r="590" spans="1:33" ht="12" customHeight="1">
      <c r="A590" s="242"/>
      <c r="B590" s="242"/>
      <c r="C590" s="242"/>
      <c r="D590" s="242"/>
      <c r="E590" s="242"/>
      <c r="F590" s="242"/>
      <c r="G590" s="447"/>
      <c r="H590" s="242"/>
      <c r="I590" s="447"/>
      <c r="J590" s="242"/>
      <c r="K590" s="242"/>
      <c r="L590" s="242"/>
      <c r="M590" s="242"/>
      <c r="N590" s="242"/>
      <c r="O590" s="242"/>
      <c r="S590" s="242"/>
      <c r="T590" s="242"/>
      <c r="U590" s="242"/>
      <c r="V590" s="242"/>
      <c r="W590" s="242"/>
      <c r="X590" s="242"/>
      <c r="Y590" s="242"/>
      <c r="Z590" s="242"/>
      <c r="AA590" s="242"/>
      <c r="AB590" s="242"/>
      <c r="AC590" s="242"/>
      <c r="AD590" s="242"/>
      <c r="AE590" s="242"/>
      <c r="AF590" s="242"/>
      <c r="AG590" s="242"/>
    </row>
    <row r="591" spans="1:33" ht="12" customHeight="1">
      <c r="A591" s="242"/>
      <c r="B591" s="242"/>
      <c r="C591" s="242"/>
      <c r="D591" s="242"/>
      <c r="E591" s="242"/>
      <c r="F591" s="242"/>
      <c r="G591" s="447"/>
      <c r="H591" s="242"/>
      <c r="I591" s="447"/>
      <c r="J591" s="242"/>
      <c r="K591" s="242"/>
      <c r="L591" s="242"/>
      <c r="M591" s="242"/>
      <c r="N591" s="242"/>
      <c r="O591" s="242"/>
      <c r="S591" s="242"/>
      <c r="T591" s="242"/>
      <c r="U591" s="242"/>
      <c r="V591" s="242"/>
      <c r="W591" s="242"/>
      <c r="X591" s="242"/>
      <c r="Y591" s="242"/>
      <c r="Z591" s="242"/>
      <c r="AA591" s="242"/>
      <c r="AB591" s="242"/>
      <c r="AC591" s="242"/>
      <c r="AD591" s="242"/>
      <c r="AE591" s="242"/>
      <c r="AF591" s="242"/>
      <c r="AG591" s="242"/>
    </row>
    <row r="592" spans="1:33" ht="12" customHeight="1">
      <c r="A592" s="242"/>
      <c r="B592" s="242"/>
      <c r="C592" s="242"/>
      <c r="D592" s="242"/>
      <c r="E592" s="242"/>
      <c r="F592" s="242"/>
      <c r="G592" s="447"/>
      <c r="H592" s="242"/>
      <c r="I592" s="447"/>
      <c r="J592" s="242"/>
      <c r="K592" s="242"/>
      <c r="L592" s="242"/>
      <c r="M592" s="242"/>
      <c r="N592" s="242"/>
      <c r="O592" s="242"/>
      <c r="S592" s="242"/>
      <c r="T592" s="242"/>
      <c r="U592" s="242"/>
      <c r="V592" s="242"/>
      <c r="W592" s="242"/>
      <c r="X592" s="242"/>
      <c r="Y592" s="242"/>
      <c r="Z592" s="242"/>
      <c r="AA592" s="242"/>
      <c r="AB592" s="242"/>
      <c r="AC592" s="242"/>
      <c r="AD592" s="242"/>
      <c r="AE592" s="242"/>
      <c r="AF592" s="242"/>
      <c r="AG592" s="242"/>
    </row>
    <row r="593" spans="1:33" ht="12" customHeight="1">
      <c r="A593" s="242"/>
      <c r="B593" s="242"/>
      <c r="C593" s="242"/>
      <c r="D593" s="242"/>
      <c r="E593" s="242"/>
      <c r="F593" s="242"/>
      <c r="G593" s="447"/>
      <c r="H593" s="242"/>
      <c r="I593" s="447"/>
      <c r="J593" s="242"/>
      <c r="K593" s="242"/>
      <c r="L593" s="242"/>
      <c r="M593" s="242"/>
      <c r="N593" s="242"/>
      <c r="O593" s="242"/>
      <c r="S593" s="242"/>
      <c r="T593" s="242"/>
      <c r="U593" s="242"/>
      <c r="V593" s="242"/>
      <c r="W593" s="242"/>
      <c r="X593" s="242"/>
      <c r="Y593" s="242"/>
      <c r="Z593" s="242"/>
      <c r="AA593" s="242"/>
      <c r="AB593" s="242"/>
      <c r="AC593" s="242"/>
      <c r="AD593" s="242"/>
      <c r="AE593" s="242"/>
      <c r="AF593" s="242"/>
      <c r="AG593" s="242"/>
    </row>
    <row r="594" spans="1:33" ht="12" customHeight="1">
      <c r="A594" s="242"/>
      <c r="B594" s="242"/>
      <c r="C594" s="242"/>
      <c r="D594" s="242"/>
      <c r="E594" s="242"/>
      <c r="F594" s="242"/>
      <c r="G594" s="447"/>
      <c r="H594" s="242"/>
      <c r="I594" s="447"/>
      <c r="J594" s="242"/>
      <c r="K594" s="242"/>
      <c r="L594" s="242"/>
      <c r="M594" s="242"/>
      <c r="N594" s="242"/>
      <c r="O594" s="242"/>
      <c r="S594" s="242"/>
      <c r="T594" s="242"/>
      <c r="U594" s="242"/>
      <c r="V594" s="242"/>
      <c r="W594" s="242"/>
      <c r="X594" s="242"/>
      <c r="Y594" s="242"/>
      <c r="Z594" s="242"/>
      <c r="AA594" s="242"/>
      <c r="AB594" s="242"/>
      <c r="AC594" s="242"/>
      <c r="AD594" s="242"/>
      <c r="AE594" s="242"/>
      <c r="AF594" s="242"/>
      <c r="AG594" s="242"/>
    </row>
    <row r="595" spans="1:33" ht="12" customHeight="1">
      <c r="A595" s="242"/>
      <c r="B595" s="242"/>
      <c r="C595" s="242"/>
      <c r="D595" s="242"/>
      <c r="E595" s="242"/>
      <c r="F595" s="242"/>
      <c r="G595" s="447"/>
      <c r="H595" s="242"/>
      <c r="I595" s="447"/>
      <c r="J595" s="242"/>
      <c r="K595" s="242"/>
      <c r="L595" s="242"/>
      <c r="M595" s="242"/>
      <c r="N595" s="242"/>
      <c r="O595" s="242"/>
      <c r="S595" s="242"/>
      <c r="T595" s="242"/>
      <c r="U595" s="242"/>
      <c r="V595" s="242"/>
      <c r="W595" s="242"/>
      <c r="X595" s="242"/>
      <c r="Y595" s="242"/>
      <c r="Z595" s="242"/>
      <c r="AA595" s="242"/>
      <c r="AB595" s="242"/>
      <c r="AC595" s="242"/>
      <c r="AD595" s="242"/>
      <c r="AE595" s="242"/>
      <c r="AF595" s="242"/>
      <c r="AG595" s="242"/>
    </row>
    <row r="596" spans="1:33" ht="12" customHeight="1">
      <c r="A596" s="242"/>
      <c r="B596" s="242"/>
      <c r="C596" s="242"/>
      <c r="D596" s="242"/>
      <c r="E596" s="242"/>
      <c r="F596" s="242"/>
      <c r="G596" s="447"/>
      <c r="H596" s="242"/>
      <c r="I596" s="447"/>
      <c r="J596" s="242"/>
      <c r="K596" s="242"/>
      <c r="L596" s="242"/>
      <c r="M596" s="242"/>
      <c r="N596" s="242"/>
      <c r="O596" s="242"/>
      <c r="S596" s="242"/>
      <c r="T596" s="242"/>
      <c r="U596" s="242"/>
      <c r="V596" s="242"/>
      <c r="W596" s="242"/>
      <c r="X596" s="242"/>
      <c r="Y596" s="242"/>
      <c r="Z596" s="242"/>
      <c r="AA596" s="242"/>
      <c r="AB596" s="242"/>
      <c r="AC596" s="242"/>
      <c r="AD596" s="242"/>
      <c r="AE596" s="242"/>
      <c r="AF596" s="242"/>
      <c r="AG596" s="242"/>
    </row>
    <row r="597" spans="1:33" ht="12" customHeight="1">
      <c r="A597" s="242"/>
      <c r="B597" s="242"/>
      <c r="C597" s="242"/>
      <c r="D597" s="242"/>
      <c r="E597" s="242"/>
      <c r="F597" s="242"/>
      <c r="G597" s="447"/>
      <c r="H597" s="242"/>
      <c r="I597" s="447"/>
      <c r="J597" s="242"/>
      <c r="K597" s="242"/>
      <c r="L597" s="242"/>
      <c r="M597" s="242"/>
      <c r="N597" s="242"/>
      <c r="O597" s="242"/>
      <c r="S597" s="242"/>
      <c r="T597" s="242"/>
      <c r="U597" s="242"/>
      <c r="V597" s="242"/>
      <c r="W597" s="242"/>
      <c r="X597" s="242"/>
      <c r="Y597" s="242"/>
      <c r="Z597" s="242"/>
      <c r="AA597" s="242"/>
      <c r="AB597" s="242"/>
      <c r="AC597" s="242"/>
      <c r="AD597" s="242"/>
      <c r="AE597" s="242"/>
      <c r="AF597" s="242"/>
      <c r="AG597" s="242"/>
    </row>
    <row r="598" spans="1:33" ht="12" customHeight="1">
      <c r="A598" s="242"/>
      <c r="B598" s="242"/>
      <c r="C598" s="242"/>
      <c r="D598" s="242"/>
      <c r="E598" s="242"/>
      <c r="F598" s="242"/>
      <c r="G598" s="447"/>
      <c r="H598" s="242"/>
      <c r="I598" s="447"/>
      <c r="J598" s="242"/>
      <c r="K598" s="242"/>
      <c r="L598" s="242"/>
      <c r="M598" s="242"/>
      <c r="N598" s="242"/>
      <c r="O598" s="242"/>
      <c r="S598" s="242"/>
      <c r="T598" s="242"/>
      <c r="U598" s="242"/>
      <c r="V598" s="242"/>
      <c r="W598" s="242"/>
      <c r="X598" s="242"/>
      <c r="Y598" s="242"/>
      <c r="Z598" s="242"/>
      <c r="AA598" s="242"/>
      <c r="AB598" s="242"/>
      <c r="AC598" s="242"/>
      <c r="AD598" s="242"/>
      <c r="AE598" s="242"/>
      <c r="AF598" s="242"/>
      <c r="AG598" s="242"/>
    </row>
    <row r="599" spans="1:33" ht="12" customHeight="1">
      <c r="A599" s="242"/>
      <c r="B599" s="242"/>
      <c r="C599" s="242"/>
      <c r="D599" s="242"/>
      <c r="E599" s="242"/>
      <c r="F599" s="242"/>
      <c r="G599" s="447"/>
      <c r="H599" s="242"/>
      <c r="I599" s="447"/>
      <c r="J599" s="242"/>
      <c r="K599" s="242"/>
      <c r="L599" s="242"/>
      <c r="M599" s="242"/>
      <c r="N599" s="242"/>
      <c r="O599" s="242"/>
      <c r="S599" s="242"/>
      <c r="T599" s="242"/>
      <c r="U599" s="242"/>
      <c r="V599" s="242"/>
      <c r="W599" s="242"/>
      <c r="X599" s="242"/>
      <c r="Y599" s="242"/>
      <c r="Z599" s="242"/>
      <c r="AA599" s="242"/>
      <c r="AB599" s="242"/>
      <c r="AC599" s="242"/>
      <c r="AD599" s="242"/>
      <c r="AE599" s="242"/>
      <c r="AF599" s="242"/>
      <c r="AG599" s="242"/>
    </row>
    <row r="600" spans="1:33" ht="12" customHeight="1">
      <c r="A600" s="242"/>
      <c r="B600" s="242"/>
      <c r="C600" s="242"/>
      <c r="D600" s="242"/>
      <c r="E600" s="242"/>
      <c r="F600" s="242"/>
      <c r="G600" s="447"/>
      <c r="H600" s="242"/>
      <c r="I600" s="447"/>
      <c r="J600" s="242"/>
      <c r="K600" s="242"/>
      <c r="L600" s="242"/>
      <c r="M600" s="242"/>
      <c r="N600" s="242"/>
      <c r="O600" s="242"/>
      <c r="S600" s="242"/>
      <c r="T600" s="242"/>
      <c r="U600" s="242"/>
      <c r="V600" s="242"/>
      <c r="W600" s="242"/>
      <c r="X600" s="242"/>
      <c r="Y600" s="242"/>
      <c r="Z600" s="242"/>
      <c r="AA600" s="242"/>
      <c r="AB600" s="242"/>
      <c r="AC600" s="242"/>
      <c r="AD600" s="242"/>
      <c r="AE600" s="242"/>
      <c r="AF600" s="242"/>
      <c r="AG600" s="242"/>
    </row>
    <row r="601" spans="1:33" ht="12" customHeight="1">
      <c r="A601" s="242"/>
      <c r="B601" s="242"/>
      <c r="C601" s="242"/>
      <c r="D601" s="242"/>
      <c r="E601" s="242"/>
      <c r="F601" s="242"/>
      <c r="G601" s="447"/>
      <c r="H601" s="242"/>
      <c r="I601" s="447"/>
      <c r="J601" s="242"/>
      <c r="K601" s="242"/>
      <c r="L601" s="242"/>
      <c r="M601" s="242"/>
      <c r="N601" s="242"/>
      <c r="O601" s="242"/>
      <c r="S601" s="242"/>
      <c r="T601" s="242"/>
      <c r="U601" s="242"/>
      <c r="V601" s="242"/>
      <c r="W601" s="242"/>
      <c r="X601" s="242"/>
      <c r="Y601" s="242"/>
      <c r="Z601" s="242"/>
      <c r="AA601" s="242"/>
      <c r="AB601" s="242"/>
      <c r="AC601" s="242"/>
      <c r="AD601" s="242"/>
      <c r="AE601" s="242"/>
      <c r="AF601" s="242"/>
      <c r="AG601" s="242"/>
    </row>
    <row r="602" spans="1:33" ht="12" customHeight="1">
      <c r="A602" s="242"/>
      <c r="B602" s="242"/>
      <c r="C602" s="242"/>
      <c r="D602" s="242"/>
      <c r="E602" s="242"/>
      <c r="F602" s="242"/>
      <c r="G602" s="447"/>
      <c r="H602" s="242"/>
      <c r="I602" s="447"/>
      <c r="J602" s="242"/>
      <c r="K602" s="242"/>
      <c r="L602" s="242"/>
      <c r="M602" s="242"/>
      <c r="N602" s="242"/>
      <c r="O602" s="242"/>
      <c r="S602" s="242"/>
      <c r="T602" s="242"/>
      <c r="U602" s="242"/>
      <c r="V602" s="242"/>
      <c r="W602" s="242"/>
      <c r="X602" s="242"/>
      <c r="Y602" s="242"/>
      <c r="Z602" s="242"/>
      <c r="AA602" s="242"/>
      <c r="AB602" s="242"/>
      <c r="AC602" s="242"/>
      <c r="AD602" s="242"/>
      <c r="AE602" s="242"/>
      <c r="AF602" s="242"/>
      <c r="AG602" s="242"/>
    </row>
    <row r="603" spans="1:33" ht="12" customHeight="1">
      <c r="A603" s="242"/>
      <c r="B603" s="242"/>
      <c r="C603" s="242"/>
      <c r="D603" s="242"/>
      <c r="E603" s="242"/>
      <c r="F603" s="242"/>
      <c r="G603" s="447"/>
      <c r="H603" s="242"/>
      <c r="I603" s="447"/>
      <c r="J603" s="242"/>
      <c r="K603" s="242"/>
      <c r="L603" s="242"/>
      <c r="M603" s="242"/>
      <c r="N603" s="242"/>
      <c r="O603" s="242"/>
      <c r="S603" s="242"/>
      <c r="T603" s="242"/>
      <c r="U603" s="242"/>
      <c r="V603" s="242"/>
      <c r="W603" s="242"/>
      <c r="X603" s="242"/>
      <c r="Y603" s="242"/>
      <c r="Z603" s="242"/>
      <c r="AA603" s="242"/>
      <c r="AB603" s="242"/>
      <c r="AC603" s="242"/>
      <c r="AD603" s="242"/>
      <c r="AE603" s="242"/>
      <c r="AF603" s="242"/>
      <c r="AG603" s="242"/>
    </row>
    <row r="604" spans="1:33" ht="12" customHeight="1">
      <c r="A604" s="242"/>
      <c r="B604" s="242"/>
      <c r="C604" s="242"/>
      <c r="D604" s="242"/>
      <c r="E604" s="242"/>
      <c r="F604" s="242"/>
      <c r="G604" s="447"/>
      <c r="H604" s="242"/>
      <c r="I604" s="447"/>
      <c r="J604" s="242"/>
      <c r="K604" s="242"/>
      <c r="L604" s="242"/>
      <c r="M604" s="242"/>
      <c r="N604" s="242"/>
      <c r="O604" s="242"/>
      <c r="S604" s="242"/>
      <c r="T604" s="242"/>
      <c r="U604" s="242"/>
      <c r="V604" s="242"/>
      <c r="W604" s="242"/>
      <c r="X604" s="242"/>
      <c r="Y604" s="242"/>
      <c r="Z604" s="242"/>
      <c r="AA604" s="242"/>
      <c r="AB604" s="242"/>
      <c r="AC604" s="242"/>
      <c r="AD604" s="242"/>
      <c r="AE604" s="242"/>
      <c r="AF604" s="242"/>
      <c r="AG604" s="242"/>
    </row>
    <row r="605" spans="1:33" ht="12" customHeight="1">
      <c r="A605" s="242"/>
      <c r="B605" s="242"/>
      <c r="C605" s="242"/>
      <c r="D605" s="242"/>
      <c r="E605" s="242"/>
      <c r="F605" s="242"/>
      <c r="G605" s="447"/>
      <c r="H605" s="242"/>
      <c r="I605" s="447"/>
      <c r="J605" s="242"/>
      <c r="K605" s="242"/>
      <c r="L605" s="242"/>
      <c r="M605" s="242"/>
      <c r="N605" s="242"/>
      <c r="O605" s="242"/>
      <c r="S605" s="242"/>
      <c r="T605" s="242"/>
      <c r="U605" s="242"/>
      <c r="V605" s="242"/>
      <c r="W605" s="242"/>
      <c r="X605" s="242"/>
      <c r="Y605" s="242"/>
      <c r="Z605" s="242"/>
      <c r="AA605" s="242"/>
      <c r="AB605" s="242"/>
      <c r="AC605" s="242"/>
      <c r="AD605" s="242"/>
      <c r="AE605" s="242"/>
      <c r="AF605" s="242"/>
      <c r="AG605" s="242"/>
    </row>
    <row r="606" spans="1:33" ht="12" customHeight="1">
      <c r="A606" s="242"/>
      <c r="B606" s="242"/>
      <c r="C606" s="242"/>
      <c r="D606" s="242"/>
      <c r="E606" s="242"/>
      <c r="F606" s="242"/>
      <c r="G606" s="447"/>
      <c r="H606" s="242"/>
      <c r="I606" s="447"/>
      <c r="J606" s="242"/>
      <c r="K606" s="242"/>
      <c r="L606" s="242"/>
      <c r="M606" s="242"/>
      <c r="N606" s="242"/>
      <c r="O606" s="242"/>
      <c r="S606" s="242"/>
      <c r="T606" s="242"/>
      <c r="U606" s="242"/>
      <c r="V606" s="242"/>
      <c r="W606" s="242"/>
      <c r="X606" s="242"/>
      <c r="Y606" s="242"/>
      <c r="Z606" s="242"/>
      <c r="AA606" s="242"/>
      <c r="AB606" s="242"/>
      <c r="AC606" s="242"/>
      <c r="AD606" s="242"/>
      <c r="AE606" s="242"/>
      <c r="AF606" s="242"/>
      <c r="AG606" s="242"/>
    </row>
    <row r="607" spans="1:33" ht="12" customHeight="1">
      <c r="A607" s="242"/>
      <c r="B607" s="242"/>
      <c r="C607" s="242"/>
      <c r="D607" s="242"/>
      <c r="E607" s="242"/>
      <c r="F607" s="242"/>
      <c r="G607" s="447"/>
      <c r="H607" s="242"/>
      <c r="I607" s="447"/>
      <c r="J607" s="242"/>
      <c r="K607" s="242"/>
      <c r="L607" s="242"/>
      <c r="M607" s="242"/>
      <c r="N607" s="242"/>
      <c r="O607" s="242"/>
      <c r="S607" s="242"/>
      <c r="T607" s="242"/>
      <c r="U607" s="242"/>
      <c r="V607" s="242"/>
      <c r="W607" s="242"/>
      <c r="X607" s="242"/>
      <c r="Y607" s="242"/>
      <c r="Z607" s="242"/>
      <c r="AA607" s="242"/>
      <c r="AB607" s="242"/>
      <c r="AC607" s="242"/>
      <c r="AD607" s="242"/>
      <c r="AE607" s="242"/>
      <c r="AF607" s="242"/>
      <c r="AG607" s="242"/>
    </row>
    <row r="608" spans="1:33" ht="12" customHeight="1">
      <c r="A608" s="242"/>
      <c r="B608" s="242"/>
      <c r="C608" s="242"/>
      <c r="D608" s="242"/>
      <c r="E608" s="242"/>
      <c r="F608" s="242"/>
      <c r="G608" s="447"/>
      <c r="H608" s="242"/>
      <c r="I608" s="447"/>
      <c r="J608" s="242"/>
      <c r="K608" s="242"/>
      <c r="L608" s="242"/>
      <c r="M608" s="242"/>
      <c r="N608" s="242"/>
      <c r="O608" s="242"/>
      <c r="S608" s="242"/>
      <c r="T608" s="242"/>
      <c r="U608" s="242"/>
      <c r="V608" s="242"/>
      <c r="W608" s="242"/>
      <c r="X608" s="242"/>
      <c r="Y608" s="242"/>
      <c r="Z608" s="242"/>
      <c r="AA608" s="242"/>
      <c r="AB608" s="242"/>
      <c r="AC608" s="242"/>
      <c r="AD608" s="242"/>
      <c r="AE608" s="242"/>
      <c r="AF608" s="242"/>
      <c r="AG608" s="242"/>
    </row>
    <row r="609" spans="1:33" ht="12" customHeight="1">
      <c r="A609" s="242"/>
      <c r="B609" s="242"/>
      <c r="C609" s="242"/>
      <c r="D609" s="242"/>
      <c r="E609" s="242"/>
      <c r="F609" s="242"/>
      <c r="G609" s="447"/>
      <c r="H609" s="242"/>
      <c r="I609" s="447"/>
      <c r="J609" s="242"/>
      <c r="K609" s="242"/>
      <c r="L609" s="242"/>
      <c r="M609" s="242"/>
      <c r="N609" s="242"/>
      <c r="O609" s="242"/>
      <c r="S609" s="242"/>
      <c r="T609" s="242"/>
      <c r="U609" s="242"/>
      <c r="V609" s="242"/>
      <c r="W609" s="242"/>
      <c r="X609" s="242"/>
      <c r="Y609" s="242"/>
      <c r="Z609" s="242"/>
      <c r="AA609" s="242"/>
      <c r="AB609" s="242"/>
      <c r="AC609" s="242"/>
      <c r="AD609" s="242"/>
      <c r="AE609" s="242"/>
      <c r="AF609" s="242"/>
      <c r="AG609" s="242"/>
    </row>
    <row r="610" spans="1:33" ht="12" customHeight="1">
      <c r="A610" s="242"/>
      <c r="B610" s="242"/>
      <c r="C610" s="242"/>
      <c r="D610" s="242"/>
      <c r="E610" s="242"/>
      <c r="F610" s="242"/>
      <c r="G610" s="447"/>
      <c r="H610" s="242"/>
      <c r="I610" s="447"/>
      <c r="J610" s="242"/>
      <c r="K610" s="242"/>
      <c r="L610" s="242"/>
      <c r="M610" s="242"/>
      <c r="N610" s="242"/>
      <c r="O610" s="242"/>
      <c r="S610" s="242"/>
      <c r="T610" s="242"/>
      <c r="U610" s="242"/>
      <c r="V610" s="242"/>
      <c r="W610" s="242"/>
      <c r="X610" s="242"/>
      <c r="Y610" s="242"/>
      <c r="Z610" s="242"/>
      <c r="AA610" s="242"/>
      <c r="AB610" s="242"/>
      <c r="AC610" s="242"/>
      <c r="AD610" s="242"/>
      <c r="AE610" s="242"/>
      <c r="AF610" s="242"/>
      <c r="AG610" s="242"/>
    </row>
    <row r="611" spans="1:33" ht="12" customHeight="1">
      <c r="A611" s="242"/>
      <c r="B611" s="242"/>
      <c r="C611" s="242"/>
      <c r="D611" s="242"/>
      <c r="E611" s="242"/>
      <c r="F611" s="242"/>
      <c r="G611" s="447"/>
      <c r="H611" s="242"/>
      <c r="I611" s="447"/>
      <c r="J611" s="242"/>
      <c r="K611" s="242"/>
      <c r="L611" s="242"/>
      <c r="M611" s="242"/>
      <c r="N611" s="242"/>
      <c r="O611" s="242"/>
      <c r="S611" s="242"/>
      <c r="T611" s="242"/>
      <c r="U611" s="242"/>
      <c r="V611" s="242"/>
      <c r="W611" s="242"/>
      <c r="X611" s="242"/>
      <c r="Y611" s="242"/>
      <c r="Z611" s="242"/>
      <c r="AA611" s="242"/>
      <c r="AB611" s="242"/>
      <c r="AC611" s="242"/>
      <c r="AD611" s="242"/>
      <c r="AE611" s="242"/>
      <c r="AF611" s="242"/>
      <c r="AG611" s="242"/>
    </row>
    <row r="612" spans="1:33" ht="12" customHeight="1">
      <c r="A612" s="242"/>
      <c r="B612" s="242"/>
      <c r="C612" s="242"/>
      <c r="D612" s="242"/>
      <c r="E612" s="242"/>
      <c r="F612" s="242"/>
      <c r="G612" s="447"/>
      <c r="H612" s="242"/>
      <c r="I612" s="447"/>
      <c r="J612" s="242"/>
      <c r="K612" s="242"/>
      <c r="L612" s="242"/>
      <c r="M612" s="242"/>
      <c r="N612" s="242"/>
      <c r="O612" s="242"/>
      <c r="S612" s="242"/>
      <c r="T612" s="242"/>
      <c r="U612" s="242"/>
      <c r="V612" s="242"/>
      <c r="W612" s="242"/>
      <c r="X612" s="242"/>
      <c r="Y612" s="242"/>
      <c r="Z612" s="242"/>
      <c r="AA612" s="242"/>
      <c r="AB612" s="242"/>
      <c r="AC612" s="242"/>
      <c r="AD612" s="242"/>
      <c r="AE612" s="242"/>
      <c r="AF612" s="242"/>
      <c r="AG612" s="242"/>
    </row>
    <row r="613" spans="1:33" ht="12" customHeight="1">
      <c r="A613" s="242"/>
      <c r="B613" s="242"/>
      <c r="C613" s="242"/>
      <c r="D613" s="242"/>
      <c r="E613" s="242"/>
      <c r="F613" s="242"/>
      <c r="G613" s="447"/>
      <c r="H613" s="242"/>
      <c r="I613" s="447"/>
      <c r="J613" s="242"/>
      <c r="K613" s="242"/>
      <c r="L613" s="242"/>
      <c r="M613" s="242"/>
      <c r="N613" s="242"/>
      <c r="O613" s="242"/>
      <c r="S613" s="242"/>
      <c r="T613" s="242"/>
      <c r="U613" s="242"/>
      <c r="V613" s="242"/>
      <c r="W613" s="242"/>
      <c r="X613" s="242"/>
      <c r="Y613" s="242"/>
      <c r="Z613" s="242"/>
      <c r="AA613" s="242"/>
      <c r="AB613" s="242"/>
      <c r="AC613" s="242"/>
      <c r="AD613" s="242"/>
      <c r="AE613" s="242"/>
      <c r="AF613" s="242"/>
      <c r="AG613" s="242"/>
    </row>
    <row r="614" spans="1:33" ht="12" customHeight="1">
      <c r="A614" s="242"/>
      <c r="B614" s="242"/>
      <c r="C614" s="242"/>
      <c r="D614" s="242"/>
      <c r="E614" s="242"/>
      <c r="F614" s="242"/>
      <c r="G614" s="447"/>
      <c r="H614" s="242"/>
      <c r="I614" s="447"/>
      <c r="J614" s="242"/>
      <c r="K614" s="242"/>
      <c r="L614" s="242"/>
      <c r="M614" s="242"/>
      <c r="N614" s="242"/>
      <c r="O614" s="242"/>
      <c r="S614" s="242"/>
      <c r="T614" s="242"/>
      <c r="U614" s="242"/>
      <c r="V614" s="242"/>
      <c r="W614" s="242"/>
      <c r="X614" s="242"/>
      <c r="Y614" s="242"/>
      <c r="Z614" s="242"/>
      <c r="AA614" s="242"/>
      <c r="AB614" s="242"/>
      <c r="AC614" s="242"/>
      <c r="AD614" s="242"/>
      <c r="AE614" s="242"/>
      <c r="AF614" s="242"/>
      <c r="AG614" s="242"/>
    </row>
    <row r="615" spans="1:33" ht="12" customHeight="1">
      <c r="A615" s="242"/>
      <c r="B615" s="242"/>
      <c r="C615" s="242"/>
      <c r="D615" s="242"/>
      <c r="E615" s="242"/>
      <c r="F615" s="242"/>
      <c r="G615" s="447"/>
      <c r="H615" s="242"/>
      <c r="I615" s="447"/>
      <c r="J615" s="242"/>
      <c r="K615" s="242"/>
      <c r="L615" s="242"/>
      <c r="M615" s="242"/>
      <c r="N615" s="242"/>
      <c r="O615" s="242"/>
      <c r="S615" s="242"/>
      <c r="T615" s="242"/>
      <c r="U615" s="242"/>
      <c r="V615" s="242"/>
      <c r="W615" s="242"/>
      <c r="X615" s="242"/>
      <c r="Y615" s="242"/>
      <c r="Z615" s="242"/>
      <c r="AA615" s="242"/>
      <c r="AB615" s="242"/>
      <c r="AC615" s="242"/>
      <c r="AD615" s="242"/>
      <c r="AE615" s="242"/>
      <c r="AF615" s="242"/>
      <c r="AG615" s="242"/>
    </row>
    <row r="616" spans="1:33" ht="12" customHeight="1">
      <c r="A616" s="242"/>
      <c r="B616" s="242"/>
      <c r="C616" s="242"/>
      <c r="D616" s="242"/>
      <c r="E616" s="242"/>
      <c r="F616" s="242"/>
      <c r="G616" s="447"/>
      <c r="H616" s="242"/>
      <c r="I616" s="447"/>
      <c r="J616" s="242"/>
      <c r="K616" s="242"/>
      <c r="L616" s="242"/>
      <c r="M616" s="242"/>
      <c r="N616" s="242"/>
      <c r="O616" s="242"/>
      <c r="S616" s="242"/>
      <c r="T616" s="242"/>
      <c r="U616" s="242"/>
      <c r="V616" s="242"/>
      <c r="W616" s="242"/>
      <c r="X616" s="242"/>
      <c r="Y616" s="242"/>
      <c r="Z616" s="242"/>
      <c r="AA616" s="242"/>
      <c r="AB616" s="242"/>
      <c r="AC616" s="242"/>
      <c r="AD616" s="242"/>
      <c r="AE616" s="242"/>
      <c r="AF616" s="242"/>
      <c r="AG616" s="242"/>
    </row>
    <row r="617" spans="1:33" ht="12" customHeight="1">
      <c r="A617" s="242"/>
      <c r="B617" s="242"/>
      <c r="C617" s="242"/>
      <c r="D617" s="242"/>
      <c r="E617" s="242"/>
      <c r="F617" s="242"/>
      <c r="G617" s="447"/>
      <c r="H617" s="242"/>
      <c r="I617" s="447"/>
      <c r="J617" s="242"/>
      <c r="K617" s="242"/>
      <c r="L617" s="242"/>
      <c r="M617" s="242"/>
      <c r="N617" s="242"/>
      <c r="O617" s="242"/>
      <c r="S617" s="242"/>
      <c r="T617" s="242"/>
      <c r="U617" s="242"/>
      <c r="V617" s="242"/>
      <c r="W617" s="242"/>
      <c r="X617" s="242"/>
      <c r="Y617" s="242"/>
      <c r="Z617" s="242"/>
      <c r="AA617" s="242"/>
      <c r="AB617" s="242"/>
      <c r="AC617" s="242"/>
      <c r="AD617" s="242"/>
      <c r="AE617" s="242"/>
      <c r="AF617" s="242"/>
      <c r="AG617" s="242"/>
    </row>
    <row r="618" spans="1:33" ht="12" customHeight="1">
      <c r="A618" s="242"/>
      <c r="B618" s="242"/>
      <c r="C618" s="242"/>
      <c r="D618" s="242"/>
      <c r="E618" s="242"/>
      <c r="F618" s="242"/>
      <c r="G618" s="447"/>
      <c r="H618" s="242"/>
      <c r="I618" s="447"/>
      <c r="J618" s="242"/>
      <c r="K618" s="242"/>
      <c r="L618" s="242"/>
      <c r="M618" s="242"/>
      <c r="N618" s="242"/>
      <c r="O618" s="242"/>
      <c r="S618" s="242"/>
      <c r="T618" s="242"/>
      <c r="U618" s="242"/>
      <c r="V618" s="242"/>
      <c r="W618" s="242"/>
      <c r="X618" s="242"/>
      <c r="Y618" s="242"/>
      <c r="Z618" s="242"/>
      <c r="AA618" s="242"/>
      <c r="AB618" s="242"/>
      <c r="AC618" s="242"/>
      <c r="AD618" s="242"/>
      <c r="AE618" s="242"/>
      <c r="AF618" s="242"/>
      <c r="AG618" s="242"/>
    </row>
    <row r="619" spans="1:33" ht="12" customHeight="1">
      <c r="A619" s="242"/>
      <c r="B619" s="242"/>
      <c r="C619" s="242"/>
      <c r="D619" s="242"/>
      <c r="E619" s="242"/>
      <c r="F619" s="242"/>
      <c r="G619" s="447"/>
      <c r="H619" s="242"/>
      <c r="I619" s="447"/>
      <c r="J619" s="242"/>
      <c r="K619" s="242"/>
      <c r="L619" s="242"/>
      <c r="M619" s="242"/>
      <c r="N619" s="242"/>
      <c r="O619" s="242"/>
      <c r="S619" s="242"/>
      <c r="T619" s="242"/>
      <c r="U619" s="242"/>
      <c r="V619" s="242"/>
      <c r="W619" s="242"/>
      <c r="X619" s="242"/>
      <c r="Y619" s="242"/>
      <c r="Z619" s="242"/>
      <c r="AA619" s="242"/>
      <c r="AB619" s="242"/>
      <c r="AC619" s="242"/>
      <c r="AD619" s="242"/>
      <c r="AE619" s="242"/>
      <c r="AF619" s="242"/>
      <c r="AG619" s="242"/>
    </row>
    <row r="620" spans="1:33" ht="12" customHeight="1">
      <c r="A620" s="242"/>
      <c r="B620" s="242"/>
      <c r="C620" s="242"/>
      <c r="D620" s="242"/>
      <c r="E620" s="242"/>
      <c r="F620" s="242"/>
      <c r="G620" s="447"/>
      <c r="H620" s="242"/>
      <c r="I620" s="447"/>
      <c r="J620" s="242"/>
      <c r="K620" s="242"/>
      <c r="L620" s="242"/>
      <c r="M620" s="242"/>
      <c r="N620" s="242"/>
      <c r="O620" s="242"/>
      <c r="S620" s="242"/>
      <c r="T620" s="242"/>
      <c r="U620" s="242"/>
      <c r="V620" s="242"/>
      <c r="W620" s="242"/>
      <c r="X620" s="242"/>
      <c r="Y620" s="242"/>
      <c r="Z620" s="242"/>
      <c r="AA620" s="242"/>
      <c r="AB620" s="242"/>
      <c r="AC620" s="242"/>
      <c r="AD620" s="242"/>
      <c r="AE620" s="242"/>
      <c r="AF620" s="242"/>
      <c r="AG620" s="242"/>
    </row>
    <row r="621" spans="1:33" ht="12" customHeight="1">
      <c r="A621" s="242"/>
      <c r="B621" s="242"/>
      <c r="C621" s="242"/>
      <c r="D621" s="242"/>
      <c r="E621" s="242"/>
      <c r="F621" s="242"/>
      <c r="G621" s="447"/>
      <c r="H621" s="242"/>
      <c r="I621" s="447"/>
      <c r="J621" s="242"/>
      <c r="K621" s="242"/>
      <c r="L621" s="242"/>
      <c r="M621" s="242"/>
      <c r="N621" s="242"/>
      <c r="O621" s="242"/>
      <c r="S621" s="242"/>
      <c r="T621" s="242"/>
      <c r="U621" s="242"/>
      <c r="V621" s="242"/>
      <c r="W621" s="242"/>
      <c r="X621" s="242"/>
      <c r="Y621" s="242"/>
      <c r="Z621" s="242"/>
      <c r="AA621" s="242"/>
      <c r="AB621" s="242"/>
      <c r="AC621" s="242"/>
      <c r="AD621" s="242"/>
      <c r="AE621" s="242"/>
      <c r="AF621" s="242"/>
      <c r="AG621" s="242"/>
    </row>
    <row r="622" spans="1:33" ht="12" customHeight="1">
      <c r="A622" s="242"/>
      <c r="B622" s="242"/>
      <c r="C622" s="242"/>
      <c r="D622" s="242"/>
      <c r="E622" s="242"/>
      <c r="F622" s="242"/>
      <c r="G622" s="447"/>
      <c r="H622" s="242"/>
      <c r="I622" s="447"/>
      <c r="J622" s="242"/>
      <c r="K622" s="242"/>
      <c r="L622" s="242"/>
      <c r="M622" s="242"/>
      <c r="N622" s="242"/>
      <c r="O622" s="242"/>
      <c r="S622" s="242"/>
      <c r="T622" s="242"/>
      <c r="U622" s="242"/>
      <c r="V622" s="242"/>
      <c r="W622" s="242"/>
      <c r="X622" s="242"/>
      <c r="Y622" s="242"/>
      <c r="Z622" s="242"/>
      <c r="AA622" s="242"/>
      <c r="AB622" s="242"/>
      <c r="AC622" s="242"/>
      <c r="AD622" s="242"/>
      <c r="AE622" s="242"/>
      <c r="AF622" s="242"/>
      <c r="AG622" s="242"/>
    </row>
    <row r="623" spans="1:33" ht="12" customHeight="1">
      <c r="A623" s="242"/>
      <c r="B623" s="242"/>
      <c r="C623" s="242"/>
      <c r="D623" s="242"/>
      <c r="E623" s="242"/>
      <c r="F623" s="242"/>
      <c r="G623" s="447"/>
      <c r="H623" s="242"/>
      <c r="I623" s="447"/>
      <c r="J623" s="242"/>
      <c r="K623" s="242"/>
      <c r="L623" s="242"/>
      <c r="M623" s="242"/>
      <c r="N623" s="242"/>
      <c r="O623" s="242"/>
      <c r="S623" s="242"/>
      <c r="T623" s="242"/>
      <c r="U623" s="242"/>
      <c r="V623" s="242"/>
      <c r="W623" s="242"/>
      <c r="X623" s="242"/>
      <c r="Y623" s="242"/>
      <c r="Z623" s="242"/>
      <c r="AA623" s="242"/>
      <c r="AB623" s="242"/>
      <c r="AC623" s="242"/>
      <c r="AD623" s="242"/>
      <c r="AE623" s="242"/>
      <c r="AF623" s="242"/>
      <c r="AG623" s="242"/>
    </row>
    <row r="624" spans="1:33" ht="12" customHeight="1">
      <c r="A624" s="242"/>
      <c r="B624" s="242"/>
      <c r="C624" s="242"/>
      <c r="D624" s="242"/>
      <c r="E624" s="242"/>
      <c r="F624" s="242"/>
      <c r="G624" s="447"/>
      <c r="H624" s="242"/>
      <c r="I624" s="447"/>
      <c r="J624" s="242"/>
      <c r="K624" s="242"/>
      <c r="L624" s="242"/>
      <c r="M624" s="242"/>
      <c r="N624" s="242"/>
      <c r="O624" s="242"/>
      <c r="S624" s="242"/>
      <c r="T624" s="242"/>
      <c r="U624" s="242"/>
      <c r="V624" s="242"/>
      <c r="W624" s="242"/>
      <c r="X624" s="242"/>
      <c r="Y624" s="242"/>
      <c r="Z624" s="242"/>
      <c r="AA624" s="242"/>
      <c r="AB624" s="242"/>
      <c r="AC624" s="242"/>
      <c r="AD624" s="242"/>
      <c r="AE624" s="242"/>
      <c r="AF624" s="242"/>
      <c r="AG624" s="242"/>
    </row>
    <row r="625" spans="1:33" ht="12" customHeight="1">
      <c r="A625" s="242"/>
      <c r="B625" s="242"/>
      <c r="C625" s="242"/>
      <c r="D625" s="242"/>
      <c r="E625" s="242"/>
      <c r="F625" s="242"/>
      <c r="G625" s="447"/>
      <c r="H625" s="242"/>
      <c r="I625" s="447"/>
      <c r="J625" s="242"/>
      <c r="K625" s="242"/>
      <c r="L625" s="242"/>
      <c r="M625" s="242"/>
      <c r="N625" s="242"/>
      <c r="O625" s="242"/>
      <c r="S625" s="242"/>
      <c r="T625" s="242"/>
      <c r="U625" s="242"/>
      <c r="V625" s="242"/>
      <c r="W625" s="242"/>
      <c r="X625" s="242"/>
      <c r="Y625" s="242"/>
      <c r="Z625" s="242"/>
      <c r="AA625" s="242"/>
      <c r="AB625" s="242"/>
      <c r="AC625" s="242"/>
      <c r="AD625" s="242"/>
      <c r="AE625" s="242"/>
      <c r="AF625" s="242"/>
      <c r="AG625" s="242"/>
    </row>
    <row r="626" spans="1:33" ht="12" customHeight="1">
      <c r="A626" s="242"/>
      <c r="B626" s="242"/>
      <c r="C626" s="242"/>
      <c r="D626" s="242"/>
      <c r="E626" s="242"/>
      <c r="F626" s="242"/>
      <c r="G626" s="447"/>
      <c r="H626" s="242"/>
      <c r="I626" s="447"/>
      <c r="J626" s="242"/>
      <c r="K626" s="242"/>
      <c r="L626" s="242"/>
      <c r="M626" s="242"/>
      <c r="N626" s="242"/>
      <c r="O626" s="242"/>
      <c r="S626" s="242"/>
      <c r="T626" s="242"/>
      <c r="U626" s="242"/>
      <c r="V626" s="242"/>
      <c r="W626" s="242"/>
      <c r="X626" s="242"/>
      <c r="Y626" s="242"/>
      <c r="Z626" s="242"/>
      <c r="AA626" s="242"/>
      <c r="AB626" s="242"/>
      <c r="AC626" s="242"/>
      <c r="AD626" s="242"/>
      <c r="AE626" s="242"/>
      <c r="AF626" s="242"/>
      <c r="AG626" s="242"/>
    </row>
    <row r="627" spans="1:33" ht="12" customHeight="1">
      <c r="A627" s="242"/>
      <c r="B627" s="242"/>
      <c r="C627" s="242"/>
      <c r="D627" s="242"/>
      <c r="E627" s="242"/>
      <c r="F627" s="242"/>
      <c r="G627" s="447"/>
      <c r="H627" s="242"/>
      <c r="I627" s="447"/>
      <c r="J627" s="242"/>
      <c r="K627" s="242"/>
      <c r="L627" s="242"/>
      <c r="M627" s="242"/>
      <c r="N627" s="242"/>
      <c r="O627" s="242"/>
      <c r="S627" s="242"/>
      <c r="T627" s="242"/>
      <c r="U627" s="242"/>
      <c r="V627" s="242"/>
      <c r="W627" s="242"/>
      <c r="X627" s="242"/>
      <c r="Y627" s="242"/>
      <c r="Z627" s="242"/>
      <c r="AA627" s="242"/>
      <c r="AB627" s="242"/>
      <c r="AC627" s="242"/>
      <c r="AD627" s="242"/>
      <c r="AE627" s="242"/>
      <c r="AF627" s="242"/>
      <c r="AG627" s="242"/>
    </row>
    <row r="628" spans="1:33" ht="12" customHeight="1">
      <c r="A628" s="242"/>
      <c r="B628" s="242"/>
      <c r="C628" s="242"/>
      <c r="D628" s="242"/>
      <c r="E628" s="242"/>
      <c r="F628" s="242"/>
      <c r="G628" s="447"/>
      <c r="H628" s="242"/>
      <c r="I628" s="447"/>
      <c r="J628" s="242"/>
      <c r="K628" s="242"/>
      <c r="L628" s="242"/>
      <c r="M628" s="242"/>
      <c r="N628" s="242"/>
      <c r="O628" s="242"/>
      <c r="S628" s="242"/>
      <c r="T628" s="242"/>
      <c r="U628" s="242"/>
      <c r="V628" s="242"/>
      <c r="W628" s="242"/>
      <c r="X628" s="242"/>
      <c r="Y628" s="242"/>
      <c r="Z628" s="242"/>
      <c r="AA628" s="242"/>
      <c r="AB628" s="242"/>
      <c r="AC628" s="242"/>
      <c r="AD628" s="242"/>
      <c r="AE628" s="242"/>
      <c r="AF628" s="242"/>
      <c r="AG628" s="242"/>
    </row>
    <row r="629" spans="1:33" ht="12" customHeight="1">
      <c r="A629" s="242"/>
      <c r="B629" s="242"/>
      <c r="C629" s="242"/>
      <c r="D629" s="242"/>
      <c r="E629" s="242"/>
      <c r="F629" s="242"/>
      <c r="G629" s="447"/>
      <c r="H629" s="242"/>
      <c r="I629" s="447"/>
      <c r="J629" s="242"/>
      <c r="K629" s="242"/>
      <c r="L629" s="242"/>
      <c r="M629" s="242"/>
      <c r="N629" s="242"/>
      <c r="O629" s="242"/>
      <c r="S629" s="242"/>
      <c r="T629" s="242"/>
      <c r="U629" s="242"/>
      <c r="V629" s="242"/>
      <c r="W629" s="242"/>
      <c r="X629" s="242"/>
      <c r="Y629" s="242"/>
      <c r="Z629" s="242"/>
      <c r="AA629" s="242"/>
      <c r="AB629" s="242"/>
      <c r="AC629" s="242"/>
      <c r="AD629" s="242"/>
      <c r="AE629" s="242"/>
      <c r="AF629" s="242"/>
      <c r="AG629" s="242"/>
    </row>
    <row r="630" spans="1:33" ht="12" customHeight="1">
      <c r="A630" s="242"/>
      <c r="B630" s="242"/>
      <c r="C630" s="242"/>
      <c r="D630" s="242"/>
      <c r="E630" s="242"/>
      <c r="F630" s="242"/>
      <c r="G630" s="447"/>
      <c r="H630" s="242"/>
      <c r="I630" s="447"/>
      <c r="J630" s="242"/>
      <c r="K630" s="242"/>
      <c r="L630" s="242"/>
      <c r="M630" s="242"/>
      <c r="N630" s="242"/>
      <c r="O630" s="242"/>
      <c r="S630" s="242"/>
      <c r="T630" s="242"/>
      <c r="U630" s="242"/>
      <c r="V630" s="242"/>
      <c r="W630" s="242"/>
      <c r="X630" s="242"/>
      <c r="Y630" s="242"/>
      <c r="Z630" s="242"/>
      <c r="AA630" s="242"/>
      <c r="AB630" s="242"/>
      <c r="AC630" s="242"/>
      <c r="AD630" s="242"/>
      <c r="AE630" s="242"/>
      <c r="AF630" s="242"/>
      <c r="AG630" s="242"/>
    </row>
    <row r="631" spans="1:33" ht="12" customHeight="1">
      <c r="A631" s="242"/>
      <c r="B631" s="242"/>
      <c r="C631" s="242"/>
      <c r="D631" s="242"/>
      <c r="E631" s="242"/>
      <c r="F631" s="242"/>
      <c r="G631" s="447"/>
      <c r="H631" s="242"/>
      <c r="I631" s="447"/>
      <c r="J631" s="242"/>
      <c r="K631" s="242"/>
      <c r="L631" s="242"/>
      <c r="M631" s="242"/>
      <c r="N631" s="242"/>
      <c r="O631" s="242"/>
      <c r="S631" s="242"/>
      <c r="T631" s="242"/>
      <c r="U631" s="242"/>
      <c r="V631" s="242"/>
      <c r="W631" s="242"/>
      <c r="X631" s="242"/>
      <c r="Y631" s="242"/>
      <c r="Z631" s="242"/>
      <c r="AA631" s="242"/>
      <c r="AB631" s="242"/>
      <c r="AC631" s="242"/>
      <c r="AD631" s="242"/>
      <c r="AE631" s="242"/>
      <c r="AF631" s="242"/>
      <c r="AG631" s="242"/>
    </row>
    <row r="632" spans="1:33" ht="12" customHeight="1">
      <c r="A632" s="242"/>
      <c r="B632" s="242"/>
      <c r="C632" s="242"/>
      <c r="D632" s="242"/>
      <c r="E632" s="242"/>
      <c r="F632" s="242"/>
      <c r="G632" s="447"/>
      <c r="H632" s="242"/>
      <c r="I632" s="447"/>
      <c r="J632" s="242"/>
      <c r="K632" s="242"/>
      <c r="L632" s="242"/>
      <c r="M632" s="242"/>
      <c r="N632" s="242"/>
      <c r="O632" s="242"/>
      <c r="S632" s="242"/>
      <c r="T632" s="242"/>
      <c r="U632" s="242"/>
      <c r="V632" s="242"/>
      <c r="W632" s="242"/>
      <c r="X632" s="242"/>
      <c r="Y632" s="242"/>
      <c r="Z632" s="242"/>
      <c r="AA632" s="242"/>
      <c r="AB632" s="242"/>
      <c r="AC632" s="242"/>
      <c r="AD632" s="242"/>
      <c r="AE632" s="242"/>
      <c r="AF632" s="242"/>
      <c r="AG632" s="242"/>
    </row>
    <row r="633" spans="1:33" ht="12" customHeight="1">
      <c r="A633" s="242"/>
      <c r="B633" s="242"/>
      <c r="C633" s="242"/>
      <c r="D633" s="242"/>
      <c r="E633" s="242"/>
      <c r="F633" s="242"/>
      <c r="G633" s="447"/>
      <c r="H633" s="242"/>
      <c r="I633" s="447"/>
      <c r="J633" s="242"/>
      <c r="K633" s="242"/>
      <c r="L633" s="242"/>
      <c r="M633" s="242"/>
      <c r="N633" s="242"/>
      <c r="O633" s="242"/>
      <c r="S633" s="242"/>
      <c r="T633" s="242"/>
      <c r="U633" s="242"/>
      <c r="V633" s="242"/>
      <c r="W633" s="242"/>
      <c r="X633" s="242"/>
      <c r="Y633" s="242"/>
      <c r="Z633" s="242"/>
      <c r="AA633" s="242"/>
      <c r="AB633" s="242"/>
      <c r="AC633" s="242"/>
      <c r="AD633" s="242"/>
      <c r="AE633" s="242"/>
      <c r="AF633" s="242"/>
      <c r="AG633" s="242"/>
    </row>
    <row r="634" spans="1:33" ht="12" customHeight="1">
      <c r="A634" s="242"/>
      <c r="B634" s="242"/>
      <c r="C634" s="242"/>
      <c r="D634" s="242"/>
      <c r="E634" s="242"/>
      <c r="F634" s="242"/>
      <c r="G634" s="447"/>
      <c r="H634" s="242"/>
      <c r="I634" s="447"/>
      <c r="J634" s="242"/>
      <c r="K634" s="242"/>
      <c r="L634" s="242"/>
      <c r="M634" s="242"/>
      <c r="N634" s="242"/>
      <c r="O634" s="242"/>
      <c r="S634" s="242"/>
      <c r="T634" s="242"/>
      <c r="U634" s="242"/>
      <c r="V634" s="242"/>
      <c r="W634" s="242"/>
      <c r="X634" s="242"/>
      <c r="Y634" s="242"/>
      <c r="Z634" s="242"/>
      <c r="AA634" s="242"/>
      <c r="AB634" s="242"/>
      <c r="AC634" s="242"/>
      <c r="AD634" s="242"/>
      <c r="AE634" s="242"/>
      <c r="AF634" s="242"/>
      <c r="AG634" s="242"/>
    </row>
    <row r="635" spans="1:33" ht="12" customHeight="1">
      <c r="A635" s="242"/>
      <c r="B635" s="242"/>
      <c r="C635" s="242"/>
      <c r="D635" s="242"/>
      <c r="E635" s="242"/>
      <c r="F635" s="242"/>
      <c r="G635" s="447"/>
      <c r="H635" s="242"/>
      <c r="I635" s="447"/>
      <c r="J635" s="242"/>
      <c r="K635" s="242"/>
      <c r="L635" s="242"/>
      <c r="M635" s="242"/>
      <c r="N635" s="242"/>
      <c r="O635" s="242"/>
      <c r="S635" s="242"/>
      <c r="T635" s="242"/>
      <c r="U635" s="242"/>
      <c r="V635" s="242"/>
      <c r="W635" s="242"/>
      <c r="X635" s="242"/>
      <c r="Y635" s="242"/>
      <c r="Z635" s="242"/>
      <c r="AA635" s="242"/>
      <c r="AB635" s="242"/>
      <c r="AC635" s="242"/>
      <c r="AD635" s="242"/>
      <c r="AE635" s="242"/>
      <c r="AF635" s="242"/>
      <c r="AG635" s="242"/>
    </row>
    <row r="636" spans="1:33" ht="12" customHeight="1">
      <c r="A636" s="242"/>
      <c r="B636" s="242"/>
      <c r="C636" s="242"/>
      <c r="D636" s="242"/>
      <c r="E636" s="242"/>
      <c r="F636" s="242"/>
      <c r="G636" s="447"/>
      <c r="H636" s="242"/>
      <c r="I636" s="447"/>
      <c r="J636" s="242"/>
      <c r="K636" s="242"/>
      <c r="L636" s="242"/>
      <c r="M636" s="242"/>
      <c r="N636" s="242"/>
      <c r="O636" s="242"/>
      <c r="S636" s="242"/>
      <c r="T636" s="242"/>
      <c r="U636" s="242"/>
      <c r="V636" s="242"/>
      <c r="W636" s="242"/>
      <c r="X636" s="242"/>
      <c r="Y636" s="242"/>
      <c r="Z636" s="242"/>
      <c r="AA636" s="242"/>
      <c r="AB636" s="242"/>
      <c r="AC636" s="242"/>
      <c r="AD636" s="242"/>
      <c r="AE636" s="242"/>
      <c r="AF636" s="242"/>
      <c r="AG636" s="242"/>
    </row>
    <row r="637" spans="1:33" ht="12" customHeight="1">
      <c r="A637" s="242"/>
      <c r="B637" s="242"/>
      <c r="C637" s="242"/>
      <c r="D637" s="242"/>
      <c r="E637" s="242"/>
      <c r="F637" s="242"/>
      <c r="G637" s="447"/>
      <c r="H637" s="242"/>
      <c r="I637" s="447"/>
      <c r="J637" s="242"/>
      <c r="K637" s="242"/>
      <c r="L637" s="242"/>
      <c r="M637" s="242"/>
      <c r="N637" s="242"/>
      <c r="O637" s="242"/>
      <c r="S637" s="242"/>
      <c r="T637" s="242"/>
      <c r="U637" s="242"/>
      <c r="V637" s="242"/>
      <c r="W637" s="242"/>
      <c r="X637" s="242"/>
      <c r="Y637" s="242"/>
      <c r="Z637" s="242"/>
      <c r="AA637" s="242"/>
      <c r="AB637" s="242"/>
      <c r="AC637" s="242"/>
      <c r="AD637" s="242"/>
      <c r="AE637" s="242"/>
      <c r="AF637" s="242"/>
      <c r="AG637" s="242"/>
    </row>
    <row r="638" spans="1:33" ht="12" customHeight="1">
      <c r="A638" s="242"/>
      <c r="B638" s="242"/>
      <c r="C638" s="242"/>
      <c r="D638" s="242"/>
      <c r="E638" s="242"/>
      <c r="F638" s="242"/>
      <c r="G638" s="447"/>
      <c r="H638" s="242"/>
      <c r="I638" s="447"/>
      <c r="J638" s="242"/>
      <c r="K638" s="242"/>
      <c r="L638" s="242"/>
      <c r="M638" s="242"/>
      <c r="N638" s="242"/>
      <c r="O638" s="242"/>
      <c r="S638" s="242"/>
      <c r="T638" s="242"/>
      <c r="U638" s="242"/>
      <c r="V638" s="242"/>
      <c r="W638" s="242"/>
      <c r="X638" s="242"/>
      <c r="Y638" s="242"/>
      <c r="Z638" s="242"/>
      <c r="AA638" s="242"/>
      <c r="AB638" s="242"/>
      <c r="AC638" s="242"/>
      <c r="AD638" s="242"/>
      <c r="AE638" s="242"/>
      <c r="AF638" s="242"/>
      <c r="AG638" s="242"/>
    </row>
    <row r="639" spans="1:33" ht="12" customHeight="1">
      <c r="A639" s="242"/>
      <c r="B639" s="242"/>
      <c r="C639" s="242"/>
      <c r="D639" s="242"/>
      <c r="E639" s="242"/>
      <c r="F639" s="242"/>
      <c r="G639" s="447"/>
      <c r="H639" s="242"/>
      <c r="I639" s="447"/>
      <c r="J639" s="242"/>
      <c r="K639" s="242"/>
      <c r="L639" s="242"/>
      <c r="M639" s="242"/>
      <c r="N639" s="242"/>
      <c r="O639" s="242"/>
      <c r="S639" s="242"/>
      <c r="T639" s="242"/>
      <c r="U639" s="242"/>
      <c r="V639" s="242"/>
      <c r="W639" s="242"/>
      <c r="X639" s="242"/>
      <c r="Y639" s="242"/>
      <c r="Z639" s="242"/>
      <c r="AA639" s="242"/>
      <c r="AB639" s="242"/>
      <c r="AC639" s="242"/>
      <c r="AD639" s="242"/>
      <c r="AE639" s="242"/>
      <c r="AF639" s="242"/>
      <c r="AG639" s="242"/>
    </row>
    <row r="640" spans="1:33" ht="12" customHeight="1">
      <c r="A640" s="242"/>
      <c r="B640" s="242"/>
      <c r="C640" s="242"/>
      <c r="D640" s="242"/>
      <c r="E640" s="242"/>
      <c r="F640" s="242"/>
      <c r="G640" s="447"/>
      <c r="H640" s="242"/>
      <c r="I640" s="447"/>
      <c r="J640" s="242"/>
      <c r="K640" s="242"/>
      <c r="L640" s="242"/>
      <c r="M640" s="242"/>
      <c r="N640" s="242"/>
      <c r="O640" s="242"/>
      <c r="S640" s="242"/>
      <c r="T640" s="242"/>
      <c r="U640" s="242"/>
      <c r="V640" s="242"/>
      <c r="W640" s="242"/>
      <c r="X640" s="242"/>
      <c r="Y640" s="242"/>
      <c r="Z640" s="242"/>
      <c r="AA640" s="242"/>
      <c r="AB640" s="242"/>
      <c r="AC640" s="242"/>
      <c r="AD640" s="242"/>
      <c r="AE640" s="242"/>
      <c r="AF640" s="242"/>
      <c r="AG640" s="242"/>
    </row>
    <row r="641" spans="1:33" ht="12" customHeight="1">
      <c r="A641" s="242"/>
      <c r="B641" s="242"/>
      <c r="C641" s="242"/>
      <c r="D641" s="242"/>
      <c r="E641" s="242"/>
      <c r="F641" s="242"/>
      <c r="G641" s="447"/>
      <c r="H641" s="242"/>
      <c r="I641" s="447"/>
      <c r="J641" s="242"/>
      <c r="K641" s="242"/>
      <c r="L641" s="242"/>
      <c r="M641" s="242"/>
      <c r="N641" s="242"/>
      <c r="O641" s="242"/>
      <c r="S641" s="242"/>
      <c r="T641" s="242"/>
      <c r="U641" s="242"/>
      <c r="V641" s="242"/>
      <c r="W641" s="242"/>
      <c r="X641" s="242"/>
      <c r="Y641" s="242"/>
      <c r="Z641" s="242"/>
      <c r="AA641" s="242"/>
      <c r="AB641" s="242"/>
      <c r="AC641" s="242"/>
      <c r="AD641" s="242"/>
      <c r="AE641" s="242"/>
      <c r="AF641" s="242"/>
      <c r="AG641" s="242"/>
    </row>
    <row r="642" spans="1:33" ht="12" customHeight="1">
      <c r="A642" s="242"/>
      <c r="B642" s="242"/>
      <c r="C642" s="242"/>
      <c r="D642" s="242"/>
      <c r="E642" s="242"/>
      <c r="F642" s="242"/>
      <c r="G642" s="447"/>
      <c r="H642" s="242"/>
      <c r="I642" s="447"/>
      <c r="J642" s="242"/>
      <c r="K642" s="242"/>
      <c r="L642" s="242"/>
      <c r="M642" s="242"/>
      <c r="N642" s="242"/>
      <c r="O642" s="242"/>
      <c r="S642" s="242"/>
      <c r="T642" s="242"/>
      <c r="U642" s="242"/>
      <c r="V642" s="242"/>
      <c r="W642" s="242"/>
      <c r="X642" s="242"/>
      <c r="Y642" s="242"/>
      <c r="Z642" s="242"/>
      <c r="AA642" s="242"/>
      <c r="AB642" s="242"/>
      <c r="AC642" s="242"/>
      <c r="AD642" s="242"/>
      <c r="AE642" s="242"/>
      <c r="AF642" s="242"/>
      <c r="AG642" s="242"/>
    </row>
    <row r="643" spans="1:33" ht="12" customHeight="1">
      <c r="A643" s="242"/>
      <c r="B643" s="242"/>
      <c r="C643" s="242"/>
      <c r="D643" s="242"/>
      <c r="E643" s="242"/>
      <c r="F643" s="242"/>
      <c r="G643" s="447"/>
      <c r="H643" s="242"/>
      <c r="I643" s="447"/>
      <c r="J643" s="242"/>
      <c r="K643" s="242"/>
      <c r="L643" s="242"/>
      <c r="M643" s="242"/>
      <c r="N643" s="242"/>
      <c r="O643" s="242"/>
      <c r="S643" s="242"/>
      <c r="T643" s="242"/>
      <c r="U643" s="242"/>
      <c r="V643" s="242"/>
      <c r="W643" s="242"/>
      <c r="X643" s="242"/>
      <c r="Y643" s="242"/>
      <c r="Z643" s="242"/>
      <c r="AA643" s="242"/>
      <c r="AB643" s="242"/>
      <c r="AC643" s="242"/>
      <c r="AD643" s="242"/>
      <c r="AE643" s="242"/>
      <c r="AF643" s="242"/>
      <c r="AG643" s="242"/>
    </row>
    <row r="644" spans="1:33" ht="12" customHeight="1">
      <c r="A644" s="242"/>
      <c r="B644" s="242"/>
      <c r="C644" s="242"/>
      <c r="D644" s="242"/>
      <c r="E644" s="242"/>
      <c r="F644" s="242"/>
      <c r="G644" s="447"/>
      <c r="H644" s="242"/>
      <c r="I644" s="447"/>
      <c r="J644" s="242"/>
      <c r="K644" s="242"/>
      <c r="L644" s="242"/>
      <c r="M644" s="242"/>
      <c r="N644" s="242"/>
      <c r="O644" s="242"/>
      <c r="S644" s="242"/>
      <c r="T644" s="242"/>
      <c r="U644" s="242"/>
      <c r="V644" s="242"/>
      <c r="W644" s="242"/>
      <c r="X644" s="242"/>
      <c r="Y644" s="242"/>
      <c r="Z644" s="242"/>
      <c r="AA644" s="242"/>
      <c r="AB644" s="242"/>
      <c r="AC644" s="242"/>
      <c r="AD644" s="242"/>
      <c r="AE644" s="242"/>
      <c r="AF644" s="242"/>
      <c r="AG644" s="242"/>
    </row>
    <row r="645" spans="1:33" ht="12" customHeight="1">
      <c r="A645" s="242"/>
      <c r="B645" s="242"/>
      <c r="C645" s="242"/>
      <c r="D645" s="242"/>
      <c r="E645" s="242"/>
      <c r="F645" s="242"/>
      <c r="G645" s="447"/>
      <c r="H645" s="242"/>
      <c r="I645" s="447"/>
      <c r="J645" s="242"/>
      <c r="K645" s="242"/>
      <c r="L645" s="242"/>
      <c r="M645" s="242"/>
      <c r="N645" s="242"/>
      <c r="O645" s="242"/>
      <c r="S645" s="242"/>
      <c r="T645" s="242"/>
      <c r="U645" s="242"/>
      <c r="V645" s="242"/>
      <c r="W645" s="242"/>
      <c r="X645" s="242"/>
      <c r="Y645" s="242"/>
      <c r="Z645" s="242"/>
      <c r="AA645" s="242"/>
      <c r="AB645" s="242"/>
      <c r="AC645" s="242"/>
      <c r="AD645" s="242"/>
      <c r="AE645" s="242"/>
      <c r="AF645" s="242"/>
      <c r="AG645" s="242"/>
    </row>
    <row r="646" spans="1:33" ht="12" customHeight="1">
      <c r="A646" s="242"/>
      <c r="B646" s="242"/>
      <c r="C646" s="242"/>
      <c r="D646" s="242"/>
      <c r="E646" s="242"/>
      <c r="F646" s="242"/>
      <c r="G646" s="447"/>
      <c r="H646" s="242"/>
      <c r="I646" s="447"/>
      <c r="J646" s="242"/>
      <c r="K646" s="242"/>
      <c r="L646" s="242"/>
      <c r="M646" s="242"/>
      <c r="N646" s="242"/>
      <c r="O646" s="242"/>
      <c r="S646" s="242"/>
      <c r="T646" s="242"/>
      <c r="U646" s="242"/>
      <c r="V646" s="242"/>
      <c r="W646" s="242"/>
      <c r="X646" s="242"/>
      <c r="Y646" s="242"/>
      <c r="Z646" s="242"/>
      <c r="AA646" s="242"/>
      <c r="AB646" s="242"/>
      <c r="AC646" s="242"/>
      <c r="AD646" s="242"/>
      <c r="AE646" s="242"/>
      <c r="AF646" s="242"/>
      <c r="AG646" s="242"/>
    </row>
    <row r="647" spans="1:33" ht="12" customHeight="1">
      <c r="A647" s="242"/>
      <c r="B647" s="242"/>
      <c r="C647" s="242"/>
      <c r="D647" s="242"/>
      <c r="E647" s="242"/>
      <c r="F647" s="242"/>
      <c r="G647" s="447"/>
      <c r="H647" s="242"/>
      <c r="I647" s="447"/>
      <c r="J647" s="242"/>
      <c r="K647" s="242"/>
      <c r="L647" s="242"/>
      <c r="M647" s="242"/>
      <c r="N647" s="242"/>
      <c r="O647" s="242"/>
      <c r="S647" s="242"/>
      <c r="T647" s="242"/>
      <c r="U647" s="242"/>
      <c r="V647" s="242"/>
      <c r="W647" s="242"/>
      <c r="X647" s="242"/>
      <c r="Y647" s="242"/>
      <c r="Z647" s="242"/>
      <c r="AA647" s="242"/>
      <c r="AB647" s="242"/>
      <c r="AC647" s="242"/>
      <c r="AD647" s="242"/>
      <c r="AE647" s="242"/>
      <c r="AF647" s="242"/>
      <c r="AG647" s="242"/>
    </row>
    <row r="648" spans="1:33" ht="12" customHeight="1">
      <c r="A648" s="242"/>
      <c r="B648" s="242"/>
      <c r="C648" s="242"/>
      <c r="D648" s="242"/>
      <c r="E648" s="242"/>
      <c r="F648" s="242"/>
      <c r="G648" s="447"/>
      <c r="H648" s="242"/>
      <c r="I648" s="447"/>
      <c r="J648" s="242"/>
      <c r="K648" s="242"/>
      <c r="L648" s="242"/>
      <c r="M648" s="242"/>
      <c r="N648" s="242"/>
      <c r="O648" s="242"/>
      <c r="S648" s="242"/>
      <c r="T648" s="242"/>
      <c r="U648" s="242"/>
      <c r="V648" s="242"/>
      <c r="W648" s="242"/>
      <c r="X648" s="242"/>
      <c r="Y648" s="242"/>
      <c r="Z648" s="242"/>
      <c r="AA648" s="242"/>
      <c r="AB648" s="242"/>
      <c r="AC648" s="242"/>
      <c r="AD648" s="242"/>
      <c r="AE648" s="242"/>
      <c r="AF648" s="242"/>
      <c r="AG648" s="242"/>
    </row>
    <row r="649" spans="1:33" ht="12" customHeight="1">
      <c r="A649" s="242"/>
      <c r="B649" s="242"/>
      <c r="C649" s="242"/>
      <c r="D649" s="242"/>
      <c r="E649" s="242"/>
      <c r="F649" s="242"/>
      <c r="G649" s="447"/>
      <c r="H649" s="242"/>
      <c r="I649" s="447"/>
      <c r="J649" s="242"/>
      <c r="K649" s="242"/>
      <c r="L649" s="242"/>
      <c r="M649" s="242"/>
      <c r="N649" s="242"/>
      <c r="O649" s="242"/>
      <c r="S649" s="242"/>
      <c r="T649" s="242"/>
      <c r="U649" s="242"/>
      <c r="V649" s="242"/>
      <c r="W649" s="242"/>
      <c r="X649" s="242"/>
      <c r="Y649" s="242"/>
      <c r="Z649" s="242"/>
      <c r="AA649" s="242"/>
      <c r="AB649" s="242"/>
      <c r="AC649" s="242"/>
      <c r="AD649" s="242"/>
      <c r="AE649" s="242"/>
      <c r="AF649" s="242"/>
      <c r="AG649" s="242"/>
    </row>
    <row r="650" spans="1:33" ht="12" customHeight="1">
      <c r="A650" s="242"/>
      <c r="B650" s="242"/>
      <c r="C650" s="242"/>
      <c r="D650" s="242"/>
      <c r="E650" s="242"/>
      <c r="F650" s="242"/>
      <c r="G650" s="447"/>
      <c r="H650" s="242"/>
      <c r="I650" s="447"/>
      <c r="J650" s="242"/>
      <c r="K650" s="242"/>
      <c r="L650" s="242"/>
      <c r="M650" s="242"/>
      <c r="N650" s="242"/>
      <c r="O650" s="242"/>
      <c r="S650" s="242"/>
      <c r="T650" s="242"/>
      <c r="U650" s="242"/>
      <c r="V650" s="242"/>
      <c r="W650" s="242"/>
      <c r="X650" s="242"/>
      <c r="Y650" s="242"/>
      <c r="Z650" s="242"/>
      <c r="AA650" s="242"/>
      <c r="AB650" s="242"/>
      <c r="AC650" s="242"/>
      <c r="AD650" s="242"/>
      <c r="AE650" s="242"/>
      <c r="AF650" s="242"/>
      <c r="AG650" s="242"/>
    </row>
    <row r="651" spans="1:33" ht="12" customHeight="1">
      <c r="A651" s="242"/>
      <c r="B651" s="242"/>
      <c r="C651" s="242"/>
      <c r="D651" s="242"/>
      <c r="E651" s="242"/>
      <c r="F651" s="242"/>
      <c r="G651" s="447"/>
      <c r="H651" s="242"/>
      <c r="I651" s="447"/>
      <c r="J651" s="242"/>
      <c r="K651" s="242"/>
      <c r="L651" s="242"/>
      <c r="M651" s="242"/>
      <c r="N651" s="242"/>
      <c r="O651" s="242"/>
      <c r="S651" s="242"/>
      <c r="T651" s="242"/>
      <c r="U651" s="242"/>
      <c r="V651" s="242"/>
      <c r="W651" s="242"/>
      <c r="X651" s="242"/>
      <c r="Y651" s="242"/>
      <c r="Z651" s="242"/>
      <c r="AA651" s="242"/>
      <c r="AB651" s="242"/>
      <c r="AC651" s="242"/>
      <c r="AD651" s="242"/>
      <c r="AE651" s="242"/>
      <c r="AF651" s="242"/>
      <c r="AG651" s="242"/>
    </row>
    <row r="652" spans="1:33" ht="12" customHeight="1">
      <c r="A652" s="242"/>
      <c r="B652" s="242"/>
      <c r="C652" s="242"/>
      <c r="D652" s="242"/>
      <c r="E652" s="242"/>
      <c r="F652" s="242"/>
      <c r="G652" s="447"/>
      <c r="H652" s="242"/>
      <c r="I652" s="447"/>
      <c r="J652" s="242"/>
      <c r="K652" s="242"/>
      <c r="L652" s="242"/>
      <c r="M652" s="242"/>
      <c r="N652" s="242"/>
      <c r="O652" s="242"/>
      <c r="S652" s="242"/>
      <c r="T652" s="242"/>
      <c r="U652" s="242"/>
      <c r="V652" s="242"/>
      <c r="W652" s="242"/>
      <c r="X652" s="242"/>
      <c r="Y652" s="242"/>
      <c r="Z652" s="242"/>
      <c r="AA652" s="242"/>
      <c r="AB652" s="242"/>
      <c r="AC652" s="242"/>
      <c r="AD652" s="242"/>
      <c r="AE652" s="242"/>
      <c r="AF652" s="242"/>
      <c r="AG652" s="242"/>
    </row>
    <row r="653" spans="1:33" ht="12" customHeight="1">
      <c r="A653" s="242"/>
      <c r="B653" s="242"/>
      <c r="C653" s="242"/>
      <c r="D653" s="242"/>
      <c r="E653" s="242"/>
      <c r="F653" s="242"/>
      <c r="G653" s="447"/>
      <c r="H653" s="242"/>
      <c r="I653" s="447"/>
      <c r="J653" s="242"/>
      <c r="K653" s="242"/>
      <c r="L653" s="242"/>
      <c r="M653" s="242"/>
      <c r="N653" s="242"/>
      <c r="O653" s="242"/>
      <c r="S653" s="242"/>
      <c r="T653" s="242"/>
      <c r="U653" s="242"/>
      <c r="V653" s="242"/>
      <c r="W653" s="242"/>
      <c r="X653" s="242"/>
      <c r="Y653" s="242"/>
      <c r="Z653" s="242"/>
      <c r="AA653" s="242"/>
      <c r="AB653" s="242"/>
      <c r="AC653" s="242"/>
      <c r="AD653" s="242"/>
      <c r="AE653" s="242"/>
      <c r="AF653" s="242"/>
      <c r="AG653" s="242"/>
    </row>
    <row r="654" spans="1:33" ht="12" customHeight="1">
      <c r="A654" s="242"/>
      <c r="B654" s="242"/>
      <c r="C654" s="242"/>
      <c r="D654" s="242"/>
      <c r="E654" s="242"/>
      <c r="F654" s="242"/>
      <c r="G654" s="447"/>
      <c r="H654" s="242"/>
      <c r="I654" s="447"/>
      <c r="J654" s="242"/>
      <c r="K654" s="242"/>
      <c r="L654" s="242"/>
      <c r="M654" s="242"/>
      <c r="N654" s="242"/>
      <c r="O654" s="242"/>
      <c r="S654" s="242"/>
      <c r="T654" s="242"/>
      <c r="U654" s="242"/>
      <c r="V654" s="242"/>
      <c r="W654" s="242"/>
      <c r="X654" s="242"/>
      <c r="Y654" s="242"/>
      <c r="Z654" s="242"/>
      <c r="AA654" s="242"/>
      <c r="AB654" s="242"/>
      <c r="AC654" s="242"/>
      <c r="AD654" s="242"/>
      <c r="AE654" s="242"/>
      <c r="AF654" s="242"/>
      <c r="AG654" s="242"/>
    </row>
    <row r="655" spans="1:33" ht="12" customHeight="1">
      <c r="A655" s="242"/>
      <c r="B655" s="242"/>
      <c r="C655" s="242"/>
      <c r="D655" s="242"/>
      <c r="E655" s="242"/>
      <c r="F655" s="242"/>
      <c r="G655" s="447"/>
      <c r="H655" s="242"/>
      <c r="I655" s="447"/>
      <c r="J655" s="242"/>
      <c r="K655" s="242"/>
      <c r="L655" s="242"/>
      <c r="M655" s="242"/>
      <c r="N655" s="242"/>
      <c r="O655" s="242"/>
      <c r="S655" s="242"/>
      <c r="T655" s="242"/>
      <c r="U655" s="242"/>
      <c r="V655" s="242"/>
      <c r="W655" s="242"/>
      <c r="X655" s="242"/>
      <c r="Y655" s="242"/>
      <c r="Z655" s="242"/>
      <c r="AA655" s="242"/>
      <c r="AB655" s="242"/>
      <c r="AC655" s="242"/>
      <c r="AD655" s="242"/>
      <c r="AE655" s="242"/>
      <c r="AF655" s="242"/>
      <c r="AG655" s="242"/>
    </row>
    <row r="656" spans="1:33" ht="12" customHeight="1">
      <c r="A656" s="242"/>
      <c r="B656" s="242"/>
      <c r="C656" s="242"/>
      <c r="D656" s="242"/>
      <c r="E656" s="242"/>
      <c r="F656" s="242"/>
      <c r="G656" s="447"/>
      <c r="H656" s="242"/>
      <c r="I656" s="447"/>
      <c r="J656" s="242"/>
      <c r="K656" s="242"/>
      <c r="L656" s="242"/>
      <c r="M656" s="242"/>
      <c r="N656" s="242"/>
      <c r="O656" s="242"/>
      <c r="S656" s="242"/>
      <c r="T656" s="242"/>
      <c r="U656" s="242"/>
      <c r="V656" s="242"/>
      <c r="W656" s="242"/>
      <c r="X656" s="242"/>
      <c r="Y656" s="242"/>
      <c r="Z656" s="242"/>
      <c r="AA656" s="242"/>
      <c r="AB656" s="242"/>
      <c r="AC656" s="242"/>
      <c r="AD656" s="242"/>
      <c r="AE656" s="242"/>
      <c r="AF656" s="242"/>
      <c r="AG656" s="242"/>
    </row>
    <row r="657" spans="1:33" ht="12" customHeight="1">
      <c r="A657" s="242"/>
      <c r="B657" s="242"/>
      <c r="C657" s="242"/>
      <c r="D657" s="242"/>
      <c r="E657" s="242"/>
      <c r="F657" s="242"/>
      <c r="G657" s="447"/>
      <c r="H657" s="242"/>
      <c r="I657" s="447"/>
      <c r="J657" s="242"/>
      <c r="K657" s="242"/>
      <c r="L657" s="242"/>
      <c r="M657" s="242"/>
      <c r="N657" s="242"/>
      <c r="O657" s="242"/>
      <c r="S657" s="242"/>
      <c r="T657" s="242"/>
      <c r="U657" s="242"/>
      <c r="V657" s="242"/>
      <c r="W657" s="242"/>
      <c r="X657" s="242"/>
      <c r="Y657" s="242"/>
      <c r="Z657" s="242"/>
      <c r="AA657" s="242"/>
      <c r="AB657" s="242"/>
      <c r="AC657" s="242"/>
      <c r="AD657" s="242"/>
      <c r="AE657" s="242"/>
      <c r="AF657" s="242"/>
      <c r="AG657" s="242"/>
    </row>
    <row r="658" spans="1:33" ht="12" customHeight="1">
      <c r="A658" s="242"/>
      <c r="B658" s="242"/>
      <c r="C658" s="242"/>
      <c r="D658" s="242"/>
      <c r="E658" s="242"/>
      <c r="F658" s="242"/>
      <c r="G658" s="447"/>
      <c r="H658" s="242"/>
      <c r="I658" s="447"/>
      <c r="J658" s="242"/>
      <c r="K658" s="242"/>
      <c r="L658" s="242"/>
      <c r="M658" s="242"/>
      <c r="N658" s="242"/>
      <c r="O658" s="242"/>
      <c r="S658" s="242"/>
      <c r="T658" s="242"/>
      <c r="U658" s="242"/>
      <c r="V658" s="242"/>
      <c r="W658" s="242"/>
      <c r="X658" s="242"/>
      <c r="Y658" s="242"/>
      <c r="Z658" s="242"/>
      <c r="AA658" s="242"/>
      <c r="AB658" s="242"/>
      <c r="AC658" s="242"/>
      <c r="AD658" s="242"/>
      <c r="AE658" s="242"/>
      <c r="AF658" s="242"/>
      <c r="AG658" s="242"/>
    </row>
    <row r="659" spans="1:33" ht="12" customHeight="1">
      <c r="A659" s="242"/>
      <c r="B659" s="242"/>
      <c r="C659" s="242"/>
      <c r="D659" s="242"/>
      <c r="E659" s="242"/>
      <c r="F659" s="242"/>
      <c r="G659" s="447"/>
      <c r="H659" s="242"/>
      <c r="I659" s="447"/>
      <c r="J659" s="242"/>
      <c r="K659" s="242"/>
      <c r="L659" s="242"/>
      <c r="M659" s="242"/>
      <c r="N659" s="242"/>
      <c r="O659" s="242"/>
      <c r="S659" s="242"/>
      <c r="T659" s="242"/>
      <c r="U659" s="242"/>
      <c r="V659" s="242"/>
      <c r="W659" s="242"/>
      <c r="X659" s="242"/>
      <c r="Y659" s="242"/>
      <c r="Z659" s="242"/>
      <c r="AA659" s="242"/>
      <c r="AB659" s="242"/>
      <c r="AC659" s="242"/>
      <c r="AD659" s="242"/>
      <c r="AE659" s="242"/>
      <c r="AF659" s="242"/>
      <c r="AG659" s="242"/>
    </row>
    <row r="660" spans="1:33" ht="12" customHeight="1">
      <c r="A660" s="242"/>
      <c r="B660" s="242"/>
      <c r="C660" s="242"/>
      <c r="D660" s="242"/>
      <c r="E660" s="242"/>
      <c r="F660" s="242"/>
      <c r="G660" s="447"/>
      <c r="H660" s="242"/>
      <c r="I660" s="447"/>
      <c r="J660" s="242"/>
      <c r="K660" s="242"/>
      <c r="L660" s="242"/>
      <c r="M660" s="242"/>
      <c r="N660" s="242"/>
      <c r="O660" s="242"/>
      <c r="S660" s="242"/>
      <c r="T660" s="242"/>
      <c r="U660" s="242"/>
      <c r="V660" s="242"/>
      <c r="W660" s="242"/>
      <c r="X660" s="242"/>
      <c r="Y660" s="242"/>
      <c r="Z660" s="242"/>
      <c r="AA660" s="242"/>
      <c r="AB660" s="242"/>
      <c r="AC660" s="242"/>
      <c r="AD660" s="242"/>
      <c r="AE660" s="242"/>
      <c r="AF660" s="242"/>
      <c r="AG660" s="242"/>
    </row>
    <row r="661" spans="1:33" ht="12" customHeight="1">
      <c r="A661" s="242"/>
      <c r="B661" s="242"/>
      <c r="C661" s="242"/>
      <c r="D661" s="242"/>
      <c r="E661" s="242"/>
      <c r="F661" s="242"/>
      <c r="G661" s="447"/>
      <c r="H661" s="242"/>
      <c r="I661" s="447"/>
      <c r="J661" s="242"/>
      <c r="K661" s="242"/>
      <c r="L661" s="242"/>
      <c r="M661" s="242"/>
      <c r="N661" s="242"/>
      <c r="O661" s="242"/>
      <c r="S661" s="242"/>
      <c r="T661" s="242"/>
      <c r="U661" s="242"/>
      <c r="V661" s="242"/>
      <c r="W661" s="242"/>
      <c r="X661" s="242"/>
      <c r="Y661" s="242"/>
      <c r="Z661" s="242"/>
      <c r="AA661" s="242"/>
      <c r="AB661" s="242"/>
      <c r="AC661" s="242"/>
      <c r="AD661" s="242"/>
      <c r="AE661" s="242"/>
      <c r="AF661" s="242"/>
      <c r="AG661" s="242"/>
    </row>
    <row r="662" spans="1:33" ht="12" customHeight="1">
      <c r="A662" s="242"/>
      <c r="B662" s="242"/>
      <c r="C662" s="242"/>
      <c r="D662" s="242"/>
      <c r="E662" s="242"/>
      <c r="F662" s="242"/>
      <c r="G662" s="447"/>
      <c r="H662" s="242"/>
      <c r="I662" s="447"/>
      <c r="J662" s="242"/>
      <c r="K662" s="242"/>
      <c r="L662" s="242"/>
      <c r="M662" s="242"/>
      <c r="N662" s="242"/>
      <c r="O662" s="242"/>
      <c r="S662" s="242"/>
      <c r="T662" s="242"/>
      <c r="U662" s="242"/>
      <c r="V662" s="242"/>
      <c r="W662" s="242"/>
      <c r="X662" s="242"/>
      <c r="Y662" s="242"/>
      <c r="Z662" s="242"/>
      <c r="AA662" s="242"/>
      <c r="AB662" s="242"/>
      <c r="AC662" s="242"/>
      <c r="AD662" s="242"/>
      <c r="AE662" s="242"/>
      <c r="AF662" s="242"/>
      <c r="AG662" s="242"/>
    </row>
    <row r="663" spans="1:33" ht="12" customHeight="1">
      <c r="A663" s="242"/>
      <c r="B663" s="242"/>
      <c r="C663" s="242"/>
      <c r="D663" s="242"/>
      <c r="E663" s="242"/>
      <c r="F663" s="242"/>
      <c r="G663" s="447"/>
      <c r="H663" s="242"/>
      <c r="I663" s="447"/>
      <c r="J663" s="242"/>
      <c r="K663" s="242"/>
      <c r="L663" s="242"/>
      <c r="M663" s="242"/>
      <c r="N663" s="242"/>
      <c r="O663" s="242"/>
      <c r="S663" s="242"/>
      <c r="T663" s="242"/>
      <c r="U663" s="242"/>
      <c r="V663" s="242"/>
      <c r="W663" s="242"/>
      <c r="X663" s="242"/>
      <c r="Y663" s="242"/>
      <c r="Z663" s="242"/>
      <c r="AA663" s="242"/>
      <c r="AB663" s="242"/>
      <c r="AC663" s="242"/>
      <c r="AD663" s="242"/>
      <c r="AE663" s="242"/>
      <c r="AF663" s="242"/>
      <c r="AG663" s="242"/>
    </row>
    <row r="664" spans="1:33" ht="12" customHeight="1">
      <c r="A664" s="242"/>
      <c r="B664" s="242"/>
      <c r="C664" s="242"/>
      <c r="D664" s="242"/>
      <c r="E664" s="242"/>
      <c r="F664" s="242"/>
      <c r="G664" s="447"/>
      <c r="H664" s="242"/>
      <c r="I664" s="447"/>
      <c r="J664" s="242"/>
      <c r="K664" s="242"/>
      <c r="L664" s="242"/>
      <c r="M664" s="242"/>
      <c r="N664" s="242"/>
      <c r="O664" s="242"/>
      <c r="S664" s="242"/>
      <c r="T664" s="242"/>
      <c r="U664" s="242"/>
      <c r="V664" s="242"/>
      <c r="W664" s="242"/>
      <c r="X664" s="242"/>
      <c r="Y664" s="242"/>
      <c r="Z664" s="242"/>
      <c r="AA664" s="242"/>
      <c r="AB664" s="242"/>
      <c r="AC664" s="242"/>
      <c r="AD664" s="242"/>
      <c r="AE664" s="242"/>
      <c r="AF664" s="242"/>
      <c r="AG664" s="242"/>
    </row>
    <row r="665" spans="1:33" ht="12" customHeight="1">
      <c r="A665" s="242"/>
      <c r="B665" s="242"/>
      <c r="C665" s="242"/>
      <c r="D665" s="242"/>
      <c r="E665" s="242"/>
      <c r="F665" s="242"/>
      <c r="G665" s="447"/>
      <c r="H665" s="242"/>
      <c r="I665" s="447"/>
      <c r="J665" s="242"/>
      <c r="K665" s="242"/>
      <c r="L665" s="242"/>
      <c r="M665" s="242"/>
      <c r="N665" s="242"/>
      <c r="O665" s="242"/>
      <c r="S665" s="242"/>
      <c r="T665" s="242"/>
      <c r="U665" s="242"/>
      <c r="V665" s="242"/>
      <c r="W665" s="242"/>
      <c r="X665" s="242"/>
      <c r="Y665" s="242"/>
      <c r="Z665" s="242"/>
      <c r="AA665" s="242"/>
      <c r="AB665" s="242"/>
      <c r="AC665" s="242"/>
      <c r="AD665" s="242"/>
      <c r="AE665" s="242"/>
      <c r="AF665" s="242"/>
      <c r="AG665" s="242"/>
    </row>
    <row r="666" spans="1:33" ht="12" customHeight="1">
      <c r="A666" s="242"/>
      <c r="B666" s="242"/>
      <c r="C666" s="242"/>
      <c r="D666" s="242"/>
      <c r="E666" s="242"/>
      <c r="F666" s="242"/>
      <c r="G666" s="447"/>
      <c r="H666" s="242"/>
      <c r="I666" s="447"/>
      <c r="J666" s="242"/>
      <c r="K666" s="242"/>
      <c r="L666" s="242"/>
      <c r="M666" s="242"/>
      <c r="N666" s="242"/>
      <c r="O666" s="242"/>
      <c r="S666" s="242"/>
      <c r="T666" s="242"/>
      <c r="U666" s="242"/>
      <c r="V666" s="242"/>
      <c r="W666" s="242"/>
      <c r="X666" s="242"/>
      <c r="Y666" s="242"/>
      <c r="Z666" s="242"/>
      <c r="AA666" s="242"/>
      <c r="AB666" s="242"/>
      <c r="AC666" s="242"/>
      <c r="AD666" s="242"/>
      <c r="AE666" s="242"/>
      <c r="AF666" s="242"/>
      <c r="AG666" s="242"/>
    </row>
    <row r="667" spans="1:33" ht="12" customHeight="1">
      <c r="A667" s="242"/>
      <c r="B667" s="242"/>
      <c r="C667" s="242"/>
      <c r="D667" s="242"/>
      <c r="E667" s="242"/>
      <c r="F667" s="242"/>
      <c r="G667" s="447"/>
      <c r="H667" s="242"/>
      <c r="I667" s="447"/>
      <c r="J667" s="242"/>
      <c r="K667" s="242"/>
      <c r="L667" s="242"/>
      <c r="M667" s="242"/>
      <c r="N667" s="242"/>
      <c r="O667" s="242"/>
      <c r="S667" s="242"/>
      <c r="T667" s="242"/>
      <c r="U667" s="242"/>
      <c r="V667" s="242"/>
      <c r="W667" s="242"/>
      <c r="X667" s="242"/>
      <c r="Y667" s="242"/>
      <c r="Z667" s="242"/>
      <c r="AA667" s="242"/>
      <c r="AB667" s="242"/>
      <c r="AC667" s="242"/>
      <c r="AD667" s="242"/>
      <c r="AE667" s="242"/>
      <c r="AF667" s="242"/>
      <c r="AG667" s="242"/>
    </row>
    <row r="668" spans="1:33" ht="12" customHeight="1">
      <c r="A668" s="242"/>
      <c r="B668" s="242"/>
      <c r="C668" s="242"/>
      <c r="D668" s="242"/>
      <c r="E668" s="242"/>
      <c r="F668" s="242"/>
      <c r="G668" s="447"/>
      <c r="H668" s="242"/>
      <c r="I668" s="447"/>
      <c r="J668" s="242"/>
      <c r="K668" s="242"/>
      <c r="L668" s="242"/>
      <c r="M668" s="242"/>
      <c r="N668" s="242"/>
      <c r="O668" s="242"/>
      <c r="S668" s="242"/>
      <c r="T668" s="242"/>
      <c r="U668" s="242"/>
      <c r="V668" s="242"/>
      <c r="W668" s="242"/>
      <c r="X668" s="242"/>
      <c r="Y668" s="242"/>
      <c r="Z668" s="242"/>
      <c r="AA668" s="242"/>
      <c r="AB668" s="242"/>
      <c r="AC668" s="242"/>
      <c r="AD668" s="242"/>
      <c r="AE668" s="242"/>
      <c r="AF668" s="242"/>
      <c r="AG668" s="242"/>
    </row>
    <row r="669" spans="1:33" ht="12" customHeight="1">
      <c r="A669" s="242"/>
      <c r="B669" s="242"/>
      <c r="C669" s="242"/>
      <c r="D669" s="242"/>
      <c r="E669" s="242"/>
      <c r="F669" s="242"/>
      <c r="G669" s="447"/>
      <c r="H669" s="242"/>
      <c r="I669" s="447"/>
      <c r="J669" s="242"/>
      <c r="K669" s="242"/>
      <c r="L669" s="242"/>
      <c r="M669" s="242"/>
      <c r="N669" s="242"/>
      <c r="O669" s="242"/>
      <c r="S669" s="242"/>
      <c r="T669" s="242"/>
      <c r="U669" s="242"/>
      <c r="V669" s="242"/>
      <c r="W669" s="242"/>
      <c r="X669" s="242"/>
      <c r="Y669" s="242"/>
      <c r="Z669" s="242"/>
      <c r="AA669" s="242"/>
      <c r="AB669" s="242"/>
      <c r="AC669" s="242"/>
      <c r="AD669" s="242"/>
      <c r="AE669" s="242"/>
      <c r="AF669" s="242"/>
      <c r="AG669" s="242"/>
    </row>
    <row r="670" spans="1:33" ht="12" customHeight="1">
      <c r="A670" s="242"/>
      <c r="B670" s="242"/>
      <c r="C670" s="242"/>
      <c r="D670" s="242"/>
      <c r="E670" s="242"/>
      <c r="F670" s="242"/>
      <c r="G670" s="447"/>
      <c r="H670" s="242"/>
      <c r="I670" s="447"/>
      <c r="J670" s="242"/>
      <c r="K670" s="242"/>
      <c r="L670" s="242"/>
      <c r="M670" s="242"/>
      <c r="N670" s="242"/>
      <c r="O670" s="242"/>
      <c r="S670" s="242"/>
      <c r="T670" s="242"/>
      <c r="U670" s="242"/>
      <c r="V670" s="242"/>
      <c r="W670" s="242"/>
      <c r="X670" s="242"/>
      <c r="Y670" s="242"/>
      <c r="Z670" s="242"/>
      <c r="AA670" s="242"/>
      <c r="AB670" s="242"/>
      <c r="AC670" s="242"/>
      <c r="AD670" s="242"/>
      <c r="AE670" s="242"/>
      <c r="AF670" s="242"/>
      <c r="AG670" s="242"/>
    </row>
    <row r="671" spans="1:33" ht="12" customHeight="1">
      <c r="A671" s="242"/>
      <c r="B671" s="242"/>
      <c r="C671" s="242"/>
      <c r="D671" s="242"/>
      <c r="E671" s="242"/>
      <c r="F671" s="242"/>
      <c r="G671" s="447"/>
      <c r="H671" s="242"/>
      <c r="I671" s="447"/>
      <c r="J671" s="242"/>
      <c r="K671" s="242"/>
      <c r="L671" s="242"/>
      <c r="M671" s="242"/>
      <c r="N671" s="242"/>
      <c r="O671" s="242"/>
      <c r="S671" s="242"/>
      <c r="T671" s="242"/>
      <c r="U671" s="242"/>
      <c r="V671" s="242"/>
      <c r="W671" s="242"/>
      <c r="X671" s="242"/>
      <c r="Y671" s="242"/>
      <c r="Z671" s="242"/>
      <c r="AA671" s="242"/>
      <c r="AB671" s="242"/>
      <c r="AC671" s="242"/>
      <c r="AD671" s="242"/>
      <c r="AE671" s="242"/>
      <c r="AF671" s="242"/>
      <c r="AG671" s="242"/>
    </row>
    <row r="672" spans="1:33" ht="12" customHeight="1">
      <c r="A672" s="242"/>
      <c r="B672" s="242"/>
      <c r="C672" s="242"/>
      <c r="D672" s="242"/>
      <c r="E672" s="242"/>
      <c r="F672" s="242"/>
      <c r="G672" s="447"/>
      <c r="H672" s="242"/>
      <c r="I672" s="447"/>
      <c r="J672" s="242"/>
      <c r="K672" s="242"/>
      <c r="L672" s="242"/>
      <c r="M672" s="242"/>
      <c r="N672" s="242"/>
      <c r="O672" s="242"/>
      <c r="S672" s="242"/>
      <c r="T672" s="242"/>
      <c r="U672" s="242"/>
      <c r="V672" s="242"/>
      <c r="W672" s="242"/>
      <c r="X672" s="242"/>
      <c r="Y672" s="242"/>
      <c r="Z672" s="242"/>
      <c r="AA672" s="242"/>
      <c r="AB672" s="242"/>
      <c r="AC672" s="242"/>
      <c r="AD672" s="242"/>
      <c r="AE672" s="242"/>
      <c r="AF672" s="242"/>
      <c r="AG672" s="242"/>
    </row>
    <row r="673" spans="1:33" ht="12" customHeight="1">
      <c r="A673" s="242"/>
      <c r="B673" s="242"/>
      <c r="C673" s="242"/>
      <c r="D673" s="242"/>
      <c r="E673" s="242"/>
      <c r="F673" s="242"/>
      <c r="G673" s="447"/>
      <c r="H673" s="242"/>
      <c r="I673" s="447"/>
      <c r="J673" s="242"/>
      <c r="K673" s="242"/>
      <c r="L673" s="242"/>
      <c r="M673" s="242"/>
      <c r="N673" s="242"/>
      <c r="O673" s="242"/>
      <c r="S673" s="242"/>
      <c r="T673" s="242"/>
      <c r="U673" s="242"/>
      <c r="V673" s="242"/>
      <c r="W673" s="242"/>
      <c r="X673" s="242"/>
      <c r="Y673" s="242"/>
      <c r="Z673" s="242"/>
      <c r="AA673" s="242"/>
      <c r="AB673" s="242"/>
      <c r="AC673" s="242"/>
      <c r="AD673" s="242"/>
      <c r="AE673" s="242"/>
      <c r="AF673" s="242"/>
      <c r="AG673" s="242"/>
    </row>
    <row r="674" spans="1:33" ht="12" customHeight="1">
      <c r="A674" s="242"/>
      <c r="B674" s="242"/>
      <c r="C674" s="242"/>
      <c r="D674" s="242"/>
      <c r="E674" s="242"/>
      <c r="F674" s="242"/>
      <c r="G674" s="447"/>
      <c r="H674" s="242"/>
      <c r="I674" s="447"/>
      <c r="J674" s="242"/>
      <c r="K674" s="242"/>
      <c r="L674" s="242"/>
      <c r="M674" s="242"/>
      <c r="N674" s="242"/>
      <c r="O674" s="242"/>
      <c r="S674" s="242"/>
      <c r="T674" s="242"/>
      <c r="U674" s="242"/>
      <c r="V674" s="242"/>
      <c r="W674" s="242"/>
      <c r="X674" s="242"/>
      <c r="Y674" s="242"/>
      <c r="Z674" s="242"/>
      <c r="AA674" s="242"/>
      <c r="AB674" s="242"/>
      <c r="AC674" s="242"/>
      <c r="AD674" s="242"/>
      <c r="AE674" s="242"/>
      <c r="AF674" s="242"/>
      <c r="AG674" s="242"/>
    </row>
    <row r="675" spans="1:33" ht="12" customHeight="1">
      <c r="A675" s="242"/>
      <c r="B675" s="242"/>
      <c r="C675" s="242"/>
      <c r="D675" s="242"/>
      <c r="E675" s="242"/>
      <c r="F675" s="242"/>
      <c r="G675" s="447"/>
      <c r="H675" s="242"/>
      <c r="I675" s="447"/>
      <c r="J675" s="242"/>
      <c r="K675" s="242"/>
      <c r="L675" s="242"/>
      <c r="M675" s="242"/>
      <c r="N675" s="242"/>
      <c r="O675" s="242"/>
      <c r="S675" s="242"/>
      <c r="T675" s="242"/>
      <c r="U675" s="242"/>
      <c r="V675" s="242"/>
      <c r="W675" s="242"/>
      <c r="X675" s="242"/>
      <c r="Y675" s="242"/>
      <c r="Z675" s="242"/>
      <c r="AA675" s="242"/>
      <c r="AB675" s="242"/>
      <c r="AC675" s="242"/>
      <c r="AD675" s="242"/>
      <c r="AE675" s="242"/>
      <c r="AF675" s="242"/>
      <c r="AG675" s="242"/>
    </row>
    <row r="676" spans="1:33" ht="12" customHeight="1">
      <c r="A676" s="242"/>
      <c r="B676" s="242"/>
      <c r="C676" s="242"/>
      <c r="D676" s="242"/>
      <c r="E676" s="242"/>
      <c r="F676" s="242"/>
      <c r="G676" s="447"/>
      <c r="H676" s="242"/>
      <c r="I676" s="447"/>
      <c r="J676" s="242"/>
      <c r="K676" s="242"/>
      <c r="L676" s="242"/>
      <c r="M676" s="242"/>
      <c r="N676" s="242"/>
      <c r="O676" s="242"/>
      <c r="S676" s="242"/>
      <c r="T676" s="242"/>
      <c r="U676" s="242"/>
      <c r="V676" s="242"/>
      <c r="W676" s="242"/>
      <c r="X676" s="242"/>
      <c r="Y676" s="242"/>
      <c r="Z676" s="242"/>
      <c r="AA676" s="242"/>
      <c r="AB676" s="242"/>
      <c r="AC676" s="242"/>
      <c r="AD676" s="242"/>
      <c r="AE676" s="242"/>
      <c r="AF676" s="242"/>
      <c r="AG676" s="242"/>
    </row>
    <row r="677" spans="1:33" ht="12" customHeight="1">
      <c r="A677" s="242"/>
      <c r="B677" s="242"/>
      <c r="C677" s="242"/>
      <c r="D677" s="242"/>
      <c r="E677" s="242"/>
      <c r="F677" s="242"/>
      <c r="G677" s="447"/>
      <c r="H677" s="242"/>
      <c r="I677" s="447"/>
      <c r="J677" s="242"/>
      <c r="K677" s="242"/>
      <c r="L677" s="242"/>
      <c r="M677" s="242"/>
      <c r="N677" s="242"/>
      <c r="O677" s="242"/>
      <c r="S677" s="242"/>
      <c r="T677" s="242"/>
      <c r="U677" s="242"/>
      <c r="V677" s="242"/>
      <c r="W677" s="242"/>
      <c r="X677" s="242"/>
      <c r="Y677" s="242"/>
      <c r="Z677" s="242"/>
      <c r="AA677" s="242"/>
      <c r="AB677" s="242"/>
      <c r="AC677" s="242"/>
      <c r="AD677" s="242"/>
      <c r="AE677" s="242"/>
      <c r="AF677" s="242"/>
      <c r="AG677" s="242"/>
    </row>
    <row r="678" spans="1:33" ht="12" customHeight="1">
      <c r="A678" s="242"/>
      <c r="B678" s="242"/>
      <c r="C678" s="242"/>
      <c r="D678" s="242"/>
      <c r="E678" s="242"/>
      <c r="F678" s="242"/>
      <c r="G678" s="447"/>
      <c r="H678" s="242"/>
      <c r="I678" s="447"/>
      <c r="J678" s="242"/>
      <c r="K678" s="242"/>
      <c r="L678" s="242"/>
      <c r="M678" s="242"/>
      <c r="N678" s="242"/>
      <c r="O678" s="242"/>
      <c r="S678" s="242"/>
      <c r="T678" s="242"/>
      <c r="U678" s="242"/>
      <c r="V678" s="242"/>
      <c r="W678" s="242"/>
      <c r="X678" s="242"/>
      <c r="Y678" s="242"/>
      <c r="Z678" s="242"/>
      <c r="AA678" s="242"/>
      <c r="AB678" s="242"/>
      <c r="AC678" s="242"/>
      <c r="AD678" s="242"/>
      <c r="AE678" s="242"/>
      <c r="AF678" s="242"/>
      <c r="AG678" s="242"/>
    </row>
    <row r="679" spans="1:33" ht="12" customHeight="1">
      <c r="A679" s="242"/>
      <c r="B679" s="242"/>
      <c r="C679" s="242"/>
      <c r="D679" s="242"/>
      <c r="E679" s="242"/>
      <c r="F679" s="242"/>
      <c r="G679" s="447"/>
      <c r="H679" s="242"/>
      <c r="I679" s="447"/>
      <c r="J679" s="242"/>
      <c r="K679" s="242"/>
      <c r="L679" s="242"/>
      <c r="M679" s="242"/>
      <c r="N679" s="242"/>
      <c r="O679" s="242"/>
      <c r="S679" s="242"/>
      <c r="T679" s="242"/>
      <c r="U679" s="242"/>
      <c r="V679" s="242"/>
      <c r="W679" s="242"/>
      <c r="X679" s="242"/>
      <c r="Y679" s="242"/>
      <c r="Z679" s="242"/>
      <c r="AA679" s="242"/>
      <c r="AB679" s="242"/>
      <c r="AC679" s="242"/>
      <c r="AD679" s="242"/>
      <c r="AE679" s="242"/>
      <c r="AF679" s="242"/>
      <c r="AG679" s="242"/>
    </row>
    <row r="680" spans="1:33" ht="12" customHeight="1">
      <c r="A680" s="242"/>
      <c r="B680" s="242"/>
      <c r="C680" s="242"/>
      <c r="D680" s="242"/>
      <c r="E680" s="242"/>
      <c r="F680" s="242"/>
      <c r="G680" s="447"/>
      <c r="H680" s="242"/>
      <c r="I680" s="447"/>
      <c r="J680" s="242"/>
      <c r="K680" s="242"/>
      <c r="L680" s="242"/>
      <c r="M680" s="242"/>
      <c r="N680" s="242"/>
      <c r="O680" s="242"/>
      <c r="S680" s="242"/>
      <c r="T680" s="242"/>
      <c r="U680" s="242"/>
      <c r="V680" s="242"/>
      <c r="W680" s="242"/>
      <c r="X680" s="242"/>
      <c r="Y680" s="242"/>
      <c r="Z680" s="242"/>
      <c r="AA680" s="242"/>
      <c r="AB680" s="242"/>
      <c r="AC680" s="242"/>
      <c r="AD680" s="242"/>
      <c r="AE680" s="242"/>
      <c r="AF680" s="242"/>
      <c r="AG680" s="242"/>
    </row>
    <row r="681" spans="1:33" ht="12" customHeight="1">
      <c r="A681" s="242"/>
      <c r="B681" s="242"/>
      <c r="C681" s="242"/>
      <c r="D681" s="242"/>
      <c r="E681" s="242"/>
      <c r="F681" s="242"/>
      <c r="G681" s="447"/>
      <c r="H681" s="242"/>
      <c r="I681" s="447"/>
      <c r="J681" s="242"/>
      <c r="K681" s="242"/>
      <c r="L681" s="242"/>
      <c r="M681" s="242"/>
      <c r="N681" s="242"/>
      <c r="O681" s="242"/>
      <c r="S681" s="242"/>
      <c r="T681" s="242"/>
      <c r="U681" s="242"/>
      <c r="V681" s="242"/>
      <c r="W681" s="242"/>
      <c r="X681" s="242"/>
      <c r="Y681" s="242"/>
      <c r="Z681" s="242"/>
      <c r="AA681" s="242"/>
      <c r="AB681" s="242"/>
      <c r="AC681" s="242"/>
      <c r="AD681" s="242"/>
      <c r="AE681" s="242"/>
      <c r="AF681" s="242"/>
      <c r="AG681" s="242"/>
    </row>
    <row r="682" spans="1:33" ht="12" customHeight="1">
      <c r="A682" s="242"/>
      <c r="B682" s="242"/>
      <c r="C682" s="242"/>
      <c r="D682" s="242"/>
      <c r="E682" s="242"/>
      <c r="F682" s="242"/>
      <c r="G682" s="447"/>
      <c r="H682" s="242"/>
      <c r="I682" s="447"/>
      <c r="J682" s="242"/>
      <c r="K682" s="242"/>
      <c r="L682" s="242"/>
      <c r="M682" s="242"/>
      <c r="N682" s="242"/>
      <c r="O682" s="242"/>
      <c r="S682" s="242"/>
      <c r="T682" s="242"/>
      <c r="U682" s="242"/>
      <c r="V682" s="242"/>
      <c r="W682" s="242"/>
      <c r="X682" s="242"/>
      <c r="Y682" s="242"/>
      <c r="Z682" s="242"/>
      <c r="AA682" s="242"/>
      <c r="AB682" s="242"/>
      <c r="AC682" s="242"/>
      <c r="AD682" s="242"/>
      <c r="AE682" s="242"/>
      <c r="AF682" s="242"/>
      <c r="AG682" s="242"/>
    </row>
    <row r="683" spans="1:33" ht="12" customHeight="1">
      <c r="A683" s="242"/>
      <c r="B683" s="242"/>
      <c r="C683" s="242"/>
      <c r="D683" s="242"/>
      <c r="E683" s="242"/>
      <c r="F683" s="242"/>
      <c r="G683" s="447"/>
      <c r="H683" s="242"/>
      <c r="I683" s="447"/>
      <c r="J683" s="242"/>
      <c r="K683" s="242"/>
      <c r="L683" s="242"/>
      <c r="M683" s="242"/>
      <c r="N683" s="242"/>
      <c r="O683" s="242"/>
      <c r="S683" s="242"/>
      <c r="T683" s="242"/>
      <c r="U683" s="242"/>
      <c r="V683" s="242"/>
      <c r="W683" s="242"/>
      <c r="X683" s="242"/>
      <c r="Y683" s="242"/>
      <c r="Z683" s="242"/>
      <c r="AA683" s="242"/>
      <c r="AB683" s="242"/>
      <c r="AC683" s="242"/>
      <c r="AD683" s="242"/>
      <c r="AE683" s="242"/>
      <c r="AF683" s="242"/>
      <c r="AG683" s="242"/>
    </row>
    <row r="684" spans="1:33" ht="12" customHeight="1">
      <c r="A684" s="242"/>
      <c r="B684" s="242"/>
      <c r="C684" s="242"/>
      <c r="D684" s="242"/>
      <c r="E684" s="242"/>
      <c r="F684" s="242"/>
      <c r="G684" s="447"/>
      <c r="H684" s="242"/>
      <c r="I684" s="447"/>
      <c r="J684" s="242"/>
      <c r="K684" s="242"/>
      <c r="L684" s="242"/>
      <c r="M684" s="242"/>
      <c r="N684" s="242"/>
      <c r="O684" s="242"/>
      <c r="S684" s="242"/>
      <c r="T684" s="242"/>
      <c r="U684" s="242"/>
      <c r="V684" s="242"/>
      <c r="W684" s="242"/>
      <c r="X684" s="242"/>
      <c r="Y684" s="242"/>
      <c r="Z684" s="242"/>
      <c r="AA684" s="242"/>
      <c r="AB684" s="242"/>
      <c r="AC684" s="242"/>
      <c r="AD684" s="242"/>
      <c r="AE684" s="242"/>
      <c r="AF684" s="242"/>
      <c r="AG684" s="242"/>
    </row>
    <row r="685" spans="1:33" ht="12" customHeight="1">
      <c r="A685" s="242"/>
      <c r="B685" s="242"/>
      <c r="C685" s="242"/>
      <c r="D685" s="242"/>
      <c r="E685" s="242"/>
      <c r="F685" s="242"/>
      <c r="G685" s="447"/>
      <c r="H685" s="242"/>
      <c r="I685" s="447"/>
      <c r="J685" s="242"/>
      <c r="K685" s="242"/>
      <c r="L685" s="242"/>
      <c r="M685" s="242"/>
      <c r="N685" s="242"/>
      <c r="O685" s="242"/>
      <c r="S685" s="242"/>
      <c r="T685" s="242"/>
      <c r="U685" s="242"/>
      <c r="V685" s="242"/>
      <c r="W685" s="242"/>
      <c r="X685" s="242"/>
      <c r="Y685" s="242"/>
      <c r="Z685" s="242"/>
      <c r="AA685" s="242"/>
      <c r="AB685" s="242"/>
      <c r="AC685" s="242"/>
      <c r="AD685" s="242"/>
      <c r="AE685" s="242"/>
      <c r="AF685" s="242"/>
      <c r="AG685" s="242"/>
    </row>
    <row r="686" spans="1:33" ht="12" customHeight="1">
      <c r="A686" s="242"/>
      <c r="B686" s="242"/>
      <c r="C686" s="242"/>
      <c r="D686" s="242"/>
      <c r="E686" s="242"/>
      <c r="F686" s="242"/>
      <c r="G686" s="447"/>
      <c r="H686" s="242"/>
      <c r="I686" s="447"/>
      <c r="J686" s="242"/>
      <c r="K686" s="242"/>
      <c r="L686" s="242"/>
      <c r="M686" s="242"/>
      <c r="N686" s="242"/>
      <c r="O686" s="242"/>
      <c r="S686" s="242"/>
      <c r="T686" s="242"/>
      <c r="U686" s="242"/>
      <c r="V686" s="242"/>
      <c r="W686" s="242"/>
      <c r="X686" s="242"/>
      <c r="Y686" s="242"/>
      <c r="Z686" s="242"/>
      <c r="AA686" s="242"/>
      <c r="AB686" s="242"/>
      <c r="AC686" s="242"/>
      <c r="AD686" s="242"/>
      <c r="AE686" s="242"/>
      <c r="AF686" s="242"/>
      <c r="AG686" s="242"/>
    </row>
    <row r="687" spans="1:33" ht="12" customHeight="1">
      <c r="A687" s="242"/>
      <c r="B687" s="242"/>
      <c r="C687" s="242"/>
      <c r="D687" s="242"/>
      <c r="E687" s="242"/>
      <c r="F687" s="242"/>
      <c r="G687" s="447"/>
      <c r="H687" s="242"/>
      <c r="I687" s="447"/>
      <c r="J687" s="242"/>
      <c r="K687" s="242"/>
      <c r="L687" s="242"/>
      <c r="M687" s="242"/>
      <c r="N687" s="242"/>
      <c r="O687" s="242"/>
      <c r="S687" s="242"/>
      <c r="T687" s="242"/>
      <c r="U687" s="242"/>
      <c r="V687" s="242"/>
      <c r="W687" s="242"/>
      <c r="X687" s="242"/>
      <c r="Y687" s="242"/>
      <c r="Z687" s="242"/>
      <c r="AA687" s="242"/>
      <c r="AB687" s="242"/>
      <c r="AC687" s="242"/>
      <c r="AD687" s="242"/>
      <c r="AE687" s="242"/>
      <c r="AF687" s="242"/>
      <c r="AG687" s="242"/>
    </row>
    <row r="688" spans="1:33" ht="12" customHeight="1">
      <c r="A688" s="242"/>
      <c r="B688" s="242"/>
      <c r="C688" s="242"/>
      <c r="D688" s="242"/>
      <c r="E688" s="242"/>
      <c r="F688" s="242"/>
      <c r="G688" s="447"/>
      <c r="H688" s="242"/>
      <c r="I688" s="447"/>
      <c r="J688" s="242"/>
      <c r="K688" s="242"/>
      <c r="L688" s="242"/>
      <c r="M688" s="242"/>
      <c r="N688" s="242"/>
      <c r="O688" s="242"/>
      <c r="S688" s="242"/>
      <c r="T688" s="242"/>
      <c r="U688" s="242"/>
      <c r="V688" s="242"/>
      <c r="W688" s="242"/>
      <c r="X688" s="242"/>
      <c r="Y688" s="242"/>
      <c r="Z688" s="242"/>
      <c r="AA688" s="242"/>
      <c r="AB688" s="242"/>
      <c r="AC688" s="242"/>
      <c r="AD688" s="242"/>
      <c r="AE688" s="242"/>
      <c r="AF688" s="242"/>
      <c r="AG688" s="242"/>
    </row>
    <row r="689" spans="1:33" ht="12" customHeight="1">
      <c r="A689" s="242"/>
      <c r="B689" s="242"/>
      <c r="C689" s="242"/>
      <c r="D689" s="242"/>
      <c r="E689" s="242"/>
      <c r="F689" s="242"/>
      <c r="G689" s="447"/>
      <c r="H689" s="242"/>
      <c r="I689" s="447"/>
      <c r="J689" s="242"/>
      <c r="K689" s="242"/>
      <c r="L689" s="242"/>
      <c r="M689" s="242"/>
      <c r="N689" s="242"/>
      <c r="O689" s="242"/>
      <c r="S689" s="242"/>
      <c r="T689" s="242"/>
      <c r="U689" s="242"/>
      <c r="V689" s="242"/>
      <c r="W689" s="242"/>
      <c r="X689" s="242"/>
      <c r="Y689" s="242"/>
      <c r="Z689" s="242"/>
      <c r="AA689" s="242"/>
      <c r="AB689" s="242"/>
      <c r="AC689" s="242"/>
      <c r="AD689" s="242"/>
      <c r="AE689" s="242"/>
      <c r="AF689" s="242"/>
      <c r="AG689" s="242"/>
    </row>
    <row r="690" spans="1:33" ht="12" customHeight="1">
      <c r="A690" s="242"/>
      <c r="B690" s="242"/>
      <c r="C690" s="242"/>
      <c r="D690" s="242"/>
      <c r="E690" s="242"/>
      <c r="F690" s="242"/>
      <c r="G690" s="447"/>
      <c r="H690" s="242"/>
      <c r="I690" s="447"/>
      <c r="J690" s="242"/>
      <c r="K690" s="242"/>
      <c r="L690" s="242"/>
      <c r="M690" s="242"/>
      <c r="N690" s="242"/>
      <c r="O690" s="242"/>
      <c r="S690" s="242"/>
      <c r="T690" s="242"/>
      <c r="U690" s="242"/>
      <c r="V690" s="242"/>
      <c r="W690" s="242"/>
      <c r="X690" s="242"/>
      <c r="Y690" s="242"/>
      <c r="Z690" s="242"/>
      <c r="AA690" s="242"/>
      <c r="AB690" s="242"/>
      <c r="AC690" s="242"/>
      <c r="AD690" s="242"/>
      <c r="AE690" s="242"/>
      <c r="AF690" s="242"/>
      <c r="AG690" s="242"/>
    </row>
    <row r="691" spans="1:33" ht="12" customHeight="1">
      <c r="A691" s="242"/>
      <c r="B691" s="242"/>
      <c r="C691" s="242"/>
      <c r="D691" s="242"/>
      <c r="E691" s="242"/>
      <c r="F691" s="242"/>
      <c r="G691" s="447"/>
      <c r="H691" s="242"/>
      <c r="I691" s="447"/>
      <c r="J691" s="242"/>
      <c r="K691" s="242"/>
      <c r="L691" s="242"/>
      <c r="M691" s="242"/>
      <c r="N691" s="242"/>
      <c r="O691" s="242"/>
      <c r="S691" s="242"/>
      <c r="T691" s="242"/>
      <c r="U691" s="242"/>
      <c r="V691" s="242"/>
      <c r="W691" s="242"/>
      <c r="X691" s="242"/>
      <c r="Y691" s="242"/>
      <c r="Z691" s="242"/>
      <c r="AA691" s="242"/>
      <c r="AB691" s="242"/>
      <c r="AC691" s="242"/>
      <c r="AD691" s="242"/>
      <c r="AE691" s="242"/>
      <c r="AF691" s="242"/>
      <c r="AG691" s="242"/>
    </row>
    <row r="692" spans="1:33" ht="12" customHeight="1">
      <c r="A692" s="242"/>
      <c r="B692" s="242"/>
      <c r="C692" s="242"/>
      <c r="D692" s="242"/>
      <c r="E692" s="242"/>
      <c r="F692" s="242"/>
      <c r="G692" s="447"/>
      <c r="H692" s="242"/>
      <c r="I692" s="447"/>
      <c r="J692" s="242"/>
      <c r="K692" s="242"/>
      <c r="L692" s="242"/>
      <c r="M692" s="242"/>
      <c r="N692" s="242"/>
      <c r="O692" s="242"/>
      <c r="S692" s="242"/>
      <c r="T692" s="242"/>
      <c r="U692" s="242"/>
      <c r="V692" s="242"/>
      <c r="W692" s="242"/>
      <c r="X692" s="242"/>
      <c r="Y692" s="242"/>
      <c r="Z692" s="242"/>
      <c r="AA692" s="242"/>
      <c r="AB692" s="242"/>
      <c r="AC692" s="242"/>
      <c r="AD692" s="242"/>
      <c r="AE692" s="242"/>
      <c r="AF692" s="242"/>
      <c r="AG692" s="242"/>
    </row>
    <row r="693" spans="1:33" ht="12" customHeight="1">
      <c r="A693" s="242"/>
      <c r="B693" s="242"/>
      <c r="C693" s="242"/>
      <c r="D693" s="242"/>
      <c r="E693" s="242"/>
      <c r="F693" s="242"/>
      <c r="G693" s="447"/>
      <c r="H693" s="242"/>
      <c r="I693" s="447"/>
      <c r="J693" s="242"/>
      <c r="K693" s="242"/>
      <c r="L693" s="242"/>
      <c r="M693" s="242"/>
      <c r="N693" s="242"/>
      <c r="O693" s="242"/>
      <c r="S693" s="242"/>
      <c r="T693" s="242"/>
      <c r="U693" s="242"/>
      <c r="V693" s="242"/>
      <c r="W693" s="242"/>
      <c r="X693" s="242"/>
      <c r="Y693" s="242"/>
      <c r="Z693" s="242"/>
      <c r="AA693" s="242"/>
      <c r="AB693" s="242"/>
      <c r="AC693" s="242"/>
      <c r="AD693" s="242"/>
      <c r="AE693" s="242"/>
      <c r="AF693" s="242"/>
      <c r="AG693" s="242"/>
    </row>
    <row r="694" spans="1:33" ht="12" customHeight="1">
      <c r="A694" s="242"/>
      <c r="B694" s="242"/>
      <c r="C694" s="242"/>
      <c r="D694" s="242"/>
      <c r="E694" s="242"/>
      <c r="F694" s="242"/>
      <c r="G694" s="447"/>
      <c r="H694" s="242"/>
      <c r="I694" s="447"/>
      <c r="J694" s="242"/>
      <c r="K694" s="242"/>
      <c r="L694" s="242"/>
      <c r="M694" s="242"/>
      <c r="N694" s="242"/>
      <c r="O694" s="242"/>
      <c r="S694" s="242"/>
      <c r="T694" s="242"/>
      <c r="U694" s="242"/>
      <c r="V694" s="242"/>
      <c r="W694" s="242"/>
      <c r="X694" s="242"/>
      <c r="Y694" s="242"/>
      <c r="Z694" s="242"/>
      <c r="AA694" s="242"/>
      <c r="AB694" s="242"/>
      <c r="AC694" s="242"/>
      <c r="AD694" s="242"/>
      <c r="AE694" s="242"/>
      <c r="AF694" s="242"/>
      <c r="AG694" s="242"/>
    </row>
    <row r="695" spans="1:33" ht="12" customHeight="1">
      <c r="A695" s="242"/>
      <c r="B695" s="242"/>
      <c r="C695" s="242"/>
      <c r="D695" s="242"/>
      <c r="E695" s="242"/>
      <c r="F695" s="242"/>
      <c r="G695" s="447"/>
      <c r="H695" s="242"/>
      <c r="I695" s="447"/>
      <c r="J695" s="242"/>
      <c r="K695" s="242"/>
      <c r="L695" s="242"/>
      <c r="M695" s="242"/>
      <c r="N695" s="242"/>
      <c r="O695" s="242"/>
      <c r="S695" s="242"/>
      <c r="T695" s="242"/>
      <c r="U695" s="242"/>
      <c r="V695" s="242"/>
      <c r="W695" s="242"/>
      <c r="X695" s="242"/>
      <c r="Y695" s="242"/>
      <c r="Z695" s="242"/>
      <c r="AA695" s="242"/>
      <c r="AB695" s="242"/>
      <c r="AC695" s="242"/>
      <c r="AD695" s="242"/>
      <c r="AE695" s="242"/>
      <c r="AF695" s="242"/>
      <c r="AG695" s="242"/>
    </row>
    <row r="696" spans="1:33" ht="12" customHeight="1">
      <c r="A696" s="242"/>
      <c r="B696" s="242"/>
      <c r="C696" s="242"/>
      <c r="D696" s="242"/>
      <c r="E696" s="242"/>
      <c r="F696" s="242"/>
      <c r="G696" s="447"/>
      <c r="H696" s="242"/>
      <c r="I696" s="447"/>
      <c r="J696" s="242"/>
      <c r="K696" s="242"/>
      <c r="L696" s="242"/>
      <c r="M696" s="242"/>
      <c r="N696" s="242"/>
      <c r="O696" s="242"/>
      <c r="S696" s="242"/>
      <c r="T696" s="242"/>
      <c r="U696" s="242"/>
      <c r="V696" s="242"/>
      <c r="W696" s="242"/>
      <c r="X696" s="242"/>
      <c r="Y696" s="242"/>
      <c r="Z696" s="242"/>
      <c r="AA696" s="242"/>
      <c r="AB696" s="242"/>
      <c r="AC696" s="242"/>
      <c r="AD696" s="242"/>
      <c r="AE696" s="242"/>
      <c r="AF696" s="242"/>
      <c r="AG696" s="242"/>
    </row>
    <row r="697" spans="1:33" ht="12" customHeight="1">
      <c r="A697" s="242"/>
      <c r="B697" s="242"/>
      <c r="C697" s="242"/>
      <c r="D697" s="242"/>
      <c r="E697" s="242"/>
      <c r="F697" s="242"/>
      <c r="G697" s="447"/>
      <c r="H697" s="242"/>
      <c r="I697" s="447"/>
      <c r="J697" s="242"/>
      <c r="K697" s="242"/>
      <c r="L697" s="242"/>
      <c r="M697" s="242"/>
      <c r="N697" s="242"/>
      <c r="O697" s="242"/>
      <c r="S697" s="242"/>
      <c r="T697" s="242"/>
      <c r="U697" s="242"/>
      <c r="V697" s="242"/>
      <c r="W697" s="242"/>
      <c r="X697" s="242"/>
      <c r="Y697" s="242"/>
      <c r="Z697" s="242"/>
      <c r="AA697" s="242"/>
      <c r="AB697" s="242"/>
      <c r="AC697" s="242"/>
      <c r="AD697" s="242"/>
      <c r="AE697" s="242"/>
      <c r="AF697" s="242"/>
      <c r="AG697" s="242"/>
    </row>
    <row r="698" spans="1:33" ht="12" customHeight="1">
      <c r="A698" s="242"/>
      <c r="B698" s="242"/>
      <c r="C698" s="242"/>
      <c r="D698" s="242"/>
      <c r="E698" s="242"/>
      <c r="F698" s="242"/>
      <c r="G698" s="447"/>
      <c r="H698" s="242"/>
      <c r="I698" s="447"/>
      <c r="J698" s="242"/>
      <c r="K698" s="242"/>
      <c r="L698" s="242"/>
      <c r="M698" s="242"/>
      <c r="N698" s="242"/>
      <c r="O698" s="242"/>
      <c r="S698" s="242"/>
      <c r="T698" s="242"/>
      <c r="U698" s="242"/>
      <c r="V698" s="242"/>
      <c r="W698" s="242"/>
      <c r="X698" s="242"/>
      <c r="Y698" s="242"/>
      <c r="Z698" s="242"/>
      <c r="AA698" s="242"/>
      <c r="AB698" s="242"/>
      <c r="AC698" s="242"/>
      <c r="AD698" s="242"/>
      <c r="AE698" s="242"/>
      <c r="AF698" s="242"/>
      <c r="AG698" s="242"/>
    </row>
    <row r="699" spans="1:33" ht="12" customHeight="1">
      <c r="A699" s="242"/>
      <c r="B699" s="242"/>
      <c r="C699" s="242"/>
      <c r="D699" s="242"/>
      <c r="E699" s="242"/>
      <c r="F699" s="242"/>
      <c r="G699" s="447"/>
      <c r="H699" s="242"/>
      <c r="I699" s="447"/>
      <c r="J699" s="242"/>
      <c r="K699" s="242"/>
      <c r="L699" s="242"/>
      <c r="M699" s="242"/>
      <c r="N699" s="242"/>
      <c r="O699" s="242"/>
      <c r="S699" s="242"/>
      <c r="T699" s="242"/>
      <c r="U699" s="242"/>
      <c r="V699" s="242"/>
      <c r="W699" s="242"/>
      <c r="X699" s="242"/>
      <c r="Y699" s="242"/>
      <c r="Z699" s="242"/>
      <c r="AA699" s="242"/>
      <c r="AB699" s="242"/>
      <c r="AC699" s="242"/>
      <c r="AD699" s="242"/>
      <c r="AE699" s="242"/>
      <c r="AF699" s="242"/>
      <c r="AG699" s="242"/>
    </row>
    <row r="700" spans="1:33" ht="12" customHeight="1">
      <c r="A700" s="242"/>
      <c r="B700" s="242"/>
      <c r="C700" s="242"/>
      <c r="D700" s="242"/>
      <c r="E700" s="242"/>
      <c r="F700" s="242"/>
      <c r="G700" s="447"/>
      <c r="H700" s="242"/>
      <c r="I700" s="447"/>
      <c r="J700" s="242"/>
      <c r="K700" s="242"/>
      <c r="L700" s="242"/>
      <c r="M700" s="242"/>
      <c r="N700" s="242"/>
      <c r="O700" s="242"/>
      <c r="S700" s="242"/>
      <c r="T700" s="242"/>
      <c r="U700" s="242"/>
      <c r="V700" s="242"/>
      <c r="W700" s="242"/>
      <c r="X700" s="242"/>
      <c r="Y700" s="242"/>
      <c r="Z700" s="242"/>
      <c r="AA700" s="242"/>
      <c r="AB700" s="242"/>
      <c r="AC700" s="242"/>
      <c r="AD700" s="242"/>
      <c r="AE700" s="242"/>
      <c r="AF700" s="242"/>
      <c r="AG700" s="242"/>
    </row>
    <row r="701" spans="1:33" ht="12" customHeight="1">
      <c r="A701" s="242"/>
      <c r="B701" s="242"/>
      <c r="C701" s="242"/>
      <c r="D701" s="242"/>
      <c r="E701" s="242"/>
      <c r="F701" s="242"/>
      <c r="G701" s="447"/>
      <c r="H701" s="242"/>
      <c r="I701" s="447"/>
      <c r="J701" s="242"/>
      <c r="K701" s="242"/>
      <c r="L701" s="242"/>
      <c r="M701" s="242"/>
      <c r="N701" s="242"/>
      <c r="O701" s="242"/>
      <c r="S701" s="242"/>
      <c r="T701" s="242"/>
      <c r="U701" s="242"/>
      <c r="V701" s="242"/>
      <c r="W701" s="242"/>
      <c r="X701" s="242"/>
      <c r="Y701" s="242"/>
      <c r="Z701" s="242"/>
      <c r="AA701" s="242"/>
      <c r="AB701" s="242"/>
      <c r="AC701" s="242"/>
      <c r="AD701" s="242"/>
      <c r="AE701" s="242"/>
      <c r="AF701" s="242"/>
      <c r="AG701" s="242"/>
    </row>
    <row r="702" spans="1:33" ht="12" customHeight="1">
      <c r="A702" s="242"/>
      <c r="B702" s="242"/>
      <c r="C702" s="242"/>
      <c r="D702" s="242"/>
      <c r="E702" s="242"/>
      <c r="F702" s="242"/>
      <c r="G702" s="447"/>
      <c r="H702" s="242"/>
      <c r="I702" s="447"/>
      <c r="J702" s="242"/>
      <c r="K702" s="242"/>
      <c r="L702" s="242"/>
      <c r="M702" s="242"/>
      <c r="N702" s="242"/>
      <c r="O702" s="242"/>
      <c r="S702" s="242"/>
      <c r="T702" s="242"/>
      <c r="U702" s="242"/>
      <c r="V702" s="242"/>
      <c r="W702" s="242"/>
      <c r="X702" s="242"/>
      <c r="Y702" s="242"/>
      <c r="Z702" s="242"/>
      <c r="AA702" s="242"/>
      <c r="AB702" s="242"/>
      <c r="AC702" s="242"/>
      <c r="AD702" s="242"/>
      <c r="AE702" s="242"/>
      <c r="AF702" s="242"/>
      <c r="AG702" s="242"/>
    </row>
    <row r="703" spans="1:33" ht="12" customHeight="1">
      <c r="A703" s="242"/>
      <c r="B703" s="242"/>
      <c r="C703" s="242"/>
      <c r="D703" s="242"/>
      <c r="E703" s="242"/>
      <c r="F703" s="242"/>
      <c r="G703" s="447"/>
      <c r="H703" s="242"/>
      <c r="I703" s="447"/>
      <c r="J703" s="242"/>
      <c r="K703" s="242"/>
      <c r="L703" s="242"/>
      <c r="M703" s="242"/>
      <c r="N703" s="242"/>
      <c r="O703" s="242"/>
      <c r="S703" s="242"/>
      <c r="T703" s="242"/>
      <c r="U703" s="242"/>
      <c r="V703" s="242"/>
      <c r="W703" s="242"/>
      <c r="X703" s="242"/>
      <c r="Y703" s="242"/>
      <c r="Z703" s="242"/>
      <c r="AA703" s="242"/>
      <c r="AB703" s="242"/>
      <c r="AC703" s="242"/>
      <c r="AD703" s="242"/>
      <c r="AE703" s="242"/>
      <c r="AF703" s="242"/>
      <c r="AG703" s="242"/>
    </row>
    <row r="704" spans="1:33" ht="12" customHeight="1">
      <c r="A704" s="242"/>
      <c r="B704" s="242"/>
      <c r="C704" s="242"/>
      <c r="D704" s="242"/>
      <c r="E704" s="242"/>
      <c r="F704" s="242"/>
      <c r="G704" s="447"/>
      <c r="H704" s="242"/>
      <c r="I704" s="447"/>
      <c r="J704" s="242"/>
      <c r="K704" s="242"/>
      <c r="L704" s="242"/>
      <c r="M704" s="242"/>
      <c r="N704" s="242"/>
      <c r="O704" s="242"/>
      <c r="S704" s="242"/>
      <c r="T704" s="242"/>
      <c r="U704" s="242"/>
      <c r="V704" s="242"/>
      <c r="W704" s="242"/>
      <c r="X704" s="242"/>
      <c r="Y704" s="242"/>
      <c r="Z704" s="242"/>
      <c r="AA704" s="242"/>
      <c r="AB704" s="242"/>
      <c r="AC704" s="242"/>
      <c r="AD704" s="242"/>
      <c r="AE704" s="242"/>
      <c r="AF704" s="242"/>
      <c r="AG704" s="242"/>
    </row>
    <row r="705" spans="1:33" ht="12" customHeight="1">
      <c r="A705" s="242"/>
      <c r="B705" s="242"/>
      <c r="C705" s="242"/>
      <c r="D705" s="242"/>
      <c r="E705" s="242"/>
      <c r="F705" s="242"/>
      <c r="G705" s="447"/>
      <c r="H705" s="242"/>
      <c r="I705" s="447"/>
      <c r="J705" s="242"/>
      <c r="K705" s="242"/>
      <c r="L705" s="242"/>
      <c r="M705" s="242"/>
      <c r="N705" s="242"/>
      <c r="O705" s="242"/>
      <c r="S705" s="242"/>
      <c r="T705" s="242"/>
      <c r="U705" s="242"/>
      <c r="V705" s="242"/>
      <c r="W705" s="242"/>
      <c r="X705" s="242"/>
      <c r="Y705" s="242"/>
      <c r="Z705" s="242"/>
      <c r="AA705" s="242"/>
      <c r="AB705" s="242"/>
      <c r="AC705" s="242"/>
      <c r="AD705" s="242"/>
      <c r="AE705" s="242"/>
      <c r="AF705" s="242"/>
      <c r="AG705" s="242"/>
    </row>
    <row r="706" spans="1:33" ht="12" customHeight="1">
      <c r="A706" s="242"/>
      <c r="B706" s="242"/>
      <c r="C706" s="242"/>
      <c r="D706" s="242"/>
      <c r="E706" s="242"/>
      <c r="F706" s="242"/>
      <c r="G706" s="447"/>
      <c r="H706" s="242"/>
      <c r="I706" s="447"/>
      <c r="J706" s="242"/>
      <c r="K706" s="242"/>
      <c r="L706" s="242"/>
      <c r="M706" s="242"/>
      <c r="N706" s="242"/>
      <c r="O706" s="242"/>
      <c r="S706" s="242"/>
      <c r="T706" s="242"/>
      <c r="U706" s="242"/>
      <c r="V706" s="242"/>
      <c r="W706" s="242"/>
      <c r="X706" s="242"/>
      <c r="Y706" s="242"/>
      <c r="Z706" s="242"/>
      <c r="AA706" s="242"/>
      <c r="AB706" s="242"/>
      <c r="AC706" s="242"/>
      <c r="AD706" s="242"/>
      <c r="AE706" s="242"/>
      <c r="AF706" s="242"/>
      <c r="AG706" s="242"/>
    </row>
    <row r="707" spans="1:33" ht="12" customHeight="1">
      <c r="A707" s="242"/>
      <c r="B707" s="242"/>
      <c r="C707" s="242"/>
      <c r="D707" s="242"/>
      <c r="E707" s="242"/>
      <c r="F707" s="242"/>
      <c r="G707" s="447"/>
      <c r="H707" s="242"/>
      <c r="I707" s="447"/>
      <c r="J707" s="242"/>
      <c r="K707" s="242"/>
      <c r="L707" s="242"/>
      <c r="M707" s="242"/>
      <c r="N707" s="242"/>
      <c r="O707" s="242"/>
      <c r="S707" s="242"/>
      <c r="T707" s="242"/>
      <c r="U707" s="242"/>
      <c r="V707" s="242"/>
      <c r="W707" s="242"/>
      <c r="X707" s="242"/>
      <c r="Y707" s="242"/>
      <c r="Z707" s="242"/>
      <c r="AA707" s="242"/>
      <c r="AB707" s="242"/>
      <c r="AC707" s="242"/>
      <c r="AD707" s="242"/>
      <c r="AE707" s="242"/>
      <c r="AF707" s="242"/>
      <c r="AG707" s="242"/>
    </row>
    <row r="708" spans="1:33" ht="12" customHeight="1">
      <c r="A708" s="242"/>
      <c r="B708" s="242"/>
      <c r="C708" s="242"/>
      <c r="D708" s="242"/>
      <c r="E708" s="242"/>
      <c r="F708" s="242"/>
      <c r="G708" s="447"/>
      <c r="H708" s="242"/>
      <c r="I708" s="447"/>
      <c r="J708" s="242"/>
      <c r="K708" s="242"/>
      <c r="L708" s="242"/>
      <c r="M708" s="242"/>
      <c r="N708" s="242"/>
      <c r="O708" s="242"/>
      <c r="S708" s="242"/>
      <c r="T708" s="242"/>
      <c r="U708" s="242"/>
      <c r="V708" s="242"/>
      <c r="W708" s="242"/>
      <c r="X708" s="242"/>
      <c r="Y708" s="242"/>
      <c r="Z708" s="242"/>
      <c r="AA708" s="242"/>
      <c r="AB708" s="242"/>
      <c r="AC708" s="242"/>
      <c r="AD708" s="242"/>
      <c r="AE708" s="242"/>
      <c r="AF708" s="242"/>
      <c r="AG708" s="242"/>
    </row>
    <row r="709" spans="1:33" ht="12" customHeight="1">
      <c r="A709" s="242"/>
      <c r="B709" s="242"/>
      <c r="C709" s="242"/>
      <c r="D709" s="242"/>
      <c r="E709" s="242"/>
      <c r="F709" s="242"/>
      <c r="G709" s="447"/>
      <c r="H709" s="242"/>
      <c r="I709" s="447"/>
      <c r="J709" s="242"/>
      <c r="K709" s="242"/>
      <c r="L709" s="242"/>
      <c r="M709" s="242"/>
      <c r="N709" s="242"/>
      <c r="O709" s="242"/>
      <c r="S709" s="242"/>
      <c r="T709" s="242"/>
      <c r="U709" s="242"/>
      <c r="V709" s="242"/>
      <c r="W709" s="242"/>
      <c r="X709" s="242"/>
      <c r="Y709" s="242"/>
      <c r="Z709" s="242"/>
      <c r="AA709" s="242"/>
      <c r="AB709" s="242"/>
      <c r="AC709" s="242"/>
      <c r="AD709" s="242"/>
      <c r="AE709" s="242"/>
      <c r="AF709" s="242"/>
      <c r="AG709" s="242"/>
    </row>
    <row r="710" spans="1:33" ht="12" customHeight="1">
      <c r="A710" s="242"/>
      <c r="B710" s="242"/>
      <c r="C710" s="242"/>
      <c r="D710" s="242"/>
      <c r="E710" s="242"/>
      <c r="F710" s="242"/>
      <c r="G710" s="447"/>
      <c r="H710" s="242"/>
      <c r="I710" s="447"/>
      <c r="J710" s="242"/>
      <c r="K710" s="242"/>
      <c r="L710" s="242"/>
      <c r="M710" s="242"/>
      <c r="N710" s="242"/>
      <c r="O710" s="242"/>
      <c r="S710" s="242"/>
      <c r="T710" s="242"/>
      <c r="U710" s="242"/>
      <c r="V710" s="242"/>
      <c r="W710" s="242"/>
      <c r="X710" s="242"/>
      <c r="Y710" s="242"/>
      <c r="Z710" s="242"/>
      <c r="AA710" s="242"/>
      <c r="AB710" s="242"/>
      <c r="AC710" s="242"/>
      <c r="AD710" s="242"/>
      <c r="AE710" s="242"/>
      <c r="AF710" s="242"/>
      <c r="AG710" s="242"/>
    </row>
    <row r="711" spans="1:33" ht="12" customHeight="1">
      <c r="A711" s="242"/>
      <c r="B711" s="242"/>
      <c r="C711" s="242"/>
      <c r="D711" s="242"/>
      <c r="E711" s="242"/>
      <c r="F711" s="242"/>
      <c r="G711" s="447"/>
      <c r="H711" s="242"/>
      <c r="I711" s="447"/>
      <c r="J711" s="242"/>
      <c r="K711" s="242"/>
      <c r="L711" s="242"/>
      <c r="M711" s="242"/>
      <c r="N711" s="242"/>
      <c r="O711" s="242"/>
      <c r="S711" s="242"/>
      <c r="T711" s="242"/>
      <c r="U711" s="242"/>
      <c r="V711" s="242"/>
      <c r="W711" s="242"/>
      <c r="X711" s="242"/>
      <c r="Y711" s="242"/>
      <c r="Z711" s="242"/>
      <c r="AA711" s="242"/>
      <c r="AB711" s="242"/>
      <c r="AC711" s="242"/>
      <c r="AD711" s="242"/>
      <c r="AE711" s="242"/>
      <c r="AF711" s="242"/>
      <c r="AG711" s="242"/>
    </row>
    <row r="712" spans="1:33" ht="12" customHeight="1">
      <c r="A712" s="242"/>
      <c r="B712" s="242"/>
      <c r="C712" s="242"/>
      <c r="D712" s="242"/>
      <c r="E712" s="242"/>
      <c r="F712" s="242"/>
      <c r="G712" s="447"/>
      <c r="H712" s="242"/>
      <c r="I712" s="447"/>
      <c r="J712" s="242"/>
      <c r="K712" s="242"/>
      <c r="L712" s="242"/>
      <c r="M712" s="242"/>
      <c r="N712" s="242"/>
      <c r="O712" s="242"/>
      <c r="S712" s="242"/>
      <c r="T712" s="242"/>
      <c r="U712" s="242"/>
      <c r="V712" s="242"/>
      <c r="W712" s="242"/>
      <c r="X712" s="242"/>
      <c r="Y712" s="242"/>
      <c r="Z712" s="242"/>
      <c r="AA712" s="242"/>
      <c r="AB712" s="242"/>
      <c r="AC712" s="242"/>
      <c r="AD712" s="242"/>
      <c r="AE712" s="242"/>
      <c r="AF712" s="242"/>
      <c r="AG712" s="242"/>
    </row>
    <row r="713" spans="1:33" ht="12" customHeight="1">
      <c r="A713" s="242"/>
      <c r="B713" s="242"/>
      <c r="C713" s="242"/>
      <c r="D713" s="242"/>
      <c r="E713" s="242"/>
      <c r="F713" s="242"/>
      <c r="G713" s="447"/>
      <c r="H713" s="242"/>
      <c r="I713" s="447"/>
      <c r="J713" s="242"/>
      <c r="K713" s="242"/>
      <c r="L713" s="242"/>
      <c r="M713" s="242"/>
      <c r="N713" s="242"/>
      <c r="O713" s="242"/>
      <c r="S713" s="242"/>
      <c r="T713" s="242"/>
      <c r="U713" s="242"/>
      <c r="V713" s="242"/>
      <c r="W713" s="242"/>
      <c r="X713" s="242"/>
      <c r="Y713" s="242"/>
      <c r="Z713" s="242"/>
      <c r="AA713" s="242"/>
      <c r="AB713" s="242"/>
      <c r="AC713" s="242"/>
      <c r="AD713" s="242"/>
      <c r="AE713" s="242"/>
      <c r="AF713" s="242"/>
      <c r="AG713" s="242"/>
    </row>
    <row r="714" spans="1:33" ht="12" customHeight="1">
      <c r="A714" s="242"/>
      <c r="B714" s="242"/>
      <c r="C714" s="242"/>
      <c r="D714" s="242"/>
      <c r="E714" s="242"/>
      <c r="F714" s="242"/>
      <c r="G714" s="447"/>
      <c r="H714" s="242"/>
      <c r="I714" s="447"/>
      <c r="J714" s="242"/>
      <c r="K714" s="242"/>
      <c r="L714" s="242"/>
      <c r="M714" s="242"/>
      <c r="N714" s="242"/>
      <c r="O714" s="242"/>
      <c r="S714" s="242"/>
      <c r="T714" s="242"/>
      <c r="U714" s="242"/>
      <c r="V714" s="242"/>
      <c r="W714" s="242"/>
      <c r="X714" s="242"/>
      <c r="Y714" s="242"/>
      <c r="Z714" s="242"/>
      <c r="AA714" s="242"/>
      <c r="AB714" s="242"/>
      <c r="AC714" s="242"/>
      <c r="AD714" s="242"/>
      <c r="AE714" s="242"/>
      <c r="AF714" s="242"/>
      <c r="AG714" s="242"/>
    </row>
    <row r="715" spans="1:33" ht="12" customHeight="1">
      <c r="A715" s="242"/>
      <c r="B715" s="242"/>
      <c r="C715" s="242"/>
      <c r="D715" s="242"/>
      <c r="E715" s="242"/>
      <c r="F715" s="242"/>
      <c r="G715" s="447"/>
      <c r="H715" s="242"/>
      <c r="I715" s="447"/>
      <c r="J715" s="242"/>
      <c r="K715" s="242"/>
      <c r="L715" s="242"/>
      <c r="M715" s="242"/>
      <c r="N715" s="242"/>
      <c r="O715" s="242"/>
      <c r="S715" s="242"/>
      <c r="T715" s="242"/>
      <c r="U715" s="242"/>
      <c r="V715" s="242"/>
      <c r="W715" s="242"/>
      <c r="X715" s="242"/>
      <c r="Y715" s="242"/>
      <c r="Z715" s="242"/>
      <c r="AA715" s="242"/>
      <c r="AB715" s="242"/>
      <c r="AC715" s="242"/>
      <c r="AD715" s="242"/>
      <c r="AE715" s="242"/>
      <c r="AF715" s="242"/>
      <c r="AG715" s="242"/>
    </row>
    <row r="716" spans="1:33" ht="12" customHeight="1">
      <c r="A716" s="242"/>
      <c r="B716" s="242"/>
      <c r="C716" s="242"/>
      <c r="D716" s="242"/>
      <c r="E716" s="242"/>
      <c r="F716" s="242"/>
      <c r="G716" s="447"/>
      <c r="H716" s="242"/>
      <c r="I716" s="447"/>
      <c r="J716" s="242"/>
      <c r="K716" s="242"/>
      <c r="L716" s="242"/>
      <c r="M716" s="242"/>
      <c r="N716" s="242"/>
      <c r="O716" s="242"/>
      <c r="S716" s="242"/>
      <c r="T716" s="242"/>
      <c r="U716" s="242"/>
      <c r="V716" s="242"/>
      <c r="W716" s="242"/>
      <c r="X716" s="242"/>
      <c r="Y716" s="242"/>
      <c r="Z716" s="242"/>
      <c r="AA716" s="242"/>
      <c r="AB716" s="242"/>
      <c r="AC716" s="242"/>
      <c r="AD716" s="242"/>
      <c r="AE716" s="242"/>
      <c r="AF716" s="242"/>
      <c r="AG716" s="242"/>
    </row>
    <row r="717" spans="1:33" ht="12" customHeight="1">
      <c r="A717" s="242"/>
      <c r="B717" s="242"/>
      <c r="C717" s="242"/>
      <c r="D717" s="242"/>
      <c r="E717" s="242"/>
      <c r="F717" s="242"/>
      <c r="G717" s="447"/>
      <c r="H717" s="242"/>
      <c r="I717" s="447"/>
      <c r="J717" s="242"/>
      <c r="K717" s="242"/>
      <c r="L717" s="242"/>
      <c r="M717" s="242"/>
      <c r="N717" s="242"/>
      <c r="O717" s="242"/>
      <c r="S717" s="242"/>
      <c r="T717" s="242"/>
      <c r="U717" s="242"/>
      <c r="V717" s="242"/>
      <c r="W717" s="242"/>
      <c r="X717" s="242"/>
      <c r="Y717" s="242"/>
      <c r="Z717" s="242"/>
      <c r="AA717" s="242"/>
      <c r="AB717" s="242"/>
      <c r="AC717" s="242"/>
      <c r="AD717" s="242"/>
      <c r="AE717" s="242"/>
      <c r="AF717" s="242"/>
      <c r="AG717" s="242"/>
    </row>
    <row r="718" spans="1:33" ht="12" customHeight="1">
      <c r="A718" s="242"/>
      <c r="B718" s="242"/>
      <c r="C718" s="242"/>
      <c r="D718" s="242"/>
      <c r="E718" s="242"/>
      <c r="F718" s="242"/>
      <c r="G718" s="447"/>
      <c r="H718" s="242"/>
      <c r="I718" s="447"/>
      <c r="J718" s="242"/>
      <c r="K718" s="242"/>
      <c r="L718" s="242"/>
      <c r="M718" s="242"/>
      <c r="N718" s="242"/>
      <c r="O718" s="242"/>
      <c r="S718" s="242"/>
      <c r="T718" s="242"/>
      <c r="U718" s="242"/>
      <c r="V718" s="242"/>
      <c r="W718" s="242"/>
      <c r="X718" s="242"/>
      <c r="Y718" s="242"/>
      <c r="Z718" s="242"/>
      <c r="AA718" s="242"/>
      <c r="AB718" s="242"/>
      <c r="AC718" s="242"/>
      <c r="AD718" s="242"/>
      <c r="AE718" s="242"/>
      <c r="AF718" s="242"/>
      <c r="AG718" s="242"/>
    </row>
    <row r="719" spans="1:33" ht="12" customHeight="1">
      <c r="A719" s="242"/>
      <c r="B719" s="242"/>
      <c r="C719" s="242"/>
      <c r="D719" s="242"/>
      <c r="E719" s="242"/>
      <c r="F719" s="242"/>
      <c r="G719" s="447"/>
      <c r="H719" s="242"/>
      <c r="I719" s="447"/>
      <c r="J719" s="242"/>
      <c r="K719" s="242"/>
      <c r="L719" s="242"/>
      <c r="M719" s="242"/>
      <c r="N719" s="242"/>
      <c r="O719" s="242"/>
      <c r="S719" s="242"/>
      <c r="T719" s="242"/>
      <c r="U719" s="242"/>
      <c r="V719" s="242"/>
      <c r="W719" s="242"/>
      <c r="X719" s="242"/>
      <c r="Y719" s="242"/>
      <c r="Z719" s="242"/>
      <c r="AA719" s="242"/>
      <c r="AB719" s="242"/>
      <c r="AC719" s="242"/>
      <c r="AD719" s="242"/>
      <c r="AE719" s="242"/>
      <c r="AF719" s="242"/>
      <c r="AG719" s="242"/>
    </row>
    <row r="720" spans="1:33" ht="12" customHeight="1">
      <c r="A720" s="242"/>
      <c r="B720" s="242"/>
      <c r="C720" s="242"/>
      <c r="D720" s="242"/>
      <c r="E720" s="242"/>
      <c r="F720" s="242"/>
      <c r="G720" s="447"/>
      <c r="H720" s="242"/>
      <c r="I720" s="447"/>
      <c r="J720" s="242"/>
      <c r="K720" s="242"/>
      <c r="L720" s="242"/>
      <c r="M720" s="242"/>
      <c r="N720" s="242"/>
      <c r="O720" s="242"/>
      <c r="S720" s="242"/>
      <c r="T720" s="242"/>
      <c r="U720" s="242"/>
      <c r="V720" s="242"/>
      <c r="W720" s="242"/>
      <c r="X720" s="242"/>
      <c r="Y720" s="242"/>
      <c r="Z720" s="242"/>
      <c r="AA720" s="242"/>
      <c r="AB720" s="242"/>
      <c r="AC720" s="242"/>
      <c r="AD720" s="242"/>
      <c r="AE720" s="242"/>
      <c r="AF720" s="242"/>
      <c r="AG720" s="242"/>
    </row>
    <row r="721" spans="1:33" ht="12" customHeight="1">
      <c r="A721" s="242"/>
      <c r="B721" s="242"/>
      <c r="C721" s="242"/>
      <c r="D721" s="242"/>
      <c r="E721" s="242"/>
      <c r="F721" s="242"/>
      <c r="G721" s="447"/>
      <c r="H721" s="242"/>
      <c r="I721" s="447"/>
      <c r="J721" s="242"/>
      <c r="K721" s="242"/>
      <c r="L721" s="242"/>
      <c r="M721" s="242"/>
      <c r="N721" s="242"/>
      <c r="O721" s="242"/>
      <c r="S721" s="242"/>
      <c r="T721" s="242"/>
      <c r="U721" s="242"/>
      <c r="V721" s="242"/>
      <c r="W721" s="242"/>
      <c r="X721" s="242"/>
      <c r="Y721" s="242"/>
      <c r="Z721" s="242"/>
      <c r="AA721" s="242"/>
      <c r="AB721" s="242"/>
      <c r="AC721" s="242"/>
      <c r="AD721" s="242"/>
      <c r="AE721" s="242"/>
      <c r="AF721" s="242"/>
      <c r="AG721" s="242"/>
    </row>
    <row r="722" spans="1:33" ht="12" customHeight="1">
      <c r="A722" s="242"/>
      <c r="B722" s="242"/>
      <c r="C722" s="242"/>
      <c r="D722" s="242"/>
      <c r="E722" s="242"/>
      <c r="F722" s="242"/>
      <c r="G722" s="447"/>
      <c r="H722" s="242"/>
      <c r="I722" s="447"/>
      <c r="J722" s="242"/>
      <c r="K722" s="242"/>
      <c r="L722" s="242"/>
      <c r="M722" s="242"/>
      <c r="N722" s="242"/>
      <c r="O722" s="242"/>
      <c r="S722" s="242"/>
      <c r="T722" s="242"/>
      <c r="U722" s="242"/>
      <c r="V722" s="242"/>
      <c r="W722" s="242"/>
      <c r="X722" s="242"/>
      <c r="Y722" s="242"/>
      <c r="Z722" s="242"/>
      <c r="AA722" s="242"/>
      <c r="AB722" s="242"/>
      <c r="AC722" s="242"/>
      <c r="AD722" s="242"/>
      <c r="AE722" s="242"/>
      <c r="AF722" s="242"/>
      <c r="AG722" s="242"/>
    </row>
    <row r="723" spans="1:33" ht="12" customHeight="1">
      <c r="A723" s="242"/>
      <c r="B723" s="242"/>
      <c r="C723" s="242"/>
      <c r="D723" s="242"/>
      <c r="E723" s="242"/>
      <c r="F723" s="242"/>
      <c r="G723" s="447"/>
      <c r="H723" s="242"/>
      <c r="I723" s="447"/>
      <c r="J723" s="242"/>
      <c r="K723" s="242"/>
      <c r="L723" s="242"/>
      <c r="M723" s="242"/>
      <c r="N723" s="242"/>
      <c r="O723" s="242"/>
      <c r="S723" s="242"/>
      <c r="T723" s="242"/>
      <c r="U723" s="242"/>
      <c r="V723" s="242"/>
      <c r="W723" s="242"/>
      <c r="X723" s="242"/>
      <c r="Y723" s="242"/>
      <c r="Z723" s="242"/>
      <c r="AA723" s="242"/>
      <c r="AB723" s="242"/>
      <c r="AC723" s="242"/>
      <c r="AD723" s="242"/>
      <c r="AE723" s="242"/>
      <c r="AF723" s="242"/>
      <c r="AG723" s="242"/>
    </row>
    <row r="724" spans="1:33" ht="12" customHeight="1">
      <c r="A724" s="242"/>
      <c r="B724" s="242"/>
      <c r="C724" s="242"/>
      <c r="D724" s="242"/>
      <c r="E724" s="242"/>
      <c r="F724" s="242"/>
      <c r="G724" s="447"/>
      <c r="H724" s="242"/>
      <c r="I724" s="447"/>
      <c r="J724" s="242"/>
      <c r="K724" s="242"/>
      <c r="L724" s="242"/>
      <c r="M724" s="242"/>
      <c r="N724" s="242"/>
      <c r="O724" s="242"/>
      <c r="S724" s="242"/>
      <c r="T724" s="242"/>
      <c r="U724" s="242"/>
      <c r="V724" s="242"/>
      <c r="W724" s="242"/>
      <c r="X724" s="242"/>
      <c r="Y724" s="242"/>
      <c r="Z724" s="242"/>
      <c r="AA724" s="242"/>
      <c r="AB724" s="242"/>
      <c r="AC724" s="242"/>
      <c r="AD724" s="242"/>
      <c r="AE724" s="242"/>
      <c r="AF724" s="242"/>
      <c r="AG724" s="242"/>
    </row>
    <row r="725" spans="1:33" ht="12" customHeight="1">
      <c r="A725" s="242"/>
      <c r="B725" s="242"/>
      <c r="C725" s="242"/>
      <c r="D725" s="242"/>
      <c r="E725" s="242"/>
      <c r="F725" s="242"/>
      <c r="G725" s="447"/>
      <c r="H725" s="242"/>
      <c r="I725" s="447"/>
      <c r="J725" s="242"/>
      <c r="K725" s="242"/>
      <c r="L725" s="242"/>
      <c r="M725" s="242"/>
      <c r="N725" s="242"/>
      <c r="O725" s="242"/>
      <c r="S725" s="242"/>
      <c r="T725" s="242"/>
      <c r="U725" s="242"/>
      <c r="V725" s="242"/>
      <c r="W725" s="242"/>
      <c r="X725" s="242"/>
      <c r="Y725" s="242"/>
      <c r="Z725" s="242"/>
      <c r="AA725" s="242"/>
      <c r="AB725" s="242"/>
      <c r="AC725" s="242"/>
      <c r="AD725" s="242"/>
      <c r="AE725" s="242"/>
      <c r="AF725" s="242"/>
      <c r="AG725" s="242"/>
    </row>
    <row r="726" spans="1:33" ht="12" customHeight="1">
      <c r="A726" s="242"/>
      <c r="B726" s="242"/>
      <c r="C726" s="242"/>
      <c r="D726" s="242"/>
      <c r="E726" s="242"/>
      <c r="F726" s="242"/>
      <c r="G726" s="447"/>
      <c r="H726" s="242"/>
      <c r="I726" s="447"/>
      <c r="J726" s="242"/>
      <c r="K726" s="242"/>
      <c r="L726" s="242"/>
      <c r="M726" s="242"/>
      <c r="N726" s="242"/>
      <c r="O726" s="242"/>
      <c r="S726" s="242"/>
      <c r="T726" s="242"/>
      <c r="U726" s="242"/>
      <c r="V726" s="242"/>
      <c r="W726" s="242"/>
      <c r="X726" s="242"/>
      <c r="Y726" s="242"/>
      <c r="Z726" s="242"/>
      <c r="AA726" s="242"/>
      <c r="AB726" s="242"/>
      <c r="AC726" s="242"/>
      <c r="AD726" s="242"/>
      <c r="AE726" s="242"/>
      <c r="AF726" s="242"/>
      <c r="AG726" s="242"/>
    </row>
    <row r="727" spans="1:33" ht="12" customHeight="1">
      <c r="A727" s="242"/>
      <c r="B727" s="242"/>
      <c r="C727" s="242"/>
      <c r="D727" s="242"/>
      <c r="E727" s="242"/>
      <c r="F727" s="242"/>
      <c r="G727" s="447"/>
      <c r="H727" s="242"/>
      <c r="I727" s="447"/>
      <c r="J727" s="242"/>
      <c r="K727" s="242"/>
      <c r="L727" s="242"/>
      <c r="M727" s="242"/>
      <c r="N727" s="242"/>
      <c r="O727" s="242"/>
      <c r="S727" s="242"/>
      <c r="T727" s="242"/>
      <c r="U727" s="242"/>
      <c r="V727" s="242"/>
      <c r="W727" s="242"/>
      <c r="X727" s="242"/>
      <c r="Y727" s="242"/>
      <c r="Z727" s="242"/>
      <c r="AA727" s="242"/>
      <c r="AB727" s="242"/>
      <c r="AC727" s="242"/>
      <c r="AD727" s="242"/>
      <c r="AE727" s="242"/>
      <c r="AF727" s="242"/>
      <c r="AG727" s="242"/>
    </row>
    <row r="728" spans="1:33" ht="12" customHeight="1">
      <c r="A728" s="242"/>
      <c r="B728" s="242"/>
      <c r="C728" s="242"/>
      <c r="D728" s="242"/>
      <c r="E728" s="242"/>
      <c r="F728" s="242"/>
      <c r="G728" s="447"/>
      <c r="H728" s="242"/>
      <c r="I728" s="447"/>
      <c r="J728" s="242"/>
      <c r="K728" s="242"/>
      <c r="L728" s="242"/>
      <c r="M728" s="242"/>
      <c r="N728" s="242"/>
      <c r="O728" s="242"/>
      <c r="S728" s="242"/>
      <c r="T728" s="242"/>
      <c r="U728" s="242"/>
      <c r="V728" s="242"/>
      <c r="W728" s="242"/>
      <c r="X728" s="242"/>
      <c r="Y728" s="242"/>
      <c r="Z728" s="242"/>
      <c r="AA728" s="242"/>
      <c r="AB728" s="242"/>
      <c r="AC728" s="242"/>
      <c r="AD728" s="242"/>
      <c r="AE728" s="242"/>
      <c r="AF728" s="242"/>
      <c r="AG728" s="242"/>
    </row>
    <row r="729" spans="1:33" ht="12" customHeight="1">
      <c r="A729" s="242"/>
      <c r="B729" s="242"/>
      <c r="C729" s="242"/>
      <c r="D729" s="242"/>
      <c r="E729" s="242"/>
      <c r="F729" s="242"/>
      <c r="G729" s="447"/>
      <c r="H729" s="242"/>
      <c r="I729" s="447"/>
      <c r="J729" s="242"/>
      <c r="K729" s="242"/>
      <c r="L729" s="242"/>
      <c r="M729" s="242"/>
      <c r="N729" s="242"/>
      <c r="O729" s="242"/>
      <c r="S729" s="242"/>
      <c r="T729" s="242"/>
      <c r="U729" s="242"/>
      <c r="V729" s="242"/>
      <c r="W729" s="242"/>
      <c r="X729" s="242"/>
      <c r="Y729" s="242"/>
      <c r="Z729" s="242"/>
      <c r="AA729" s="242"/>
      <c r="AB729" s="242"/>
      <c r="AC729" s="242"/>
      <c r="AD729" s="242"/>
      <c r="AE729" s="242"/>
      <c r="AF729" s="242"/>
      <c r="AG729" s="242"/>
    </row>
    <row r="730" spans="1:33" ht="12" customHeight="1">
      <c r="A730" s="242"/>
      <c r="B730" s="242"/>
      <c r="C730" s="242"/>
      <c r="D730" s="242"/>
      <c r="E730" s="242"/>
      <c r="F730" s="242"/>
      <c r="G730" s="447"/>
      <c r="H730" s="242"/>
      <c r="I730" s="447"/>
      <c r="J730" s="242"/>
      <c r="K730" s="242"/>
      <c r="L730" s="242"/>
      <c r="M730" s="242"/>
      <c r="N730" s="242"/>
      <c r="O730" s="242"/>
      <c r="S730" s="242"/>
      <c r="T730" s="242"/>
      <c r="U730" s="242"/>
      <c r="V730" s="242"/>
      <c r="W730" s="242"/>
      <c r="X730" s="242"/>
      <c r="Y730" s="242"/>
      <c r="Z730" s="242"/>
      <c r="AA730" s="242"/>
      <c r="AB730" s="242"/>
      <c r="AC730" s="242"/>
      <c r="AD730" s="242"/>
      <c r="AE730" s="242"/>
      <c r="AF730" s="242"/>
      <c r="AG730" s="242"/>
    </row>
    <row r="731" spans="1:33" ht="12" customHeight="1">
      <c r="A731" s="242"/>
      <c r="B731" s="242"/>
      <c r="C731" s="242"/>
      <c r="D731" s="242"/>
      <c r="E731" s="242"/>
      <c r="F731" s="242"/>
      <c r="G731" s="447"/>
      <c r="H731" s="242"/>
      <c r="I731" s="447"/>
      <c r="J731" s="242"/>
      <c r="K731" s="242"/>
      <c r="L731" s="242"/>
      <c r="M731" s="242"/>
      <c r="N731" s="242"/>
      <c r="O731" s="242"/>
      <c r="S731" s="242"/>
      <c r="T731" s="242"/>
      <c r="U731" s="242"/>
      <c r="V731" s="242"/>
      <c r="W731" s="242"/>
      <c r="X731" s="242"/>
      <c r="Y731" s="242"/>
      <c r="Z731" s="242"/>
      <c r="AA731" s="242"/>
      <c r="AB731" s="242"/>
      <c r="AC731" s="242"/>
      <c r="AD731" s="242"/>
      <c r="AE731" s="242"/>
      <c r="AF731" s="242"/>
      <c r="AG731" s="242"/>
    </row>
    <row r="732" spans="1:33" ht="12" customHeight="1">
      <c r="A732" s="242"/>
      <c r="B732" s="242"/>
      <c r="C732" s="242"/>
      <c r="D732" s="242"/>
      <c r="E732" s="242"/>
      <c r="F732" s="242"/>
      <c r="G732" s="447"/>
      <c r="H732" s="242"/>
      <c r="I732" s="447"/>
      <c r="J732" s="242"/>
      <c r="K732" s="242"/>
      <c r="L732" s="242"/>
      <c r="M732" s="242"/>
      <c r="N732" s="242"/>
      <c r="O732" s="242"/>
      <c r="S732" s="242"/>
      <c r="T732" s="242"/>
      <c r="U732" s="242"/>
      <c r="V732" s="242"/>
      <c r="W732" s="242"/>
      <c r="X732" s="242"/>
      <c r="Y732" s="242"/>
      <c r="Z732" s="242"/>
      <c r="AA732" s="242"/>
      <c r="AB732" s="242"/>
      <c r="AC732" s="242"/>
      <c r="AD732" s="242"/>
      <c r="AE732" s="242"/>
      <c r="AF732" s="242"/>
      <c r="AG732" s="242"/>
    </row>
    <row r="733" spans="1:33" ht="12" customHeight="1">
      <c r="A733" s="242"/>
      <c r="B733" s="242"/>
      <c r="C733" s="242"/>
      <c r="D733" s="242"/>
      <c r="E733" s="242"/>
      <c r="F733" s="242"/>
      <c r="G733" s="447"/>
      <c r="H733" s="242"/>
      <c r="I733" s="447"/>
      <c r="J733" s="242"/>
      <c r="K733" s="242"/>
      <c r="L733" s="242"/>
      <c r="M733" s="242"/>
      <c r="N733" s="242"/>
      <c r="O733" s="242"/>
      <c r="S733" s="242"/>
      <c r="T733" s="242"/>
      <c r="U733" s="242"/>
      <c r="V733" s="242"/>
      <c r="W733" s="242"/>
      <c r="X733" s="242"/>
      <c r="Y733" s="242"/>
      <c r="Z733" s="242"/>
      <c r="AA733" s="242"/>
      <c r="AB733" s="242"/>
      <c r="AC733" s="242"/>
      <c r="AD733" s="242"/>
      <c r="AE733" s="242"/>
      <c r="AF733" s="242"/>
      <c r="AG733" s="242"/>
    </row>
    <row r="734" spans="1:33" ht="12" customHeight="1">
      <c r="A734" s="242"/>
      <c r="B734" s="242"/>
      <c r="C734" s="242"/>
      <c r="D734" s="242"/>
      <c r="E734" s="242"/>
      <c r="F734" s="242"/>
      <c r="G734" s="447"/>
      <c r="H734" s="242"/>
      <c r="I734" s="447"/>
      <c r="J734" s="242"/>
      <c r="K734" s="242"/>
      <c r="L734" s="242"/>
      <c r="M734" s="242"/>
      <c r="N734" s="242"/>
      <c r="O734" s="242"/>
      <c r="S734" s="242"/>
      <c r="T734" s="242"/>
      <c r="U734" s="242"/>
      <c r="V734" s="242"/>
      <c r="W734" s="242"/>
      <c r="X734" s="242"/>
      <c r="Y734" s="242"/>
      <c r="Z734" s="242"/>
      <c r="AA734" s="242"/>
      <c r="AB734" s="242"/>
      <c r="AC734" s="242"/>
      <c r="AD734" s="242"/>
      <c r="AE734" s="242"/>
      <c r="AF734" s="242"/>
      <c r="AG734" s="242"/>
    </row>
    <row r="735" spans="1:33" ht="12" customHeight="1">
      <c r="A735" s="242"/>
      <c r="B735" s="242"/>
      <c r="C735" s="242"/>
      <c r="D735" s="242"/>
      <c r="E735" s="242"/>
      <c r="F735" s="242"/>
      <c r="G735" s="447"/>
      <c r="H735" s="242"/>
      <c r="I735" s="447"/>
      <c r="J735" s="242"/>
      <c r="K735" s="242"/>
      <c r="L735" s="242"/>
      <c r="M735" s="242"/>
      <c r="N735" s="242"/>
      <c r="O735" s="242"/>
      <c r="S735" s="242"/>
      <c r="T735" s="242"/>
      <c r="U735" s="242"/>
      <c r="V735" s="242"/>
      <c r="W735" s="242"/>
      <c r="X735" s="242"/>
      <c r="Y735" s="242"/>
      <c r="Z735" s="242"/>
      <c r="AA735" s="242"/>
      <c r="AB735" s="242"/>
      <c r="AC735" s="242"/>
      <c r="AD735" s="242"/>
      <c r="AE735" s="242"/>
      <c r="AF735" s="242"/>
      <c r="AG735" s="242"/>
    </row>
    <row r="736" spans="1:33" ht="12" customHeight="1">
      <c r="A736" s="242"/>
      <c r="B736" s="242"/>
      <c r="C736" s="242"/>
      <c r="D736" s="242"/>
      <c r="E736" s="242"/>
      <c r="F736" s="242"/>
      <c r="G736" s="447"/>
      <c r="H736" s="242"/>
      <c r="I736" s="447"/>
      <c r="J736" s="242"/>
      <c r="K736" s="242"/>
      <c r="L736" s="242"/>
      <c r="M736" s="242"/>
      <c r="N736" s="242"/>
      <c r="O736" s="242"/>
      <c r="S736" s="242"/>
      <c r="T736" s="242"/>
      <c r="U736" s="242"/>
      <c r="V736" s="242"/>
      <c r="W736" s="242"/>
      <c r="X736" s="242"/>
      <c r="Y736" s="242"/>
      <c r="Z736" s="242"/>
      <c r="AA736" s="242"/>
      <c r="AB736" s="242"/>
      <c r="AC736" s="242"/>
      <c r="AD736" s="242"/>
      <c r="AE736" s="242"/>
      <c r="AF736" s="242"/>
      <c r="AG736" s="242"/>
    </row>
    <row r="737" spans="1:33" ht="12" customHeight="1">
      <c r="A737" s="242"/>
      <c r="B737" s="242"/>
      <c r="C737" s="242"/>
      <c r="D737" s="242"/>
      <c r="E737" s="242"/>
      <c r="F737" s="242"/>
      <c r="G737" s="447"/>
      <c r="H737" s="242"/>
      <c r="I737" s="447"/>
      <c r="J737" s="242"/>
      <c r="K737" s="242"/>
      <c r="L737" s="242"/>
      <c r="M737" s="242"/>
      <c r="N737" s="242"/>
      <c r="O737" s="242"/>
      <c r="S737" s="242"/>
      <c r="T737" s="242"/>
      <c r="U737" s="242"/>
      <c r="V737" s="242"/>
      <c r="W737" s="242"/>
      <c r="X737" s="242"/>
      <c r="Y737" s="242"/>
      <c r="Z737" s="242"/>
      <c r="AA737" s="242"/>
      <c r="AB737" s="242"/>
      <c r="AC737" s="242"/>
      <c r="AD737" s="242"/>
      <c r="AE737" s="242"/>
      <c r="AF737" s="242"/>
      <c r="AG737" s="242"/>
    </row>
    <row r="738" spans="1:33" ht="12" customHeight="1">
      <c r="A738" s="242"/>
      <c r="B738" s="242"/>
      <c r="C738" s="242"/>
      <c r="D738" s="242"/>
      <c r="E738" s="242"/>
      <c r="F738" s="242"/>
      <c r="G738" s="447"/>
      <c r="H738" s="242"/>
      <c r="I738" s="447"/>
      <c r="J738" s="242"/>
      <c r="K738" s="242"/>
      <c r="L738" s="242"/>
      <c r="M738" s="242"/>
      <c r="N738" s="242"/>
      <c r="O738" s="242"/>
      <c r="S738" s="242"/>
      <c r="T738" s="242"/>
      <c r="U738" s="242"/>
      <c r="V738" s="242"/>
      <c r="W738" s="242"/>
      <c r="X738" s="242"/>
      <c r="Y738" s="242"/>
      <c r="Z738" s="242"/>
      <c r="AA738" s="242"/>
      <c r="AB738" s="242"/>
      <c r="AC738" s="242"/>
      <c r="AD738" s="242"/>
      <c r="AE738" s="242"/>
      <c r="AF738" s="242"/>
      <c r="AG738" s="242"/>
    </row>
    <row r="739" spans="1:33" ht="12" customHeight="1">
      <c r="A739" s="242"/>
      <c r="B739" s="242"/>
      <c r="C739" s="242"/>
      <c r="D739" s="242"/>
      <c r="E739" s="242"/>
      <c r="F739" s="242"/>
      <c r="G739" s="447"/>
      <c r="H739" s="242"/>
      <c r="I739" s="447"/>
      <c r="J739" s="242"/>
      <c r="K739" s="242"/>
      <c r="L739" s="242"/>
      <c r="M739" s="242"/>
      <c r="N739" s="242"/>
      <c r="O739" s="242"/>
      <c r="S739" s="242"/>
      <c r="T739" s="242"/>
      <c r="U739" s="242"/>
      <c r="V739" s="242"/>
      <c r="W739" s="242"/>
      <c r="X739" s="242"/>
      <c r="Y739" s="242"/>
      <c r="Z739" s="242"/>
      <c r="AA739" s="242"/>
      <c r="AB739" s="242"/>
      <c r="AC739" s="242"/>
      <c r="AD739" s="242"/>
      <c r="AE739" s="242"/>
      <c r="AF739" s="242"/>
      <c r="AG739" s="242"/>
    </row>
    <row r="740" spans="1:33" ht="12" customHeight="1">
      <c r="A740" s="242"/>
      <c r="B740" s="242"/>
      <c r="C740" s="242"/>
      <c r="D740" s="242"/>
      <c r="E740" s="242"/>
      <c r="F740" s="242"/>
      <c r="G740" s="447"/>
      <c r="H740" s="242"/>
      <c r="I740" s="447"/>
      <c r="J740" s="242"/>
      <c r="K740" s="242"/>
      <c r="L740" s="242"/>
      <c r="M740" s="242"/>
      <c r="N740" s="242"/>
      <c r="O740" s="242"/>
      <c r="S740" s="242"/>
      <c r="T740" s="242"/>
      <c r="U740" s="242"/>
      <c r="V740" s="242"/>
      <c r="W740" s="242"/>
      <c r="X740" s="242"/>
      <c r="Y740" s="242"/>
      <c r="Z740" s="242"/>
      <c r="AA740" s="242"/>
      <c r="AB740" s="242"/>
      <c r="AC740" s="242"/>
      <c r="AD740" s="242"/>
      <c r="AE740" s="242"/>
      <c r="AF740" s="242"/>
      <c r="AG740" s="242"/>
    </row>
    <row r="741" spans="1:33" ht="12" customHeight="1">
      <c r="A741" s="242"/>
      <c r="B741" s="242"/>
      <c r="C741" s="242"/>
      <c r="D741" s="242"/>
      <c r="E741" s="242"/>
      <c r="F741" s="242"/>
      <c r="G741" s="447"/>
      <c r="H741" s="242"/>
      <c r="I741" s="447"/>
      <c r="J741" s="242"/>
      <c r="K741" s="242"/>
      <c r="L741" s="242"/>
      <c r="M741" s="242"/>
      <c r="N741" s="242"/>
      <c r="O741" s="242"/>
      <c r="S741" s="242"/>
      <c r="T741" s="242"/>
      <c r="U741" s="242"/>
      <c r="V741" s="242"/>
      <c r="W741" s="242"/>
      <c r="X741" s="242"/>
      <c r="Y741" s="242"/>
      <c r="Z741" s="242"/>
      <c r="AA741" s="242"/>
      <c r="AB741" s="242"/>
      <c r="AC741" s="242"/>
      <c r="AD741" s="242"/>
      <c r="AE741" s="242"/>
      <c r="AF741" s="242"/>
      <c r="AG741" s="242"/>
    </row>
    <row r="742" spans="1:33" ht="12" customHeight="1">
      <c r="A742" s="242"/>
      <c r="B742" s="242"/>
      <c r="C742" s="242"/>
      <c r="D742" s="242"/>
      <c r="E742" s="242"/>
      <c r="F742" s="242"/>
      <c r="G742" s="447"/>
      <c r="H742" s="242"/>
      <c r="I742" s="447"/>
      <c r="J742" s="242"/>
      <c r="K742" s="242"/>
      <c r="L742" s="242"/>
      <c r="M742" s="242"/>
      <c r="N742" s="242"/>
      <c r="O742" s="242"/>
      <c r="S742" s="242"/>
      <c r="T742" s="242"/>
      <c r="U742" s="242"/>
      <c r="V742" s="242"/>
      <c r="W742" s="242"/>
      <c r="X742" s="242"/>
      <c r="Y742" s="242"/>
      <c r="Z742" s="242"/>
      <c r="AA742" s="242"/>
      <c r="AB742" s="242"/>
      <c r="AC742" s="242"/>
      <c r="AD742" s="242"/>
      <c r="AE742" s="242"/>
      <c r="AF742" s="242"/>
      <c r="AG742" s="242"/>
    </row>
    <row r="743" spans="1:33" ht="12" customHeight="1">
      <c r="A743" s="242"/>
      <c r="B743" s="242"/>
      <c r="C743" s="242"/>
      <c r="D743" s="242"/>
      <c r="E743" s="242"/>
      <c r="F743" s="242"/>
      <c r="G743" s="447"/>
      <c r="H743" s="242"/>
      <c r="I743" s="447"/>
      <c r="J743" s="242"/>
      <c r="K743" s="242"/>
      <c r="L743" s="242"/>
      <c r="M743" s="242"/>
      <c r="N743" s="242"/>
      <c r="O743" s="242"/>
      <c r="S743" s="242"/>
      <c r="T743" s="242"/>
      <c r="U743" s="242"/>
      <c r="V743" s="242"/>
      <c r="W743" s="242"/>
      <c r="X743" s="242"/>
      <c r="Y743" s="242"/>
      <c r="Z743" s="242"/>
      <c r="AA743" s="242"/>
      <c r="AB743" s="242"/>
      <c r="AC743" s="242"/>
      <c r="AD743" s="242"/>
      <c r="AE743" s="242"/>
      <c r="AF743" s="242"/>
      <c r="AG743" s="242"/>
    </row>
    <row r="744" spans="1:33" ht="12" customHeight="1">
      <c r="A744" s="242"/>
      <c r="B744" s="242"/>
      <c r="C744" s="242"/>
      <c r="D744" s="242"/>
      <c r="E744" s="242"/>
      <c r="F744" s="242"/>
      <c r="G744" s="447"/>
      <c r="H744" s="242"/>
      <c r="I744" s="447"/>
      <c r="J744" s="242"/>
      <c r="K744" s="242"/>
      <c r="L744" s="242"/>
      <c r="M744" s="242"/>
      <c r="N744" s="242"/>
      <c r="O744" s="242"/>
      <c r="S744" s="242"/>
      <c r="T744" s="242"/>
      <c r="U744" s="242"/>
      <c r="V744" s="242"/>
      <c r="W744" s="242"/>
      <c r="X744" s="242"/>
      <c r="Y744" s="242"/>
      <c r="Z744" s="242"/>
      <c r="AA744" s="242"/>
      <c r="AB744" s="242"/>
      <c r="AC744" s="242"/>
      <c r="AD744" s="242"/>
      <c r="AE744" s="242"/>
      <c r="AF744" s="242"/>
      <c r="AG744" s="242"/>
    </row>
    <row r="745" spans="1:33" ht="12" customHeight="1">
      <c r="A745" s="242"/>
      <c r="B745" s="242"/>
      <c r="C745" s="242"/>
      <c r="D745" s="242"/>
      <c r="E745" s="242"/>
      <c r="F745" s="242"/>
      <c r="G745" s="447"/>
      <c r="H745" s="242"/>
      <c r="I745" s="447"/>
      <c r="J745" s="242"/>
      <c r="K745" s="242"/>
      <c r="L745" s="242"/>
      <c r="M745" s="242"/>
      <c r="N745" s="242"/>
      <c r="O745" s="242"/>
      <c r="S745" s="242"/>
      <c r="T745" s="242"/>
      <c r="U745" s="242"/>
      <c r="V745" s="242"/>
      <c r="W745" s="242"/>
      <c r="X745" s="242"/>
      <c r="Y745" s="242"/>
      <c r="Z745" s="242"/>
      <c r="AA745" s="242"/>
      <c r="AB745" s="242"/>
      <c r="AC745" s="242"/>
      <c r="AD745" s="242"/>
      <c r="AE745" s="242"/>
      <c r="AF745" s="242"/>
      <c r="AG745" s="242"/>
    </row>
    <row r="746" spans="1:33" ht="12" customHeight="1">
      <c r="A746" s="242"/>
      <c r="B746" s="242"/>
      <c r="C746" s="242"/>
      <c r="D746" s="242"/>
      <c r="E746" s="242"/>
      <c r="F746" s="242"/>
      <c r="G746" s="447"/>
      <c r="H746" s="242"/>
      <c r="I746" s="447"/>
      <c r="J746" s="242"/>
      <c r="K746" s="242"/>
      <c r="L746" s="242"/>
      <c r="M746" s="242"/>
      <c r="N746" s="242"/>
      <c r="O746" s="242"/>
      <c r="S746" s="242"/>
      <c r="T746" s="242"/>
      <c r="U746" s="242"/>
      <c r="V746" s="242"/>
      <c r="W746" s="242"/>
      <c r="X746" s="242"/>
      <c r="Y746" s="242"/>
      <c r="Z746" s="242"/>
      <c r="AA746" s="242"/>
      <c r="AB746" s="242"/>
      <c r="AC746" s="242"/>
      <c r="AD746" s="242"/>
      <c r="AE746" s="242"/>
      <c r="AF746" s="242"/>
      <c r="AG746" s="242"/>
    </row>
    <row r="747" spans="1:33" ht="12" customHeight="1">
      <c r="A747" s="242"/>
      <c r="B747" s="242"/>
      <c r="C747" s="242"/>
      <c r="D747" s="242"/>
      <c r="E747" s="242"/>
      <c r="F747" s="242"/>
      <c r="G747" s="447"/>
      <c r="H747" s="242"/>
      <c r="I747" s="447"/>
      <c r="J747" s="242"/>
      <c r="K747" s="242"/>
      <c r="L747" s="242"/>
      <c r="M747" s="242"/>
      <c r="N747" s="242"/>
      <c r="O747" s="242"/>
      <c r="S747" s="242"/>
      <c r="T747" s="242"/>
      <c r="U747" s="242"/>
      <c r="V747" s="242"/>
      <c r="W747" s="242"/>
      <c r="X747" s="242"/>
      <c r="Y747" s="242"/>
      <c r="Z747" s="242"/>
      <c r="AA747" s="242"/>
      <c r="AB747" s="242"/>
      <c r="AC747" s="242"/>
      <c r="AD747" s="242"/>
      <c r="AE747" s="242"/>
      <c r="AF747" s="242"/>
      <c r="AG747" s="242"/>
    </row>
    <row r="748" spans="1:33" ht="12" customHeight="1">
      <c r="A748" s="242"/>
      <c r="B748" s="242"/>
      <c r="C748" s="242"/>
      <c r="D748" s="242"/>
      <c r="E748" s="242"/>
      <c r="F748" s="242"/>
      <c r="G748" s="447"/>
      <c r="H748" s="242"/>
      <c r="I748" s="447"/>
      <c r="J748" s="242"/>
      <c r="K748" s="242"/>
      <c r="L748" s="242"/>
      <c r="M748" s="242"/>
      <c r="N748" s="242"/>
      <c r="O748" s="242"/>
      <c r="S748" s="242"/>
      <c r="T748" s="242"/>
      <c r="U748" s="242"/>
      <c r="V748" s="242"/>
      <c r="W748" s="242"/>
      <c r="X748" s="242"/>
      <c r="Y748" s="242"/>
      <c r="Z748" s="242"/>
      <c r="AA748" s="242"/>
      <c r="AB748" s="242"/>
      <c r="AC748" s="242"/>
      <c r="AD748" s="242"/>
      <c r="AE748" s="242"/>
      <c r="AF748" s="242"/>
      <c r="AG748" s="242"/>
    </row>
    <row r="749" spans="1:33" ht="12" customHeight="1">
      <c r="A749" s="242"/>
      <c r="B749" s="242"/>
      <c r="C749" s="242"/>
      <c r="D749" s="242"/>
      <c r="E749" s="242"/>
      <c r="F749" s="242"/>
      <c r="G749" s="447"/>
      <c r="H749" s="242"/>
      <c r="I749" s="447"/>
      <c r="J749" s="242"/>
      <c r="K749" s="242"/>
      <c r="L749" s="242"/>
      <c r="M749" s="242"/>
      <c r="N749" s="242"/>
      <c r="O749" s="242"/>
      <c r="S749" s="242"/>
      <c r="T749" s="242"/>
      <c r="U749" s="242"/>
      <c r="V749" s="242"/>
      <c r="W749" s="242"/>
      <c r="X749" s="242"/>
      <c r="Y749" s="242"/>
      <c r="Z749" s="242"/>
      <c r="AA749" s="242"/>
      <c r="AB749" s="242"/>
      <c r="AC749" s="242"/>
      <c r="AD749" s="242"/>
      <c r="AE749" s="242"/>
      <c r="AF749" s="242"/>
      <c r="AG749" s="242"/>
    </row>
    <row r="750" spans="1:33" ht="12" customHeight="1">
      <c r="A750" s="242"/>
      <c r="B750" s="242"/>
      <c r="C750" s="242"/>
      <c r="D750" s="242"/>
      <c r="E750" s="242"/>
      <c r="F750" s="242"/>
      <c r="G750" s="447"/>
      <c r="H750" s="242"/>
      <c r="I750" s="447"/>
      <c r="J750" s="242"/>
      <c r="K750" s="242"/>
      <c r="L750" s="242"/>
      <c r="M750" s="242"/>
      <c r="N750" s="242"/>
      <c r="O750" s="242"/>
      <c r="S750" s="242"/>
      <c r="T750" s="242"/>
      <c r="U750" s="242"/>
      <c r="V750" s="242"/>
      <c r="W750" s="242"/>
      <c r="X750" s="242"/>
      <c r="Y750" s="242"/>
      <c r="Z750" s="242"/>
      <c r="AA750" s="242"/>
      <c r="AB750" s="242"/>
      <c r="AC750" s="242"/>
      <c r="AD750" s="242"/>
      <c r="AE750" s="242"/>
      <c r="AF750" s="242"/>
      <c r="AG750" s="242"/>
    </row>
    <row r="751" spans="1:33" ht="12" customHeight="1">
      <c r="A751" s="242"/>
      <c r="B751" s="242"/>
      <c r="C751" s="242"/>
      <c r="D751" s="242"/>
      <c r="E751" s="242"/>
      <c r="F751" s="242"/>
      <c r="G751" s="447"/>
      <c r="H751" s="242"/>
      <c r="I751" s="447"/>
      <c r="J751" s="242"/>
      <c r="K751" s="242"/>
      <c r="L751" s="242"/>
      <c r="M751" s="242"/>
      <c r="N751" s="242"/>
      <c r="O751" s="242"/>
      <c r="S751" s="242"/>
      <c r="T751" s="242"/>
      <c r="U751" s="242"/>
      <c r="V751" s="242"/>
      <c r="W751" s="242"/>
      <c r="X751" s="242"/>
      <c r="Y751" s="242"/>
      <c r="Z751" s="242"/>
      <c r="AA751" s="242"/>
      <c r="AB751" s="242"/>
      <c r="AC751" s="242"/>
      <c r="AD751" s="242"/>
      <c r="AE751" s="242"/>
      <c r="AF751" s="242"/>
      <c r="AG751" s="242"/>
    </row>
    <row r="752" spans="1:33" ht="12" customHeight="1">
      <c r="A752" s="242"/>
      <c r="B752" s="242"/>
      <c r="C752" s="242"/>
      <c r="D752" s="242"/>
      <c r="E752" s="242"/>
      <c r="F752" s="242"/>
      <c r="G752" s="447"/>
      <c r="H752" s="242"/>
      <c r="I752" s="447"/>
      <c r="J752" s="242"/>
      <c r="K752" s="242"/>
      <c r="L752" s="242"/>
      <c r="M752" s="242"/>
      <c r="N752" s="242"/>
      <c r="O752" s="242"/>
      <c r="S752" s="242"/>
      <c r="T752" s="242"/>
      <c r="U752" s="242"/>
      <c r="V752" s="242"/>
      <c r="W752" s="242"/>
      <c r="X752" s="242"/>
      <c r="Y752" s="242"/>
      <c r="Z752" s="242"/>
      <c r="AA752" s="242"/>
      <c r="AB752" s="242"/>
      <c r="AC752" s="242"/>
      <c r="AD752" s="242"/>
      <c r="AE752" s="242"/>
      <c r="AF752" s="242"/>
      <c r="AG752" s="242"/>
    </row>
    <row r="753" spans="1:33" ht="12" customHeight="1">
      <c r="A753" s="242"/>
      <c r="B753" s="242"/>
      <c r="C753" s="242"/>
      <c r="D753" s="242"/>
      <c r="E753" s="242"/>
      <c r="F753" s="242"/>
      <c r="G753" s="447"/>
      <c r="H753" s="242"/>
      <c r="I753" s="447"/>
      <c r="J753" s="242"/>
      <c r="K753" s="242"/>
      <c r="L753" s="242"/>
      <c r="M753" s="242"/>
      <c r="N753" s="242"/>
      <c r="O753" s="242"/>
      <c r="S753" s="242"/>
      <c r="T753" s="242"/>
      <c r="U753" s="242"/>
      <c r="V753" s="242"/>
      <c r="W753" s="242"/>
      <c r="X753" s="242"/>
      <c r="Y753" s="242"/>
      <c r="Z753" s="242"/>
      <c r="AA753" s="242"/>
      <c r="AB753" s="242"/>
      <c r="AC753" s="242"/>
      <c r="AD753" s="242"/>
      <c r="AE753" s="242"/>
      <c r="AF753" s="242"/>
      <c r="AG753" s="242"/>
    </row>
    <row r="754" spans="1:33" ht="12" customHeight="1">
      <c r="A754" s="242"/>
      <c r="B754" s="242"/>
      <c r="C754" s="242"/>
      <c r="D754" s="242"/>
      <c r="E754" s="242"/>
      <c r="F754" s="242"/>
      <c r="G754" s="447"/>
      <c r="H754" s="242"/>
      <c r="I754" s="447"/>
      <c r="J754" s="242"/>
      <c r="K754" s="242"/>
      <c r="L754" s="242"/>
      <c r="M754" s="242"/>
      <c r="N754" s="242"/>
      <c r="O754" s="242"/>
      <c r="S754" s="242"/>
      <c r="T754" s="242"/>
      <c r="U754" s="242"/>
      <c r="V754" s="242"/>
      <c r="W754" s="242"/>
      <c r="X754" s="242"/>
      <c r="Y754" s="242"/>
      <c r="Z754" s="242"/>
      <c r="AA754" s="242"/>
      <c r="AB754" s="242"/>
      <c r="AC754" s="242"/>
      <c r="AD754" s="242"/>
      <c r="AE754" s="242"/>
      <c r="AF754" s="242"/>
      <c r="AG754" s="242"/>
    </row>
    <row r="755" spans="1:33" ht="12" customHeight="1">
      <c r="A755" s="242"/>
      <c r="B755" s="242"/>
      <c r="C755" s="242"/>
      <c r="D755" s="242"/>
      <c r="E755" s="242"/>
      <c r="F755" s="242"/>
      <c r="G755" s="447"/>
      <c r="H755" s="242"/>
      <c r="I755" s="447"/>
      <c r="J755" s="242"/>
      <c r="K755" s="242"/>
      <c r="L755" s="242"/>
      <c r="M755" s="242"/>
      <c r="N755" s="242"/>
      <c r="O755" s="242"/>
      <c r="S755" s="242"/>
      <c r="T755" s="242"/>
      <c r="U755" s="242"/>
      <c r="V755" s="242"/>
      <c r="W755" s="242"/>
      <c r="X755" s="242"/>
      <c r="Y755" s="242"/>
      <c r="Z755" s="242"/>
      <c r="AA755" s="242"/>
      <c r="AB755" s="242"/>
      <c r="AC755" s="242"/>
      <c r="AD755" s="242"/>
      <c r="AE755" s="242"/>
      <c r="AF755" s="242"/>
      <c r="AG755" s="242"/>
    </row>
    <row r="756" spans="1:33" ht="12" customHeight="1">
      <c r="A756" s="242"/>
      <c r="B756" s="242"/>
      <c r="C756" s="242"/>
      <c r="D756" s="242"/>
      <c r="E756" s="242"/>
      <c r="F756" s="242"/>
      <c r="G756" s="447"/>
      <c r="H756" s="242"/>
      <c r="I756" s="447"/>
      <c r="J756" s="242"/>
      <c r="K756" s="242"/>
      <c r="L756" s="242"/>
      <c r="M756" s="242"/>
      <c r="N756" s="242"/>
      <c r="O756" s="242"/>
      <c r="S756" s="242"/>
      <c r="T756" s="242"/>
      <c r="U756" s="242"/>
      <c r="V756" s="242"/>
      <c r="W756" s="242"/>
      <c r="X756" s="242"/>
      <c r="Y756" s="242"/>
      <c r="Z756" s="242"/>
      <c r="AA756" s="242"/>
      <c r="AB756" s="242"/>
      <c r="AC756" s="242"/>
      <c r="AD756" s="242"/>
      <c r="AE756" s="242"/>
      <c r="AF756" s="242"/>
      <c r="AG756" s="242"/>
    </row>
    <row r="757" spans="1:33" ht="12" customHeight="1">
      <c r="A757" s="242"/>
      <c r="B757" s="242"/>
      <c r="C757" s="242"/>
      <c r="D757" s="242"/>
      <c r="E757" s="242"/>
      <c r="F757" s="242"/>
      <c r="G757" s="447"/>
      <c r="H757" s="242"/>
      <c r="I757" s="447"/>
      <c r="J757" s="242"/>
      <c r="K757" s="242"/>
      <c r="L757" s="242"/>
      <c r="M757" s="242"/>
      <c r="N757" s="242"/>
      <c r="O757" s="242"/>
      <c r="S757" s="242"/>
      <c r="T757" s="242"/>
      <c r="U757" s="242"/>
      <c r="V757" s="242"/>
      <c r="W757" s="242"/>
      <c r="X757" s="242"/>
      <c r="Y757" s="242"/>
      <c r="Z757" s="242"/>
      <c r="AA757" s="242"/>
      <c r="AB757" s="242"/>
      <c r="AC757" s="242"/>
      <c r="AD757" s="242"/>
      <c r="AE757" s="242"/>
      <c r="AF757" s="242"/>
      <c r="AG757" s="242"/>
    </row>
    <row r="758" spans="1:33" ht="12" customHeight="1">
      <c r="A758" s="242"/>
      <c r="B758" s="242"/>
      <c r="C758" s="242"/>
      <c r="D758" s="242"/>
      <c r="E758" s="242"/>
      <c r="F758" s="242"/>
      <c r="G758" s="447"/>
      <c r="H758" s="242"/>
      <c r="I758" s="447"/>
      <c r="J758" s="242"/>
      <c r="K758" s="242"/>
      <c r="L758" s="242"/>
      <c r="M758" s="242"/>
      <c r="N758" s="242"/>
      <c r="O758" s="242"/>
      <c r="S758" s="242"/>
      <c r="T758" s="242"/>
      <c r="U758" s="242"/>
      <c r="V758" s="242"/>
      <c r="W758" s="242"/>
      <c r="X758" s="242"/>
      <c r="Y758" s="242"/>
      <c r="Z758" s="242"/>
      <c r="AA758" s="242"/>
      <c r="AB758" s="242"/>
      <c r="AC758" s="242"/>
      <c r="AD758" s="242"/>
      <c r="AE758" s="242"/>
      <c r="AF758" s="242"/>
      <c r="AG758" s="242"/>
    </row>
    <row r="759" spans="1:33" ht="12" customHeight="1">
      <c r="A759" s="242"/>
      <c r="B759" s="242"/>
      <c r="C759" s="242"/>
      <c r="D759" s="242"/>
      <c r="E759" s="242"/>
      <c r="F759" s="242"/>
      <c r="G759" s="447"/>
      <c r="H759" s="242"/>
      <c r="I759" s="447"/>
      <c r="J759" s="242"/>
      <c r="K759" s="242"/>
      <c r="L759" s="242"/>
      <c r="M759" s="242"/>
      <c r="N759" s="242"/>
      <c r="O759" s="242"/>
      <c r="S759" s="242"/>
      <c r="T759" s="242"/>
      <c r="U759" s="242"/>
      <c r="V759" s="242"/>
      <c r="W759" s="242"/>
      <c r="X759" s="242"/>
      <c r="Y759" s="242"/>
      <c r="Z759" s="242"/>
      <c r="AA759" s="242"/>
      <c r="AB759" s="242"/>
      <c r="AC759" s="242"/>
      <c r="AD759" s="242"/>
      <c r="AE759" s="242"/>
      <c r="AF759" s="242"/>
      <c r="AG759" s="242"/>
    </row>
    <row r="760" spans="1:33" ht="12" customHeight="1">
      <c r="A760" s="242"/>
      <c r="B760" s="242"/>
      <c r="C760" s="242"/>
      <c r="D760" s="242"/>
      <c r="E760" s="242"/>
      <c r="F760" s="242"/>
      <c r="G760" s="447"/>
      <c r="H760" s="242"/>
      <c r="I760" s="447"/>
      <c r="J760" s="242"/>
      <c r="K760" s="242"/>
      <c r="L760" s="242"/>
      <c r="M760" s="242"/>
      <c r="N760" s="242"/>
      <c r="O760" s="242"/>
      <c r="S760" s="242"/>
      <c r="T760" s="242"/>
      <c r="U760" s="242"/>
      <c r="V760" s="242"/>
      <c r="W760" s="242"/>
      <c r="X760" s="242"/>
      <c r="Y760" s="242"/>
      <c r="Z760" s="242"/>
      <c r="AA760" s="242"/>
      <c r="AB760" s="242"/>
      <c r="AC760" s="242"/>
      <c r="AD760" s="242"/>
      <c r="AE760" s="242"/>
      <c r="AF760" s="242"/>
      <c r="AG760" s="242"/>
    </row>
    <row r="761" spans="1:33" ht="12" customHeight="1">
      <c r="A761" s="242"/>
      <c r="B761" s="242"/>
      <c r="C761" s="242"/>
      <c r="D761" s="242"/>
      <c r="E761" s="242"/>
      <c r="F761" s="242"/>
      <c r="G761" s="447"/>
      <c r="H761" s="242"/>
      <c r="I761" s="447"/>
      <c r="J761" s="242"/>
      <c r="K761" s="242"/>
      <c r="L761" s="242"/>
      <c r="M761" s="242"/>
      <c r="N761" s="242"/>
      <c r="O761" s="242"/>
      <c r="S761" s="242"/>
      <c r="T761" s="242"/>
      <c r="U761" s="242"/>
      <c r="V761" s="242"/>
      <c r="W761" s="242"/>
      <c r="X761" s="242"/>
      <c r="Y761" s="242"/>
      <c r="Z761" s="242"/>
      <c r="AA761" s="242"/>
      <c r="AB761" s="242"/>
      <c r="AC761" s="242"/>
      <c r="AD761" s="242"/>
      <c r="AE761" s="242"/>
      <c r="AF761" s="242"/>
      <c r="AG761" s="242"/>
    </row>
    <row r="762" spans="1:33" ht="12" customHeight="1">
      <c r="A762" s="242"/>
      <c r="B762" s="242"/>
      <c r="C762" s="242"/>
      <c r="D762" s="242"/>
      <c r="E762" s="242"/>
      <c r="F762" s="242"/>
      <c r="G762" s="447"/>
      <c r="H762" s="242"/>
      <c r="I762" s="447"/>
      <c r="J762" s="242"/>
      <c r="K762" s="242"/>
      <c r="L762" s="242"/>
      <c r="M762" s="242"/>
      <c r="N762" s="242"/>
      <c r="O762" s="242"/>
      <c r="S762" s="242"/>
      <c r="T762" s="242"/>
      <c r="U762" s="242"/>
      <c r="V762" s="242"/>
      <c r="W762" s="242"/>
      <c r="X762" s="242"/>
      <c r="Y762" s="242"/>
      <c r="Z762" s="242"/>
      <c r="AA762" s="242"/>
      <c r="AB762" s="242"/>
      <c r="AC762" s="242"/>
      <c r="AD762" s="242"/>
      <c r="AE762" s="242"/>
      <c r="AF762" s="242"/>
      <c r="AG762" s="242"/>
    </row>
    <row r="763" spans="1:33" ht="12" customHeight="1">
      <c r="A763" s="242"/>
      <c r="B763" s="242"/>
      <c r="C763" s="242"/>
      <c r="D763" s="242"/>
      <c r="E763" s="242"/>
      <c r="F763" s="242"/>
      <c r="G763" s="447"/>
      <c r="H763" s="242"/>
      <c r="I763" s="447"/>
      <c r="J763" s="242"/>
      <c r="K763" s="242"/>
      <c r="L763" s="242"/>
      <c r="M763" s="242"/>
      <c r="N763" s="242"/>
      <c r="O763" s="242"/>
      <c r="S763" s="242"/>
      <c r="T763" s="242"/>
      <c r="U763" s="242"/>
      <c r="V763" s="242"/>
      <c r="W763" s="242"/>
      <c r="X763" s="242"/>
      <c r="Y763" s="242"/>
      <c r="Z763" s="242"/>
      <c r="AA763" s="242"/>
      <c r="AB763" s="242"/>
      <c r="AC763" s="242"/>
      <c r="AD763" s="242"/>
      <c r="AE763" s="242"/>
      <c r="AF763" s="242"/>
      <c r="AG763" s="242"/>
    </row>
    <row r="764" spans="1:33" ht="12" customHeight="1">
      <c r="A764" s="242"/>
      <c r="B764" s="242"/>
      <c r="C764" s="242"/>
      <c r="D764" s="242"/>
      <c r="E764" s="242"/>
      <c r="F764" s="242"/>
      <c r="G764" s="447"/>
      <c r="H764" s="242"/>
      <c r="I764" s="447"/>
      <c r="J764" s="242"/>
      <c r="K764" s="242"/>
      <c r="L764" s="242"/>
      <c r="M764" s="242"/>
      <c r="N764" s="242"/>
      <c r="O764" s="242"/>
      <c r="S764" s="242"/>
      <c r="T764" s="242"/>
      <c r="U764" s="242"/>
      <c r="V764" s="242"/>
      <c r="W764" s="242"/>
      <c r="X764" s="242"/>
      <c r="Y764" s="242"/>
      <c r="Z764" s="242"/>
      <c r="AA764" s="242"/>
      <c r="AB764" s="242"/>
      <c r="AC764" s="242"/>
      <c r="AD764" s="242"/>
      <c r="AE764" s="242"/>
      <c r="AF764" s="242"/>
      <c r="AG764" s="242"/>
    </row>
    <row r="765" spans="1:33" ht="12" customHeight="1">
      <c r="A765" s="242"/>
      <c r="B765" s="242"/>
      <c r="C765" s="242"/>
      <c r="D765" s="242"/>
      <c r="E765" s="242"/>
      <c r="F765" s="242"/>
      <c r="G765" s="447"/>
      <c r="H765" s="242"/>
      <c r="I765" s="447"/>
      <c r="J765" s="242"/>
      <c r="K765" s="242"/>
      <c r="L765" s="242"/>
      <c r="M765" s="242"/>
      <c r="N765" s="242"/>
      <c r="O765" s="242"/>
      <c r="S765" s="242"/>
      <c r="T765" s="242"/>
      <c r="U765" s="242"/>
      <c r="V765" s="242"/>
      <c r="W765" s="242"/>
      <c r="X765" s="242"/>
      <c r="Y765" s="242"/>
      <c r="Z765" s="242"/>
      <c r="AA765" s="242"/>
      <c r="AB765" s="242"/>
      <c r="AC765" s="242"/>
      <c r="AD765" s="242"/>
      <c r="AE765" s="242"/>
      <c r="AF765" s="242"/>
      <c r="AG765" s="242"/>
    </row>
    <row r="766" spans="1:33" ht="12" customHeight="1">
      <c r="A766" s="242"/>
      <c r="B766" s="242"/>
      <c r="C766" s="242"/>
      <c r="D766" s="242"/>
      <c r="E766" s="242"/>
      <c r="F766" s="242"/>
      <c r="G766" s="447"/>
      <c r="H766" s="242"/>
      <c r="I766" s="447"/>
      <c r="J766" s="242"/>
      <c r="K766" s="242"/>
      <c r="L766" s="242"/>
      <c r="M766" s="242"/>
      <c r="N766" s="242"/>
      <c r="O766" s="242"/>
      <c r="S766" s="242"/>
      <c r="T766" s="242"/>
      <c r="U766" s="242"/>
      <c r="V766" s="242"/>
      <c r="W766" s="242"/>
      <c r="X766" s="242"/>
      <c r="Y766" s="242"/>
      <c r="Z766" s="242"/>
      <c r="AA766" s="242"/>
      <c r="AB766" s="242"/>
      <c r="AC766" s="242"/>
      <c r="AD766" s="242"/>
      <c r="AE766" s="242"/>
      <c r="AF766" s="242"/>
      <c r="AG766" s="242"/>
    </row>
    <row r="767" spans="1:33" ht="12" customHeight="1">
      <c r="A767" s="242"/>
      <c r="B767" s="242"/>
      <c r="C767" s="242"/>
      <c r="D767" s="242"/>
      <c r="E767" s="242"/>
      <c r="F767" s="242"/>
      <c r="G767" s="447"/>
      <c r="H767" s="242"/>
      <c r="I767" s="447"/>
      <c r="J767" s="242"/>
      <c r="K767" s="242"/>
      <c r="L767" s="242"/>
      <c r="M767" s="242"/>
      <c r="N767" s="242"/>
      <c r="O767" s="242"/>
      <c r="S767" s="242"/>
      <c r="T767" s="242"/>
      <c r="U767" s="242"/>
      <c r="V767" s="242"/>
      <c r="W767" s="242"/>
      <c r="X767" s="242"/>
      <c r="Y767" s="242"/>
      <c r="Z767" s="242"/>
      <c r="AA767" s="242"/>
      <c r="AB767" s="242"/>
      <c r="AC767" s="242"/>
      <c r="AD767" s="242"/>
      <c r="AE767" s="242"/>
      <c r="AF767" s="242"/>
      <c r="AG767" s="242"/>
    </row>
    <row r="768" spans="1:33" ht="12" customHeight="1">
      <c r="A768" s="242"/>
      <c r="B768" s="242"/>
      <c r="C768" s="242"/>
      <c r="D768" s="242"/>
      <c r="E768" s="242"/>
      <c r="F768" s="242"/>
      <c r="G768" s="447"/>
      <c r="H768" s="242"/>
      <c r="I768" s="447"/>
      <c r="J768" s="242"/>
      <c r="K768" s="242"/>
      <c r="L768" s="242"/>
      <c r="M768" s="242"/>
      <c r="N768" s="242"/>
      <c r="O768" s="242"/>
      <c r="S768" s="242"/>
      <c r="T768" s="242"/>
      <c r="U768" s="242"/>
      <c r="V768" s="242"/>
      <c r="W768" s="242"/>
      <c r="X768" s="242"/>
      <c r="Y768" s="242"/>
      <c r="Z768" s="242"/>
      <c r="AA768" s="242"/>
      <c r="AB768" s="242"/>
      <c r="AC768" s="242"/>
      <c r="AD768" s="242"/>
      <c r="AE768" s="242"/>
      <c r="AF768" s="242"/>
      <c r="AG768" s="242"/>
    </row>
    <row r="769" spans="1:33" ht="12" customHeight="1">
      <c r="A769" s="242"/>
      <c r="B769" s="242"/>
      <c r="C769" s="242"/>
      <c r="D769" s="242"/>
      <c r="E769" s="242"/>
      <c r="F769" s="242"/>
      <c r="G769" s="447"/>
      <c r="H769" s="242"/>
      <c r="I769" s="447"/>
      <c r="J769" s="242"/>
      <c r="K769" s="242"/>
      <c r="L769" s="242"/>
      <c r="M769" s="242"/>
      <c r="N769" s="242"/>
      <c r="O769" s="242"/>
      <c r="S769" s="242"/>
      <c r="T769" s="242"/>
      <c r="U769" s="242"/>
      <c r="V769" s="242"/>
      <c r="W769" s="242"/>
      <c r="X769" s="242"/>
      <c r="Y769" s="242"/>
      <c r="Z769" s="242"/>
      <c r="AA769" s="242"/>
      <c r="AB769" s="242"/>
      <c r="AC769" s="242"/>
      <c r="AD769" s="242"/>
      <c r="AE769" s="242"/>
      <c r="AF769" s="242"/>
      <c r="AG769" s="242"/>
    </row>
    <row r="770" spans="1:33" ht="12" customHeight="1">
      <c r="A770" s="242"/>
      <c r="B770" s="242"/>
      <c r="C770" s="242"/>
      <c r="D770" s="242"/>
      <c r="E770" s="242"/>
      <c r="F770" s="242"/>
      <c r="G770" s="447"/>
      <c r="H770" s="242"/>
      <c r="I770" s="447"/>
      <c r="J770" s="242"/>
      <c r="K770" s="242"/>
      <c r="L770" s="242"/>
      <c r="M770" s="242"/>
      <c r="N770" s="242"/>
      <c r="O770" s="242"/>
      <c r="S770" s="242"/>
      <c r="T770" s="242"/>
      <c r="U770" s="242"/>
      <c r="V770" s="242"/>
      <c r="W770" s="242"/>
      <c r="X770" s="242"/>
      <c r="Y770" s="242"/>
      <c r="Z770" s="242"/>
      <c r="AA770" s="242"/>
      <c r="AB770" s="242"/>
      <c r="AC770" s="242"/>
      <c r="AD770" s="242"/>
      <c r="AE770" s="242"/>
      <c r="AF770" s="242"/>
      <c r="AG770" s="242"/>
    </row>
    <row r="771" spans="1:33" ht="12" customHeight="1">
      <c r="A771" s="242"/>
      <c r="B771" s="242"/>
      <c r="C771" s="242"/>
      <c r="D771" s="242"/>
      <c r="E771" s="242"/>
      <c r="F771" s="242"/>
      <c r="G771" s="447"/>
      <c r="H771" s="242"/>
      <c r="I771" s="447"/>
      <c r="J771" s="242"/>
      <c r="K771" s="242"/>
      <c r="L771" s="242"/>
      <c r="M771" s="242"/>
      <c r="N771" s="242"/>
      <c r="O771" s="242"/>
      <c r="S771" s="242"/>
      <c r="T771" s="242"/>
      <c r="U771" s="242"/>
      <c r="V771" s="242"/>
      <c r="W771" s="242"/>
      <c r="X771" s="242"/>
      <c r="Y771" s="242"/>
      <c r="Z771" s="242"/>
      <c r="AA771" s="242"/>
      <c r="AB771" s="242"/>
      <c r="AC771" s="242"/>
      <c r="AD771" s="242"/>
      <c r="AE771" s="242"/>
      <c r="AF771" s="242"/>
      <c r="AG771" s="242"/>
    </row>
    <row r="772" spans="1:33" ht="12" customHeight="1">
      <c r="A772" s="242"/>
      <c r="B772" s="242"/>
      <c r="C772" s="242"/>
      <c r="D772" s="242"/>
      <c r="E772" s="242"/>
      <c r="F772" s="242"/>
      <c r="G772" s="447"/>
      <c r="H772" s="242"/>
      <c r="I772" s="447"/>
      <c r="J772" s="242"/>
      <c r="K772" s="242"/>
      <c r="L772" s="242"/>
      <c r="M772" s="242"/>
      <c r="N772" s="242"/>
      <c r="O772" s="242"/>
      <c r="S772" s="242"/>
      <c r="T772" s="242"/>
      <c r="U772" s="242"/>
      <c r="V772" s="242"/>
      <c r="W772" s="242"/>
      <c r="X772" s="242"/>
      <c r="Y772" s="242"/>
      <c r="Z772" s="242"/>
      <c r="AA772" s="242"/>
      <c r="AB772" s="242"/>
      <c r="AC772" s="242"/>
      <c r="AD772" s="242"/>
      <c r="AE772" s="242"/>
      <c r="AF772" s="242"/>
      <c r="AG772" s="242"/>
    </row>
    <row r="773" spans="1:33" ht="12" customHeight="1">
      <c r="A773" s="242"/>
      <c r="B773" s="242"/>
      <c r="C773" s="242"/>
      <c r="D773" s="242"/>
      <c r="E773" s="242"/>
      <c r="F773" s="242"/>
      <c r="G773" s="447"/>
      <c r="H773" s="242"/>
      <c r="I773" s="447"/>
      <c r="J773" s="242"/>
      <c r="K773" s="242"/>
      <c r="L773" s="242"/>
      <c r="M773" s="242"/>
      <c r="N773" s="242"/>
      <c r="O773" s="242"/>
      <c r="S773" s="242"/>
      <c r="T773" s="242"/>
      <c r="U773" s="242"/>
      <c r="V773" s="242"/>
      <c r="W773" s="242"/>
      <c r="X773" s="242"/>
      <c r="Y773" s="242"/>
      <c r="Z773" s="242"/>
      <c r="AA773" s="242"/>
      <c r="AB773" s="242"/>
      <c r="AC773" s="242"/>
      <c r="AD773" s="242"/>
      <c r="AE773" s="242"/>
      <c r="AF773" s="242"/>
      <c r="AG773" s="242"/>
    </row>
    <row r="774" spans="1:33" ht="12" customHeight="1">
      <c r="A774" s="242"/>
      <c r="B774" s="242"/>
      <c r="C774" s="242"/>
      <c r="D774" s="242"/>
      <c r="E774" s="242"/>
      <c r="F774" s="242"/>
      <c r="G774" s="447"/>
      <c r="H774" s="242"/>
      <c r="I774" s="447"/>
      <c r="J774" s="242"/>
      <c r="K774" s="242"/>
      <c r="L774" s="242"/>
      <c r="M774" s="242"/>
      <c r="N774" s="242"/>
      <c r="O774" s="242"/>
      <c r="S774" s="242"/>
      <c r="T774" s="242"/>
      <c r="U774" s="242"/>
      <c r="V774" s="242"/>
      <c r="W774" s="242"/>
      <c r="X774" s="242"/>
      <c r="Y774" s="242"/>
      <c r="Z774" s="242"/>
      <c r="AA774" s="242"/>
      <c r="AB774" s="242"/>
      <c r="AC774" s="242"/>
      <c r="AD774" s="242"/>
      <c r="AE774" s="242"/>
      <c r="AF774" s="242"/>
      <c r="AG774" s="242"/>
    </row>
    <row r="775" spans="1:33" ht="12" customHeight="1">
      <c r="A775" s="242"/>
      <c r="B775" s="242"/>
      <c r="C775" s="242"/>
      <c r="D775" s="242"/>
      <c r="E775" s="242"/>
      <c r="F775" s="242"/>
      <c r="G775" s="447"/>
      <c r="H775" s="242"/>
      <c r="I775" s="447"/>
      <c r="J775" s="242"/>
      <c r="K775" s="242"/>
      <c r="L775" s="242"/>
      <c r="M775" s="242"/>
      <c r="N775" s="242"/>
      <c r="O775" s="242"/>
      <c r="S775" s="242"/>
      <c r="T775" s="242"/>
      <c r="U775" s="242"/>
      <c r="V775" s="242"/>
      <c r="W775" s="242"/>
      <c r="X775" s="242"/>
      <c r="Y775" s="242"/>
      <c r="Z775" s="242"/>
      <c r="AA775" s="242"/>
      <c r="AB775" s="242"/>
      <c r="AC775" s="242"/>
      <c r="AD775" s="242"/>
      <c r="AE775" s="242"/>
      <c r="AF775" s="242"/>
      <c r="AG775" s="242"/>
    </row>
    <row r="776" spans="1:33" ht="12" customHeight="1">
      <c r="A776" s="242"/>
      <c r="B776" s="242"/>
      <c r="C776" s="242"/>
      <c r="D776" s="242"/>
      <c r="E776" s="242"/>
      <c r="F776" s="242"/>
      <c r="G776" s="447"/>
      <c r="H776" s="242"/>
      <c r="I776" s="447"/>
      <c r="J776" s="242"/>
      <c r="K776" s="242"/>
      <c r="L776" s="242"/>
      <c r="M776" s="242"/>
      <c r="N776" s="242"/>
      <c r="O776" s="242"/>
      <c r="S776" s="242"/>
      <c r="T776" s="242"/>
      <c r="U776" s="242"/>
      <c r="V776" s="242"/>
      <c r="W776" s="242"/>
      <c r="X776" s="242"/>
      <c r="Y776" s="242"/>
      <c r="Z776" s="242"/>
      <c r="AA776" s="242"/>
      <c r="AB776" s="242"/>
      <c r="AC776" s="242"/>
      <c r="AD776" s="242"/>
      <c r="AE776" s="242"/>
      <c r="AF776" s="242"/>
      <c r="AG776" s="242"/>
    </row>
    <row r="777" spans="1:33" ht="12" customHeight="1">
      <c r="A777" s="242"/>
      <c r="B777" s="242"/>
      <c r="C777" s="242"/>
      <c r="D777" s="242"/>
      <c r="E777" s="242"/>
      <c r="F777" s="242"/>
      <c r="G777" s="447"/>
      <c r="H777" s="242"/>
      <c r="I777" s="447"/>
      <c r="J777" s="242"/>
      <c r="K777" s="242"/>
      <c r="L777" s="242"/>
      <c r="M777" s="242"/>
      <c r="N777" s="242"/>
      <c r="O777" s="242"/>
      <c r="S777" s="242"/>
      <c r="T777" s="242"/>
      <c r="U777" s="242"/>
      <c r="V777" s="242"/>
      <c r="W777" s="242"/>
      <c r="X777" s="242"/>
      <c r="Y777" s="242"/>
      <c r="Z777" s="242"/>
      <c r="AA777" s="242"/>
      <c r="AB777" s="242"/>
      <c r="AC777" s="242"/>
      <c r="AD777" s="242"/>
      <c r="AE777" s="242"/>
      <c r="AF777" s="242"/>
      <c r="AG777" s="242"/>
    </row>
    <row r="778" spans="1:33" ht="12" customHeight="1">
      <c r="A778" s="242"/>
      <c r="B778" s="242"/>
      <c r="C778" s="242"/>
      <c r="D778" s="242"/>
      <c r="E778" s="242"/>
      <c r="F778" s="242"/>
      <c r="G778" s="447"/>
      <c r="H778" s="242"/>
      <c r="I778" s="447"/>
      <c r="J778" s="242"/>
      <c r="K778" s="242"/>
      <c r="L778" s="242"/>
      <c r="M778" s="242"/>
      <c r="N778" s="242"/>
      <c r="O778" s="242"/>
      <c r="S778" s="242"/>
      <c r="T778" s="242"/>
      <c r="U778" s="242"/>
      <c r="V778" s="242"/>
      <c r="W778" s="242"/>
      <c r="X778" s="242"/>
      <c r="Y778" s="242"/>
      <c r="Z778" s="242"/>
      <c r="AA778" s="242"/>
      <c r="AB778" s="242"/>
      <c r="AC778" s="242"/>
      <c r="AD778" s="242"/>
      <c r="AE778" s="242"/>
      <c r="AF778" s="242"/>
      <c r="AG778" s="242"/>
    </row>
    <row r="779" spans="1:33" ht="12" customHeight="1">
      <c r="A779" s="242"/>
      <c r="B779" s="242"/>
      <c r="C779" s="242"/>
      <c r="D779" s="242"/>
      <c r="E779" s="242"/>
      <c r="F779" s="242"/>
      <c r="G779" s="447"/>
      <c r="H779" s="242"/>
      <c r="I779" s="447"/>
      <c r="J779" s="242"/>
      <c r="K779" s="242"/>
      <c r="L779" s="242"/>
      <c r="M779" s="242"/>
      <c r="N779" s="242"/>
      <c r="O779" s="242"/>
      <c r="S779" s="242"/>
      <c r="T779" s="242"/>
      <c r="U779" s="242"/>
      <c r="V779" s="242"/>
      <c r="W779" s="242"/>
      <c r="X779" s="242"/>
      <c r="Y779" s="242"/>
      <c r="Z779" s="242"/>
      <c r="AA779" s="242"/>
      <c r="AB779" s="242"/>
      <c r="AC779" s="242"/>
      <c r="AD779" s="242"/>
      <c r="AE779" s="242"/>
      <c r="AF779" s="242"/>
      <c r="AG779" s="242"/>
    </row>
    <row r="780" spans="1:33" ht="12" customHeight="1">
      <c r="A780" s="242"/>
      <c r="B780" s="242"/>
      <c r="C780" s="242"/>
      <c r="D780" s="242"/>
      <c r="E780" s="242"/>
      <c r="F780" s="242"/>
      <c r="G780" s="447"/>
      <c r="H780" s="242"/>
      <c r="I780" s="447"/>
      <c r="J780" s="242"/>
      <c r="K780" s="242"/>
      <c r="L780" s="242"/>
      <c r="M780" s="242"/>
      <c r="N780" s="242"/>
      <c r="O780" s="242"/>
      <c r="S780" s="242"/>
      <c r="T780" s="242"/>
      <c r="U780" s="242"/>
      <c r="V780" s="242"/>
      <c r="W780" s="242"/>
      <c r="X780" s="242"/>
      <c r="Y780" s="242"/>
      <c r="Z780" s="242"/>
      <c r="AA780" s="242"/>
      <c r="AB780" s="242"/>
      <c r="AC780" s="242"/>
      <c r="AD780" s="242"/>
      <c r="AE780" s="242"/>
      <c r="AF780" s="242"/>
      <c r="AG780" s="242"/>
    </row>
    <row r="781" spans="1:33" ht="12" customHeight="1">
      <c r="A781" s="242"/>
      <c r="B781" s="242"/>
      <c r="C781" s="242"/>
      <c r="D781" s="242"/>
      <c r="E781" s="242"/>
      <c r="F781" s="242"/>
      <c r="G781" s="447"/>
      <c r="H781" s="242"/>
      <c r="I781" s="447"/>
      <c r="J781" s="242"/>
      <c r="K781" s="242"/>
      <c r="L781" s="242"/>
      <c r="M781" s="242"/>
      <c r="N781" s="242"/>
      <c r="O781" s="242"/>
      <c r="S781" s="242"/>
      <c r="T781" s="242"/>
      <c r="U781" s="242"/>
      <c r="V781" s="242"/>
      <c r="W781" s="242"/>
      <c r="X781" s="242"/>
      <c r="Y781" s="242"/>
      <c r="Z781" s="242"/>
      <c r="AA781" s="242"/>
      <c r="AB781" s="242"/>
      <c r="AC781" s="242"/>
      <c r="AD781" s="242"/>
      <c r="AE781" s="242"/>
      <c r="AF781" s="242"/>
      <c r="AG781" s="242"/>
    </row>
    <row r="782" spans="1:33" ht="12" customHeight="1">
      <c r="A782" s="242"/>
      <c r="B782" s="242"/>
      <c r="C782" s="242"/>
      <c r="D782" s="242"/>
      <c r="E782" s="242"/>
      <c r="F782" s="242"/>
      <c r="G782" s="447"/>
      <c r="H782" s="242"/>
      <c r="I782" s="447"/>
      <c r="J782" s="242"/>
      <c r="K782" s="242"/>
      <c r="L782" s="242"/>
      <c r="M782" s="242"/>
      <c r="N782" s="242"/>
      <c r="O782" s="242"/>
      <c r="S782" s="242"/>
      <c r="T782" s="242"/>
      <c r="U782" s="242"/>
      <c r="V782" s="242"/>
      <c r="W782" s="242"/>
      <c r="X782" s="242"/>
      <c r="Y782" s="242"/>
      <c r="Z782" s="242"/>
      <c r="AA782" s="242"/>
      <c r="AB782" s="242"/>
      <c r="AC782" s="242"/>
      <c r="AD782" s="242"/>
      <c r="AE782" s="242"/>
      <c r="AF782" s="242"/>
      <c r="AG782" s="242"/>
    </row>
    <row r="783" spans="1:33" ht="12" customHeight="1">
      <c r="A783" s="242"/>
      <c r="B783" s="242"/>
      <c r="C783" s="242"/>
      <c r="D783" s="242"/>
      <c r="E783" s="242"/>
      <c r="F783" s="242"/>
      <c r="G783" s="447"/>
      <c r="H783" s="242"/>
      <c r="I783" s="447"/>
      <c r="J783" s="242"/>
      <c r="K783" s="242"/>
      <c r="L783" s="242"/>
      <c r="M783" s="242"/>
      <c r="N783" s="242"/>
      <c r="O783" s="242"/>
      <c r="S783" s="242"/>
      <c r="T783" s="242"/>
      <c r="U783" s="242"/>
      <c r="V783" s="242"/>
      <c r="W783" s="242"/>
      <c r="X783" s="242"/>
      <c r="Y783" s="242"/>
      <c r="Z783" s="242"/>
      <c r="AA783" s="242"/>
      <c r="AB783" s="242"/>
      <c r="AC783" s="242"/>
      <c r="AD783" s="242"/>
      <c r="AE783" s="242"/>
      <c r="AF783" s="242"/>
      <c r="AG783" s="242"/>
    </row>
    <row r="784" spans="1:33" ht="12" customHeight="1">
      <c r="A784" s="242"/>
      <c r="B784" s="242"/>
      <c r="C784" s="242"/>
      <c r="D784" s="242"/>
      <c r="E784" s="242"/>
      <c r="F784" s="242"/>
      <c r="G784" s="447"/>
      <c r="H784" s="242"/>
      <c r="I784" s="447"/>
      <c r="J784" s="242"/>
      <c r="K784" s="242"/>
      <c r="L784" s="242"/>
      <c r="M784" s="242"/>
      <c r="N784" s="242"/>
      <c r="O784" s="242"/>
      <c r="S784" s="242"/>
      <c r="T784" s="242"/>
      <c r="U784" s="242"/>
      <c r="V784" s="242"/>
      <c r="W784" s="242"/>
      <c r="X784" s="242"/>
      <c r="Y784" s="242"/>
      <c r="Z784" s="242"/>
      <c r="AA784" s="242"/>
      <c r="AB784" s="242"/>
      <c r="AC784" s="242"/>
      <c r="AD784" s="242"/>
      <c r="AE784" s="242"/>
      <c r="AF784" s="242"/>
      <c r="AG784" s="242"/>
    </row>
    <row r="785" spans="1:33" ht="12" customHeight="1">
      <c r="A785" s="242"/>
      <c r="B785" s="242"/>
      <c r="C785" s="242"/>
      <c r="D785" s="242"/>
      <c r="E785" s="242"/>
      <c r="F785" s="242"/>
      <c r="G785" s="447"/>
      <c r="H785" s="242"/>
      <c r="I785" s="447"/>
      <c r="J785" s="242"/>
      <c r="K785" s="242"/>
      <c r="L785" s="242"/>
      <c r="M785" s="242"/>
      <c r="N785" s="242"/>
      <c r="O785" s="242"/>
      <c r="S785" s="242"/>
      <c r="T785" s="242"/>
      <c r="U785" s="242"/>
      <c r="V785" s="242"/>
      <c r="W785" s="242"/>
      <c r="X785" s="242"/>
      <c r="Y785" s="242"/>
      <c r="Z785" s="242"/>
      <c r="AA785" s="242"/>
      <c r="AB785" s="242"/>
      <c r="AC785" s="242"/>
      <c r="AD785" s="242"/>
      <c r="AE785" s="242"/>
      <c r="AF785" s="242"/>
      <c r="AG785" s="242"/>
    </row>
    <row r="786" spans="1:33" ht="12" customHeight="1">
      <c r="A786" s="242"/>
      <c r="B786" s="242"/>
      <c r="C786" s="242"/>
      <c r="D786" s="242"/>
      <c r="E786" s="242"/>
      <c r="F786" s="242"/>
      <c r="G786" s="447"/>
      <c r="H786" s="242"/>
      <c r="I786" s="447"/>
      <c r="J786" s="242"/>
      <c r="K786" s="242"/>
      <c r="L786" s="242"/>
      <c r="M786" s="242"/>
      <c r="N786" s="242"/>
      <c r="O786" s="242"/>
      <c r="S786" s="242"/>
      <c r="T786" s="242"/>
      <c r="U786" s="242"/>
      <c r="V786" s="242"/>
      <c r="W786" s="242"/>
      <c r="X786" s="242"/>
      <c r="Y786" s="242"/>
      <c r="Z786" s="242"/>
      <c r="AA786" s="242"/>
      <c r="AB786" s="242"/>
      <c r="AC786" s="242"/>
      <c r="AD786" s="242"/>
      <c r="AE786" s="242"/>
      <c r="AF786" s="242"/>
      <c r="AG786" s="242"/>
    </row>
    <row r="787" spans="1:33" ht="12" customHeight="1">
      <c r="A787" s="242"/>
      <c r="B787" s="242"/>
      <c r="C787" s="242"/>
      <c r="D787" s="242"/>
      <c r="E787" s="242"/>
      <c r="F787" s="242"/>
      <c r="G787" s="447"/>
      <c r="H787" s="242"/>
      <c r="I787" s="447"/>
      <c r="J787" s="242"/>
      <c r="K787" s="242"/>
      <c r="L787" s="242"/>
      <c r="M787" s="242"/>
      <c r="N787" s="242"/>
      <c r="O787" s="242"/>
      <c r="S787" s="242"/>
      <c r="T787" s="242"/>
      <c r="U787" s="242"/>
      <c r="V787" s="242"/>
      <c r="W787" s="242"/>
      <c r="X787" s="242"/>
      <c r="Y787" s="242"/>
      <c r="Z787" s="242"/>
      <c r="AA787" s="242"/>
      <c r="AB787" s="242"/>
      <c r="AC787" s="242"/>
      <c r="AD787" s="242"/>
      <c r="AE787" s="242"/>
      <c r="AF787" s="242"/>
      <c r="AG787" s="242"/>
    </row>
    <row r="788" spans="1:33" ht="12" customHeight="1">
      <c r="A788" s="242"/>
      <c r="B788" s="242"/>
      <c r="C788" s="242"/>
      <c r="D788" s="242"/>
      <c r="E788" s="242"/>
      <c r="F788" s="242"/>
      <c r="G788" s="447"/>
      <c r="H788" s="242"/>
      <c r="I788" s="447"/>
      <c r="J788" s="242"/>
      <c r="K788" s="242"/>
      <c r="L788" s="242"/>
      <c r="M788" s="242"/>
      <c r="N788" s="242"/>
      <c r="O788" s="242"/>
      <c r="S788" s="242"/>
      <c r="T788" s="242"/>
      <c r="U788" s="242"/>
      <c r="V788" s="242"/>
      <c r="W788" s="242"/>
      <c r="X788" s="242"/>
      <c r="Y788" s="242"/>
      <c r="Z788" s="242"/>
      <c r="AA788" s="242"/>
      <c r="AB788" s="242"/>
      <c r="AC788" s="242"/>
      <c r="AD788" s="242"/>
      <c r="AE788" s="242"/>
      <c r="AF788" s="242"/>
      <c r="AG788" s="242"/>
    </row>
    <row r="789" spans="1:33" ht="12" customHeight="1">
      <c r="A789" s="242"/>
      <c r="B789" s="242"/>
      <c r="C789" s="242"/>
      <c r="D789" s="242"/>
      <c r="E789" s="242"/>
      <c r="F789" s="242"/>
      <c r="G789" s="447"/>
      <c r="H789" s="242"/>
      <c r="I789" s="447"/>
      <c r="J789" s="242"/>
      <c r="K789" s="242"/>
      <c r="L789" s="242"/>
      <c r="M789" s="242"/>
      <c r="N789" s="242"/>
      <c r="O789" s="242"/>
      <c r="S789" s="242"/>
      <c r="T789" s="242"/>
      <c r="U789" s="242"/>
      <c r="V789" s="242"/>
      <c r="W789" s="242"/>
      <c r="X789" s="242"/>
      <c r="Y789" s="242"/>
      <c r="Z789" s="242"/>
      <c r="AA789" s="242"/>
      <c r="AB789" s="242"/>
      <c r="AC789" s="242"/>
      <c r="AD789" s="242"/>
      <c r="AE789" s="242"/>
      <c r="AF789" s="242"/>
      <c r="AG789" s="242"/>
    </row>
    <row r="790" spans="1:33" ht="12" customHeight="1">
      <c r="A790" s="242"/>
      <c r="B790" s="242"/>
      <c r="C790" s="242"/>
      <c r="D790" s="242"/>
      <c r="E790" s="242"/>
      <c r="F790" s="242"/>
      <c r="G790" s="447"/>
      <c r="H790" s="242"/>
      <c r="I790" s="447"/>
      <c r="J790" s="242"/>
      <c r="K790" s="242"/>
      <c r="L790" s="242"/>
      <c r="M790" s="242"/>
      <c r="N790" s="242"/>
      <c r="O790" s="242"/>
      <c r="S790" s="242"/>
      <c r="T790" s="242"/>
      <c r="U790" s="242"/>
      <c r="V790" s="242"/>
      <c r="W790" s="242"/>
      <c r="X790" s="242"/>
      <c r="Y790" s="242"/>
      <c r="Z790" s="242"/>
      <c r="AA790" s="242"/>
      <c r="AB790" s="242"/>
      <c r="AC790" s="242"/>
      <c r="AD790" s="242"/>
      <c r="AE790" s="242"/>
      <c r="AF790" s="242"/>
      <c r="AG790" s="242"/>
    </row>
    <row r="791" spans="1:33" ht="12" customHeight="1">
      <c r="A791" s="242"/>
      <c r="B791" s="242"/>
      <c r="C791" s="242"/>
      <c r="D791" s="242"/>
      <c r="E791" s="242"/>
      <c r="F791" s="242"/>
      <c r="G791" s="447"/>
      <c r="H791" s="242"/>
      <c r="I791" s="447"/>
      <c r="J791" s="242"/>
      <c r="K791" s="242"/>
      <c r="L791" s="242"/>
      <c r="M791" s="242"/>
      <c r="N791" s="242"/>
      <c r="O791" s="242"/>
      <c r="S791" s="242"/>
      <c r="T791" s="242"/>
      <c r="U791" s="242"/>
      <c r="V791" s="242"/>
      <c r="W791" s="242"/>
      <c r="X791" s="242"/>
      <c r="Y791" s="242"/>
      <c r="Z791" s="242"/>
      <c r="AA791" s="242"/>
      <c r="AB791" s="242"/>
      <c r="AC791" s="242"/>
      <c r="AD791" s="242"/>
      <c r="AE791" s="242"/>
      <c r="AF791" s="242"/>
      <c r="AG791" s="242"/>
    </row>
    <row r="792" spans="1:33" ht="12" customHeight="1">
      <c r="A792" s="242"/>
      <c r="B792" s="242"/>
      <c r="C792" s="242"/>
      <c r="D792" s="242"/>
      <c r="E792" s="242"/>
      <c r="F792" s="242"/>
      <c r="G792" s="447"/>
      <c r="H792" s="242"/>
      <c r="I792" s="447"/>
      <c r="J792" s="242"/>
      <c r="K792" s="242"/>
      <c r="L792" s="242"/>
      <c r="M792" s="242"/>
      <c r="N792" s="242"/>
      <c r="O792" s="242"/>
      <c r="S792" s="242"/>
      <c r="T792" s="242"/>
      <c r="U792" s="242"/>
      <c r="V792" s="242"/>
      <c r="W792" s="242"/>
      <c r="X792" s="242"/>
      <c r="Y792" s="242"/>
      <c r="Z792" s="242"/>
      <c r="AA792" s="242"/>
      <c r="AB792" s="242"/>
      <c r="AC792" s="242"/>
      <c r="AD792" s="242"/>
      <c r="AE792" s="242"/>
      <c r="AF792" s="242"/>
      <c r="AG792" s="242"/>
    </row>
    <row r="793" spans="1:33" ht="12" customHeight="1">
      <c r="A793" s="242"/>
      <c r="B793" s="242"/>
      <c r="C793" s="242"/>
      <c r="D793" s="242"/>
      <c r="E793" s="242"/>
      <c r="F793" s="242"/>
      <c r="G793" s="447"/>
      <c r="H793" s="242"/>
      <c r="I793" s="447"/>
      <c r="J793" s="242"/>
      <c r="K793" s="242"/>
      <c r="L793" s="242"/>
      <c r="M793" s="242"/>
      <c r="N793" s="242"/>
      <c r="O793" s="242"/>
      <c r="S793" s="242"/>
      <c r="T793" s="242"/>
      <c r="U793" s="242"/>
      <c r="V793" s="242"/>
      <c r="W793" s="242"/>
      <c r="X793" s="242"/>
      <c r="Y793" s="242"/>
      <c r="Z793" s="242"/>
      <c r="AA793" s="242"/>
      <c r="AB793" s="242"/>
      <c r="AC793" s="242"/>
      <c r="AD793" s="242"/>
      <c r="AE793" s="242"/>
      <c r="AF793" s="242"/>
      <c r="AG793" s="242"/>
    </row>
    <row r="794" spans="1:33" ht="12" customHeight="1">
      <c r="A794" s="242"/>
      <c r="B794" s="242"/>
      <c r="C794" s="242"/>
      <c r="D794" s="242"/>
      <c r="E794" s="242"/>
      <c r="F794" s="242"/>
      <c r="G794" s="447"/>
      <c r="H794" s="242"/>
      <c r="I794" s="447"/>
      <c r="J794" s="242"/>
      <c r="K794" s="242"/>
      <c r="L794" s="242"/>
      <c r="M794" s="242"/>
      <c r="N794" s="242"/>
      <c r="O794" s="242"/>
      <c r="S794" s="242"/>
      <c r="T794" s="242"/>
      <c r="U794" s="242"/>
      <c r="V794" s="242"/>
      <c r="W794" s="242"/>
      <c r="X794" s="242"/>
      <c r="Y794" s="242"/>
      <c r="Z794" s="242"/>
      <c r="AA794" s="242"/>
      <c r="AB794" s="242"/>
      <c r="AC794" s="242"/>
      <c r="AD794" s="242"/>
      <c r="AE794" s="242"/>
      <c r="AF794" s="242"/>
      <c r="AG794" s="242"/>
    </row>
    <row r="795" spans="1:33" ht="12" customHeight="1">
      <c r="A795" s="242"/>
      <c r="B795" s="242"/>
      <c r="C795" s="242"/>
      <c r="D795" s="242"/>
      <c r="E795" s="242"/>
      <c r="F795" s="242"/>
      <c r="G795" s="447"/>
      <c r="H795" s="242"/>
      <c r="I795" s="447"/>
      <c r="J795" s="242"/>
      <c r="K795" s="242"/>
      <c r="L795" s="242"/>
      <c r="M795" s="242"/>
      <c r="N795" s="242"/>
      <c r="O795" s="242"/>
      <c r="S795" s="242"/>
      <c r="T795" s="242"/>
      <c r="U795" s="242"/>
      <c r="V795" s="242"/>
      <c r="W795" s="242"/>
      <c r="X795" s="242"/>
      <c r="Y795" s="242"/>
      <c r="Z795" s="242"/>
      <c r="AA795" s="242"/>
      <c r="AB795" s="242"/>
      <c r="AC795" s="242"/>
      <c r="AD795" s="242"/>
      <c r="AE795" s="242"/>
      <c r="AF795" s="242"/>
      <c r="AG795" s="242"/>
    </row>
    <row r="796" spans="1:33" ht="12" customHeight="1">
      <c r="A796" s="242"/>
      <c r="B796" s="242"/>
      <c r="C796" s="242"/>
      <c r="D796" s="242"/>
      <c r="E796" s="242"/>
      <c r="F796" s="242"/>
      <c r="G796" s="447"/>
      <c r="H796" s="242"/>
      <c r="I796" s="447"/>
      <c r="J796" s="242"/>
      <c r="K796" s="242"/>
      <c r="L796" s="242"/>
      <c r="M796" s="242"/>
      <c r="N796" s="242"/>
      <c r="O796" s="242"/>
      <c r="S796" s="242"/>
      <c r="T796" s="242"/>
      <c r="U796" s="242"/>
      <c r="V796" s="242"/>
      <c r="W796" s="242"/>
      <c r="X796" s="242"/>
      <c r="Y796" s="242"/>
      <c r="Z796" s="242"/>
      <c r="AA796" s="242"/>
      <c r="AB796" s="242"/>
      <c r="AC796" s="242"/>
      <c r="AD796" s="242"/>
      <c r="AE796" s="242"/>
      <c r="AF796" s="242"/>
      <c r="AG796" s="242"/>
    </row>
    <row r="797" spans="1:33" ht="12" customHeight="1">
      <c r="A797" s="242"/>
      <c r="B797" s="242"/>
      <c r="C797" s="242"/>
      <c r="D797" s="242"/>
      <c r="E797" s="242"/>
      <c r="F797" s="242"/>
      <c r="G797" s="447"/>
      <c r="H797" s="242"/>
      <c r="I797" s="447"/>
      <c r="J797" s="242"/>
      <c r="K797" s="242"/>
      <c r="L797" s="242"/>
      <c r="M797" s="242"/>
      <c r="N797" s="242"/>
      <c r="O797" s="242"/>
      <c r="S797" s="242"/>
      <c r="T797" s="242"/>
      <c r="U797" s="242"/>
      <c r="V797" s="242"/>
      <c r="W797" s="242"/>
      <c r="X797" s="242"/>
      <c r="Y797" s="242"/>
      <c r="Z797" s="242"/>
      <c r="AA797" s="242"/>
      <c r="AB797" s="242"/>
      <c r="AC797" s="242"/>
      <c r="AD797" s="242"/>
      <c r="AE797" s="242"/>
      <c r="AF797" s="242"/>
      <c r="AG797" s="242"/>
    </row>
    <row r="798" spans="1:33" ht="12" customHeight="1">
      <c r="A798" s="242"/>
      <c r="B798" s="242"/>
      <c r="C798" s="242"/>
      <c r="D798" s="242"/>
      <c r="E798" s="242"/>
      <c r="F798" s="242"/>
      <c r="G798" s="447"/>
      <c r="H798" s="242"/>
      <c r="I798" s="447"/>
      <c r="J798" s="242"/>
      <c r="K798" s="242"/>
      <c r="L798" s="242"/>
      <c r="M798" s="242"/>
      <c r="N798" s="242"/>
      <c r="O798" s="242"/>
      <c r="S798" s="242"/>
      <c r="T798" s="242"/>
      <c r="U798" s="242"/>
      <c r="V798" s="242"/>
      <c r="W798" s="242"/>
      <c r="X798" s="242"/>
      <c r="Y798" s="242"/>
      <c r="Z798" s="242"/>
      <c r="AA798" s="242"/>
      <c r="AB798" s="242"/>
      <c r="AC798" s="242"/>
      <c r="AD798" s="242"/>
      <c r="AE798" s="242"/>
      <c r="AF798" s="242"/>
      <c r="AG798" s="242"/>
    </row>
    <row r="799" spans="1:33" ht="12" customHeight="1">
      <c r="A799" s="242"/>
      <c r="B799" s="242"/>
      <c r="C799" s="242"/>
      <c r="D799" s="242"/>
      <c r="E799" s="242"/>
      <c r="F799" s="242"/>
      <c r="G799" s="447"/>
      <c r="H799" s="242"/>
      <c r="I799" s="447"/>
      <c r="J799" s="242"/>
      <c r="K799" s="242"/>
      <c r="L799" s="242"/>
      <c r="M799" s="242"/>
      <c r="N799" s="242"/>
      <c r="O799" s="242"/>
      <c r="S799" s="242"/>
      <c r="T799" s="242"/>
      <c r="U799" s="242"/>
      <c r="V799" s="242"/>
      <c r="W799" s="242"/>
      <c r="X799" s="242"/>
      <c r="Y799" s="242"/>
      <c r="Z799" s="242"/>
      <c r="AA799" s="242"/>
      <c r="AB799" s="242"/>
      <c r="AC799" s="242"/>
      <c r="AD799" s="242"/>
      <c r="AE799" s="242"/>
      <c r="AF799" s="242"/>
      <c r="AG799" s="242"/>
    </row>
    <row r="800" spans="1:33" ht="12" customHeight="1">
      <c r="A800" s="242"/>
      <c r="B800" s="242"/>
      <c r="C800" s="242"/>
      <c r="D800" s="242"/>
      <c r="E800" s="242"/>
      <c r="F800" s="242"/>
      <c r="G800" s="447"/>
      <c r="H800" s="242"/>
      <c r="I800" s="447"/>
      <c r="J800" s="242"/>
      <c r="K800" s="242"/>
      <c r="L800" s="242"/>
      <c r="M800" s="242"/>
      <c r="N800" s="242"/>
      <c r="O800" s="242"/>
      <c r="S800" s="242"/>
      <c r="T800" s="242"/>
      <c r="U800" s="242"/>
      <c r="V800" s="242"/>
      <c r="W800" s="242"/>
      <c r="X800" s="242"/>
      <c r="Y800" s="242"/>
      <c r="Z800" s="242"/>
      <c r="AA800" s="242"/>
      <c r="AB800" s="242"/>
      <c r="AC800" s="242"/>
      <c r="AD800" s="242"/>
      <c r="AE800" s="242"/>
      <c r="AF800" s="242"/>
      <c r="AG800" s="242"/>
    </row>
    <row r="801" spans="1:33" ht="12" customHeight="1">
      <c r="A801" s="242"/>
      <c r="B801" s="242"/>
      <c r="C801" s="242"/>
      <c r="D801" s="242"/>
      <c r="E801" s="242"/>
      <c r="F801" s="242"/>
      <c r="G801" s="447"/>
      <c r="H801" s="242"/>
      <c r="I801" s="447"/>
      <c r="J801" s="242"/>
      <c r="K801" s="242"/>
      <c r="L801" s="242"/>
      <c r="M801" s="242"/>
      <c r="N801" s="242"/>
      <c r="O801" s="242"/>
      <c r="S801" s="242"/>
      <c r="T801" s="242"/>
      <c r="U801" s="242"/>
      <c r="V801" s="242"/>
      <c r="W801" s="242"/>
      <c r="X801" s="242"/>
      <c r="Y801" s="242"/>
      <c r="Z801" s="242"/>
      <c r="AA801" s="242"/>
      <c r="AB801" s="242"/>
      <c r="AC801" s="242"/>
      <c r="AD801" s="242"/>
      <c r="AE801" s="242"/>
      <c r="AF801" s="242"/>
      <c r="AG801" s="242"/>
    </row>
    <row r="802" spans="1:33" ht="12" customHeight="1">
      <c r="A802" s="242"/>
      <c r="B802" s="242"/>
      <c r="C802" s="242"/>
      <c r="D802" s="242"/>
      <c r="E802" s="242"/>
      <c r="F802" s="242"/>
      <c r="G802" s="447"/>
      <c r="H802" s="242"/>
      <c r="I802" s="447"/>
      <c r="J802" s="242"/>
      <c r="K802" s="242"/>
      <c r="L802" s="242"/>
      <c r="M802" s="242"/>
      <c r="N802" s="242"/>
      <c r="O802" s="242"/>
      <c r="S802" s="242"/>
      <c r="T802" s="242"/>
      <c r="U802" s="242"/>
      <c r="V802" s="242"/>
      <c r="W802" s="242"/>
      <c r="X802" s="242"/>
      <c r="Y802" s="242"/>
      <c r="Z802" s="242"/>
      <c r="AA802" s="242"/>
      <c r="AB802" s="242"/>
      <c r="AC802" s="242"/>
      <c r="AD802" s="242"/>
      <c r="AE802" s="242"/>
      <c r="AF802" s="242"/>
      <c r="AG802" s="242"/>
    </row>
    <row r="803" spans="1:33" ht="12" customHeight="1">
      <c r="A803" s="242"/>
      <c r="B803" s="242"/>
      <c r="C803" s="242"/>
      <c r="D803" s="242"/>
      <c r="E803" s="242"/>
      <c r="F803" s="242"/>
      <c r="G803" s="447"/>
      <c r="H803" s="242"/>
      <c r="I803" s="447"/>
      <c r="J803" s="242"/>
      <c r="K803" s="242"/>
      <c r="L803" s="242"/>
      <c r="M803" s="242"/>
      <c r="N803" s="242"/>
      <c r="O803" s="242"/>
      <c r="S803" s="242"/>
      <c r="T803" s="242"/>
      <c r="U803" s="242"/>
      <c r="V803" s="242"/>
      <c r="W803" s="242"/>
      <c r="X803" s="242"/>
      <c r="Y803" s="242"/>
      <c r="Z803" s="242"/>
      <c r="AA803" s="242"/>
      <c r="AB803" s="242"/>
      <c r="AC803" s="242"/>
      <c r="AD803" s="242"/>
      <c r="AE803" s="242"/>
      <c r="AF803" s="242"/>
      <c r="AG803" s="242"/>
    </row>
    <row r="804" spans="1:33" ht="12" customHeight="1">
      <c r="A804" s="242"/>
      <c r="B804" s="242"/>
      <c r="C804" s="242"/>
      <c r="D804" s="242"/>
      <c r="E804" s="242"/>
      <c r="F804" s="242"/>
      <c r="G804" s="447"/>
      <c r="H804" s="242"/>
      <c r="I804" s="447"/>
      <c r="J804" s="242"/>
      <c r="K804" s="242"/>
      <c r="L804" s="242"/>
      <c r="M804" s="242"/>
      <c r="N804" s="242"/>
      <c r="O804" s="242"/>
      <c r="S804" s="242"/>
      <c r="T804" s="242"/>
      <c r="U804" s="242"/>
      <c r="V804" s="242"/>
      <c r="W804" s="242"/>
      <c r="X804" s="242"/>
      <c r="Y804" s="242"/>
      <c r="Z804" s="242"/>
      <c r="AA804" s="242"/>
      <c r="AB804" s="242"/>
      <c r="AC804" s="242"/>
      <c r="AD804" s="242"/>
      <c r="AE804" s="242"/>
      <c r="AF804" s="242"/>
      <c r="AG804" s="242"/>
    </row>
    <row r="805" spans="1:33" ht="12" customHeight="1">
      <c r="A805" s="242"/>
      <c r="B805" s="242"/>
      <c r="C805" s="242"/>
      <c r="D805" s="242"/>
      <c r="E805" s="242"/>
      <c r="F805" s="242"/>
      <c r="G805" s="447"/>
      <c r="H805" s="242"/>
      <c r="I805" s="447"/>
      <c r="J805" s="242"/>
      <c r="K805" s="242"/>
      <c r="L805" s="242"/>
      <c r="M805" s="242"/>
      <c r="N805" s="242"/>
      <c r="O805" s="242"/>
      <c r="S805" s="242"/>
      <c r="T805" s="242"/>
      <c r="U805" s="242"/>
      <c r="V805" s="242"/>
      <c r="W805" s="242"/>
      <c r="X805" s="242"/>
      <c r="Y805" s="242"/>
      <c r="Z805" s="242"/>
      <c r="AA805" s="242"/>
      <c r="AB805" s="242"/>
      <c r="AC805" s="242"/>
      <c r="AD805" s="242"/>
      <c r="AE805" s="242"/>
      <c r="AF805" s="242"/>
      <c r="AG805" s="242"/>
    </row>
    <row r="806" spans="1:33" ht="12" customHeight="1">
      <c r="A806" s="242"/>
      <c r="B806" s="242"/>
      <c r="C806" s="242"/>
      <c r="D806" s="242"/>
      <c r="E806" s="242"/>
      <c r="F806" s="242"/>
      <c r="G806" s="447"/>
      <c r="H806" s="242"/>
      <c r="I806" s="447"/>
      <c r="J806" s="242"/>
      <c r="K806" s="242"/>
      <c r="L806" s="242"/>
      <c r="M806" s="242"/>
      <c r="N806" s="242"/>
      <c r="O806" s="242"/>
      <c r="S806" s="242"/>
      <c r="T806" s="242"/>
      <c r="U806" s="242"/>
      <c r="V806" s="242"/>
      <c r="W806" s="242"/>
      <c r="X806" s="242"/>
      <c r="Y806" s="242"/>
      <c r="Z806" s="242"/>
      <c r="AA806" s="242"/>
      <c r="AB806" s="242"/>
      <c r="AC806" s="242"/>
      <c r="AD806" s="242"/>
      <c r="AE806" s="242"/>
      <c r="AF806" s="242"/>
      <c r="AG806" s="242"/>
    </row>
    <row r="807" spans="1:33" ht="12" customHeight="1">
      <c r="A807" s="242"/>
      <c r="B807" s="242"/>
      <c r="C807" s="242"/>
      <c r="D807" s="242"/>
      <c r="E807" s="242"/>
      <c r="F807" s="242"/>
      <c r="G807" s="447"/>
      <c r="H807" s="242"/>
      <c r="I807" s="447"/>
      <c r="J807" s="242"/>
      <c r="K807" s="242"/>
      <c r="L807" s="242"/>
      <c r="M807" s="242"/>
      <c r="N807" s="242"/>
      <c r="O807" s="242"/>
      <c r="S807" s="242"/>
      <c r="T807" s="242"/>
      <c r="U807" s="242"/>
      <c r="V807" s="242"/>
      <c r="W807" s="242"/>
      <c r="X807" s="242"/>
      <c r="Y807" s="242"/>
      <c r="Z807" s="242"/>
      <c r="AA807" s="242"/>
      <c r="AB807" s="242"/>
      <c r="AC807" s="242"/>
      <c r="AD807" s="242"/>
      <c r="AE807" s="242"/>
      <c r="AF807" s="242"/>
      <c r="AG807" s="242"/>
    </row>
    <row r="808" spans="1:33" ht="12" customHeight="1">
      <c r="A808" s="242"/>
      <c r="B808" s="242"/>
      <c r="C808" s="242"/>
      <c r="D808" s="242"/>
      <c r="E808" s="242"/>
      <c r="F808" s="242"/>
      <c r="G808" s="447"/>
      <c r="H808" s="242"/>
      <c r="I808" s="447"/>
      <c r="J808" s="242"/>
      <c r="K808" s="242"/>
      <c r="L808" s="242"/>
      <c r="M808" s="242"/>
      <c r="N808" s="242"/>
      <c r="O808" s="242"/>
      <c r="S808" s="242"/>
      <c r="T808" s="242"/>
      <c r="U808" s="242"/>
      <c r="V808" s="242"/>
      <c r="W808" s="242"/>
      <c r="X808" s="242"/>
      <c r="Y808" s="242"/>
      <c r="Z808" s="242"/>
      <c r="AA808" s="242"/>
      <c r="AB808" s="242"/>
      <c r="AC808" s="242"/>
      <c r="AD808" s="242"/>
      <c r="AE808" s="242"/>
      <c r="AF808" s="242"/>
      <c r="AG808" s="242"/>
    </row>
    <row r="809" spans="1:33" ht="12" customHeight="1">
      <c r="A809" s="242"/>
      <c r="B809" s="242"/>
      <c r="C809" s="242"/>
      <c r="D809" s="242"/>
      <c r="E809" s="242"/>
      <c r="F809" s="242"/>
      <c r="G809" s="447"/>
      <c r="H809" s="242"/>
      <c r="I809" s="447"/>
      <c r="J809" s="242"/>
      <c r="K809" s="242"/>
      <c r="L809" s="242"/>
      <c r="M809" s="242"/>
      <c r="N809" s="242"/>
      <c r="O809" s="242"/>
      <c r="S809" s="242"/>
      <c r="T809" s="242"/>
      <c r="U809" s="242"/>
      <c r="V809" s="242"/>
      <c r="W809" s="242"/>
      <c r="X809" s="242"/>
      <c r="Y809" s="242"/>
      <c r="Z809" s="242"/>
      <c r="AA809" s="242"/>
      <c r="AB809" s="242"/>
      <c r="AC809" s="242"/>
      <c r="AD809" s="242"/>
      <c r="AE809" s="242"/>
      <c r="AF809" s="242"/>
      <c r="AG809" s="242"/>
    </row>
    <row r="810" spans="1:33" ht="12" customHeight="1">
      <c r="A810" s="242"/>
      <c r="B810" s="242"/>
      <c r="C810" s="242"/>
      <c r="D810" s="242"/>
      <c r="E810" s="242"/>
      <c r="F810" s="242"/>
      <c r="G810" s="447"/>
      <c r="H810" s="242"/>
      <c r="I810" s="447"/>
      <c r="J810" s="242"/>
      <c r="K810" s="242"/>
      <c r="L810" s="242"/>
      <c r="M810" s="242"/>
      <c r="N810" s="242"/>
      <c r="O810" s="242"/>
      <c r="S810" s="242"/>
      <c r="T810" s="242"/>
      <c r="U810" s="242"/>
      <c r="V810" s="242"/>
      <c r="W810" s="242"/>
      <c r="X810" s="242"/>
      <c r="Y810" s="242"/>
      <c r="Z810" s="242"/>
      <c r="AA810" s="242"/>
      <c r="AB810" s="242"/>
      <c r="AC810" s="242"/>
      <c r="AD810" s="242"/>
      <c r="AE810" s="242"/>
      <c r="AF810" s="242"/>
      <c r="AG810" s="242"/>
    </row>
    <row r="811" spans="1:33" ht="12" customHeight="1">
      <c r="A811" s="242"/>
      <c r="B811" s="242"/>
      <c r="C811" s="242"/>
      <c r="D811" s="242"/>
      <c r="E811" s="242"/>
      <c r="F811" s="242"/>
      <c r="G811" s="447"/>
      <c r="H811" s="242"/>
      <c r="I811" s="447"/>
      <c r="J811" s="242"/>
      <c r="K811" s="242"/>
      <c r="L811" s="242"/>
      <c r="M811" s="242"/>
      <c r="N811" s="242"/>
      <c r="O811" s="242"/>
      <c r="S811" s="242"/>
      <c r="T811" s="242"/>
      <c r="U811" s="242"/>
      <c r="V811" s="242"/>
      <c r="W811" s="242"/>
      <c r="X811" s="242"/>
      <c r="Y811" s="242"/>
      <c r="Z811" s="242"/>
      <c r="AA811" s="242"/>
      <c r="AB811" s="242"/>
      <c r="AC811" s="242"/>
      <c r="AD811" s="242"/>
      <c r="AE811" s="242"/>
      <c r="AF811" s="242"/>
      <c r="AG811" s="242"/>
    </row>
    <row r="812" spans="1:33" ht="12" customHeight="1">
      <c r="A812" s="242"/>
      <c r="B812" s="242"/>
      <c r="C812" s="242"/>
      <c r="D812" s="242"/>
      <c r="E812" s="242"/>
      <c r="F812" s="242"/>
      <c r="G812" s="447"/>
      <c r="H812" s="242"/>
      <c r="I812" s="447"/>
      <c r="J812" s="242"/>
      <c r="K812" s="242"/>
      <c r="L812" s="242"/>
      <c r="M812" s="242"/>
      <c r="N812" s="242"/>
      <c r="O812" s="242"/>
      <c r="S812" s="242"/>
      <c r="T812" s="242"/>
      <c r="U812" s="242"/>
      <c r="V812" s="242"/>
      <c r="W812" s="242"/>
      <c r="X812" s="242"/>
      <c r="Y812" s="242"/>
      <c r="Z812" s="242"/>
      <c r="AA812" s="242"/>
      <c r="AB812" s="242"/>
      <c r="AC812" s="242"/>
      <c r="AD812" s="242"/>
      <c r="AE812" s="242"/>
      <c r="AF812" s="242"/>
      <c r="AG812" s="242"/>
    </row>
    <row r="813" spans="1:33" ht="12" customHeight="1">
      <c r="A813" s="242"/>
      <c r="B813" s="242"/>
      <c r="C813" s="242"/>
      <c r="D813" s="242"/>
      <c r="E813" s="242"/>
      <c r="F813" s="242"/>
      <c r="G813" s="447"/>
      <c r="H813" s="242"/>
      <c r="I813" s="447"/>
      <c r="J813" s="242"/>
      <c r="K813" s="242"/>
      <c r="L813" s="242"/>
      <c r="M813" s="242"/>
      <c r="N813" s="242"/>
      <c r="O813" s="242"/>
      <c r="S813" s="242"/>
      <c r="T813" s="242"/>
      <c r="U813" s="242"/>
      <c r="V813" s="242"/>
      <c r="W813" s="242"/>
      <c r="X813" s="242"/>
      <c r="Y813" s="242"/>
      <c r="Z813" s="242"/>
      <c r="AA813" s="242"/>
      <c r="AB813" s="242"/>
      <c r="AC813" s="242"/>
      <c r="AD813" s="242"/>
      <c r="AE813" s="242"/>
      <c r="AF813" s="242"/>
      <c r="AG813" s="242"/>
    </row>
    <row r="814" spans="1:33" ht="12" customHeight="1">
      <c r="A814" s="242"/>
      <c r="B814" s="242"/>
      <c r="C814" s="242"/>
      <c r="D814" s="242"/>
      <c r="E814" s="242"/>
      <c r="F814" s="242"/>
      <c r="G814" s="447"/>
      <c r="H814" s="242"/>
      <c r="I814" s="447"/>
      <c r="J814" s="242"/>
      <c r="K814" s="242"/>
      <c r="L814" s="242"/>
      <c r="M814" s="242"/>
      <c r="N814" s="242"/>
      <c r="O814" s="242"/>
      <c r="S814" s="242"/>
      <c r="T814" s="242"/>
      <c r="U814" s="242"/>
      <c r="V814" s="242"/>
      <c r="W814" s="242"/>
      <c r="X814" s="242"/>
      <c r="Y814" s="242"/>
      <c r="Z814" s="242"/>
      <c r="AA814" s="242"/>
      <c r="AB814" s="242"/>
      <c r="AC814" s="242"/>
      <c r="AD814" s="242"/>
      <c r="AE814" s="242"/>
      <c r="AF814" s="242"/>
      <c r="AG814" s="242"/>
    </row>
    <row r="815" spans="1:33" ht="12" customHeight="1">
      <c r="A815" s="242"/>
      <c r="B815" s="242"/>
      <c r="C815" s="242"/>
      <c r="D815" s="242"/>
      <c r="E815" s="242"/>
      <c r="F815" s="242"/>
      <c r="G815" s="447"/>
      <c r="H815" s="242"/>
      <c r="I815" s="447"/>
      <c r="J815" s="242"/>
      <c r="K815" s="242"/>
      <c r="L815" s="242"/>
      <c r="M815" s="242"/>
      <c r="N815" s="242"/>
      <c r="O815" s="242"/>
      <c r="S815" s="242"/>
      <c r="T815" s="242"/>
      <c r="U815" s="242"/>
      <c r="V815" s="242"/>
      <c r="W815" s="242"/>
      <c r="X815" s="242"/>
      <c r="Y815" s="242"/>
      <c r="Z815" s="242"/>
      <c r="AA815" s="242"/>
      <c r="AB815" s="242"/>
      <c r="AC815" s="242"/>
      <c r="AD815" s="242"/>
      <c r="AE815" s="242"/>
      <c r="AF815" s="242"/>
      <c r="AG815" s="242"/>
    </row>
    <row r="816" spans="1:33" ht="12" customHeight="1">
      <c r="A816" s="242"/>
      <c r="B816" s="242"/>
      <c r="C816" s="242"/>
      <c r="D816" s="242"/>
      <c r="E816" s="242"/>
      <c r="F816" s="242"/>
      <c r="G816" s="447"/>
      <c r="H816" s="242"/>
      <c r="I816" s="447"/>
      <c r="J816" s="242"/>
      <c r="K816" s="242"/>
      <c r="L816" s="242"/>
      <c r="M816" s="242"/>
      <c r="N816" s="242"/>
      <c r="O816" s="242"/>
      <c r="S816" s="242"/>
      <c r="T816" s="242"/>
      <c r="U816" s="242"/>
      <c r="V816" s="242"/>
      <c r="W816" s="242"/>
      <c r="X816" s="242"/>
      <c r="Y816" s="242"/>
      <c r="Z816" s="242"/>
      <c r="AA816" s="242"/>
      <c r="AB816" s="242"/>
      <c r="AC816" s="242"/>
      <c r="AD816" s="242"/>
      <c r="AE816" s="242"/>
      <c r="AF816" s="242"/>
      <c r="AG816" s="242"/>
    </row>
    <row r="817" spans="1:33" ht="12" customHeight="1">
      <c r="A817" s="242"/>
      <c r="B817" s="242"/>
      <c r="C817" s="242"/>
      <c r="D817" s="242"/>
      <c r="E817" s="242"/>
      <c r="F817" s="242"/>
      <c r="G817" s="447"/>
      <c r="H817" s="242"/>
      <c r="I817" s="447"/>
      <c r="J817" s="242"/>
      <c r="K817" s="242"/>
      <c r="L817" s="242"/>
      <c r="M817" s="242"/>
      <c r="N817" s="242"/>
      <c r="O817" s="242"/>
      <c r="S817" s="242"/>
      <c r="T817" s="242"/>
      <c r="U817" s="242"/>
      <c r="V817" s="242"/>
      <c r="W817" s="242"/>
      <c r="X817" s="242"/>
      <c r="Y817" s="242"/>
      <c r="Z817" s="242"/>
      <c r="AA817" s="242"/>
      <c r="AB817" s="242"/>
      <c r="AC817" s="242"/>
      <c r="AD817" s="242"/>
      <c r="AE817" s="242"/>
      <c r="AF817" s="242"/>
      <c r="AG817" s="242"/>
    </row>
    <row r="818" spans="1:33" ht="12" customHeight="1">
      <c r="A818" s="242"/>
      <c r="B818" s="242"/>
      <c r="C818" s="242"/>
      <c r="D818" s="242"/>
      <c r="E818" s="242"/>
      <c r="F818" s="242"/>
      <c r="G818" s="447"/>
      <c r="H818" s="242"/>
      <c r="I818" s="447"/>
      <c r="J818" s="242"/>
      <c r="K818" s="242"/>
      <c r="L818" s="242"/>
      <c r="M818" s="242"/>
      <c r="N818" s="242"/>
      <c r="O818" s="242"/>
      <c r="S818" s="242"/>
      <c r="T818" s="242"/>
      <c r="U818" s="242"/>
      <c r="V818" s="242"/>
      <c r="W818" s="242"/>
      <c r="X818" s="242"/>
      <c r="Y818" s="242"/>
      <c r="Z818" s="242"/>
      <c r="AA818" s="242"/>
      <c r="AB818" s="242"/>
      <c r="AC818" s="242"/>
      <c r="AD818" s="242"/>
      <c r="AE818" s="242"/>
      <c r="AF818" s="242"/>
      <c r="AG818" s="242"/>
    </row>
    <row r="819" spans="1:33" ht="12" customHeight="1">
      <c r="A819" s="242"/>
      <c r="B819" s="242"/>
      <c r="C819" s="242"/>
      <c r="D819" s="242"/>
      <c r="E819" s="242"/>
      <c r="F819" s="242"/>
      <c r="G819" s="447"/>
      <c r="H819" s="242"/>
      <c r="I819" s="447"/>
      <c r="J819" s="242"/>
      <c r="K819" s="242"/>
      <c r="L819" s="242"/>
      <c r="M819" s="242"/>
      <c r="N819" s="242"/>
      <c r="O819" s="242"/>
      <c r="S819" s="242"/>
      <c r="T819" s="242"/>
      <c r="U819" s="242"/>
      <c r="V819" s="242"/>
      <c r="W819" s="242"/>
      <c r="X819" s="242"/>
      <c r="Y819" s="242"/>
      <c r="Z819" s="242"/>
      <c r="AA819" s="242"/>
      <c r="AB819" s="242"/>
      <c r="AC819" s="242"/>
      <c r="AD819" s="242"/>
      <c r="AE819" s="242"/>
      <c r="AF819" s="242"/>
      <c r="AG819" s="242"/>
    </row>
    <row r="820" spans="1:33" ht="12" customHeight="1">
      <c r="A820" s="242"/>
      <c r="B820" s="242"/>
      <c r="C820" s="242"/>
      <c r="D820" s="242"/>
      <c r="E820" s="242"/>
      <c r="F820" s="242"/>
      <c r="G820" s="447"/>
      <c r="H820" s="242"/>
      <c r="I820" s="447"/>
      <c r="J820" s="242"/>
      <c r="K820" s="242"/>
      <c r="L820" s="242"/>
      <c r="M820" s="242"/>
      <c r="N820" s="242"/>
      <c r="O820" s="242"/>
      <c r="S820" s="242"/>
      <c r="T820" s="242"/>
      <c r="U820" s="242"/>
      <c r="V820" s="242"/>
      <c r="W820" s="242"/>
      <c r="X820" s="242"/>
      <c r="Y820" s="242"/>
      <c r="Z820" s="242"/>
      <c r="AA820" s="242"/>
      <c r="AB820" s="242"/>
      <c r="AC820" s="242"/>
      <c r="AD820" s="242"/>
      <c r="AE820" s="242"/>
      <c r="AF820" s="242"/>
      <c r="AG820" s="242"/>
    </row>
    <row r="821" spans="1:33" ht="12" customHeight="1">
      <c r="A821" s="242"/>
      <c r="B821" s="242"/>
      <c r="C821" s="242"/>
      <c r="D821" s="242"/>
      <c r="E821" s="242"/>
      <c r="F821" s="242"/>
      <c r="G821" s="447"/>
      <c r="H821" s="242"/>
      <c r="I821" s="447"/>
      <c r="J821" s="242"/>
      <c r="K821" s="242"/>
      <c r="L821" s="242"/>
      <c r="M821" s="242"/>
      <c r="N821" s="242"/>
      <c r="O821" s="242"/>
      <c r="S821" s="242"/>
      <c r="T821" s="242"/>
      <c r="U821" s="242"/>
      <c r="V821" s="242"/>
      <c r="W821" s="242"/>
      <c r="X821" s="242"/>
      <c r="Y821" s="242"/>
      <c r="Z821" s="242"/>
      <c r="AA821" s="242"/>
      <c r="AB821" s="242"/>
      <c r="AC821" s="242"/>
      <c r="AD821" s="242"/>
      <c r="AE821" s="242"/>
      <c r="AF821" s="242"/>
      <c r="AG821" s="242"/>
    </row>
    <row r="822" spans="1:33" ht="12" customHeight="1">
      <c r="A822" s="242"/>
      <c r="B822" s="242"/>
      <c r="C822" s="242"/>
      <c r="D822" s="242"/>
      <c r="E822" s="242"/>
      <c r="F822" s="242"/>
      <c r="G822" s="447"/>
      <c r="H822" s="242"/>
      <c r="I822" s="447"/>
      <c r="J822" s="242"/>
      <c r="K822" s="242"/>
      <c r="L822" s="242"/>
      <c r="M822" s="242"/>
      <c r="N822" s="242"/>
      <c r="O822" s="242"/>
      <c r="S822" s="242"/>
      <c r="T822" s="242"/>
      <c r="U822" s="242"/>
      <c r="V822" s="242"/>
      <c r="W822" s="242"/>
      <c r="X822" s="242"/>
      <c r="Y822" s="242"/>
      <c r="Z822" s="242"/>
      <c r="AA822" s="242"/>
      <c r="AB822" s="242"/>
      <c r="AC822" s="242"/>
      <c r="AD822" s="242"/>
      <c r="AE822" s="242"/>
      <c r="AF822" s="242"/>
      <c r="AG822" s="242"/>
    </row>
    <row r="823" spans="1:33" ht="12" customHeight="1">
      <c r="A823" s="242"/>
      <c r="B823" s="242"/>
      <c r="C823" s="242"/>
      <c r="D823" s="242"/>
      <c r="E823" s="242"/>
      <c r="F823" s="242"/>
      <c r="G823" s="447"/>
      <c r="H823" s="242"/>
      <c r="I823" s="447"/>
      <c r="J823" s="242"/>
      <c r="K823" s="242"/>
      <c r="L823" s="242"/>
      <c r="M823" s="242"/>
      <c r="N823" s="242"/>
      <c r="O823" s="242"/>
      <c r="S823" s="242"/>
      <c r="T823" s="242"/>
      <c r="U823" s="242"/>
      <c r="V823" s="242"/>
      <c r="W823" s="242"/>
      <c r="X823" s="242"/>
      <c r="Y823" s="242"/>
      <c r="Z823" s="242"/>
      <c r="AA823" s="242"/>
      <c r="AB823" s="242"/>
      <c r="AC823" s="242"/>
      <c r="AD823" s="242"/>
      <c r="AE823" s="242"/>
      <c r="AF823" s="242"/>
      <c r="AG823" s="242"/>
    </row>
    <row r="824" spans="1:33" ht="12" customHeight="1">
      <c r="A824" s="242"/>
      <c r="B824" s="242"/>
      <c r="C824" s="242"/>
      <c r="D824" s="242"/>
      <c r="E824" s="242"/>
      <c r="F824" s="242"/>
      <c r="G824" s="447"/>
      <c r="H824" s="242"/>
      <c r="I824" s="447"/>
      <c r="J824" s="242"/>
      <c r="K824" s="242"/>
      <c r="L824" s="242"/>
      <c r="M824" s="242"/>
      <c r="N824" s="242"/>
      <c r="O824" s="242"/>
      <c r="S824" s="242"/>
      <c r="T824" s="242"/>
      <c r="U824" s="242"/>
      <c r="V824" s="242"/>
      <c r="W824" s="242"/>
      <c r="X824" s="242"/>
      <c r="Y824" s="242"/>
      <c r="Z824" s="242"/>
      <c r="AA824" s="242"/>
      <c r="AB824" s="242"/>
      <c r="AC824" s="242"/>
      <c r="AD824" s="242"/>
      <c r="AE824" s="242"/>
      <c r="AF824" s="242"/>
      <c r="AG824" s="242"/>
    </row>
    <row r="825" spans="1:33" ht="12" customHeight="1">
      <c r="A825" s="242"/>
      <c r="B825" s="242"/>
      <c r="C825" s="242"/>
      <c r="D825" s="242"/>
      <c r="E825" s="242"/>
      <c r="F825" s="242"/>
      <c r="G825" s="447"/>
      <c r="H825" s="242"/>
      <c r="I825" s="447"/>
      <c r="J825" s="242"/>
      <c r="K825" s="242"/>
      <c r="L825" s="242"/>
      <c r="M825" s="242"/>
      <c r="N825" s="242"/>
      <c r="O825" s="242"/>
      <c r="S825" s="242"/>
      <c r="T825" s="242"/>
      <c r="U825" s="242"/>
      <c r="V825" s="242"/>
      <c r="W825" s="242"/>
      <c r="X825" s="242"/>
      <c r="Y825" s="242"/>
      <c r="Z825" s="242"/>
      <c r="AA825" s="242"/>
      <c r="AB825" s="242"/>
      <c r="AC825" s="242"/>
      <c r="AD825" s="242"/>
      <c r="AE825" s="242"/>
      <c r="AF825" s="242"/>
      <c r="AG825" s="242"/>
    </row>
    <row r="826" spans="1:33" ht="12" customHeight="1">
      <c r="A826" s="242"/>
      <c r="B826" s="242"/>
      <c r="C826" s="242"/>
      <c r="D826" s="242"/>
      <c r="E826" s="242"/>
      <c r="F826" s="242"/>
      <c r="G826" s="447"/>
      <c r="H826" s="242"/>
      <c r="I826" s="447"/>
      <c r="J826" s="242"/>
      <c r="K826" s="242"/>
      <c r="L826" s="242"/>
      <c r="M826" s="242"/>
      <c r="N826" s="242"/>
      <c r="O826" s="242"/>
      <c r="S826" s="242"/>
      <c r="T826" s="242"/>
      <c r="U826" s="242"/>
      <c r="V826" s="242"/>
      <c r="W826" s="242"/>
      <c r="X826" s="242"/>
      <c r="Y826" s="242"/>
      <c r="Z826" s="242"/>
      <c r="AA826" s="242"/>
      <c r="AB826" s="242"/>
      <c r="AC826" s="242"/>
      <c r="AD826" s="242"/>
      <c r="AE826" s="242"/>
      <c r="AF826" s="242"/>
      <c r="AG826" s="242"/>
    </row>
    <row r="827" spans="1:33" ht="12" customHeight="1">
      <c r="A827" s="242"/>
      <c r="B827" s="242"/>
      <c r="C827" s="242"/>
      <c r="D827" s="242"/>
      <c r="E827" s="242"/>
      <c r="F827" s="242"/>
      <c r="G827" s="447"/>
      <c r="H827" s="242"/>
      <c r="I827" s="447"/>
      <c r="J827" s="242"/>
      <c r="K827" s="242"/>
      <c r="L827" s="242"/>
      <c r="M827" s="242"/>
      <c r="N827" s="242"/>
      <c r="O827" s="242"/>
      <c r="S827" s="242"/>
      <c r="T827" s="242"/>
      <c r="U827" s="242"/>
      <c r="V827" s="242"/>
      <c r="W827" s="242"/>
      <c r="X827" s="242"/>
      <c r="Y827" s="242"/>
      <c r="Z827" s="242"/>
      <c r="AA827" s="242"/>
      <c r="AB827" s="242"/>
      <c r="AC827" s="242"/>
      <c r="AD827" s="242"/>
      <c r="AE827" s="242"/>
      <c r="AF827" s="242"/>
      <c r="AG827" s="242"/>
    </row>
    <row r="828" spans="1:33" ht="12" customHeight="1">
      <c r="A828" s="242"/>
      <c r="B828" s="242"/>
      <c r="C828" s="242"/>
      <c r="D828" s="242"/>
      <c r="E828" s="242"/>
      <c r="F828" s="242"/>
      <c r="G828" s="447"/>
      <c r="H828" s="242"/>
      <c r="I828" s="447"/>
      <c r="J828" s="242"/>
      <c r="K828" s="242"/>
      <c r="L828" s="242"/>
      <c r="M828" s="242"/>
      <c r="N828" s="242"/>
      <c r="O828" s="242"/>
      <c r="S828" s="242"/>
      <c r="T828" s="242"/>
      <c r="U828" s="242"/>
      <c r="V828" s="242"/>
      <c r="W828" s="242"/>
      <c r="X828" s="242"/>
      <c r="Y828" s="242"/>
      <c r="Z828" s="242"/>
      <c r="AA828" s="242"/>
      <c r="AB828" s="242"/>
      <c r="AC828" s="242"/>
      <c r="AD828" s="242"/>
      <c r="AE828" s="242"/>
      <c r="AF828" s="242"/>
      <c r="AG828" s="242"/>
    </row>
    <row r="829" spans="1:33" ht="12" customHeight="1">
      <c r="A829" s="242"/>
      <c r="B829" s="242"/>
      <c r="C829" s="242"/>
      <c r="D829" s="242"/>
      <c r="E829" s="242"/>
      <c r="F829" s="242"/>
      <c r="G829" s="447"/>
      <c r="H829" s="242"/>
      <c r="I829" s="447"/>
      <c r="J829" s="242"/>
      <c r="K829" s="242"/>
      <c r="L829" s="242"/>
      <c r="M829" s="242"/>
      <c r="N829" s="242"/>
      <c r="O829" s="242"/>
      <c r="S829" s="242"/>
      <c r="T829" s="242"/>
      <c r="U829" s="242"/>
      <c r="V829" s="242"/>
      <c r="W829" s="242"/>
      <c r="X829" s="242"/>
      <c r="Y829" s="242"/>
      <c r="Z829" s="242"/>
      <c r="AA829" s="242"/>
      <c r="AB829" s="242"/>
      <c r="AC829" s="242"/>
      <c r="AD829" s="242"/>
      <c r="AE829" s="242"/>
      <c r="AF829" s="242"/>
      <c r="AG829" s="242"/>
    </row>
    <row r="830" spans="1:33" ht="12" customHeight="1">
      <c r="A830" s="242"/>
      <c r="B830" s="242"/>
      <c r="C830" s="242"/>
      <c r="D830" s="242"/>
      <c r="E830" s="242"/>
      <c r="F830" s="242"/>
      <c r="G830" s="447"/>
      <c r="H830" s="242"/>
      <c r="I830" s="447"/>
      <c r="J830" s="242"/>
      <c r="K830" s="242"/>
      <c r="L830" s="242"/>
      <c r="M830" s="242"/>
      <c r="N830" s="242"/>
      <c r="O830" s="242"/>
      <c r="S830" s="242"/>
      <c r="T830" s="242"/>
      <c r="U830" s="242"/>
      <c r="V830" s="242"/>
      <c r="W830" s="242"/>
      <c r="X830" s="242"/>
      <c r="Y830" s="242"/>
      <c r="Z830" s="242"/>
      <c r="AA830" s="242"/>
      <c r="AB830" s="242"/>
      <c r="AC830" s="242"/>
      <c r="AD830" s="242"/>
      <c r="AE830" s="242"/>
      <c r="AF830" s="242"/>
      <c r="AG830" s="242"/>
    </row>
    <row r="831" spans="1:33" ht="12" customHeight="1">
      <c r="A831" s="242"/>
      <c r="B831" s="242"/>
      <c r="C831" s="242"/>
      <c r="D831" s="242"/>
      <c r="E831" s="242"/>
      <c r="F831" s="242"/>
      <c r="G831" s="447"/>
      <c r="H831" s="242"/>
      <c r="I831" s="447"/>
      <c r="J831" s="242"/>
      <c r="K831" s="242"/>
      <c r="L831" s="242"/>
      <c r="M831" s="242"/>
      <c r="N831" s="242"/>
      <c r="O831" s="242"/>
      <c r="S831" s="242"/>
      <c r="T831" s="242"/>
      <c r="U831" s="242"/>
      <c r="V831" s="242"/>
      <c r="W831" s="242"/>
      <c r="X831" s="242"/>
      <c r="Y831" s="242"/>
      <c r="Z831" s="242"/>
      <c r="AA831" s="242"/>
      <c r="AB831" s="242"/>
      <c r="AC831" s="242"/>
      <c r="AD831" s="242"/>
      <c r="AE831" s="242"/>
      <c r="AF831" s="242"/>
      <c r="AG831" s="242"/>
    </row>
    <row r="832" spans="1:33" ht="12" customHeight="1">
      <c r="A832" s="242"/>
      <c r="B832" s="242"/>
      <c r="C832" s="242"/>
      <c r="D832" s="242"/>
      <c r="E832" s="242"/>
      <c r="F832" s="242"/>
      <c r="G832" s="447"/>
      <c r="H832" s="242"/>
      <c r="I832" s="447"/>
      <c r="J832" s="242"/>
      <c r="K832" s="242"/>
      <c r="L832" s="242"/>
      <c r="M832" s="242"/>
      <c r="N832" s="242"/>
      <c r="O832" s="242"/>
      <c r="S832" s="242"/>
      <c r="T832" s="242"/>
      <c r="U832" s="242"/>
      <c r="V832" s="242"/>
      <c r="W832" s="242"/>
      <c r="X832" s="242"/>
      <c r="Y832" s="242"/>
      <c r="Z832" s="242"/>
      <c r="AA832" s="242"/>
      <c r="AB832" s="242"/>
      <c r="AC832" s="242"/>
      <c r="AD832" s="242"/>
      <c r="AE832" s="242"/>
      <c r="AF832" s="242"/>
      <c r="AG832" s="242"/>
    </row>
    <row r="833" spans="1:33" ht="12" customHeight="1">
      <c r="A833" s="242"/>
      <c r="B833" s="242"/>
      <c r="C833" s="242"/>
      <c r="D833" s="242"/>
      <c r="E833" s="242"/>
      <c r="F833" s="242"/>
      <c r="G833" s="447"/>
      <c r="H833" s="242"/>
      <c r="I833" s="447"/>
      <c r="J833" s="242"/>
      <c r="K833" s="242"/>
      <c r="L833" s="242"/>
      <c r="M833" s="242"/>
      <c r="N833" s="242"/>
      <c r="O833" s="242"/>
      <c r="S833" s="242"/>
      <c r="T833" s="242"/>
      <c r="U833" s="242"/>
      <c r="V833" s="242"/>
      <c r="W833" s="242"/>
      <c r="X833" s="242"/>
      <c r="Y833" s="242"/>
      <c r="Z833" s="242"/>
      <c r="AA833" s="242"/>
      <c r="AB833" s="242"/>
      <c r="AC833" s="242"/>
      <c r="AD833" s="242"/>
      <c r="AE833" s="242"/>
      <c r="AF833" s="242"/>
      <c r="AG833" s="242"/>
    </row>
    <row r="834" spans="1:33" ht="12" customHeight="1">
      <c r="A834" s="242"/>
      <c r="B834" s="242"/>
      <c r="C834" s="242"/>
      <c r="D834" s="242"/>
      <c r="E834" s="242"/>
      <c r="F834" s="242"/>
      <c r="G834" s="447"/>
      <c r="H834" s="242"/>
      <c r="I834" s="447"/>
      <c r="J834" s="242"/>
      <c r="K834" s="242"/>
      <c r="L834" s="242"/>
      <c r="M834" s="242"/>
      <c r="N834" s="242"/>
      <c r="O834" s="242"/>
      <c r="S834" s="242"/>
      <c r="T834" s="242"/>
      <c r="U834" s="242"/>
      <c r="V834" s="242"/>
      <c r="W834" s="242"/>
      <c r="X834" s="242"/>
      <c r="Y834" s="242"/>
      <c r="Z834" s="242"/>
      <c r="AA834" s="242"/>
      <c r="AB834" s="242"/>
      <c r="AC834" s="242"/>
      <c r="AD834" s="242"/>
      <c r="AE834" s="242"/>
      <c r="AF834" s="242"/>
      <c r="AG834" s="242"/>
    </row>
    <row r="835" spans="1:33" ht="12" customHeight="1">
      <c r="A835" s="242"/>
      <c r="B835" s="242"/>
      <c r="C835" s="242"/>
      <c r="D835" s="242"/>
      <c r="E835" s="242"/>
      <c r="F835" s="242"/>
      <c r="G835" s="447"/>
      <c r="H835" s="242"/>
      <c r="I835" s="447"/>
      <c r="J835" s="242"/>
      <c r="K835" s="242"/>
      <c r="L835" s="242"/>
      <c r="M835" s="242"/>
      <c r="N835" s="242"/>
      <c r="O835" s="242"/>
      <c r="S835" s="242"/>
      <c r="T835" s="242"/>
      <c r="U835" s="242"/>
      <c r="V835" s="242"/>
      <c r="W835" s="242"/>
      <c r="X835" s="242"/>
      <c r="Y835" s="242"/>
      <c r="Z835" s="242"/>
      <c r="AA835" s="242"/>
      <c r="AB835" s="242"/>
      <c r="AC835" s="242"/>
      <c r="AD835" s="242"/>
      <c r="AE835" s="242"/>
      <c r="AF835" s="242"/>
      <c r="AG835" s="242"/>
    </row>
    <row r="836" spans="1:33" ht="12" customHeight="1">
      <c r="A836" s="242"/>
      <c r="B836" s="242"/>
      <c r="C836" s="242"/>
      <c r="D836" s="242"/>
      <c r="E836" s="242"/>
      <c r="F836" s="242"/>
      <c r="G836" s="447"/>
      <c r="H836" s="242"/>
      <c r="I836" s="447"/>
      <c r="J836" s="242"/>
      <c r="K836" s="242"/>
      <c r="L836" s="242"/>
      <c r="M836" s="242"/>
      <c r="N836" s="242"/>
      <c r="O836" s="242"/>
      <c r="S836" s="242"/>
      <c r="T836" s="242"/>
      <c r="U836" s="242"/>
      <c r="V836" s="242"/>
      <c r="W836" s="242"/>
      <c r="X836" s="242"/>
      <c r="Y836" s="242"/>
      <c r="Z836" s="242"/>
      <c r="AA836" s="242"/>
      <c r="AB836" s="242"/>
      <c r="AC836" s="242"/>
      <c r="AD836" s="242"/>
      <c r="AE836" s="242"/>
      <c r="AF836" s="242"/>
      <c r="AG836" s="242"/>
    </row>
    <row r="837" spans="1:33" ht="12" customHeight="1">
      <c r="A837" s="242"/>
      <c r="B837" s="242"/>
      <c r="C837" s="242"/>
      <c r="D837" s="242"/>
      <c r="E837" s="242"/>
      <c r="F837" s="242"/>
      <c r="G837" s="447"/>
      <c r="H837" s="242"/>
      <c r="I837" s="447"/>
      <c r="J837" s="242"/>
      <c r="K837" s="242"/>
      <c r="L837" s="242"/>
      <c r="M837" s="242"/>
      <c r="N837" s="242"/>
      <c r="O837" s="242"/>
      <c r="S837" s="242"/>
      <c r="T837" s="242"/>
      <c r="U837" s="242"/>
      <c r="V837" s="242"/>
      <c r="W837" s="242"/>
      <c r="X837" s="242"/>
      <c r="Y837" s="242"/>
      <c r="Z837" s="242"/>
      <c r="AA837" s="242"/>
      <c r="AB837" s="242"/>
      <c r="AC837" s="242"/>
      <c r="AD837" s="242"/>
      <c r="AE837" s="242"/>
      <c r="AF837" s="242"/>
      <c r="AG837" s="242"/>
    </row>
    <row r="838" spans="1:33" ht="12" customHeight="1">
      <c r="A838" s="242"/>
      <c r="B838" s="242"/>
      <c r="C838" s="242"/>
      <c r="D838" s="242"/>
      <c r="E838" s="242"/>
      <c r="F838" s="242"/>
      <c r="G838" s="447"/>
      <c r="H838" s="242"/>
      <c r="I838" s="447"/>
      <c r="J838" s="242"/>
      <c r="K838" s="242"/>
      <c r="L838" s="242"/>
      <c r="M838" s="242"/>
      <c r="N838" s="242"/>
      <c r="O838" s="242"/>
      <c r="S838" s="242"/>
      <c r="T838" s="242"/>
      <c r="U838" s="242"/>
      <c r="V838" s="242"/>
      <c r="W838" s="242"/>
      <c r="X838" s="242"/>
      <c r="Y838" s="242"/>
      <c r="Z838" s="242"/>
      <c r="AA838" s="242"/>
      <c r="AB838" s="242"/>
      <c r="AC838" s="242"/>
      <c r="AD838" s="242"/>
      <c r="AE838" s="242"/>
      <c r="AF838" s="242"/>
      <c r="AG838" s="242"/>
    </row>
    <row r="839" spans="1:33" ht="12" customHeight="1">
      <c r="A839" s="242"/>
      <c r="B839" s="242"/>
      <c r="C839" s="242"/>
      <c r="D839" s="242"/>
      <c r="E839" s="242"/>
      <c r="F839" s="242"/>
      <c r="G839" s="447"/>
      <c r="H839" s="242"/>
      <c r="I839" s="447"/>
      <c r="J839" s="242"/>
      <c r="K839" s="242"/>
      <c r="L839" s="242"/>
      <c r="M839" s="242"/>
      <c r="N839" s="242"/>
      <c r="O839" s="242"/>
      <c r="S839" s="242"/>
      <c r="T839" s="242"/>
      <c r="U839" s="242"/>
      <c r="V839" s="242"/>
      <c r="W839" s="242"/>
      <c r="X839" s="242"/>
      <c r="Y839" s="242"/>
      <c r="Z839" s="242"/>
      <c r="AA839" s="242"/>
      <c r="AB839" s="242"/>
      <c r="AC839" s="242"/>
      <c r="AD839" s="242"/>
      <c r="AE839" s="242"/>
      <c r="AF839" s="242"/>
      <c r="AG839" s="242"/>
    </row>
    <row r="840" spans="1:33" ht="12" customHeight="1">
      <c r="A840" s="242"/>
      <c r="B840" s="242"/>
      <c r="C840" s="242"/>
      <c r="D840" s="242"/>
      <c r="E840" s="242"/>
      <c r="F840" s="242"/>
      <c r="G840" s="447"/>
      <c r="H840" s="242"/>
      <c r="I840" s="447"/>
      <c r="J840" s="242"/>
      <c r="K840" s="242"/>
      <c r="L840" s="242"/>
      <c r="M840" s="242"/>
      <c r="N840" s="242"/>
      <c r="O840" s="242"/>
      <c r="S840" s="242"/>
      <c r="T840" s="242"/>
      <c r="U840" s="242"/>
      <c r="V840" s="242"/>
      <c r="W840" s="242"/>
      <c r="X840" s="242"/>
      <c r="Y840" s="242"/>
      <c r="Z840" s="242"/>
      <c r="AA840" s="242"/>
      <c r="AB840" s="242"/>
      <c r="AC840" s="242"/>
      <c r="AD840" s="242"/>
      <c r="AE840" s="242"/>
      <c r="AF840" s="242"/>
      <c r="AG840" s="242"/>
    </row>
    <row r="841" spans="1:33" ht="12" customHeight="1">
      <c r="A841" s="242"/>
      <c r="B841" s="242"/>
      <c r="C841" s="242"/>
      <c r="D841" s="242"/>
      <c r="E841" s="242"/>
      <c r="F841" s="242"/>
      <c r="G841" s="447"/>
      <c r="H841" s="242"/>
      <c r="I841" s="447"/>
      <c r="J841" s="242"/>
      <c r="K841" s="242"/>
      <c r="L841" s="242"/>
      <c r="M841" s="242"/>
      <c r="N841" s="242"/>
      <c r="O841" s="242"/>
      <c r="S841" s="242"/>
      <c r="T841" s="242"/>
      <c r="U841" s="242"/>
      <c r="V841" s="242"/>
      <c r="W841" s="242"/>
      <c r="X841" s="242"/>
      <c r="Y841" s="242"/>
      <c r="Z841" s="242"/>
      <c r="AA841" s="242"/>
      <c r="AB841" s="242"/>
      <c r="AC841" s="242"/>
      <c r="AD841" s="242"/>
      <c r="AE841" s="242"/>
      <c r="AF841" s="242"/>
      <c r="AG841" s="242"/>
    </row>
    <row r="842" spans="1:33" ht="12" customHeight="1">
      <c r="A842" s="242"/>
      <c r="B842" s="242"/>
      <c r="C842" s="242"/>
      <c r="D842" s="242"/>
      <c r="E842" s="242"/>
      <c r="F842" s="242"/>
      <c r="G842" s="447"/>
      <c r="H842" s="242"/>
      <c r="I842" s="447"/>
      <c r="J842" s="242"/>
      <c r="K842" s="242"/>
      <c r="L842" s="242"/>
      <c r="M842" s="242"/>
      <c r="N842" s="242"/>
      <c r="O842" s="242"/>
      <c r="S842" s="242"/>
      <c r="T842" s="242"/>
      <c r="U842" s="242"/>
      <c r="V842" s="242"/>
      <c r="W842" s="242"/>
      <c r="X842" s="242"/>
      <c r="Y842" s="242"/>
      <c r="Z842" s="242"/>
      <c r="AA842" s="242"/>
      <c r="AB842" s="242"/>
      <c r="AC842" s="242"/>
      <c r="AD842" s="242"/>
      <c r="AE842" s="242"/>
      <c r="AF842" s="242"/>
      <c r="AG842" s="242"/>
    </row>
    <row r="843" spans="1:33" ht="12" customHeight="1">
      <c r="A843" s="242"/>
      <c r="B843" s="242"/>
      <c r="C843" s="242"/>
      <c r="D843" s="242"/>
      <c r="E843" s="242"/>
      <c r="F843" s="242"/>
      <c r="G843" s="447"/>
      <c r="H843" s="242"/>
      <c r="I843" s="447"/>
      <c r="J843" s="242"/>
      <c r="K843" s="242"/>
      <c r="L843" s="242"/>
      <c r="M843" s="242"/>
      <c r="N843" s="242"/>
      <c r="O843" s="242"/>
      <c r="S843" s="242"/>
      <c r="T843" s="242"/>
      <c r="U843" s="242"/>
      <c r="V843" s="242"/>
      <c r="W843" s="242"/>
      <c r="X843" s="242"/>
      <c r="Y843" s="242"/>
      <c r="Z843" s="242"/>
      <c r="AA843" s="242"/>
      <c r="AB843" s="242"/>
      <c r="AC843" s="242"/>
      <c r="AD843" s="242"/>
      <c r="AE843" s="242"/>
      <c r="AF843" s="242"/>
      <c r="AG843" s="242"/>
    </row>
    <row r="844" spans="1:33" ht="12" customHeight="1">
      <c r="A844" s="242"/>
      <c r="B844" s="242"/>
      <c r="C844" s="242"/>
      <c r="D844" s="242"/>
      <c r="E844" s="242"/>
      <c r="F844" s="242"/>
      <c r="G844" s="447"/>
      <c r="H844" s="242"/>
      <c r="I844" s="447"/>
      <c r="J844" s="242"/>
      <c r="K844" s="242"/>
      <c r="L844" s="242"/>
      <c r="M844" s="242"/>
      <c r="N844" s="242"/>
      <c r="O844" s="242"/>
      <c r="S844" s="242"/>
      <c r="T844" s="242"/>
      <c r="U844" s="242"/>
      <c r="V844" s="242"/>
      <c r="W844" s="242"/>
      <c r="X844" s="242"/>
      <c r="Y844" s="242"/>
      <c r="Z844" s="242"/>
      <c r="AA844" s="242"/>
      <c r="AB844" s="242"/>
      <c r="AC844" s="242"/>
      <c r="AD844" s="242"/>
      <c r="AE844" s="242"/>
      <c r="AF844" s="242"/>
      <c r="AG844" s="242"/>
    </row>
    <row r="845" spans="1:33" ht="12" customHeight="1">
      <c r="A845" s="242"/>
      <c r="B845" s="242"/>
      <c r="C845" s="242"/>
      <c r="D845" s="242"/>
      <c r="E845" s="242"/>
      <c r="F845" s="242"/>
      <c r="G845" s="447"/>
      <c r="H845" s="242"/>
      <c r="I845" s="447"/>
      <c r="J845" s="242"/>
      <c r="K845" s="242"/>
      <c r="L845" s="242"/>
      <c r="M845" s="242"/>
      <c r="N845" s="242"/>
      <c r="O845" s="242"/>
      <c r="S845" s="242"/>
      <c r="T845" s="242"/>
      <c r="U845" s="242"/>
      <c r="V845" s="242"/>
      <c r="W845" s="242"/>
      <c r="X845" s="242"/>
      <c r="Y845" s="242"/>
      <c r="Z845" s="242"/>
      <c r="AA845" s="242"/>
      <c r="AB845" s="242"/>
      <c r="AC845" s="242"/>
      <c r="AD845" s="242"/>
      <c r="AE845" s="242"/>
      <c r="AF845" s="242"/>
      <c r="AG845" s="242"/>
    </row>
    <row r="846" spans="1:33" ht="12" customHeight="1">
      <c r="A846" s="242"/>
      <c r="B846" s="242"/>
      <c r="C846" s="242"/>
      <c r="D846" s="242"/>
      <c r="E846" s="242"/>
      <c r="F846" s="242"/>
      <c r="G846" s="447"/>
      <c r="H846" s="242"/>
      <c r="I846" s="447"/>
      <c r="J846" s="242"/>
      <c r="K846" s="242"/>
      <c r="L846" s="242"/>
      <c r="M846" s="242"/>
      <c r="N846" s="242"/>
      <c r="O846" s="242"/>
      <c r="S846" s="242"/>
      <c r="T846" s="242"/>
      <c r="U846" s="242"/>
      <c r="V846" s="242"/>
      <c r="W846" s="242"/>
      <c r="X846" s="242"/>
      <c r="Y846" s="242"/>
      <c r="Z846" s="242"/>
      <c r="AA846" s="242"/>
      <c r="AB846" s="242"/>
      <c r="AC846" s="242"/>
      <c r="AD846" s="242"/>
      <c r="AE846" s="242"/>
      <c r="AF846" s="242"/>
      <c r="AG846" s="242"/>
    </row>
    <row r="847" spans="1:33" ht="12" customHeight="1">
      <c r="A847" s="242"/>
      <c r="B847" s="242"/>
      <c r="C847" s="242"/>
      <c r="D847" s="242"/>
      <c r="E847" s="242"/>
      <c r="F847" s="242"/>
      <c r="G847" s="447"/>
      <c r="H847" s="242"/>
      <c r="I847" s="447"/>
      <c r="J847" s="242"/>
      <c r="K847" s="242"/>
      <c r="L847" s="242"/>
      <c r="M847" s="242"/>
      <c r="N847" s="242"/>
      <c r="O847" s="242"/>
      <c r="S847" s="242"/>
      <c r="T847" s="242"/>
      <c r="U847" s="242"/>
      <c r="V847" s="242"/>
      <c r="W847" s="242"/>
      <c r="X847" s="242"/>
      <c r="Y847" s="242"/>
      <c r="Z847" s="242"/>
      <c r="AA847" s="242"/>
      <c r="AB847" s="242"/>
      <c r="AC847" s="242"/>
      <c r="AD847" s="242"/>
      <c r="AE847" s="242"/>
      <c r="AF847" s="242"/>
      <c r="AG847" s="242"/>
    </row>
    <row r="848" spans="1:33" ht="12" customHeight="1">
      <c r="A848" s="242"/>
      <c r="B848" s="242"/>
      <c r="C848" s="242"/>
      <c r="D848" s="242"/>
      <c r="E848" s="242"/>
      <c r="F848" s="242"/>
      <c r="G848" s="447"/>
      <c r="H848" s="242"/>
      <c r="I848" s="447"/>
      <c r="J848" s="242"/>
      <c r="K848" s="242"/>
      <c r="L848" s="242"/>
      <c r="M848" s="242"/>
      <c r="N848" s="242"/>
      <c r="O848" s="242"/>
      <c r="S848" s="242"/>
      <c r="T848" s="242"/>
      <c r="U848" s="242"/>
      <c r="V848" s="242"/>
      <c r="W848" s="242"/>
      <c r="X848" s="242"/>
      <c r="Y848" s="242"/>
      <c r="Z848" s="242"/>
      <c r="AA848" s="242"/>
      <c r="AB848" s="242"/>
      <c r="AC848" s="242"/>
      <c r="AD848" s="242"/>
      <c r="AE848" s="242"/>
      <c r="AF848" s="242"/>
      <c r="AG848" s="242"/>
    </row>
    <row r="849" spans="1:33" ht="12" customHeight="1">
      <c r="A849" s="242"/>
      <c r="B849" s="242"/>
      <c r="C849" s="242"/>
      <c r="D849" s="242"/>
      <c r="E849" s="242"/>
      <c r="F849" s="242"/>
      <c r="G849" s="447"/>
      <c r="H849" s="242"/>
      <c r="I849" s="447"/>
      <c r="J849" s="242"/>
      <c r="K849" s="242"/>
      <c r="L849" s="242"/>
      <c r="M849" s="242"/>
      <c r="N849" s="242"/>
      <c r="O849" s="242"/>
      <c r="S849" s="242"/>
      <c r="T849" s="242"/>
      <c r="U849" s="242"/>
      <c r="V849" s="242"/>
      <c r="W849" s="242"/>
      <c r="X849" s="242"/>
      <c r="Y849" s="242"/>
      <c r="Z849" s="242"/>
      <c r="AA849" s="242"/>
      <c r="AB849" s="242"/>
      <c r="AC849" s="242"/>
      <c r="AD849" s="242"/>
      <c r="AE849" s="242"/>
      <c r="AF849" s="242"/>
      <c r="AG849" s="242"/>
    </row>
    <row r="850" spans="1:33" ht="12" customHeight="1">
      <c r="A850" s="242"/>
      <c r="B850" s="242"/>
      <c r="C850" s="242"/>
      <c r="D850" s="242"/>
      <c r="E850" s="242"/>
      <c r="F850" s="242"/>
      <c r="G850" s="447"/>
      <c r="H850" s="242"/>
      <c r="I850" s="447"/>
      <c r="J850" s="242"/>
      <c r="K850" s="242"/>
      <c r="L850" s="242"/>
      <c r="M850" s="242"/>
      <c r="N850" s="242"/>
      <c r="O850" s="242"/>
      <c r="S850" s="242"/>
      <c r="T850" s="242"/>
      <c r="U850" s="242"/>
      <c r="V850" s="242"/>
      <c r="W850" s="242"/>
      <c r="X850" s="242"/>
      <c r="Y850" s="242"/>
      <c r="Z850" s="242"/>
      <c r="AA850" s="242"/>
      <c r="AB850" s="242"/>
      <c r="AC850" s="242"/>
      <c r="AD850" s="242"/>
      <c r="AE850" s="242"/>
      <c r="AF850" s="242"/>
      <c r="AG850" s="242"/>
    </row>
    <row r="851" spans="1:33" ht="12" customHeight="1">
      <c r="A851" s="242"/>
      <c r="B851" s="242"/>
      <c r="C851" s="242"/>
      <c r="D851" s="242"/>
      <c r="E851" s="242"/>
      <c r="F851" s="242"/>
      <c r="G851" s="447"/>
      <c r="H851" s="242"/>
      <c r="I851" s="447"/>
      <c r="J851" s="242"/>
      <c r="K851" s="242"/>
      <c r="L851" s="242"/>
      <c r="M851" s="242"/>
      <c r="N851" s="242"/>
      <c r="O851" s="242"/>
      <c r="S851" s="242"/>
      <c r="T851" s="242"/>
      <c r="U851" s="242"/>
      <c r="V851" s="242"/>
      <c r="W851" s="242"/>
      <c r="X851" s="242"/>
      <c r="Y851" s="242"/>
      <c r="Z851" s="242"/>
      <c r="AA851" s="242"/>
      <c r="AB851" s="242"/>
      <c r="AC851" s="242"/>
      <c r="AD851" s="242"/>
      <c r="AE851" s="242"/>
      <c r="AF851" s="242"/>
      <c r="AG851" s="242"/>
    </row>
    <row r="852" spans="1:33" ht="12" customHeight="1">
      <c r="A852" s="242"/>
      <c r="B852" s="242"/>
      <c r="C852" s="242"/>
      <c r="D852" s="242"/>
      <c r="E852" s="242"/>
      <c r="F852" s="242"/>
      <c r="G852" s="447"/>
      <c r="H852" s="242"/>
      <c r="I852" s="447"/>
      <c r="J852" s="242"/>
      <c r="K852" s="242"/>
      <c r="L852" s="242"/>
      <c r="M852" s="242"/>
      <c r="N852" s="242"/>
      <c r="O852" s="242"/>
      <c r="S852" s="242"/>
      <c r="T852" s="242"/>
      <c r="U852" s="242"/>
      <c r="V852" s="242"/>
      <c r="W852" s="242"/>
      <c r="X852" s="242"/>
      <c r="Y852" s="242"/>
      <c r="Z852" s="242"/>
      <c r="AA852" s="242"/>
      <c r="AB852" s="242"/>
      <c r="AC852" s="242"/>
      <c r="AD852" s="242"/>
      <c r="AE852" s="242"/>
      <c r="AF852" s="242"/>
      <c r="AG852" s="242"/>
    </row>
    <row r="853" spans="1:33" ht="12" customHeight="1">
      <c r="A853" s="242"/>
      <c r="B853" s="242"/>
      <c r="C853" s="242"/>
      <c r="D853" s="242"/>
      <c r="E853" s="242"/>
      <c r="F853" s="242"/>
      <c r="G853" s="447"/>
      <c r="H853" s="242"/>
      <c r="I853" s="447"/>
      <c r="J853" s="242"/>
      <c r="K853" s="242"/>
      <c r="L853" s="242"/>
      <c r="M853" s="242"/>
      <c r="N853" s="242"/>
      <c r="O853" s="242"/>
      <c r="S853" s="242"/>
      <c r="T853" s="242"/>
      <c r="U853" s="242"/>
      <c r="V853" s="242"/>
      <c r="W853" s="242"/>
      <c r="X853" s="242"/>
      <c r="Y853" s="242"/>
      <c r="Z853" s="242"/>
      <c r="AA853" s="242"/>
      <c r="AB853" s="242"/>
      <c r="AC853" s="242"/>
      <c r="AD853" s="242"/>
      <c r="AE853" s="242"/>
      <c r="AF853" s="242"/>
      <c r="AG853" s="242"/>
    </row>
    <row r="854" spans="1:33" ht="12" customHeight="1">
      <c r="A854" s="242"/>
      <c r="B854" s="242"/>
      <c r="C854" s="242"/>
      <c r="D854" s="242"/>
      <c r="E854" s="242"/>
      <c r="F854" s="242"/>
      <c r="G854" s="447"/>
      <c r="H854" s="242"/>
      <c r="I854" s="447"/>
      <c r="J854" s="242"/>
      <c r="K854" s="242"/>
      <c r="L854" s="242"/>
      <c r="M854" s="242"/>
      <c r="N854" s="242"/>
      <c r="O854" s="242"/>
      <c r="S854" s="242"/>
      <c r="T854" s="242"/>
      <c r="U854" s="242"/>
      <c r="V854" s="242"/>
      <c r="W854" s="242"/>
      <c r="X854" s="242"/>
      <c r="Y854" s="242"/>
      <c r="Z854" s="242"/>
      <c r="AA854" s="242"/>
      <c r="AB854" s="242"/>
      <c r="AC854" s="242"/>
      <c r="AD854" s="242"/>
      <c r="AE854" s="242"/>
      <c r="AF854" s="242"/>
      <c r="AG854" s="242"/>
    </row>
    <row r="855" spans="1:33" ht="12" customHeight="1">
      <c r="A855" s="242"/>
      <c r="B855" s="242"/>
      <c r="C855" s="242"/>
      <c r="D855" s="242"/>
      <c r="E855" s="242"/>
      <c r="F855" s="242"/>
      <c r="G855" s="447"/>
      <c r="H855" s="242"/>
      <c r="I855" s="447"/>
      <c r="J855" s="242"/>
      <c r="K855" s="242"/>
      <c r="L855" s="242"/>
      <c r="M855" s="242"/>
      <c r="N855" s="242"/>
      <c r="O855" s="242"/>
      <c r="S855" s="242"/>
      <c r="T855" s="242"/>
      <c r="U855" s="242"/>
      <c r="V855" s="242"/>
      <c r="W855" s="242"/>
      <c r="X855" s="242"/>
      <c r="Y855" s="242"/>
      <c r="Z855" s="242"/>
      <c r="AA855" s="242"/>
      <c r="AB855" s="242"/>
      <c r="AC855" s="242"/>
      <c r="AD855" s="242"/>
      <c r="AE855" s="242"/>
      <c r="AF855" s="242"/>
      <c r="AG855" s="242"/>
    </row>
    <row r="856" spans="1:33" ht="12" customHeight="1">
      <c r="A856" s="242"/>
      <c r="B856" s="242"/>
      <c r="C856" s="242"/>
      <c r="D856" s="242"/>
      <c r="E856" s="242"/>
      <c r="F856" s="242"/>
      <c r="G856" s="447"/>
      <c r="H856" s="242"/>
      <c r="I856" s="447"/>
      <c r="J856" s="242"/>
      <c r="K856" s="242"/>
      <c r="L856" s="242"/>
      <c r="M856" s="242"/>
      <c r="N856" s="242"/>
      <c r="O856" s="242"/>
      <c r="S856" s="242"/>
      <c r="T856" s="242"/>
      <c r="U856" s="242"/>
      <c r="V856" s="242"/>
      <c r="W856" s="242"/>
      <c r="X856" s="242"/>
      <c r="Y856" s="242"/>
      <c r="Z856" s="242"/>
      <c r="AA856" s="242"/>
      <c r="AB856" s="242"/>
      <c r="AC856" s="242"/>
      <c r="AD856" s="242"/>
      <c r="AE856" s="242"/>
      <c r="AF856" s="242"/>
      <c r="AG856" s="242"/>
    </row>
    <row r="857" spans="1:33" ht="12" customHeight="1">
      <c r="A857" s="242"/>
      <c r="B857" s="242"/>
      <c r="C857" s="242"/>
      <c r="D857" s="242"/>
      <c r="E857" s="242"/>
      <c r="F857" s="242"/>
      <c r="G857" s="447"/>
      <c r="H857" s="242"/>
      <c r="I857" s="447"/>
      <c r="J857" s="242"/>
      <c r="K857" s="242"/>
      <c r="L857" s="242"/>
      <c r="M857" s="242"/>
      <c r="N857" s="242"/>
      <c r="O857" s="242"/>
      <c r="S857" s="242"/>
      <c r="T857" s="242"/>
      <c r="U857" s="242"/>
      <c r="V857" s="242"/>
      <c r="W857" s="242"/>
      <c r="X857" s="242"/>
      <c r="Y857" s="242"/>
      <c r="Z857" s="242"/>
      <c r="AA857" s="242"/>
      <c r="AB857" s="242"/>
      <c r="AC857" s="242"/>
      <c r="AD857" s="242"/>
      <c r="AE857" s="242"/>
      <c r="AF857" s="242"/>
      <c r="AG857" s="242"/>
    </row>
    <row r="858" spans="1:33" ht="12" customHeight="1">
      <c r="A858" s="242"/>
      <c r="B858" s="242"/>
      <c r="C858" s="242"/>
      <c r="D858" s="242"/>
      <c r="E858" s="242"/>
      <c r="F858" s="242"/>
      <c r="G858" s="447"/>
      <c r="H858" s="242"/>
      <c r="I858" s="447"/>
      <c r="J858" s="242"/>
      <c r="K858" s="242"/>
      <c r="L858" s="242"/>
      <c r="M858" s="242"/>
      <c r="N858" s="242"/>
      <c r="O858" s="242"/>
      <c r="S858" s="242"/>
      <c r="T858" s="242"/>
      <c r="U858" s="242"/>
      <c r="V858" s="242"/>
      <c r="W858" s="242"/>
      <c r="X858" s="242"/>
      <c r="Y858" s="242"/>
      <c r="Z858" s="242"/>
      <c r="AA858" s="242"/>
      <c r="AB858" s="242"/>
      <c r="AC858" s="242"/>
      <c r="AD858" s="242"/>
      <c r="AE858" s="242"/>
      <c r="AF858" s="242"/>
      <c r="AG858" s="242"/>
    </row>
    <row r="859" spans="1:33" ht="12" customHeight="1">
      <c r="A859" s="242"/>
      <c r="B859" s="242"/>
      <c r="C859" s="242"/>
      <c r="D859" s="242"/>
      <c r="E859" s="242"/>
      <c r="F859" s="242"/>
      <c r="G859" s="447"/>
      <c r="H859" s="242"/>
      <c r="I859" s="447"/>
      <c r="J859" s="242"/>
      <c r="K859" s="242"/>
      <c r="L859" s="242"/>
      <c r="M859" s="242"/>
      <c r="N859" s="242"/>
      <c r="O859" s="242"/>
      <c r="S859" s="242"/>
      <c r="T859" s="242"/>
      <c r="U859" s="242"/>
      <c r="V859" s="242"/>
      <c r="W859" s="242"/>
      <c r="X859" s="242"/>
      <c r="Y859" s="242"/>
      <c r="Z859" s="242"/>
      <c r="AA859" s="242"/>
      <c r="AB859" s="242"/>
      <c r="AC859" s="242"/>
      <c r="AD859" s="242"/>
      <c r="AE859" s="242"/>
      <c r="AF859" s="242"/>
      <c r="AG859" s="242"/>
    </row>
    <row r="860" spans="1:33" ht="12" customHeight="1">
      <c r="A860" s="242"/>
      <c r="B860" s="242"/>
      <c r="C860" s="242"/>
      <c r="D860" s="242"/>
      <c r="E860" s="242"/>
      <c r="F860" s="242"/>
      <c r="G860" s="447"/>
      <c r="H860" s="242"/>
      <c r="I860" s="447"/>
      <c r="J860" s="242"/>
      <c r="K860" s="242"/>
      <c r="L860" s="242"/>
      <c r="M860" s="242"/>
      <c r="N860" s="242"/>
      <c r="O860" s="242"/>
      <c r="S860" s="242"/>
      <c r="T860" s="242"/>
      <c r="U860" s="242"/>
      <c r="V860" s="242"/>
      <c r="W860" s="242"/>
      <c r="X860" s="242"/>
      <c r="Y860" s="242"/>
      <c r="Z860" s="242"/>
      <c r="AA860" s="242"/>
      <c r="AB860" s="242"/>
      <c r="AC860" s="242"/>
      <c r="AD860" s="242"/>
      <c r="AE860" s="242"/>
      <c r="AF860" s="242"/>
      <c r="AG860" s="242"/>
    </row>
    <row r="861" spans="1:33" ht="12" customHeight="1">
      <c r="A861" s="242"/>
      <c r="B861" s="242"/>
      <c r="C861" s="242"/>
      <c r="D861" s="242"/>
      <c r="E861" s="242"/>
      <c r="F861" s="242"/>
      <c r="G861" s="447"/>
      <c r="H861" s="242"/>
      <c r="I861" s="447"/>
      <c r="J861" s="242"/>
      <c r="K861" s="242"/>
      <c r="L861" s="242"/>
      <c r="M861" s="242"/>
      <c r="N861" s="242"/>
      <c r="O861" s="242"/>
      <c r="S861" s="242"/>
      <c r="T861" s="242"/>
      <c r="U861" s="242"/>
      <c r="V861" s="242"/>
      <c r="W861" s="242"/>
      <c r="X861" s="242"/>
      <c r="Y861" s="242"/>
      <c r="Z861" s="242"/>
      <c r="AA861" s="242"/>
      <c r="AB861" s="242"/>
      <c r="AC861" s="242"/>
      <c r="AD861" s="242"/>
      <c r="AE861" s="242"/>
      <c r="AF861" s="242"/>
      <c r="AG861" s="242"/>
    </row>
    <row r="862" spans="1:33" ht="12" customHeight="1">
      <c r="A862" s="242"/>
      <c r="B862" s="242"/>
      <c r="C862" s="242"/>
      <c r="D862" s="242"/>
      <c r="E862" s="242"/>
      <c r="F862" s="242"/>
      <c r="G862" s="447"/>
      <c r="H862" s="242"/>
      <c r="I862" s="447"/>
      <c r="J862" s="242"/>
      <c r="K862" s="242"/>
      <c r="L862" s="242"/>
      <c r="M862" s="242"/>
      <c r="N862" s="242"/>
      <c r="O862" s="242"/>
      <c r="S862" s="242"/>
      <c r="T862" s="242"/>
      <c r="U862" s="242"/>
      <c r="V862" s="242"/>
      <c r="W862" s="242"/>
      <c r="X862" s="242"/>
      <c r="Y862" s="242"/>
      <c r="Z862" s="242"/>
      <c r="AA862" s="242"/>
      <c r="AB862" s="242"/>
      <c r="AC862" s="242"/>
      <c r="AD862" s="242"/>
      <c r="AE862" s="242"/>
      <c r="AF862" s="242"/>
      <c r="AG862" s="242"/>
    </row>
    <row r="863" spans="1:33" ht="12" customHeight="1">
      <c r="A863" s="242"/>
      <c r="B863" s="242"/>
      <c r="C863" s="242"/>
      <c r="D863" s="242"/>
      <c r="E863" s="242"/>
      <c r="F863" s="242"/>
      <c r="G863" s="447"/>
      <c r="H863" s="242"/>
      <c r="I863" s="447"/>
      <c r="J863" s="242"/>
      <c r="K863" s="242"/>
      <c r="L863" s="242"/>
      <c r="M863" s="242"/>
      <c r="N863" s="242"/>
      <c r="O863" s="242"/>
      <c r="S863" s="242"/>
      <c r="T863" s="242"/>
      <c r="U863" s="242"/>
      <c r="V863" s="242"/>
      <c r="W863" s="242"/>
      <c r="X863" s="242"/>
      <c r="Y863" s="242"/>
      <c r="Z863" s="242"/>
      <c r="AA863" s="242"/>
      <c r="AB863" s="242"/>
      <c r="AC863" s="242"/>
      <c r="AD863" s="242"/>
      <c r="AE863" s="242"/>
      <c r="AF863" s="242"/>
      <c r="AG863" s="242"/>
    </row>
    <row r="864" spans="1:33" ht="12" customHeight="1">
      <c r="A864" s="242"/>
      <c r="B864" s="242"/>
      <c r="C864" s="242"/>
      <c r="D864" s="242"/>
      <c r="E864" s="242"/>
      <c r="F864" s="242"/>
      <c r="G864" s="447"/>
      <c r="H864" s="242"/>
      <c r="I864" s="447"/>
      <c r="J864" s="242"/>
      <c r="K864" s="242"/>
      <c r="L864" s="242"/>
      <c r="M864" s="242"/>
      <c r="N864" s="242"/>
      <c r="O864" s="242"/>
      <c r="S864" s="242"/>
      <c r="T864" s="242"/>
      <c r="U864" s="242"/>
      <c r="V864" s="242"/>
      <c r="W864" s="242"/>
      <c r="X864" s="242"/>
      <c r="Y864" s="242"/>
      <c r="Z864" s="242"/>
      <c r="AA864" s="242"/>
      <c r="AB864" s="242"/>
      <c r="AC864" s="242"/>
      <c r="AD864" s="242"/>
      <c r="AE864" s="242"/>
      <c r="AF864" s="242"/>
      <c r="AG864" s="242"/>
    </row>
    <row r="865" spans="1:33" ht="12" customHeight="1">
      <c r="A865" s="242"/>
      <c r="B865" s="242"/>
      <c r="C865" s="242"/>
      <c r="D865" s="242"/>
      <c r="E865" s="242"/>
      <c r="F865" s="242"/>
      <c r="G865" s="447"/>
      <c r="H865" s="242"/>
      <c r="I865" s="447"/>
      <c r="J865" s="242"/>
      <c r="K865" s="242"/>
      <c r="L865" s="242"/>
      <c r="M865" s="242"/>
      <c r="N865" s="242"/>
      <c r="O865" s="242"/>
      <c r="S865" s="242"/>
      <c r="T865" s="242"/>
      <c r="U865" s="242"/>
      <c r="V865" s="242"/>
      <c r="W865" s="242"/>
      <c r="X865" s="242"/>
      <c r="Y865" s="242"/>
      <c r="Z865" s="242"/>
      <c r="AA865" s="242"/>
      <c r="AB865" s="242"/>
      <c r="AC865" s="242"/>
      <c r="AD865" s="242"/>
      <c r="AE865" s="242"/>
      <c r="AF865" s="242"/>
      <c r="AG865" s="242"/>
    </row>
    <row r="866" spans="1:33" ht="12" customHeight="1">
      <c r="A866" s="242"/>
      <c r="B866" s="242"/>
      <c r="C866" s="242"/>
      <c r="D866" s="242"/>
      <c r="E866" s="242"/>
      <c r="F866" s="242"/>
      <c r="G866" s="447"/>
      <c r="H866" s="242"/>
      <c r="I866" s="447"/>
      <c r="J866" s="242"/>
      <c r="K866" s="242"/>
      <c r="L866" s="242"/>
      <c r="M866" s="242"/>
      <c r="N866" s="242"/>
      <c r="O866" s="242"/>
      <c r="S866" s="242"/>
      <c r="T866" s="242"/>
      <c r="U866" s="242"/>
      <c r="V866" s="242"/>
      <c r="W866" s="242"/>
      <c r="X866" s="242"/>
      <c r="Y866" s="242"/>
      <c r="Z866" s="242"/>
      <c r="AA866" s="242"/>
      <c r="AB866" s="242"/>
      <c r="AC866" s="242"/>
      <c r="AD866" s="242"/>
      <c r="AE866" s="242"/>
      <c r="AF866" s="242"/>
      <c r="AG866" s="242"/>
    </row>
    <row r="867" spans="1:33" ht="12" customHeight="1">
      <c r="A867" s="242"/>
      <c r="B867" s="242"/>
      <c r="C867" s="242"/>
      <c r="D867" s="242"/>
      <c r="E867" s="242"/>
      <c r="F867" s="242"/>
      <c r="G867" s="447"/>
      <c r="H867" s="242"/>
      <c r="I867" s="447"/>
      <c r="J867" s="242"/>
      <c r="K867" s="242"/>
      <c r="L867" s="242"/>
      <c r="M867" s="242"/>
      <c r="N867" s="242"/>
      <c r="O867" s="242"/>
      <c r="S867" s="242"/>
      <c r="T867" s="242"/>
      <c r="U867" s="242"/>
      <c r="V867" s="242"/>
      <c r="W867" s="242"/>
      <c r="X867" s="242"/>
      <c r="Y867" s="242"/>
      <c r="Z867" s="242"/>
      <c r="AA867" s="242"/>
      <c r="AB867" s="242"/>
      <c r="AC867" s="242"/>
      <c r="AD867" s="242"/>
      <c r="AE867" s="242"/>
      <c r="AF867" s="242"/>
      <c r="AG867" s="242"/>
    </row>
    <row r="868" spans="1:33" ht="12" customHeight="1">
      <c r="A868" s="242"/>
      <c r="B868" s="242"/>
      <c r="C868" s="242"/>
      <c r="D868" s="242"/>
      <c r="E868" s="242"/>
      <c r="F868" s="242"/>
      <c r="G868" s="447"/>
      <c r="H868" s="242"/>
      <c r="I868" s="447"/>
      <c r="J868" s="242"/>
      <c r="K868" s="242"/>
      <c r="L868" s="242"/>
      <c r="M868" s="242"/>
      <c r="N868" s="242"/>
      <c r="O868" s="242"/>
      <c r="S868" s="242"/>
      <c r="T868" s="242"/>
      <c r="U868" s="242"/>
      <c r="V868" s="242"/>
      <c r="W868" s="242"/>
      <c r="X868" s="242"/>
      <c r="Y868" s="242"/>
      <c r="Z868" s="242"/>
      <c r="AA868" s="242"/>
      <c r="AB868" s="242"/>
      <c r="AC868" s="242"/>
      <c r="AD868" s="242"/>
      <c r="AE868" s="242"/>
      <c r="AF868" s="242"/>
      <c r="AG868" s="242"/>
    </row>
    <row r="869" spans="1:33" ht="12" customHeight="1">
      <c r="A869" s="242"/>
      <c r="B869" s="242"/>
      <c r="C869" s="242"/>
      <c r="D869" s="242"/>
      <c r="E869" s="242"/>
      <c r="F869" s="242"/>
      <c r="G869" s="447"/>
      <c r="H869" s="242"/>
      <c r="I869" s="447"/>
      <c r="J869" s="242"/>
      <c r="K869" s="242"/>
      <c r="L869" s="242"/>
      <c r="M869" s="242"/>
      <c r="N869" s="242"/>
      <c r="O869" s="242"/>
      <c r="S869" s="242"/>
      <c r="T869" s="242"/>
      <c r="U869" s="242"/>
      <c r="V869" s="242"/>
      <c r="W869" s="242"/>
      <c r="X869" s="242"/>
      <c r="Y869" s="242"/>
      <c r="Z869" s="242"/>
      <c r="AA869" s="242"/>
      <c r="AB869" s="242"/>
      <c r="AC869" s="242"/>
      <c r="AD869" s="242"/>
      <c r="AE869" s="242"/>
      <c r="AF869" s="242"/>
      <c r="AG869" s="242"/>
    </row>
    <row r="870" spans="1:33" ht="12" customHeight="1">
      <c r="A870" s="242"/>
      <c r="B870" s="242"/>
      <c r="C870" s="242"/>
      <c r="D870" s="242"/>
      <c r="E870" s="242"/>
      <c r="F870" s="242"/>
      <c r="G870" s="447"/>
      <c r="H870" s="242"/>
      <c r="I870" s="447"/>
      <c r="J870" s="242"/>
      <c r="K870" s="242"/>
      <c r="L870" s="242"/>
      <c r="M870" s="242"/>
      <c r="N870" s="242"/>
      <c r="O870" s="242"/>
      <c r="S870" s="242"/>
      <c r="T870" s="242"/>
      <c r="U870" s="242"/>
      <c r="V870" s="242"/>
      <c r="W870" s="242"/>
      <c r="X870" s="242"/>
      <c r="Y870" s="242"/>
      <c r="Z870" s="242"/>
      <c r="AA870" s="242"/>
      <c r="AB870" s="242"/>
      <c r="AC870" s="242"/>
      <c r="AD870" s="242"/>
      <c r="AE870" s="242"/>
      <c r="AF870" s="242"/>
      <c r="AG870" s="242"/>
    </row>
    <row r="871" spans="1:33" ht="12" customHeight="1">
      <c r="A871" s="242"/>
      <c r="B871" s="242"/>
      <c r="C871" s="242"/>
      <c r="D871" s="242"/>
      <c r="E871" s="242"/>
      <c r="F871" s="242"/>
      <c r="G871" s="447"/>
      <c r="H871" s="242"/>
      <c r="I871" s="447"/>
      <c r="J871" s="242"/>
      <c r="K871" s="242"/>
      <c r="L871" s="242"/>
      <c r="M871" s="242"/>
      <c r="N871" s="242"/>
      <c r="O871" s="242"/>
      <c r="S871" s="242"/>
      <c r="T871" s="242"/>
      <c r="U871" s="242"/>
      <c r="V871" s="242"/>
      <c r="W871" s="242"/>
      <c r="X871" s="242"/>
      <c r="Y871" s="242"/>
      <c r="Z871" s="242"/>
      <c r="AA871" s="242"/>
      <c r="AB871" s="242"/>
      <c r="AC871" s="242"/>
      <c r="AD871" s="242"/>
      <c r="AE871" s="242"/>
      <c r="AF871" s="242"/>
      <c r="AG871" s="242"/>
    </row>
    <row r="872" spans="1:33" ht="12" customHeight="1">
      <c r="A872" s="242"/>
      <c r="B872" s="242"/>
      <c r="C872" s="242"/>
      <c r="D872" s="242"/>
      <c r="E872" s="242"/>
      <c r="F872" s="242"/>
      <c r="G872" s="447"/>
      <c r="H872" s="242"/>
      <c r="I872" s="447"/>
      <c r="J872" s="242"/>
      <c r="K872" s="242"/>
      <c r="L872" s="242"/>
      <c r="M872" s="242"/>
      <c r="N872" s="242"/>
      <c r="O872" s="242"/>
      <c r="S872" s="242"/>
      <c r="T872" s="242"/>
      <c r="U872" s="242"/>
      <c r="V872" s="242"/>
      <c r="W872" s="242"/>
      <c r="X872" s="242"/>
      <c r="Y872" s="242"/>
      <c r="Z872" s="242"/>
      <c r="AA872" s="242"/>
      <c r="AB872" s="242"/>
      <c r="AC872" s="242"/>
      <c r="AD872" s="242"/>
      <c r="AE872" s="242"/>
      <c r="AF872" s="242"/>
      <c r="AG872" s="242"/>
    </row>
    <row r="873" spans="1:33" ht="12" customHeight="1">
      <c r="A873" s="242"/>
      <c r="B873" s="242"/>
      <c r="C873" s="242"/>
      <c r="D873" s="242"/>
      <c r="E873" s="242"/>
      <c r="F873" s="242"/>
      <c r="G873" s="447"/>
      <c r="H873" s="242"/>
      <c r="I873" s="447"/>
      <c r="J873" s="242"/>
      <c r="K873" s="242"/>
      <c r="L873" s="242"/>
      <c r="M873" s="242"/>
      <c r="N873" s="242"/>
      <c r="O873" s="242"/>
      <c r="S873" s="242"/>
      <c r="T873" s="242"/>
      <c r="U873" s="242"/>
      <c r="V873" s="242"/>
      <c r="W873" s="242"/>
      <c r="X873" s="242"/>
      <c r="Y873" s="242"/>
      <c r="Z873" s="242"/>
      <c r="AA873" s="242"/>
      <c r="AB873" s="242"/>
      <c r="AC873" s="242"/>
      <c r="AD873" s="242"/>
      <c r="AE873" s="242"/>
      <c r="AF873" s="242"/>
      <c r="AG873" s="242"/>
    </row>
    <row r="874" spans="1:33" ht="12" customHeight="1">
      <c r="A874" s="242"/>
      <c r="B874" s="242"/>
      <c r="C874" s="242"/>
      <c r="D874" s="242"/>
      <c r="E874" s="242"/>
      <c r="F874" s="242"/>
      <c r="G874" s="447"/>
      <c r="H874" s="242"/>
      <c r="I874" s="447"/>
      <c r="J874" s="242"/>
      <c r="K874" s="242"/>
      <c r="L874" s="242"/>
      <c r="M874" s="242"/>
      <c r="N874" s="242"/>
      <c r="O874" s="242"/>
      <c r="S874" s="242"/>
      <c r="T874" s="242"/>
      <c r="U874" s="242"/>
      <c r="V874" s="242"/>
      <c r="W874" s="242"/>
      <c r="X874" s="242"/>
      <c r="Y874" s="242"/>
      <c r="Z874" s="242"/>
      <c r="AA874" s="242"/>
      <c r="AB874" s="242"/>
      <c r="AC874" s="242"/>
      <c r="AD874" s="242"/>
      <c r="AE874" s="242"/>
      <c r="AF874" s="242"/>
      <c r="AG874" s="242"/>
    </row>
    <row r="875" spans="1:33" ht="12" customHeight="1">
      <c r="A875" s="242"/>
      <c r="B875" s="242"/>
      <c r="C875" s="242"/>
      <c r="D875" s="242"/>
      <c r="E875" s="242"/>
      <c r="F875" s="242"/>
      <c r="G875" s="447"/>
      <c r="H875" s="242"/>
      <c r="I875" s="447"/>
      <c r="J875" s="242"/>
      <c r="K875" s="242"/>
      <c r="L875" s="242"/>
      <c r="M875" s="242"/>
      <c r="N875" s="242"/>
      <c r="O875" s="242"/>
      <c r="S875" s="242"/>
      <c r="T875" s="242"/>
      <c r="U875" s="242"/>
      <c r="V875" s="242"/>
      <c r="W875" s="242"/>
      <c r="X875" s="242"/>
      <c r="Y875" s="242"/>
      <c r="Z875" s="242"/>
      <c r="AA875" s="242"/>
      <c r="AB875" s="242"/>
      <c r="AC875" s="242"/>
      <c r="AD875" s="242"/>
      <c r="AE875" s="242"/>
      <c r="AF875" s="242"/>
      <c r="AG875" s="242"/>
    </row>
    <row r="876" spans="1:33" ht="12" customHeight="1">
      <c r="A876" s="242"/>
      <c r="B876" s="242"/>
      <c r="C876" s="242"/>
      <c r="D876" s="242"/>
      <c r="E876" s="242"/>
      <c r="F876" s="242"/>
      <c r="G876" s="447"/>
      <c r="H876" s="242"/>
      <c r="I876" s="447"/>
      <c r="J876" s="242"/>
      <c r="K876" s="242"/>
      <c r="L876" s="242"/>
      <c r="M876" s="242"/>
      <c r="N876" s="242"/>
      <c r="O876" s="242"/>
      <c r="S876" s="242"/>
      <c r="T876" s="242"/>
      <c r="U876" s="242"/>
      <c r="V876" s="242"/>
      <c r="W876" s="242"/>
      <c r="X876" s="242"/>
      <c r="Y876" s="242"/>
      <c r="Z876" s="242"/>
      <c r="AA876" s="242"/>
      <c r="AB876" s="242"/>
      <c r="AC876" s="242"/>
      <c r="AD876" s="242"/>
      <c r="AE876" s="242"/>
      <c r="AF876" s="242"/>
      <c r="AG876" s="242"/>
    </row>
    <row r="877" spans="1:33" ht="12" customHeight="1">
      <c r="A877" s="242"/>
      <c r="B877" s="242"/>
      <c r="C877" s="242"/>
      <c r="D877" s="242"/>
      <c r="E877" s="242"/>
      <c r="F877" s="242"/>
      <c r="G877" s="447"/>
      <c r="H877" s="242"/>
      <c r="I877" s="447"/>
      <c r="J877" s="242"/>
      <c r="K877" s="242"/>
      <c r="L877" s="242"/>
      <c r="M877" s="242"/>
      <c r="N877" s="242"/>
      <c r="O877" s="242"/>
      <c r="S877" s="242"/>
      <c r="T877" s="242"/>
      <c r="U877" s="242"/>
      <c r="V877" s="242"/>
      <c r="W877" s="242"/>
      <c r="X877" s="242"/>
      <c r="Y877" s="242"/>
      <c r="Z877" s="242"/>
      <c r="AA877" s="242"/>
      <c r="AB877" s="242"/>
      <c r="AC877" s="242"/>
      <c r="AD877" s="242"/>
      <c r="AE877" s="242"/>
      <c r="AF877" s="242"/>
      <c r="AG877" s="242"/>
    </row>
    <row r="878" spans="1:33" ht="12" customHeight="1">
      <c r="A878" s="242"/>
      <c r="B878" s="242"/>
      <c r="C878" s="242"/>
      <c r="D878" s="242"/>
      <c r="E878" s="242"/>
      <c r="F878" s="242"/>
      <c r="G878" s="447"/>
      <c r="H878" s="242"/>
      <c r="I878" s="447"/>
      <c r="J878" s="242"/>
      <c r="K878" s="242"/>
      <c r="L878" s="242"/>
      <c r="M878" s="242"/>
      <c r="N878" s="242"/>
      <c r="O878" s="242"/>
      <c r="S878" s="242"/>
      <c r="T878" s="242"/>
      <c r="U878" s="242"/>
      <c r="V878" s="242"/>
      <c r="W878" s="242"/>
      <c r="X878" s="242"/>
      <c r="Y878" s="242"/>
      <c r="Z878" s="242"/>
      <c r="AA878" s="242"/>
      <c r="AB878" s="242"/>
      <c r="AC878" s="242"/>
      <c r="AD878" s="242"/>
      <c r="AE878" s="242"/>
      <c r="AF878" s="242"/>
      <c r="AG878" s="242"/>
    </row>
    <row r="879" spans="1:33" ht="12" customHeight="1">
      <c r="A879" s="242"/>
      <c r="B879" s="242"/>
      <c r="C879" s="242"/>
      <c r="D879" s="242"/>
      <c r="E879" s="242"/>
      <c r="F879" s="242"/>
      <c r="G879" s="447"/>
      <c r="H879" s="242"/>
      <c r="I879" s="447"/>
      <c r="J879" s="242"/>
      <c r="K879" s="242"/>
      <c r="L879" s="242"/>
      <c r="M879" s="242"/>
      <c r="N879" s="242"/>
      <c r="O879" s="242"/>
      <c r="S879" s="242"/>
      <c r="T879" s="242"/>
      <c r="U879" s="242"/>
      <c r="V879" s="242"/>
      <c r="W879" s="242"/>
      <c r="X879" s="242"/>
      <c r="Y879" s="242"/>
      <c r="Z879" s="242"/>
      <c r="AA879" s="242"/>
      <c r="AB879" s="242"/>
      <c r="AC879" s="242"/>
      <c r="AD879" s="242"/>
      <c r="AE879" s="242"/>
      <c r="AF879" s="242"/>
      <c r="AG879" s="242"/>
    </row>
    <row r="880" spans="1:33" ht="12" customHeight="1">
      <c r="A880" s="242"/>
      <c r="B880" s="242"/>
      <c r="C880" s="242"/>
      <c r="D880" s="242"/>
      <c r="E880" s="242"/>
      <c r="F880" s="242"/>
      <c r="G880" s="447"/>
      <c r="H880" s="242"/>
      <c r="I880" s="447"/>
      <c r="J880" s="242"/>
      <c r="K880" s="242"/>
      <c r="L880" s="242"/>
      <c r="M880" s="242"/>
      <c r="N880" s="242"/>
      <c r="O880" s="242"/>
      <c r="S880" s="242"/>
      <c r="T880" s="242"/>
      <c r="U880" s="242"/>
      <c r="V880" s="242"/>
      <c r="W880" s="242"/>
      <c r="X880" s="242"/>
      <c r="Y880" s="242"/>
      <c r="Z880" s="242"/>
      <c r="AA880" s="242"/>
      <c r="AB880" s="242"/>
      <c r="AC880" s="242"/>
      <c r="AD880" s="242"/>
      <c r="AE880" s="242"/>
      <c r="AF880" s="242"/>
      <c r="AG880" s="242"/>
    </row>
    <row r="881" spans="1:33" ht="12" customHeight="1">
      <c r="A881" s="242"/>
      <c r="B881" s="242"/>
      <c r="C881" s="242"/>
      <c r="D881" s="242"/>
      <c r="E881" s="242"/>
      <c r="F881" s="242"/>
      <c r="G881" s="447"/>
      <c r="H881" s="242"/>
      <c r="I881" s="447"/>
      <c r="J881" s="242"/>
      <c r="K881" s="242"/>
      <c r="L881" s="242"/>
      <c r="M881" s="242"/>
      <c r="N881" s="242"/>
      <c r="O881" s="242"/>
      <c r="S881" s="242"/>
      <c r="T881" s="242"/>
      <c r="U881" s="242"/>
      <c r="V881" s="242"/>
      <c r="W881" s="242"/>
      <c r="X881" s="242"/>
      <c r="Y881" s="242"/>
      <c r="Z881" s="242"/>
      <c r="AA881" s="242"/>
      <c r="AB881" s="242"/>
      <c r="AC881" s="242"/>
      <c r="AD881" s="242"/>
      <c r="AE881" s="242"/>
      <c r="AF881" s="242"/>
      <c r="AG881" s="242"/>
    </row>
    <row r="882" spans="1:33" ht="12" customHeight="1">
      <c r="A882" s="242"/>
      <c r="B882" s="242"/>
      <c r="C882" s="242"/>
      <c r="D882" s="242"/>
      <c r="E882" s="242"/>
      <c r="F882" s="242"/>
      <c r="G882" s="447"/>
      <c r="H882" s="242"/>
      <c r="I882" s="447"/>
      <c r="J882" s="242"/>
      <c r="K882" s="242"/>
      <c r="L882" s="242"/>
      <c r="M882" s="242"/>
      <c r="N882" s="242"/>
      <c r="O882" s="242"/>
      <c r="S882" s="242"/>
      <c r="T882" s="242"/>
      <c r="U882" s="242"/>
      <c r="V882" s="242"/>
      <c r="W882" s="242"/>
      <c r="X882" s="242"/>
      <c r="Y882" s="242"/>
      <c r="Z882" s="242"/>
      <c r="AA882" s="242"/>
      <c r="AB882" s="242"/>
      <c r="AC882" s="242"/>
      <c r="AD882" s="242"/>
      <c r="AE882" s="242"/>
      <c r="AF882" s="242"/>
      <c r="AG882" s="242"/>
    </row>
    <row r="883" spans="1:33" ht="12" customHeight="1">
      <c r="A883" s="242"/>
      <c r="B883" s="242"/>
      <c r="C883" s="242"/>
      <c r="D883" s="242"/>
      <c r="E883" s="242"/>
      <c r="F883" s="242"/>
      <c r="G883" s="447"/>
      <c r="H883" s="242"/>
      <c r="I883" s="447"/>
      <c r="J883" s="242"/>
      <c r="K883" s="242"/>
      <c r="L883" s="242"/>
      <c r="M883" s="242"/>
      <c r="N883" s="242"/>
      <c r="O883" s="242"/>
      <c r="S883" s="242"/>
      <c r="T883" s="242"/>
      <c r="U883" s="242"/>
      <c r="V883" s="242"/>
      <c r="W883" s="242"/>
      <c r="X883" s="242"/>
      <c r="Y883" s="242"/>
      <c r="Z883" s="242"/>
      <c r="AA883" s="242"/>
      <c r="AB883" s="242"/>
      <c r="AC883" s="242"/>
      <c r="AD883" s="242"/>
      <c r="AE883" s="242"/>
      <c r="AF883" s="242"/>
      <c r="AG883" s="242"/>
    </row>
    <row r="884" spans="1:33" ht="12" customHeight="1">
      <c r="A884" s="242"/>
      <c r="B884" s="242"/>
      <c r="C884" s="242"/>
      <c r="D884" s="242"/>
      <c r="E884" s="242"/>
      <c r="F884" s="242"/>
      <c r="G884" s="447"/>
      <c r="H884" s="242"/>
      <c r="I884" s="447"/>
      <c r="J884" s="242"/>
      <c r="K884" s="242"/>
      <c r="L884" s="242"/>
      <c r="M884" s="242"/>
      <c r="N884" s="242"/>
      <c r="O884" s="242"/>
      <c r="S884" s="242"/>
      <c r="T884" s="242"/>
      <c r="U884" s="242"/>
      <c r="V884" s="242"/>
      <c r="W884" s="242"/>
      <c r="X884" s="242"/>
      <c r="Y884" s="242"/>
      <c r="Z884" s="242"/>
      <c r="AA884" s="242"/>
      <c r="AB884" s="242"/>
      <c r="AC884" s="242"/>
      <c r="AD884" s="242"/>
      <c r="AE884" s="242"/>
      <c r="AF884" s="242"/>
      <c r="AG884" s="242"/>
    </row>
    <row r="885" spans="1:33" ht="12" customHeight="1">
      <c r="A885" s="242"/>
      <c r="B885" s="242"/>
      <c r="C885" s="242"/>
      <c r="D885" s="242"/>
      <c r="E885" s="242"/>
      <c r="F885" s="242"/>
      <c r="G885" s="447"/>
      <c r="H885" s="242"/>
      <c r="I885" s="447"/>
      <c r="J885" s="242"/>
      <c r="K885" s="242"/>
      <c r="L885" s="242"/>
      <c r="M885" s="242"/>
      <c r="N885" s="242"/>
      <c r="O885" s="242"/>
      <c r="S885" s="242"/>
      <c r="T885" s="242"/>
      <c r="U885" s="242"/>
      <c r="V885" s="242"/>
      <c r="W885" s="242"/>
      <c r="X885" s="242"/>
      <c r="Y885" s="242"/>
      <c r="Z885" s="242"/>
      <c r="AA885" s="242"/>
      <c r="AB885" s="242"/>
      <c r="AC885" s="242"/>
      <c r="AD885" s="242"/>
      <c r="AE885" s="242"/>
      <c r="AF885" s="242"/>
      <c r="AG885" s="242"/>
    </row>
    <row r="886" spans="1:33" ht="12" customHeight="1">
      <c r="A886" s="242"/>
      <c r="B886" s="242"/>
      <c r="C886" s="242"/>
      <c r="D886" s="242"/>
      <c r="E886" s="242"/>
      <c r="F886" s="242"/>
      <c r="G886" s="447"/>
      <c r="H886" s="242"/>
      <c r="I886" s="447"/>
      <c r="J886" s="242"/>
      <c r="K886" s="242"/>
      <c r="L886" s="242"/>
      <c r="M886" s="242"/>
      <c r="N886" s="242"/>
      <c r="O886" s="242"/>
      <c r="S886" s="242"/>
      <c r="T886" s="242"/>
      <c r="U886" s="242"/>
      <c r="V886" s="242"/>
      <c r="W886" s="242"/>
      <c r="X886" s="242"/>
      <c r="Y886" s="242"/>
      <c r="Z886" s="242"/>
      <c r="AA886" s="242"/>
      <c r="AB886" s="242"/>
      <c r="AC886" s="242"/>
      <c r="AD886" s="242"/>
      <c r="AE886" s="242"/>
      <c r="AF886" s="242"/>
      <c r="AG886" s="242"/>
    </row>
    <row r="887" spans="1:33" ht="12" customHeight="1">
      <c r="A887" s="242"/>
      <c r="B887" s="242"/>
      <c r="C887" s="242"/>
      <c r="D887" s="242"/>
      <c r="E887" s="242"/>
      <c r="F887" s="242"/>
      <c r="G887" s="447"/>
      <c r="H887" s="242"/>
      <c r="I887" s="447"/>
      <c r="J887" s="242"/>
      <c r="K887" s="242"/>
      <c r="L887" s="242"/>
      <c r="M887" s="242"/>
      <c r="N887" s="242"/>
      <c r="O887" s="242"/>
      <c r="S887" s="242"/>
      <c r="T887" s="242"/>
      <c r="U887" s="242"/>
      <c r="V887" s="242"/>
      <c r="W887" s="242"/>
      <c r="X887" s="242"/>
      <c r="Y887" s="242"/>
      <c r="Z887" s="242"/>
      <c r="AA887" s="242"/>
      <c r="AB887" s="242"/>
      <c r="AC887" s="242"/>
      <c r="AD887" s="242"/>
      <c r="AE887" s="242"/>
      <c r="AF887" s="242"/>
      <c r="AG887" s="242"/>
    </row>
    <row r="888" spans="1:33" ht="12" customHeight="1">
      <c r="A888" s="242"/>
      <c r="B888" s="242"/>
      <c r="C888" s="242"/>
      <c r="D888" s="242"/>
      <c r="E888" s="242"/>
      <c r="F888" s="242"/>
      <c r="G888" s="447"/>
      <c r="H888" s="242"/>
      <c r="I888" s="447"/>
      <c r="J888" s="242"/>
      <c r="K888" s="242"/>
      <c r="L888" s="242"/>
      <c r="M888" s="242"/>
      <c r="N888" s="242"/>
      <c r="O888" s="242"/>
      <c r="S888" s="242"/>
      <c r="T888" s="242"/>
      <c r="U888" s="242"/>
      <c r="V888" s="242"/>
      <c r="W888" s="242"/>
      <c r="X888" s="242"/>
      <c r="Y888" s="242"/>
      <c r="Z888" s="242"/>
      <c r="AA888" s="242"/>
      <c r="AB888" s="242"/>
      <c r="AC888" s="242"/>
      <c r="AD888" s="242"/>
      <c r="AE888" s="242"/>
      <c r="AF888" s="242"/>
      <c r="AG888" s="242"/>
    </row>
    <row r="889" spans="1:33" ht="12" customHeight="1">
      <c r="A889" s="242"/>
      <c r="B889" s="242"/>
      <c r="C889" s="242"/>
      <c r="D889" s="242"/>
      <c r="E889" s="242"/>
      <c r="F889" s="242"/>
      <c r="G889" s="447"/>
      <c r="H889" s="242"/>
      <c r="I889" s="447"/>
      <c r="J889" s="242"/>
      <c r="K889" s="242"/>
      <c r="L889" s="242"/>
      <c r="M889" s="242"/>
      <c r="N889" s="242"/>
      <c r="O889" s="242"/>
      <c r="S889" s="242"/>
      <c r="T889" s="242"/>
      <c r="U889" s="242"/>
      <c r="V889" s="242"/>
      <c r="W889" s="242"/>
      <c r="X889" s="242"/>
      <c r="Y889" s="242"/>
      <c r="Z889" s="242"/>
      <c r="AA889" s="242"/>
      <c r="AB889" s="242"/>
      <c r="AC889" s="242"/>
      <c r="AD889" s="242"/>
      <c r="AE889" s="242"/>
      <c r="AF889" s="242"/>
      <c r="AG889" s="242"/>
    </row>
    <row r="890" spans="1:33" ht="12" customHeight="1">
      <c r="A890" s="242"/>
      <c r="B890" s="242"/>
      <c r="C890" s="242"/>
      <c r="D890" s="242"/>
      <c r="E890" s="242"/>
      <c r="F890" s="242"/>
      <c r="G890" s="447"/>
      <c r="H890" s="242"/>
      <c r="I890" s="447"/>
      <c r="J890" s="242"/>
      <c r="K890" s="242"/>
      <c r="L890" s="242"/>
      <c r="M890" s="242"/>
      <c r="N890" s="242"/>
      <c r="O890" s="242"/>
      <c r="S890" s="242"/>
      <c r="T890" s="242"/>
      <c r="U890" s="242"/>
      <c r="V890" s="242"/>
      <c r="W890" s="242"/>
      <c r="X890" s="242"/>
      <c r="Y890" s="242"/>
      <c r="Z890" s="242"/>
      <c r="AA890" s="242"/>
      <c r="AB890" s="242"/>
      <c r="AC890" s="242"/>
      <c r="AD890" s="242"/>
      <c r="AE890" s="242"/>
      <c r="AF890" s="242"/>
      <c r="AG890" s="242"/>
    </row>
    <row r="891" spans="1:33" ht="12" customHeight="1">
      <c r="A891" s="242"/>
      <c r="B891" s="242"/>
      <c r="C891" s="242"/>
      <c r="D891" s="242"/>
      <c r="E891" s="242"/>
      <c r="F891" s="242"/>
      <c r="G891" s="447"/>
      <c r="H891" s="242"/>
      <c r="I891" s="447"/>
      <c r="J891" s="242"/>
      <c r="K891" s="242"/>
      <c r="L891" s="242"/>
      <c r="M891" s="242"/>
      <c r="N891" s="242"/>
      <c r="O891" s="242"/>
      <c r="S891" s="242"/>
      <c r="T891" s="242"/>
      <c r="U891" s="242"/>
      <c r="V891" s="242"/>
      <c r="W891" s="242"/>
      <c r="X891" s="242"/>
      <c r="Y891" s="242"/>
      <c r="Z891" s="242"/>
      <c r="AA891" s="242"/>
      <c r="AB891" s="242"/>
      <c r="AC891" s="242"/>
      <c r="AD891" s="242"/>
      <c r="AE891" s="242"/>
      <c r="AF891" s="242"/>
      <c r="AG891" s="242"/>
    </row>
    <row r="892" spans="1:33" ht="12" customHeight="1">
      <c r="A892" s="242"/>
      <c r="B892" s="242"/>
      <c r="C892" s="242"/>
      <c r="D892" s="242"/>
      <c r="E892" s="242"/>
      <c r="F892" s="242"/>
      <c r="G892" s="447"/>
      <c r="H892" s="242"/>
      <c r="I892" s="447"/>
      <c r="J892" s="242"/>
      <c r="K892" s="242"/>
      <c r="L892" s="242"/>
      <c r="M892" s="242"/>
      <c r="N892" s="242"/>
      <c r="O892" s="242"/>
      <c r="S892" s="242"/>
      <c r="T892" s="242"/>
      <c r="U892" s="242"/>
      <c r="V892" s="242"/>
      <c r="W892" s="242"/>
      <c r="X892" s="242"/>
      <c r="Y892" s="242"/>
      <c r="Z892" s="242"/>
      <c r="AA892" s="242"/>
      <c r="AB892" s="242"/>
      <c r="AC892" s="242"/>
      <c r="AD892" s="242"/>
      <c r="AE892" s="242"/>
      <c r="AF892" s="242"/>
      <c r="AG892" s="242"/>
    </row>
    <row r="893" spans="1:33" ht="12" customHeight="1">
      <c r="A893" s="242"/>
      <c r="B893" s="242"/>
      <c r="C893" s="242"/>
      <c r="D893" s="242"/>
      <c r="E893" s="242"/>
      <c r="F893" s="242"/>
      <c r="G893" s="447"/>
      <c r="H893" s="242"/>
      <c r="I893" s="447"/>
      <c r="J893" s="242"/>
      <c r="K893" s="242"/>
      <c r="L893" s="242"/>
      <c r="M893" s="242"/>
      <c r="N893" s="242"/>
      <c r="O893" s="242"/>
      <c r="S893" s="242"/>
      <c r="T893" s="242"/>
      <c r="U893" s="242"/>
      <c r="V893" s="242"/>
      <c r="W893" s="242"/>
      <c r="X893" s="242"/>
      <c r="Y893" s="242"/>
      <c r="Z893" s="242"/>
      <c r="AA893" s="242"/>
      <c r="AB893" s="242"/>
      <c r="AC893" s="242"/>
      <c r="AD893" s="242"/>
      <c r="AE893" s="242"/>
      <c r="AF893" s="242"/>
      <c r="AG893" s="242"/>
    </row>
    <row r="894" spans="1:33" ht="12" customHeight="1">
      <c r="A894" s="242"/>
      <c r="B894" s="242"/>
      <c r="C894" s="242"/>
      <c r="D894" s="242"/>
      <c r="E894" s="242"/>
      <c r="F894" s="242"/>
      <c r="G894" s="447"/>
      <c r="H894" s="242"/>
      <c r="I894" s="447"/>
      <c r="J894" s="242"/>
      <c r="K894" s="242"/>
      <c r="L894" s="242"/>
      <c r="M894" s="242"/>
      <c r="N894" s="242"/>
      <c r="O894" s="242"/>
      <c r="S894" s="242"/>
      <c r="T894" s="242"/>
      <c r="U894" s="242"/>
      <c r="V894" s="242"/>
      <c r="W894" s="242"/>
      <c r="X894" s="242"/>
      <c r="Y894" s="242"/>
      <c r="Z894" s="242"/>
      <c r="AA894" s="242"/>
      <c r="AB894" s="242"/>
      <c r="AC894" s="242"/>
      <c r="AD894" s="242"/>
      <c r="AE894" s="242"/>
      <c r="AF894" s="242"/>
      <c r="AG894" s="242"/>
    </row>
    <row r="895" spans="1:33" ht="12" customHeight="1">
      <c r="A895" s="242"/>
      <c r="B895" s="242"/>
      <c r="C895" s="242"/>
      <c r="D895" s="242"/>
      <c r="E895" s="242"/>
      <c r="F895" s="242"/>
      <c r="G895" s="447"/>
      <c r="H895" s="242"/>
      <c r="I895" s="447"/>
      <c r="J895" s="242"/>
      <c r="K895" s="242"/>
      <c r="L895" s="242"/>
      <c r="M895" s="242"/>
      <c r="N895" s="242"/>
      <c r="O895" s="242"/>
      <c r="S895" s="242"/>
      <c r="T895" s="242"/>
      <c r="U895" s="242"/>
      <c r="V895" s="242"/>
      <c r="W895" s="242"/>
      <c r="X895" s="242"/>
      <c r="Y895" s="242"/>
      <c r="Z895" s="242"/>
      <c r="AA895" s="242"/>
      <c r="AB895" s="242"/>
      <c r="AC895" s="242"/>
      <c r="AD895" s="242"/>
      <c r="AE895" s="242"/>
      <c r="AF895" s="242"/>
      <c r="AG895" s="242"/>
    </row>
    <row r="896" spans="1:33" ht="12" customHeight="1">
      <c r="A896" s="242"/>
      <c r="B896" s="242"/>
      <c r="C896" s="242"/>
      <c r="D896" s="242"/>
      <c r="E896" s="242"/>
      <c r="F896" s="242"/>
      <c r="G896" s="447"/>
      <c r="H896" s="242"/>
      <c r="I896" s="447"/>
      <c r="J896" s="242"/>
      <c r="K896" s="242"/>
      <c r="L896" s="242"/>
      <c r="M896" s="242"/>
      <c r="N896" s="242"/>
      <c r="O896" s="242"/>
      <c r="S896" s="242"/>
      <c r="T896" s="242"/>
      <c r="U896" s="242"/>
      <c r="V896" s="242"/>
      <c r="W896" s="242"/>
      <c r="X896" s="242"/>
      <c r="Y896" s="242"/>
      <c r="Z896" s="242"/>
      <c r="AA896" s="242"/>
      <c r="AB896" s="242"/>
      <c r="AC896" s="242"/>
      <c r="AD896" s="242"/>
      <c r="AE896" s="242"/>
      <c r="AF896" s="242"/>
      <c r="AG896" s="242"/>
    </row>
    <row r="897" spans="1:33" ht="12" customHeight="1">
      <c r="A897" s="242"/>
      <c r="B897" s="242"/>
      <c r="C897" s="242"/>
      <c r="D897" s="242"/>
      <c r="E897" s="242"/>
      <c r="F897" s="242"/>
      <c r="G897" s="447"/>
      <c r="H897" s="242"/>
      <c r="I897" s="447"/>
      <c r="J897" s="242"/>
      <c r="K897" s="242"/>
      <c r="L897" s="242"/>
      <c r="M897" s="242"/>
      <c r="N897" s="242"/>
      <c r="O897" s="242"/>
      <c r="S897" s="242"/>
      <c r="T897" s="242"/>
      <c r="U897" s="242"/>
      <c r="V897" s="242"/>
      <c r="W897" s="242"/>
      <c r="X897" s="242"/>
      <c r="Y897" s="242"/>
      <c r="Z897" s="242"/>
      <c r="AA897" s="242"/>
      <c r="AB897" s="242"/>
      <c r="AC897" s="242"/>
      <c r="AD897" s="242"/>
      <c r="AE897" s="242"/>
      <c r="AF897" s="242"/>
      <c r="AG897" s="242"/>
    </row>
    <row r="898" spans="1:33" ht="12" customHeight="1">
      <c r="A898" s="242"/>
      <c r="B898" s="242"/>
      <c r="C898" s="242"/>
      <c r="D898" s="242"/>
      <c r="E898" s="242"/>
      <c r="F898" s="242"/>
      <c r="G898" s="447"/>
      <c r="H898" s="242"/>
      <c r="I898" s="447"/>
      <c r="J898" s="242"/>
      <c r="K898" s="242"/>
      <c r="L898" s="242"/>
      <c r="M898" s="242"/>
      <c r="N898" s="242"/>
      <c r="O898" s="242"/>
      <c r="S898" s="242"/>
      <c r="T898" s="242"/>
      <c r="U898" s="242"/>
      <c r="V898" s="242"/>
      <c r="W898" s="242"/>
      <c r="X898" s="242"/>
      <c r="Y898" s="242"/>
      <c r="Z898" s="242"/>
      <c r="AA898" s="242"/>
      <c r="AB898" s="242"/>
      <c r="AC898" s="242"/>
      <c r="AD898" s="242"/>
      <c r="AE898" s="242"/>
      <c r="AF898" s="242"/>
      <c r="AG898" s="242"/>
    </row>
    <row r="899" spans="1:33" ht="12" customHeight="1">
      <c r="A899" s="242"/>
      <c r="B899" s="242"/>
      <c r="C899" s="242"/>
      <c r="D899" s="242"/>
      <c r="E899" s="242"/>
      <c r="F899" s="242"/>
      <c r="G899" s="447"/>
      <c r="H899" s="242"/>
      <c r="I899" s="447"/>
      <c r="J899" s="242"/>
      <c r="K899" s="242"/>
      <c r="L899" s="242"/>
      <c r="M899" s="242"/>
      <c r="N899" s="242"/>
      <c r="O899" s="242"/>
      <c r="S899" s="242"/>
      <c r="T899" s="242"/>
      <c r="U899" s="242"/>
      <c r="V899" s="242"/>
      <c r="W899" s="242"/>
      <c r="X899" s="242"/>
      <c r="Y899" s="242"/>
      <c r="Z899" s="242"/>
      <c r="AA899" s="242"/>
      <c r="AB899" s="242"/>
      <c r="AC899" s="242"/>
      <c r="AD899" s="242"/>
      <c r="AE899" s="242"/>
      <c r="AF899" s="242"/>
      <c r="AG899" s="242"/>
    </row>
    <row r="900" spans="1:33" ht="12" customHeight="1">
      <c r="A900" s="242"/>
      <c r="B900" s="242"/>
      <c r="C900" s="242"/>
      <c r="D900" s="242"/>
      <c r="E900" s="242"/>
      <c r="F900" s="242"/>
      <c r="G900" s="447"/>
      <c r="H900" s="242"/>
      <c r="I900" s="447"/>
      <c r="J900" s="242"/>
      <c r="K900" s="242"/>
      <c r="L900" s="242"/>
      <c r="M900" s="242"/>
      <c r="N900" s="242"/>
      <c r="O900" s="242"/>
      <c r="S900" s="242"/>
      <c r="T900" s="242"/>
      <c r="U900" s="242"/>
      <c r="V900" s="242"/>
      <c r="W900" s="242"/>
      <c r="X900" s="242"/>
      <c r="Y900" s="242"/>
      <c r="Z900" s="242"/>
      <c r="AA900" s="242"/>
      <c r="AB900" s="242"/>
      <c r="AC900" s="242"/>
      <c r="AD900" s="242"/>
      <c r="AE900" s="242"/>
      <c r="AF900" s="242"/>
      <c r="AG900" s="242"/>
    </row>
    <row r="901" spans="1:33" ht="12" customHeight="1">
      <c r="A901" s="242"/>
      <c r="B901" s="242"/>
      <c r="C901" s="242"/>
      <c r="D901" s="242"/>
      <c r="E901" s="242"/>
      <c r="F901" s="242"/>
      <c r="G901" s="447"/>
      <c r="H901" s="242"/>
      <c r="I901" s="447"/>
      <c r="J901" s="242"/>
      <c r="K901" s="242"/>
      <c r="L901" s="242"/>
      <c r="M901" s="242"/>
      <c r="N901" s="242"/>
      <c r="O901" s="242"/>
      <c r="S901" s="242"/>
      <c r="T901" s="242"/>
      <c r="U901" s="242"/>
      <c r="V901" s="242"/>
      <c r="W901" s="242"/>
      <c r="X901" s="242"/>
      <c r="Y901" s="242"/>
      <c r="Z901" s="242"/>
      <c r="AA901" s="242"/>
      <c r="AB901" s="242"/>
      <c r="AC901" s="242"/>
      <c r="AD901" s="242"/>
      <c r="AE901" s="242"/>
      <c r="AF901" s="242"/>
      <c r="AG901" s="242"/>
    </row>
    <row r="902" spans="1:33" ht="12" customHeight="1">
      <c r="A902" s="242"/>
      <c r="B902" s="242"/>
      <c r="C902" s="242"/>
      <c r="D902" s="242"/>
      <c r="E902" s="242"/>
      <c r="F902" s="242"/>
      <c r="G902" s="447"/>
      <c r="H902" s="242"/>
      <c r="I902" s="447"/>
      <c r="J902" s="242"/>
      <c r="K902" s="242"/>
      <c r="L902" s="242"/>
      <c r="M902" s="242"/>
      <c r="N902" s="242"/>
      <c r="O902" s="242"/>
      <c r="S902" s="242"/>
      <c r="T902" s="242"/>
      <c r="U902" s="242"/>
      <c r="V902" s="242"/>
      <c r="W902" s="242"/>
      <c r="X902" s="242"/>
      <c r="Y902" s="242"/>
      <c r="Z902" s="242"/>
      <c r="AA902" s="242"/>
      <c r="AB902" s="242"/>
      <c r="AC902" s="242"/>
      <c r="AD902" s="242"/>
      <c r="AE902" s="242"/>
      <c r="AF902" s="242"/>
      <c r="AG902" s="242"/>
    </row>
    <row r="903" spans="1:33" ht="12" customHeight="1">
      <c r="A903" s="242"/>
      <c r="B903" s="242"/>
      <c r="C903" s="242"/>
      <c r="D903" s="242"/>
      <c r="E903" s="242"/>
      <c r="F903" s="242"/>
      <c r="G903" s="447"/>
      <c r="H903" s="242"/>
      <c r="I903" s="447"/>
      <c r="J903" s="242"/>
      <c r="K903" s="242"/>
      <c r="L903" s="242"/>
      <c r="M903" s="242"/>
      <c r="N903" s="242"/>
      <c r="O903" s="242"/>
      <c r="S903" s="242"/>
      <c r="T903" s="242"/>
      <c r="U903" s="242"/>
      <c r="V903" s="242"/>
      <c r="W903" s="242"/>
      <c r="X903" s="242"/>
      <c r="Y903" s="242"/>
      <c r="Z903" s="242"/>
      <c r="AA903" s="242"/>
      <c r="AB903" s="242"/>
      <c r="AC903" s="242"/>
      <c r="AD903" s="242"/>
      <c r="AE903" s="242"/>
      <c r="AF903" s="242"/>
      <c r="AG903" s="242"/>
    </row>
    <row r="904" spans="1:33" ht="12" customHeight="1">
      <c r="A904" s="242"/>
      <c r="B904" s="242"/>
      <c r="C904" s="242"/>
      <c r="D904" s="242"/>
      <c r="E904" s="242"/>
      <c r="F904" s="242"/>
      <c r="G904" s="447"/>
      <c r="H904" s="242"/>
      <c r="I904" s="447"/>
      <c r="J904" s="242"/>
      <c r="K904" s="242"/>
      <c r="L904" s="242"/>
      <c r="M904" s="242"/>
      <c r="N904" s="242"/>
      <c r="O904" s="242"/>
      <c r="S904" s="242"/>
      <c r="T904" s="242"/>
      <c r="U904" s="242"/>
      <c r="V904" s="242"/>
      <c r="W904" s="242"/>
      <c r="X904" s="242"/>
      <c r="Y904" s="242"/>
      <c r="Z904" s="242"/>
      <c r="AA904" s="242"/>
      <c r="AB904" s="242"/>
      <c r="AC904" s="242"/>
      <c r="AD904" s="242"/>
      <c r="AE904" s="242"/>
      <c r="AF904" s="242"/>
      <c r="AG904" s="242"/>
    </row>
    <row r="905" spans="1:33" ht="12" customHeight="1">
      <c r="A905" s="242"/>
      <c r="B905" s="242"/>
      <c r="C905" s="242"/>
      <c r="D905" s="242"/>
      <c r="E905" s="242"/>
      <c r="F905" s="242"/>
      <c r="G905" s="447"/>
      <c r="H905" s="242"/>
      <c r="I905" s="447"/>
      <c r="J905" s="242"/>
      <c r="K905" s="242"/>
      <c r="L905" s="242"/>
      <c r="M905" s="242"/>
      <c r="N905" s="242"/>
      <c r="O905" s="242"/>
      <c r="S905" s="242"/>
      <c r="T905" s="242"/>
      <c r="U905" s="242"/>
      <c r="V905" s="242"/>
      <c r="W905" s="242"/>
      <c r="X905" s="242"/>
      <c r="Y905" s="242"/>
      <c r="Z905" s="242"/>
      <c r="AA905" s="242"/>
      <c r="AB905" s="242"/>
      <c r="AC905" s="242"/>
      <c r="AD905" s="242"/>
      <c r="AE905" s="242"/>
      <c r="AF905" s="242"/>
      <c r="AG905" s="242"/>
    </row>
    <row r="906" spans="1:33" ht="12" customHeight="1">
      <c r="A906" s="242"/>
      <c r="B906" s="242"/>
      <c r="C906" s="242"/>
      <c r="D906" s="242"/>
      <c r="E906" s="242"/>
      <c r="F906" s="242"/>
      <c r="G906" s="447"/>
      <c r="H906" s="242"/>
      <c r="I906" s="447"/>
      <c r="J906" s="242"/>
      <c r="K906" s="242"/>
      <c r="L906" s="242"/>
      <c r="M906" s="242"/>
      <c r="N906" s="242"/>
      <c r="O906" s="242"/>
      <c r="S906" s="242"/>
      <c r="T906" s="242"/>
      <c r="U906" s="242"/>
      <c r="V906" s="242"/>
      <c r="W906" s="242"/>
      <c r="X906" s="242"/>
      <c r="Y906" s="242"/>
      <c r="Z906" s="242"/>
      <c r="AA906" s="242"/>
      <c r="AB906" s="242"/>
      <c r="AC906" s="242"/>
      <c r="AD906" s="242"/>
      <c r="AE906" s="242"/>
      <c r="AF906" s="242"/>
      <c r="AG906" s="242"/>
    </row>
    <row r="907" spans="1:33" ht="12" customHeight="1">
      <c r="A907" s="242"/>
      <c r="B907" s="242"/>
      <c r="C907" s="242"/>
      <c r="D907" s="242"/>
      <c r="E907" s="242"/>
      <c r="F907" s="242"/>
      <c r="G907" s="447"/>
      <c r="H907" s="242"/>
      <c r="I907" s="447"/>
      <c r="J907" s="242"/>
      <c r="K907" s="242"/>
      <c r="L907" s="242"/>
      <c r="M907" s="242"/>
      <c r="N907" s="242"/>
      <c r="O907" s="242"/>
      <c r="S907" s="242"/>
      <c r="T907" s="242"/>
      <c r="U907" s="242"/>
      <c r="V907" s="242"/>
      <c r="W907" s="242"/>
      <c r="X907" s="242"/>
      <c r="Y907" s="242"/>
      <c r="Z907" s="242"/>
      <c r="AA907" s="242"/>
      <c r="AB907" s="242"/>
      <c r="AC907" s="242"/>
      <c r="AD907" s="242"/>
      <c r="AE907" s="242"/>
      <c r="AF907" s="242"/>
      <c r="AG907" s="242"/>
    </row>
    <row r="908" spans="1:33" ht="12" customHeight="1">
      <c r="A908" s="242"/>
      <c r="B908" s="242"/>
      <c r="C908" s="242"/>
      <c r="D908" s="242"/>
      <c r="E908" s="242"/>
      <c r="F908" s="242"/>
      <c r="G908" s="447"/>
      <c r="H908" s="242"/>
      <c r="I908" s="447"/>
      <c r="J908" s="242"/>
      <c r="K908" s="242"/>
      <c r="L908" s="242"/>
      <c r="M908" s="242"/>
      <c r="N908" s="242"/>
      <c r="O908" s="242"/>
      <c r="S908" s="242"/>
      <c r="T908" s="242"/>
      <c r="U908" s="242"/>
      <c r="V908" s="242"/>
      <c r="W908" s="242"/>
      <c r="X908" s="242"/>
      <c r="Y908" s="242"/>
      <c r="Z908" s="242"/>
      <c r="AA908" s="242"/>
      <c r="AB908" s="242"/>
      <c r="AC908" s="242"/>
      <c r="AD908" s="242"/>
      <c r="AE908" s="242"/>
      <c r="AF908" s="242"/>
      <c r="AG908" s="242"/>
    </row>
    <row r="909" spans="1:33" ht="12" customHeight="1">
      <c r="A909" s="242"/>
      <c r="B909" s="242"/>
      <c r="C909" s="242"/>
      <c r="D909" s="242"/>
      <c r="E909" s="242"/>
      <c r="F909" s="242"/>
      <c r="G909" s="447"/>
      <c r="H909" s="242"/>
      <c r="I909" s="447"/>
      <c r="J909" s="242"/>
      <c r="K909" s="242"/>
      <c r="L909" s="242"/>
      <c r="M909" s="242"/>
      <c r="N909" s="242"/>
      <c r="O909" s="242"/>
      <c r="S909" s="242"/>
      <c r="T909" s="242"/>
      <c r="U909" s="242"/>
      <c r="V909" s="242"/>
      <c r="W909" s="242"/>
      <c r="X909" s="242"/>
      <c r="Y909" s="242"/>
      <c r="Z909" s="242"/>
      <c r="AA909" s="242"/>
      <c r="AB909" s="242"/>
      <c r="AC909" s="242"/>
      <c r="AD909" s="242"/>
      <c r="AE909" s="242"/>
      <c r="AF909" s="242"/>
      <c r="AG909" s="242"/>
    </row>
    <row r="910" spans="1:33" ht="12" customHeight="1">
      <c r="A910" s="242"/>
      <c r="B910" s="242"/>
      <c r="C910" s="242"/>
      <c r="D910" s="242"/>
      <c r="E910" s="242"/>
      <c r="F910" s="242"/>
      <c r="G910" s="447"/>
      <c r="H910" s="242"/>
      <c r="I910" s="447"/>
      <c r="J910" s="242"/>
      <c r="K910" s="242"/>
      <c r="L910" s="242"/>
      <c r="M910" s="242"/>
      <c r="N910" s="242"/>
      <c r="O910" s="242"/>
      <c r="S910" s="242"/>
      <c r="T910" s="242"/>
      <c r="U910" s="242"/>
      <c r="V910" s="242"/>
      <c r="W910" s="242"/>
      <c r="X910" s="242"/>
      <c r="Y910" s="242"/>
      <c r="Z910" s="242"/>
      <c r="AA910" s="242"/>
      <c r="AB910" s="242"/>
      <c r="AC910" s="242"/>
      <c r="AD910" s="242"/>
      <c r="AE910" s="242"/>
      <c r="AF910" s="242"/>
      <c r="AG910" s="242"/>
    </row>
    <row r="911" spans="1:33" ht="12" customHeight="1">
      <c r="A911" s="242"/>
      <c r="B911" s="242"/>
      <c r="C911" s="242"/>
      <c r="D911" s="242"/>
      <c r="E911" s="242"/>
      <c r="F911" s="242"/>
      <c r="G911" s="447"/>
      <c r="H911" s="242"/>
      <c r="I911" s="447"/>
      <c r="J911" s="242"/>
      <c r="K911" s="242"/>
      <c r="L911" s="242"/>
      <c r="M911" s="242"/>
      <c r="N911" s="242"/>
      <c r="O911" s="242"/>
      <c r="S911" s="242"/>
      <c r="T911" s="242"/>
      <c r="U911" s="242"/>
      <c r="V911" s="242"/>
      <c r="W911" s="242"/>
      <c r="X911" s="242"/>
      <c r="Y911" s="242"/>
      <c r="Z911" s="242"/>
      <c r="AA911" s="242"/>
      <c r="AB911" s="242"/>
      <c r="AC911" s="242"/>
      <c r="AD911" s="242"/>
      <c r="AE911" s="242"/>
      <c r="AF911" s="242"/>
      <c r="AG911" s="242"/>
    </row>
    <row r="912" spans="1:33" ht="12" customHeight="1">
      <c r="A912" s="242"/>
      <c r="B912" s="242"/>
      <c r="C912" s="242"/>
      <c r="D912" s="242"/>
      <c r="E912" s="242"/>
      <c r="F912" s="242"/>
      <c r="G912" s="447"/>
      <c r="H912" s="242"/>
      <c r="I912" s="447"/>
      <c r="J912" s="242"/>
      <c r="K912" s="242"/>
      <c r="L912" s="242"/>
      <c r="M912" s="242"/>
      <c r="N912" s="242"/>
      <c r="O912" s="242"/>
      <c r="S912" s="242"/>
      <c r="T912" s="242"/>
      <c r="U912" s="242"/>
      <c r="V912" s="242"/>
      <c r="W912" s="242"/>
      <c r="X912" s="242"/>
      <c r="Y912" s="242"/>
      <c r="Z912" s="242"/>
      <c r="AA912" s="242"/>
      <c r="AB912" s="242"/>
      <c r="AC912" s="242"/>
      <c r="AD912" s="242"/>
      <c r="AE912" s="242"/>
      <c r="AF912" s="242"/>
      <c r="AG912" s="242"/>
    </row>
    <row r="913" spans="1:33" ht="12" customHeight="1">
      <c r="A913" s="242"/>
      <c r="B913" s="242"/>
      <c r="C913" s="242"/>
      <c r="D913" s="242"/>
      <c r="E913" s="242"/>
      <c r="F913" s="242"/>
      <c r="G913" s="447"/>
      <c r="H913" s="242"/>
      <c r="I913" s="447"/>
      <c r="J913" s="242"/>
      <c r="K913" s="242"/>
      <c r="L913" s="242"/>
      <c r="M913" s="242"/>
      <c r="N913" s="242"/>
      <c r="O913" s="242"/>
      <c r="S913" s="242"/>
      <c r="T913" s="242"/>
      <c r="U913" s="242"/>
      <c r="V913" s="242"/>
      <c r="W913" s="242"/>
      <c r="X913" s="242"/>
      <c r="Y913" s="242"/>
      <c r="Z913" s="242"/>
      <c r="AA913" s="242"/>
      <c r="AB913" s="242"/>
      <c r="AC913" s="242"/>
      <c r="AD913" s="242"/>
      <c r="AE913" s="242"/>
      <c r="AF913" s="242"/>
      <c r="AG913" s="242"/>
    </row>
    <row r="914" spans="1:33" ht="12" customHeight="1">
      <c r="A914" s="242"/>
      <c r="B914" s="242"/>
      <c r="C914" s="242"/>
      <c r="D914" s="242"/>
      <c r="E914" s="242"/>
      <c r="F914" s="242"/>
      <c r="G914" s="447"/>
      <c r="H914" s="242"/>
      <c r="I914" s="447"/>
      <c r="J914" s="242"/>
      <c r="K914" s="242"/>
      <c r="L914" s="242"/>
      <c r="M914" s="242"/>
      <c r="N914" s="242"/>
      <c r="O914" s="242"/>
      <c r="S914" s="242"/>
      <c r="T914" s="242"/>
      <c r="U914" s="242"/>
      <c r="V914" s="242"/>
      <c r="W914" s="242"/>
      <c r="X914" s="242"/>
      <c r="Y914" s="242"/>
      <c r="Z914" s="242"/>
      <c r="AA914" s="242"/>
      <c r="AB914" s="242"/>
      <c r="AC914" s="242"/>
      <c r="AD914" s="242"/>
      <c r="AE914" s="242"/>
      <c r="AF914" s="242"/>
      <c r="AG914" s="242"/>
    </row>
    <row r="915" spans="1:33" ht="12" customHeight="1">
      <c r="A915" s="242"/>
      <c r="B915" s="242"/>
      <c r="C915" s="242"/>
      <c r="D915" s="242"/>
      <c r="E915" s="242"/>
      <c r="F915" s="242"/>
      <c r="G915" s="447"/>
      <c r="H915" s="242"/>
      <c r="I915" s="447"/>
      <c r="J915" s="242"/>
      <c r="K915" s="242"/>
      <c r="L915" s="242"/>
      <c r="M915" s="242"/>
      <c r="N915" s="242"/>
      <c r="O915" s="242"/>
      <c r="S915" s="242"/>
      <c r="T915" s="242"/>
      <c r="U915" s="242"/>
      <c r="V915" s="242"/>
      <c r="W915" s="242"/>
      <c r="X915" s="242"/>
      <c r="Y915" s="242"/>
      <c r="Z915" s="242"/>
      <c r="AA915" s="242"/>
      <c r="AB915" s="242"/>
      <c r="AC915" s="242"/>
      <c r="AD915" s="242"/>
      <c r="AE915" s="242"/>
      <c r="AF915" s="242"/>
      <c r="AG915" s="242"/>
    </row>
    <row r="916" spans="1:33" ht="12" customHeight="1">
      <c r="A916" s="242"/>
      <c r="B916" s="242"/>
      <c r="C916" s="242"/>
      <c r="D916" s="242"/>
      <c r="E916" s="242"/>
      <c r="F916" s="242"/>
      <c r="G916" s="447"/>
      <c r="H916" s="242"/>
      <c r="I916" s="447"/>
      <c r="J916" s="242"/>
      <c r="K916" s="242"/>
      <c r="L916" s="242"/>
      <c r="M916" s="242"/>
      <c r="N916" s="242"/>
      <c r="O916" s="242"/>
      <c r="S916" s="242"/>
      <c r="T916" s="242"/>
      <c r="U916" s="242"/>
      <c r="V916" s="242"/>
      <c r="W916" s="242"/>
      <c r="X916" s="242"/>
      <c r="Y916" s="242"/>
      <c r="Z916" s="242"/>
      <c r="AA916" s="242"/>
      <c r="AB916" s="242"/>
      <c r="AC916" s="242"/>
      <c r="AD916" s="242"/>
      <c r="AE916" s="242"/>
      <c r="AF916" s="242"/>
      <c r="AG916" s="242"/>
    </row>
    <row r="917" spans="1:33" ht="12" customHeight="1">
      <c r="A917" s="242"/>
      <c r="B917" s="242"/>
      <c r="C917" s="242"/>
      <c r="D917" s="242"/>
      <c r="E917" s="242"/>
      <c r="F917" s="242"/>
      <c r="G917" s="447"/>
      <c r="H917" s="242"/>
      <c r="I917" s="447"/>
      <c r="J917" s="242"/>
      <c r="K917" s="242"/>
      <c r="L917" s="242"/>
      <c r="M917" s="242"/>
      <c r="N917" s="242"/>
      <c r="O917" s="242"/>
      <c r="S917" s="242"/>
      <c r="T917" s="242"/>
      <c r="U917" s="242"/>
      <c r="V917" s="242"/>
      <c r="W917" s="242"/>
      <c r="X917" s="242"/>
      <c r="Y917" s="242"/>
      <c r="Z917" s="242"/>
      <c r="AA917" s="242"/>
      <c r="AB917" s="242"/>
      <c r="AC917" s="242"/>
      <c r="AD917" s="242"/>
      <c r="AE917" s="242"/>
      <c r="AF917" s="242"/>
      <c r="AG917" s="242"/>
    </row>
    <row r="918" spans="1:33" ht="12" customHeight="1">
      <c r="A918" s="242"/>
      <c r="B918" s="242"/>
      <c r="C918" s="242"/>
      <c r="D918" s="242"/>
      <c r="E918" s="242"/>
      <c r="F918" s="242"/>
      <c r="G918" s="447"/>
      <c r="H918" s="242"/>
      <c r="I918" s="447"/>
      <c r="J918" s="242"/>
      <c r="K918" s="242"/>
      <c r="L918" s="242"/>
      <c r="M918" s="242"/>
      <c r="N918" s="242"/>
      <c r="O918" s="242"/>
      <c r="S918" s="242"/>
      <c r="T918" s="242"/>
      <c r="U918" s="242"/>
      <c r="V918" s="242"/>
      <c r="W918" s="242"/>
      <c r="X918" s="242"/>
      <c r="Y918" s="242"/>
      <c r="Z918" s="242"/>
      <c r="AA918" s="242"/>
      <c r="AB918" s="242"/>
      <c r="AC918" s="242"/>
      <c r="AD918" s="242"/>
      <c r="AE918" s="242"/>
      <c r="AF918" s="242"/>
      <c r="AG918" s="242"/>
    </row>
    <row r="919" spans="1:33" ht="12" customHeight="1">
      <c r="A919" s="242"/>
      <c r="B919" s="242"/>
      <c r="C919" s="242"/>
      <c r="D919" s="242"/>
      <c r="E919" s="242"/>
      <c r="F919" s="242"/>
      <c r="G919" s="447"/>
      <c r="H919" s="242"/>
      <c r="I919" s="447"/>
      <c r="J919" s="242"/>
      <c r="K919" s="242"/>
      <c r="L919" s="242"/>
      <c r="M919" s="242"/>
      <c r="N919" s="242"/>
      <c r="O919" s="242"/>
      <c r="S919" s="242"/>
      <c r="T919" s="242"/>
      <c r="U919" s="242"/>
      <c r="V919" s="242"/>
      <c r="W919" s="242"/>
      <c r="X919" s="242"/>
      <c r="Y919" s="242"/>
      <c r="Z919" s="242"/>
      <c r="AA919" s="242"/>
      <c r="AB919" s="242"/>
      <c r="AC919" s="242"/>
      <c r="AD919" s="242"/>
      <c r="AE919" s="242"/>
      <c r="AF919" s="242"/>
      <c r="AG919" s="242"/>
    </row>
    <row r="920" spans="1:33" ht="12" customHeight="1">
      <c r="A920" s="242"/>
      <c r="B920" s="242"/>
      <c r="C920" s="242"/>
      <c r="D920" s="242"/>
      <c r="E920" s="242"/>
      <c r="F920" s="242"/>
      <c r="G920" s="447"/>
      <c r="H920" s="242"/>
      <c r="I920" s="447"/>
      <c r="J920" s="242"/>
      <c r="K920" s="242"/>
      <c r="L920" s="242"/>
      <c r="M920" s="242"/>
      <c r="N920" s="242"/>
      <c r="O920" s="242"/>
      <c r="S920" s="242"/>
      <c r="T920" s="242"/>
      <c r="U920" s="242"/>
      <c r="V920" s="242"/>
      <c r="W920" s="242"/>
      <c r="X920" s="242"/>
      <c r="Y920" s="242"/>
      <c r="Z920" s="242"/>
      <c r="AA920" s="242"/>
      <c r="AB920" s="242"/>
      <c r="AC920" s="242"/>
      <c r="AD920" s="242"/>
      <c r="AE920" s="242"/>
      <c r="AF920" s="242"/>
      <c r="AG920" s="242"/>
    </row>
    <row r="921" spans="1:33" ht="12" customHeight="1">
      <c r="A921" s="242"/>
      <c r="B921" s="242"/>
      <c r="C921" s="242"/>
      <c r="D921" s="242"/>
      <c r="E921" s="242"/>
      <c r="F921" s="242"/>
      <c r="G921" s="447"/>
      <c r="H921" s="242"/>
      <c r="I921" s="447"/>
      <c r="J921" s="242"/>
      <c r="K921" s="242"/>
      <c r="L921" s="242"/>
      <c r="M921" s="242"/>
      <c r="N921" s="242"/>
      <c r="O921" s="242"/>
      <c r="S921" s="242"/>
      <c r="T921" s="242"/>
      <c r="U921" s="242"/>
      <c r="V921" s="242"/>
      <c r="W921" s="242"/>
      <c r="X921" s="242"/>
      <c r="Y921" s="242"/>
      <c r="Z921" s="242"/>
      <c r="AA921" s="242"/>
      <c r="AB921" s="242"/>
      <c r="AC921" s="242"/>
      <c r="AD921" s="242"/>
      <c r="AE921" s="242"/>
      <c r="AF921" s="242"/>
      <c r="AG921" s="242"/>
    </row>
    <row r="922" spans="1:33" ht="12" customHeight="1">
      <c r="A922" s="242"/>
      <c r="B922" s="242"/>
      <c r="C922" s="242"/>
      <c r="D922" s="242"/>
      <c r="E922" s="242"/>
      <c r="F922" s="242"/>
      <c r="G922" s="447"/>
      <c r="H922" s="242"/>
      <c r="I922" s="447"/>
      <c r="J922" s="242"/>
      <c r="K922" s="242"/>
      <c r="L922" s="242"/>
      <c r="M922" s="242"/>
      <c r="N922" s="242"/>
      <c r="O922" s="242"/>
      <c r="S922" s="242"/>
      <c r="T922" s="242"/>
      <c r="U922" s="242"/>
      <c r="V922" s="242"/>
      <c r="W922" s="242"/>
      <c r="X922" s="242"/>
      <c r="Y922" s="242"/>
      <c r="Z922" s="242"/>
      <c r="AA922" s="242"/>
      <c r="AB922" s="242"/>
      <c r="AC922" s="242"/>
      <c r="AD922" s="242"/>
      <c r="AE922" s="242"/>
      <c r="AF922" s="242"/>
      <c r="AG922" s="242"/>
    </row>
    <row r="923" spans="1:33" ht="12" customHeight="1">
      <c r="A923" s="242"/>
      <c r="B923" s="242"/>
      <c r="C923" s="242"/>
      <c r="D923" s="242"/>
      <c r="E923" s="242"/>
      <c r="F923" s="242"/>
      <c r="G923" s="447"/>
      <c r="H923" s="242"/>
      <c r="I923" s="447"/>
      <c r="J923" s="242"/>
      <c r="K923" s="242"/>
      <c r="L923" s="242"/>
      <c r="M923" s="242"/>
      <c r="N923" s="242"/>
      <c r="O923" s="242"/>
      <c r="S923" s="242"/>
      <c r="T923" s="242"/>
      <c r="U923" s="242"/>
      <c r="V923" s="242"/>
      <c r="W923" s="242"/>
      <c r="X923" s="242"/>
      <c r="Y923" s="242"/>
      <c r="Z923" s="242"/>
      <c r="AA923" s="242"/>
      <c r="AB923" s="242"/>
      <c r="AC923" s="242"/>
      <c r="AD923" s="242"/>
      <c r="AE923" s="242"/>
      <c r="AF923" s="242"/>
      <c r="AG923" s="242"/>
    </row>
    <row r="924" spans="1:33" ht="12" customHeight="1">
      <c r="A924" s="242"/>
      <c r="B924" s="242"/>
      <c r="C924" s="242"/>
      <c r="D924" s="242"/>
      <c r="E924" s="242"/>
      <c r="F924" s="242"/>
      <c r="G924" s="447"/>
      <c r="H924" s="242"/>
      <c r="I924" s="447"/>
      <c r="J924" s="242"/>
      <c r="K924" s="242"/>
      <c r="L924" s="242"/>
      <c r="M924" s="242"/>
      <c r="N924" s="242"/>
      <c r="O924" s="242"/>
      <c r="S924" s="242"/>
      <c r="T924" s="242"/>
      <c r="U924" s="242"/>
      <c r="V924" s="242"/>
      <c r="W924" s="242"/>
      <c r="X924" s="242"/>
      <c r="Y924" s="242"/>
      <c r="Z924" s="242"/>
      <c r="AA924" s="242"/>
      <c r="AB924" s="242"/>
      <c r="AC924" s="242"/>
      <c r="AD924" s="242"/>
      <c r="AE924" s="242"/>
      <c r="AF924" s="242"/>
      <c r="AG924" s="242"/>
    </row>
    <row r="925" spans="1:33" ht="12" customHeight="1">
      <c r="A925" s="242"/>
      <c r="B925" s="242"/>
      <c r="C925" s="242"/>
      <c r="D925" s="242"/>
      <c r="E925" s="242"/>
      <c r="F925" s="242"/>
      <c r="G925" s="447"/>
      <c r="H925" s="242"/>
      <c r="I925" s="447"/>
      <c r="J925" s="242"/>
      <c r="K925" s="242"/>
      <c r="L925" s="242"/>
      <c r="M925" s="242"/>
      <c r="N925" s="242"/>
      <c r="O925" s="242"/>
      <c r="S925" s="242"/>
      <c r="T925" s="242"/>
      <c r="U925" s="242"/>
      <c r="V925" s="242"/>
      <c r="W925" s="242"/>
      <c r="X925" s="242"/>
      <c r="Y925" s="242"/>
      <c r="Z925" s="242"/>
      <c r="AA925" s="242"/>
      <c r="AB925" s="242"/>
      <c r="AC925" s="242"/>
      <c r="AD925" s="242"/>
      <c r="AE925" s="242"/>
      <c r="AF925" s="242"/>
      <c r="AG925" s="242"/>
    </row>
    <row r="926" spans="1:33" ht="12" customHeight="1">
      <c r="A926" s="242"/>
      <c r="B926" s="242"/>
      <c r="C926" s="242"/>
      <c r="D926" s="242"/>
      <c r="E926" s="242"/>
      <c r="F926" s="242"/>
      <c r="G926" s="447"/>
      <c r="H926" s="242"/>
      <c r="I926" s="447"/>
      <c r="J926" s="242"/>
      <c r="K926" s="242"/>
      <c r="L926" s="242"/>
      <c r="M926" s="242"/>
      <c r="N926" s="242"/>
      <c r="O926" s="242"/>
      <c r="S926" s="242"/>
      <c r="T926" s="242"/>
      <c r="U926" s="242"/>
      <c r="V926" s="242"/>
      <c r="W926" s="242"/>
      <c r="X926" s="242"/>
      <c r="Y926" s="242"/>
      <c r="Z926" s="242"/>
      <c r="AA926" s="242"/>
      <c r="AB926" s="242"/>
      <c r="AC926" s="242"/>
      <c r="AD926" s="242"/>
      <c r="AE926" s="242"/>
      <c r="AF926" s="242"/>
      <c r="AG926" s="242"/>
    </row>
    <row r="927" spans="1:33" ht="12" customHeight="1">
      <c r="A927" s="242"/>
      <c r="B927" s="242"/>
      <c r="C927" s="242"/>
      <c r="D927" s="242"/>
      <c r="E927" s="242"/>
      <c r="F927" s="242"/>
      <c r="G927" s="447"/>
      <c r="H927" s="242"/>
      <c r="I927" s="447"/>
      <c r="J927" s="242"/>
      <c r="K927" s="242"/>
      <c r="L927" s="242"/>
      <c r="M927" s="242"/>
      <c r="N927" s="242"/>
      <c r="O927" s="242"/>
      <c r="S927" s="242"/>
      <c r="T927" s="242"/>
      <c r="U927" s="242"/>
      <c r="V927" s="242"/>
      <c r="W927" s="242"/>
      <c r="X927" s="242"/>
      <c r="Y927" s="242"/>
      <c r="Z927" s="242"/>
      <c r="AA927" s="242"/>
      <c r="AB927" s="242"/>
      <c r="AC927" s="242"/>
      <c r="AD927" s="242"/>
      <c r="AE927" s="242"/>
      <c r="AF927" s="242"/>
      <c r="AG927" s="242"/>
    </row>
    <row r="928" spans="1:33" ht="12" customHeight="1">
      <c r="A928" s="242"/>
      <c r="B928" s="242"/>
      <c r="C928" s="242"/>
      <c r="D928" s="242"/>
      <c r="E928" s="242"/>
      <c r="F928" s="242"/>
      <c r="G928" s="447"/>
      <c r="H928" s="242"/>
      <c r="I928" s="447"/>
      <c r="J928" s="242"/>
      <c r="K928" s="242"/>
      <c r="L928" s="242"/>
      <c r="M928" s="242"/>
      <c r="N928" s="242"/>
      <c r="O928" s="242"/>
      <c r="S928" s="242"/>
      <c r="T928" s="242"/>
      <c r="U928" s="242"/>
      <c r="V928" s="242"/>
      <c r="W928" s="242"/>
      <c r="X928" s="242"/>
      <c r="Y928" s="242"/>
      <c r="Z928" s="242"/>
      <c r="AA928" s="242"/>
      <c r="AB928" s="242"/>
      <c r="AC928" s="242"/>
      <c r="AD928" s="242"/>
      <c r="AE928" s="242"/>
      <c r="AF928" s="242"/>
      <c r="AG928" s="242"/>
    </row>
    <row r="929" spans="1:33" ht="12" customHeight="1">
      <c r="A929" s="242"/>
      <c r="B929" s="242"/>
      <c r="C929" s="242"/>
      <c r="D929" s="242"/>
      <c r="E929" s="242"/>
      <c r="F929" s="242"/>
      <c r="G929" s="447"/>
      <c r="H929" s="242"/>
      <c r="I929" s="447"/>
      <c r="J929" s="242"/>
      <c r="K929" s="242"/>
      <c r="L929" s="242"/>
      <c r="M929" s="242"/>
      <c r="N929" s="242"/>
      <c r="O929" s="242"/>
      <c r="S929" s="242"/>
      <c r="T929" s="242"/>
      <c r="U929" s="242"/>
      <c r="V929" s="242"/>
      <c r="W929" s="242"/>
      <c r="X929" s="242"/>
      <c r="Y929" s="242"/>
      <c r="Z929" s="242"/>
      <c r="AA929" s="242"/>
      <c r="AB929" s="242"/>
      <c r="AC929" s="242"/>
      <c r="AD929" s="242"/>
      <c r="AE929" s="242"/>
      <c r="AF929" s="242"/>
      <c r="AG929" s="242"/>
    </row>
    <row r="930" spans="1:33" ht="12" customHeight="1">
      <c r="A930" s="242"/>
      <c r="B930" s="242"/>
      <c r="C930" s="242"/>
      <c r="D930" s="242"/>
      <c r="E930" s="242"/>
      <c r="F930" s="242"/>
      <c r="G930" s="447"/>
      <c r="H930" s="242"/>
      <c r="I930" s="447"/>
      <c r="J930" s="242"/>
      <c r="K930" s="242"/>
      <c r="L930" s="242"/>
      <c r="M930" s="242"/>
      <c r="N930" s="242"/>
      <c r="O930" s="242"/>
      <c r="S930" s="242"/>
      <c r="T930" s="242"/>
      <c r="U930" s="242"/>
      <c r="V930" s="242"/>
      <c r="W930" s="242"/>
      <c r="X930" s="242"/>
      <c r="Y930" s="242"/>
      <c r="Z930" s="242"/>
      <c r="AA930" s="242"/>
      <c r="AB930" s="242"/>
      <c r="AC930" s="242"/>
      <c r="AD930" s="242"/>
      <c r="AE930" s="242"/>
      <c r="AF930" s="242"/>
      <c r="AG930" s="242"/>
    </row>
    <row r="931" spans="1:33" ht="12" customHeight="1">
      <c r="A931" s="242"/>
      <c r="B931" s="242"/>
      <c r="C931" s="242"/>
      <c r="D931" s="242"/>
      <c r="E931" s="242"/>
      <c r="F931" s="242"/>
      <c r="G931" s="447"/>
      <c r="H931" s="242"/>
      <c r="I931" s="447"/>
      <c r="J931" s="242"/>
      <c r="K931" s="242"/>
      <c r="L931" s="242"/>
      <c r="M931" s="242"/>
      <c r="N931" s="242"/>
      <c r="O931" s="242"/>
      <c r="S931" s="242"/>
      <c r="T931" s="242"/>
      <c r="U931" s="242"/>
      <c r="V931" s="242"/>
      <c r="W931" s="242"/>
      <c r="X931" s="242"/>
      <c r="Y931" s="242"/>
      <c r="Z931" s="242"/>
      <c r="AA931" s="242"/>
      <c r="AB931" s="242"/>
      <c r="AC931" s="242"/>
      <c r="AD931" s="242"/>
      <c r="AE931" s="242"/>
      <c r="AF931" s="242"/>
      <c r="AG931" s="242"/>
    </row>
    <row r="932" spans="1:33" ht="12" customHeight="1">
      <c r="A932" s="242"/>
      <c r="B932" s="242"/>
      <c r="C932" s="242"/>
      <c r="D932" s="242"/>
      <c r="E932" s="242"/>
      <c r="F932" s="242"/>
      <c r="G932" s="447"/>
      <c r="H932" s="242"/>
      <c r="I932" s="447"/>
      <c r="J932" s="242"/>
      <c r="K932" s="242"/>
      <c r="L932" s="242"/>
      <c r="M932" s="242"/>
      <c r="N932" s="242"/>
      <c r="O932" s="242"/>
      <c r="S932" s="242"/>
      <c r="T932" s="242"/>
      <c r="U932" s="242"/>
      <c r="V932" s="242"/>
      <c r="W932" s="242"/>
      <c r="X932" s="242"/>
      <c r="Y932" s="242"/>
      <c r="Z932" s="242"/>
      <c r="AA932" s="242"/>
      <c r="AB932" s="242"/>
      <c r="AC932" s="242"/>
      <c r="AD932" s="242"/>
      <c r="AE932" s="242"/>
      <c r="AF932" s="242"/>
      <c r="AG932" s="242"/>
    </row>
    <row r="933" spans="1:33" ht="12" customHeight="1">
      <c r="A933" s="242"/>
      <c r="B933" s="242"/>
      <c r="C933" s="242"/>
      <c r="D933" s="242"/>
      <c r="E933" s="242"/>
      <c r="F933" s="242"/>
      <c r="G933" s="447"/>
      <c r="H933" s="242"/>
      <c r="I933" s="447"/>
      <c r="J933" s="242"/>
      <c r="K933" s="242"/>
      <c r="L933" s="242"/>
      <c r="M933" s="242"/>
      <c r="N933" s="242"/>
      <c r="O933" s="242"/>
      <c r="S933" s="242"/>
      <c r="T933" s="242"/>
      <c r="U933" s="242"/>
      <c r="V933" s="242"/>
      <c r="W933" s="242"/>
      <c r="X933" s="242"/>
      <c r="Y933" s="242"/>
      <c r="Z933" s="242"/>
      <c r="AA933" s="242"/>
      <c r="AB933" s="242"/>
      <c r="AC933" s="242"/>
      <c r="AD933" s="242"/>
      <c r="AE933" s="242"/>
      <c r="AF933" s="242"/>
      <c r="AG933" s="242"/>
    </row>
    <row r="934" spans="1:33" ht="12" customHeight="1">
      <c r="A934" s="242"/>
      <c r="B934" s="242"/>
      <c r="C934" s="242"/>
      <c r="D934" s="242"/>
      <c r="E934" s="242"/>
      <c r="F934" s="242"/>
      <c r="G934" s="447"/>
      <c r="H934" s="242"/>
      <c r="I934" s="447"/>
      <c r="J934" s="242"/>
      <c r="K934" s="242"/>
      <c r="L934" s="242"/>
      <c r="M934" s="242"/>
      <c r="N934" s="242"/>
      <c r="O934" s="242"/>
      <c r="S934" s="242"/>
      <c r="T934" s="242"/>
      <c r="U934" s="242"/>
      <c r="V934" s="242"/>
      <c r="W934" s="242"/>
      <c r="X934" s="242"/>
      <c r="Y934" s="242"/>
      <c r="Z934" s="242"/>
      <c r="AA934" s="242"/>
      <c r="AB934" s="242"/>
      <c r="AC934" s="242"/>
      <c r="AD934" s="242"/>
      <c r="AE934" s="242"/>
      <c r="AF934" s="242"/>
      <c r="AG934" s="242"/>
    </row>
    <row r="935" spans="1:33" ht="12" customHeight="1">
      <c r="A935" s="242"/>
      <c r="B935" s="242"/>
      <c r="C935" s="242"/>
      <c r="D935" s="242"/>
      <c r="E935" s="242"/>
      <c r="F935" s="242"/>
      <c r="G935" s="447"/>
      <c r="H935" s="242"/>
      <c r="I935" s="447"/>
      <c r="J935" s="242"/>
      <c r="K935" s="242"/>
      <c r="L935" s="242"/>
      <c r="M935" s="242"/>
      <c r="N935" s="242"/>
      <c r="O935" s="242"/>
      <c r="S935" s="242"/>
      <c r="T935" s="242"/>
      <c r="U935" s="242"/>
      <c r="V935" s="242"/>
      <c r="W935" s="242"/>
      <c r="X935" s="242"/>
      <c r="Y935" s="242"/>
      <c r="Z935" s="242"/>
      <c r="AA935" s="242"/>
      <c r="AB935" s="242"/>
      <c r="AC935" s="242"/>
      <c r="AD935" s="242"/>
      <c r="AE935" s="242"/>
      <c r="AF935" s="242"/>
      <c r="AG935" s="242"/>
    </row>
    <row r="936" spans="1:33" ht="12" customHeight="1">
      <c r="A936" s="242"/>
      <c r="B936" s="242"/>
      <c r="C936" s="242"/>
      <c r="D936" s="242"/>
      <c r="E936" s="242"/>
      <c r="F936" s="242"/>
      <c r="G936" s="447"/>
      <c r="H936" s="242"/>
      <c r="I936" s="447"/>
      <c r="J936" s="242"/>
      <c r="K936" s="242"/>
      <c r="L936" s="242"/>
      <c r="M936" s="242"/>
      <c r="N936" s="242"/>
      <c r="O936" s="242"/>
      <c r="S936" s="242"/>
      <c r="T936" s="242"/>
      <c r="U936" s="242"/>
      <c r="V936" s="242"/>
      <c r="W936" s="242"/>
      <c r="X936" s="242"/>
      <c r="Y936" s="242"/>
      <c r="Z936" s="242"/>
      <c r="AA936" s="242"/>
      <c r="AB936" s="242"/>
      <c r="AC936" s="242"/>
      <c r="AD936" s="242"/>
      <c r="AE936" s="242"/>
      <c r="AF936" s="242"/>
      <c r="AG936" s="242"/>
    </row>
    <row r="937" spans="1:33" ht="12" customHeight="1">
      <c r="A937" s="242"/>
      <c r="B937" s="242"/>
      <c r="C937" s="242"/>
      <c r="D937" s="242"/>
      <c r="E937" s="242"/>
      <c r="F937" s="242"/>
      <c r="G937" s="447"/>
      <c r="H937" s="242"/>
      <c r="I937" s="447"/>
      <c r="J937" s="242"/>
      <c r="K937" s="242"/>
      <c r="L937" s="242"/>
      <c r="M937" s="242"/>
      <c r="N937" s="242"/>
      <c r="O937" s="242"/>
      <c r="S937" s="242"/>
      <c r="T937" s="242"/>
      <c r="U937" s="242"/>
      <c r="V937" s="242"/>
      <c r="W937" s="242"/>
      <c r="X937" s="242"/>
      <c r="Y937" s="242"/>
      <c r="Z937" s="242"/>
      <c r="AA937" s="242"/>
      <c r="AB937" s="242"/>
      <c r="AC937" s="242"/>
      <c r="AD937" s="242"/>
      <c r="AE937" s="242"/>
      <c r="AF937" s="242"/>
      <c r="AG937" s="242"/>
    </row>
    <row r="938" spans="1:33" ht="12" customHeight="1">
      <c r="A938" s="242"/>
      <c r="B938" s="242"/>
      <c r="C938" s="242"/>
      <c r="D938" s="242"/>
      <c r="E938" s="242"/>
      <c r="F938" s="242"/>
      <c r="G938" s="447"/>
      <c r="H938" s="242"/>
      <c r="I938" s="447"/>
      <c r="J938" s="242"/>
      <c r="K938" s="242"/>
      <c r="L938" s="242"/>
      <c r="M938" s="242"/>
      <c r="N938" s="242"/>
      <c r="O938" s="242"/>
      <c r="S938" s="242"/>
      <c r="T938" s="242"/>
      <c r="U938" s="242"/>
      <c r="V938" s="242"/>
      <c r="W938" s="242"/>
      <c r="X938" s="242"/>
      <c r="Y938" s="242"/>
      <c r="Z938" s="242"/>
      <c r="AA938" s="242"/>
      <c r="AB938" s="242"/>
      <c r="AC938" s="242"/>
      <c r="AD938" s="242"/>
      <c r="AE938" s="242"/>
      <c r="AF938" s="242"/>
      <c r="AG938" s="242"/>
    </row>
    <row r="939" spans="1:33" ht="12" customHeight="1">
      <c r="A939" s="242"/>
      <c r="B939" s="242"/>
      <c r="C939" s="242"/>
      <c r="D939" s="242"/>
      <c r="E939" s="242"/>
      <c r="F939" s="242"/>
      <c r="G939" s="447"/>
      <c r="H939" s="242"/>
      <c r="I939" s="447"/>
      <c r="J939" s="242"/>
      <c r="K939" s="242"/>
      <c r="L939" s="242"/>
      <c r="M939" s="242"/>
      <c r="N939" s="242"/>
      <c r="O939" s="242"/>
      <c r="S939" s="242"/>
      <c r="T939" s="242"/>
      <c r="U939" s="242"/>
      <c r="V939" s="242"/>
      <c r="W939" s="242"/>
      <c r="X939" s="242"/>
      <c r="Y939" s="242"/>
      <c r="Z939" s="242"/>
      <c r="AA939" s="242"/>
      <c r="AB939" s="242"/>
      <c r="AC939" s="242"/>
      <c r="AD939" s="242"/>
      <c r="AE939" s="242"/>
      <c r="AF939" s="242"/>
      <c r="AG939" s="242"/>
    </row>
    <row r="940" spans="1:33" ht="12" customHeight="1">
      <c r="A940" s="242"/>
      <c r="B940" s="242"/>
      <c r="C940" s="242"/>
      <c r="D940" s="242"/>
      <c r="E940" s="242"/>
      <c r="F940" s="242"/>
      <c r="G940" s="447"/>
      <c r="H940" s="242"/>
      <c r="I940" s="447"/>
      <c r="J940" s="242"/>
      <c r="K940" s="242"/>
      <c r="L940" s="242"/>
      <c r="M940" s="242"/>
      <c r="N940" s="242"/>
      <c r="O940" s="242"/>
      <c r="S940" s="242"/>
      <c r="T940" s="242"/>
      <c r="U940" s="242"/>
      <c r="V940" s="242"/>
      <c r="W940" s="242"/>
      <c r="X940" s="242"/>
      <c r="Y940" s="242"/>
      <c r="Z940" s="242"/>
      <c r="AA940" s="242"/>
      <c r="AB940" s="242"/>
      <c r="AC940" s="242"/>
      <c r="AD940" s="242"/>
      <c r="AE940" s="242"/>
      <c r="AF940" s="242"/>
      <c r="AG940" s="242"/>
    </row>
    <row r="941" spans="1:33" ht="12" customHeight="1">
      <c r="A941" s="242"/>
      <c r="B941" s="242"/>
      <c r="C941" s="242"/>
      <c r="D941" s="242"/>
      <c r="E941" s="242"/>
      <c r="F941" s="242"/>
      <c r="G941" s="447"/>
      <c r="H941" s="242"/>
      <c r="I941" s="447"/>
      <c r="J941" s="242"/>
      <c r="K941" s="242"/>
      <c r="L941" s="242"/>
      <c r="M941" s="242"/>
      <c r="N941" s="242"/>
      <c r="O941" s="242"/>
      <c r="S941" s="242"/>
      <c r="T941" s="242"/>
      <c r="U941" s="242"/>
      <c r="V941" s="242"/>
      <c r="W941" s="242"/>
      <c r="X941" s="242"/>
      <c r="Y941" s="242"/>
      <c r="Z941" s="242"/>
      <c r="AA941" s="242"/>
      <c r="AB941" s="242"/>
      <c r="AC941" s="242"/>
      <c r="AD941" s="242"/>
      <c r="AE941" s="242"/>
      <c r="AF941" s="242"/>
      <c r="AG941" s="242"/>
    </row>
    <row r="942" spans="1:33" ht="12" customHeight="1">
      <c r="A942" s="242"/>
      <c r="B942" s="242"/>
      <c r="C942" s="242"/>
      <c r="D942" s="242"/>
      <c r="E942" s="242"/>
      <c r="F942" s="242"/>
      <c r="G942" s="447"/>
      <c r="H942" s="242"/>
      <c r="I942" s="447"/>
      <c r="J942" s="242"/>
      <c r="K942" s="242"/>
      <c r="L942" s="242"/>
      <c r="M942" s="242"/>
      <c r="N942" s="242"/>
      <c r="O942" s="242"/>
      <c r="S942" s="242"/>
      <c r="T942" s="242"/>
      <c r="U942" s="242"/>
      <c r="V942" s="242"/>
      <c r="W942" s="242"/>
      <c r="X942" s="242"/>
      <c r="Y942" s="242"/>
      <c r="Z942" s="242"/>
      <c r="AA942" s="242"/>
      <c r="AB942" s="242"/>
      <c r="AC942" s="242"/>
      <c r="AD942" s="242"/>
      <c r="AE942" s="242"/>
      <c r="AF942" s="242"/>
      <c r="AG942" s="242"/>
    </row>
    <row r="943" spans="1:33" ht="12" customHeight="1">
      <c r="A943" s="242"/>
      <c r="B943" s="242"/>
      <c r="C943" s="242"/>
      <c r="D943" s="242"/>
      <c r="E943" s="242"/>
      <c r="F943" s="242"/>
      <c r="G943" s="447"/>
      <c r="H943" s="242"/>
      <c r="I943" s="447"/>
      <c r="J943" s="242"/>
      <c r="K943" s="242"/>
      <c r="L943" s="242"/>
      <c r="M943" s="242"/>
      <c r="N943" s="242"/>
      <c r="O943" s="242"/>
      <c r="S943" s="242"/>
      <c r="T943" s="242"/>
      <c r="U943" s="242"/>
      <c r="V943" s="242"/>
      <c r="W943" s="242"/>
      <c r="X943" s="242"/>
      <c r="Y943" s="242"/>
      <c r="Z943" s="242"/>
      <c r="AA943" s="242"/>
      <c r="AB943" s="242"/>
      <c r="AC943" s="242"/>
      <c r="AD943" s="242"/>
      <c r="AE943" s="242"/>
      <c r="AF943" s="242"/>
      <c r="AG943" s="242"/>
    </row>
    <row r="944" spans="1:33" ht="12" customHeight="1">
      <c r="A944" s="242"/>
      <c r="B944" s="242"/>
      <c r="C944" s="242"/>
      <c r="D944" s="242"/>
      <c r="E944" s="242"/>
      <c r="F944" s="242"/>
      <c r="G944" s="447"/>
      <c r="H944" s="242"/>
      <c r="I944" s="447"/>
      <c r="J944" s="242"/>
      <c r="K944" s="242"/>
      <c r="L944" s="242"/>
      <c r="M944" s="242"/>
      <c r="N944" s="242"/>
      <c r="O944" s="242"/>
      <c r="S944" s="242"/>
      <c r="T944" s="242"/>
      <c r="U944" s="242"/>
      <c r="V944" s="242"/>
      <c r="W944" s="242"/>
      <c r="X944" s="242"/>
      <c r="Y944" s="242"/>
      <c r="Z944" s="242"/>
      <c r="AA944" s="242"/>
      <c r="AB944" s="242"/>
      <c r="AC944" s="242"/>
      <c r="AD944" s="242"/>
      <c r="AE944" s="242"/>
      <c r="AF944" s="242"/>
      <c r="AG944" s="242"/>
    </row>
    <row r="945" spans="1:33" ht="12" customHeight="1">
      <c r="A945" s="242"/>
      <c r="B945" s="242"/>
      <c r="C945" s="242"/>
      <c r="D945" s="242"/>
      <c r="E945" s="242"/>
      <c r="F945" s="242"/>
      <c r="G945" s="447"/>
      <c r="H945" s="242"/>
      <c r="I945" s="447"/>
      <c r="J945" s="242"/>
      <c r="K945" s="242"/>
      <c r="L945" s="242"/>
      <c r="M945" s="242"/>
      <c r="N945" s="242"/>
      <c r="O945" s="242"/>
      <c r="S945" s="242"/>
      <c r="T945" s="242"/>
      <c r="U945" s="242"/>
      <c r="V945" s="242"/>
      <c r="W945" s="242"/>
      <c r="X945" s="242"/>
      <c r="Y945" s="242"/>
      <c r="Z945" s="242"/>
      <c r="AA945" s="242"/>
      <c r="AB945" s="242"/>
      <c r="AC945" s="242"/>
      <c r="AD945" s="242"/>
      <c r="AE945" s="242"/>
      <c r="AF945" s="242"/>
      <c r="AG945" s="242"/>
    </row>
    <row r="946" spans="1:33" ht="12" customHeight="1">
      <c r="A946" s="242"/>
      <c r="B946" s="242"/>
      <c r="C946" s="242"/>
      <c r="D946" s="242"/>
      <c r="E946" s="242"/>
      <c r="F946" s="242"/>
      <c r="G946" s="447"/>
      <c r="H946" s="242"/>
      <c r="I946" s="447"/>
      <c r="J946" s="242"/>
      <c r="K946" s="242"/>
      <c r="L946" s="242"/>
      <c r="M946" s="242"/>
      <c r="N946" s="242"/>
      <c r="O946" s="242"/>
      <c r="S946" s="242"/>
      <c r="T946" s="242"/>
      <c r="U946" s="242"/>
      <c r="V946" s="242"/>
      <c r="W946" s="242"/>
      <c r="X946" s="242"/>
      <c r="Y946" s="242"/>
      <c r="Z946" s="242"/>
      <c r="AA946" s="242"/>
      <c r="AB946" s="242"/>
      <c r="AC946" s="242"/>
      <c r="AD946" s="242"/>
      <c r="AE946" s="242"/>
      <c r="AF946" s="242"/>
      <c r="AG946" s="242"/>
    </row>
    <row r="947" spans="1:33" ht="12" customHeight="1">
      <c r="A947" s="242"/>
      <c r="B947" s="242"/>
      <c r="C947" s="242"/>
      <c r="D947" s="242"/>
      <c r="E947" s="242"/>
      <c r="F947" s="242"/>
      <c r="G947" s="447"/>
      <c r="H947" s="242"/>
      <c r="I947" s="447"/>
      <c r="J947" s="242"/>
      <c r="K947" s="242"/>
      <c r="L947" s="242"/>
      <c r="M947" s="242"/>
      <c r="N947" s="242"/>
      <c r="O947" s="242"/>
      <c r="S947" s="242"/>
      <c r="T947" s="242"/>
      <c r="U947" s="242"/>
      <c r="V947" s="242"/>
      <c r="W947" s="242"/>
      <c r="X947" s="242"/>
      <c r="Y947" s="242"/>
      <c r="Z947" s="242"/>
      <c r="AA947" s="242"/>
      <c r="AB947" s="242"/>
      <c r="AC947" s="242"/>
      <c r="AD947" s="242"/>
      <c r="AE947" s="242"/>
      <c r="AF947" s="242"/>
      <c r="AG947" s="242"/>
    </row>
    <row r="948" spans="1:33" ht="12" customHeight="1">
      <c r="A948" s="242"/>
      <c r="B948" s="242"/>
      <c r="C948" s="242"/>
      <c r="D948" s="242"/>
      <c r="E948" s="242"/>
      <c r="F948" s="242"/>
      <c r="G948" s="447"/>
      <c r="H948" s="242"/>
      <c r="I948" s="447"/>
      <c r="J948" s="242"/>
      <c r="K948" s="242"/>
      <c r="L948" s="242"/>
      <c r="M948" s="242"/>
      <c r="N948" s="242"/>
      <c r="O948" s="242"/>
      <c r="S948" s="242"/>
      <c r="T948" s="242"/>
      <c r="U948" s="242"/>
      <c r="V948" s="242"/>
      <c r="W948" s="242"/>
      <c r="X948" s="242"/>
      <c r="Y948" s="242"/>
      <c r="Z948" s="242"/>
      <c r="AA948" s="242"/>
      <c r="AB948" s="242"/>
      <c r="AC948" s="242"/>
      <c r="AD948" s="242"/>
      <c r="AE948" s="242"/>
      <c r="AF948" s="242"/>
      <c r="AG948" s="242"/>
    </row>
    <row r="949" spans="1:33" ht="12" customHeight="1">
      <c r="A949" s="242"/>
      <c r="B949" s="242"/>
      <c r="C949" s="242"/>
      <c r="D949" s="242"/>
      <c r="E949" s="242"/>
      <c r="F949" s="242"/>
      <c r="G949" s="447"/>
      <c r="H949" s="242"/>
      <c r="I949" s="447"/>
      <c r="J949" s="242"/>
      <c r="K949" s="242"/>
      <c r="L949" s="242"/>
      <c r="M949" s="242"/>
      <c r="N949" s="242"/>
      <c r="O949" s="242"/>
      <c r="S949" s="242"/>
      <c r="T949" s="242"/>
      <c r="U949" s="242"/>
      <c r="V949" s="242"/>
      <c r="W949" s="242"/>
      <c r="X949" s="242"/>
      <c r="Y949" s="242"/>
      <c r="Z949" s="242"/>
      <c r="AA949" s="242"/>
      <c r="AB949" s="242"/>
      <c r="AC949" s="242"/>
      <c r="AD949" s="242"/>
      <c r="AE949" s="242"/>
      <c r="AF949" s="242"/>
      <c r="AG949" s="242"/>
    </row>
    <row r="950" spans="1:33" ht="12" customHeight="1">
      <c r="A950" s="242"/>
      <c r="B950" s="242"/>
      <c r="C950" s="242"/>
      <c r="D950" s="242"/>
      <c r="E950" s="242"/>
      <c r="F950" s="242"/>
      <c r="G950" s="447"/>
      <c r="H950" s="242"/>
      <c r="I950" s="447"/>
      <c r="J950" s="242"/>
      <c r="K950" s="242"/>
      <c r="L950" s="242"/>
      <c r="M950" s="242"/>
      <c r="N950" s="242"/>
      <c r="O950" s="242"/>
      <c r="S950" s="242"/>
      <c r="T950" s="242"/>
      <c r="U950" s="242"/>
      <c r="V950" s="242"/>
      <c r="W950" s="242"/>
      <c r="X950" s="242"/>
      <c r="Y950" s="242"/>
      <c r="Z950" s="242"/>
      <c r="AA950" s="242"/>
      <c r="AB950" s="242"/>
      <c r="AC950" s="242"/>
      <c r="AD950" s="242"/>
      <c r="AE950" s="242"/>
      <c r="AF950" s="242"/>
      <c r="AG950" s="242"/>
    </row>
    <row r="951" spans="1:33" ht="12" customHeight="1">
      <c r="A951" s="242"/>
      <c r="B951" s="242"/>
      <c r="C951" s="242"/>
      <c r="D951" s="242"/>
      <c r="E951" s="242"/>
      <c r="F951" s="242"/>
      <c r="G951" s="447"/>
      <c r="H951" s="242"/>
      <c r="I951" s="447"/>
      <c r="J951" s="242"/>
      <c r="K951" s="242"/>
      <c r="L951" s="242"/>
      <c r="M951" s="242"/>
      <c r="N951" s="242"/>
      <c r="O951" s="242"/>
      <c r="S951" s="242"/>
      <c r="T951" s="242"/>
      <c r="U951" s="242"/>
      <c r="V951" s="242"/>
      <c r="W951" s="242"/>
      <c r="X951" s="242"/>
      <c r="Y951" s="242"/>
      <c r="Z951" s="242"/>
      <c r="AA951" s="242"/>
      <c r="AB951" s="242"/>
      <c r="AC951" s="242"/>
      <c r="AD951" s="242"/>
      <c r="AE951" s="242"/>
      <c r="AF951" s="242"/>
      <c r="AG951" s="242"/>
    </row>
    <row r="952" spans="1:33" ht="12" customHeight="1">
      <c r="A952" s="242"/>
      <c r="B952" s="242"/>
      <c r="C952" s="242"/>
      <c r="D952" s="242"/>
      <c r="E952" s="242"/>
      <c r="F952" s="242"/>
      <c r="G952" s="447"/>
      <c r="H952" s="242"/>
      <c r="I952" s="447"/>
      <c r="J952" s="242"/>
      <c r="K952" s="242"/>
      <c r="L952" s="242"/>
      <c r="M952" s="242"/>
      <c r="N952" s="242"/>
      <c r="O952" s="242"/>
      <c r="S952" s="242"/>
      <c r="T952" s="242"/>
      <c r="U952" s="242"/>
      <c r="V952" s="242"/>
      <c r="W952" s="242"/>
      <c r="X952" s="242"/>
      <c r="Y952" s="242"/>
      <c r="Z952" s="242"/>
      <c r="AA952" s="242"/>
      <c r="AB952" s="242"/>
      <c r="AC952" s="242"/>
      <c r="AD952" s="242"/>
      <c r="AE952" s="242"/>
      <c r="AF952" s="242"/>
      <c r="AG952" s="242"/>
    </row>
    <row r="953" spans="1:33" ht="12" customHeight="1">
      <c r="A953" s="242"/>
      <c r="B953" s="242"/>
      <c r="C953" s="242"/>
      <c r="D953" s="242"/>
      <c r="E953" s="242"/>
      <c r="F953" s="242"/>
      <c r="G953" s="447"/>
      <c r="H953" s="242"/>
      <c r="I953" s="447"/>
      <c r="J953" s="242"/>
      <c r="K953" s="242"/>
      <c r="L953" s="242"/>
      <c r="M953" s="242"/>
      <c r="N953" s="242"/>
      <c r="O953" s="242"/>
      <c r="S953" s="242"/>
      <c r="T953" s="242"/>
      <c r="U953" s="242"/>
      <c r="V953" s="242"/>
      <c r="W953" s="242"/>
      <c r="X953" s="242"/>
      <c r="Y953" s="242"/>
      <c r="Z953" s="242"/>
      <c r="AA953" s="242"/>
      <c r="AB953" s="242"/>
      <c r="AC953" s="242"/>
      <c r="AD953" s="242"/>
      <c r="AE953" s="242"/>
      <c r="AF953" s="242"/>
      <c r="AG953" s="242"/>
    </row>
    <row r="954" spans="1:33" ht="12" customHeight="1">
      <c r="A954" s="242"/>
      <c r="B954" s="242"/>
      <c r="C954" s="242"/>
      <c r="D954" s="242"/>
      <c r="E954" s="242"/>
      <c r="F954" s="242"/>
      <c r="G954" s="447"/>
      <c r="H954" s="242"/>
      <c r="I954" s="447"/>
      <c r="J954" s="242"/>
      <c r="K954" s="242"/>
      <c r="L954" s="242"/>
      <c r="M954" s="242"/>
      <c r="N954" s="242"/>
      <c r="O954" s="242"/>
      <c r="S954" s="242"/>
      <c r="T954" s="242"/>
      <c r="U954" s="242"/>
      <c r="V954" s="242"/>
      <c r="W954" s="242"/>
      <c r="X954" s="242"/>
      <c r="Y954" s="242"/>
      <c r="Z954" s="242"/>
      <c r="AA954" s="242"/>
      <c r="AB954" s="242"/>
      <c r="AC954" s="242"/>
      <c r="AD954" s="242"/>
      <c r="AE954" s="242"/>
      <c r="AF954" s="242"/>
      <c r="AG954" s="242"/>
    </row>
    <row r="955" spans="1:33" ht="12" customHeight="1">
      <c r="A955" s="242"/>
      <c r="B955" s="242"/>
      <c r="C955" s="242"/>
      <c r="D955" s="242"/>
      <c r="E955" s="242"/>
      <c r="F955" s="242"/>
      <c r="G955" s="447"/>
      <c r="H955" s="242"/>
      <c r="I955" s="447"/>
      <c r="J955" s="242"/>
      <c r="K955" s="242"/>
      <c r="L955" s="242"/>
      <c r="M955" s="242"/>
      <c r="N955" s="242"/>
      <c r="O955" s="242"/>
      <c r="S955" s="242"/>
      <c r="T955" s="242"/>
      <c r="U955" s="242"/>
      <c r="V955" s="242"/>
      <c r="W955" s="242"/>
      <c r="X955" s="242"/>
      <c r="Y955" s="242"/>
      <c r="Z955" s="242"/>
      <c r="AA955" s="242"/>
      <c r="AB955" s="242"/>
      <c r="AC955" s="242"/>
      <c r="AD955" s="242"/>
      <c r="AE955" s="242"/>
      <c r="AF955" s="242"/>
      <c r="AG955" s="242"/>
    </row>
    <row r="956" spans="1:33" ht="12" customHeight="1">
      <c r="A956" s="242"/>
      <c r="B956" s="242"/>
      <c r="C956" s="242"/>
      <c r="D956" s="242"/>
      <c r="E956" s="242"/>
      <c r="F956" s="242"/>
      <c r="G956" s="447"/>
      <c r="H956" s="242"/>
      <c r="I956" s="447"/>
      <c r="J956" s="242"/>
      <c r="K956" s="242"/>
      <c r="L956" s="242"/>
      <c r="M956" s="242"/>
      <c r="N956" s="242"/>
      <c r="O956" s="242"/>
      <c r="S956" s="242"/>
      <c r="T956" s="242"/>
      <c r="U956" s="242"/>
      <c r="V956" s="242"/>
      <c r="W956" s="242"/>
      <c r="X956" s="242"/>
      <c r="Y956" s="242"/>
      <c r="Z956" s="242"/>
      <c r="AA956" s="242"/>
      <c r="AB956" s="242"/>
      <c r="AC956" s="242"/>
      <c r="AD956" s="242"/>
      <c r="AE956" s="242"/>
      <c r="AF956" s="242"/>
      <c r="AG956" s="242"/>
    </row>
    <row r="957" spans="1:33" ht="12" customHeight="1">
      <c r="A957" s="242"/>
      <c r="B957" s="242"/>
      <c r="C957" s="242"/>
      <c r="D957" s="242"/>
      <c r="E957" s="242"/>
      <c r="F957" s="242"/>
      <c r="G957" s="447"/>
      <c r="H957" s="242"/>
      <c r="I957" s="447"/>
      <c r="J957" s="242"/>
      <c r="K957" s="242"/>
      <c r="L957" s="242"/>
      <c r="M957" s="242"/>
      <c r="N957" s="242"/>
      <c r="O957" s="242"/>
      <c r="S957" s="242"/>
      <c r="T957" s="242"/>
      <c r="U957" s="242"/>
      <c r="V957" s="242"/>
      <c r="W957" s="242"/>
      <c r="X957" s="242"/>
      <c r="Y957" s="242"/>
      <c r="Z957" s="242"/>
      <c r="AA957" s="242"/>
      <c r="AB957" s="242"/>
      <c r="AC957" s="242"/>
      <c r="AD957" s="242"/>
      <c r="AE957" s="242"/>
      <c r="AF957" s="242"/>
      <c r="AG957" s="242"/>
    </row>
    <row r="958" spans="1:33" ht="12" customHeight="1">
      <c r="A958" s="242"/>
      <c r="B958" s="242"/>
      <c r="C958" s="242"/>
      <c r="D958" s="242"/>
      <c r="E958" s="242"/>
      <c r="F958" s="242"/>
      <c r="G958" s="447"/>
      <c r="H958" s="242"/>
      <c r="I958" s="447"/>
      <c r="J958" s="242"/>
      <c r="K958" s="242"/>
      <c r="L958" s="242"/>
      <c r="M958" s="242"/>
      <c r="N958" s="242"/>
      <c r="O958" s="242"/>
      <c r="S958" s="242"/>
      <c r="T958" s="242"/>
      <c r="U958" s="242"/>
      <c r="V958" s="242"/>
      <c r="W958" s="242"/>
      <c r="X958" s="242"/>
      <c r="Y958" s="242"/>
      <c r="Z958" s="242"/>
      <c r="AA958" s="242"/>
      <c r="AB958" s="242"/>
      <c r="AC958" s="242"/>
      <c r="AD958" s="242"/>
      <c r="AE958" s="242"/>
      <c r="AF958" s="242"/>
      <c r="AG958" s="242"/>
    </row>
    <row r="959" spans="1:33" ht="12" customHeight="1">
      <c r="A959" s="242"/>
      <c r="B959" s="242"/>
      <c r="C959" s="242"/>
      <c r="D959" s="242"/>
      <c r="E959" s="242"/>
      <c r="F959" s="242"/>
      <c r="G959" s="447"/>
      <c r="H959" s="242"/>
      <c r="I959" s="447"/>
      <c r="J959" s="242"/>
      <c r="K959" s="242"/>
      <c r="L959" s="242"/>
      <c r="M959" s="242"/>
      <c r="N959" s="242"/>
      <c r="O959" s="242"/>
      <c r="S959" s="242"/>
      <c r="T959" s="242"/>
      <c r="U959" s="242"/>
      <c r="V959" s="242"/>
      <c r="W959" s="242"/>
      <c r="X959" s="242"/>
      <c r="Y959" s="242"/>
      <c r="Z959" s="242"/>
      <c r="AA959" s="242"/>
      <c r="AB959" s="242"/>
      <c r="AC959" s="242"/>
      <c r="AD959" s="242"/>
      <c r="AE959" s="242"/>
      <c r="AF959" s="242"/>
      <c r="AG959" s="242"/>
    </row>
    <row r="960" spans="1:33" ht="12" customHeight="1">
      <c r="A960" s="242"/>
      <c r="B960" s="242"/>
      <c r="C960" s="242"/>
      <c r="D960" s="242"/>
      <c r="E960" s="242"/>
      <c r="F960" s="242"/>
      <c r="G960" s="447"/>
      <c r="H960" s="242"/>
      <c r="I960" s="447"/>
      <c r="J960" s="242"/>
      <c r="K960" s="242"/>
      <c r="L960" s="242"/>
      <c r="M960" s="242"/>
      <c r="N960" s="242"/>
      <c r="O960" s="242"/>
      <c r="S960" s="242"/>
      <c r="T960" s="242"/>
      <c r="U960" s="242"/>
      <c r="V960" s="242"/>
      <c r="W960" s="242"/>
      <c r="X960" s="242"/>
      <c r="Y960" s="242"/>
      <c r="Z960" s="242"/>
      <c r="AA960" s="242"/>
      <c r="AB960" s="242"/>
      <c r="AC960" s="242"/>
      <c r="AD960" s="242"/>
      <c r="AE960" s="242"/>
      <c r="AF960" s="242"/>
      <c r="AG960" s="242"/>
    </row>
    <row r="961" spans="1:33" ht="12" customHeight="1">
      <c r="A961" s="242"/>
      <c r="B961" s="242"/>
      <c r="C961" s="242"/>
      <c r="D961" s="242"/>
      <c r="E961" s="242"/>
      <c r="F961" s="242"/>
      <c r="G961" s="447"/>
      <c r="H961" s="242"/>
      <c r="I961" s="447"/>
      <c r="J961" s="242"/>
      <c r="K961" s="242"/>
      <c r="L961" s="242"/>
      <c r="M961" s="242"/>
      <c r="N961" s="242"/>
      <c r="O961" s="242"/>
      <c r="S961" s="242"/>
      <c r="T961" s="242"/>
      <c r="U961" s="242"/>
      <c r="V961" s="242"/>
      <c r="W961" s="242"/>
      <c r="X961" s="242"/>
      <c r="Y961" s="242"/>
      <c r="Z961" s="242"/>
      <c r="AA961" s="242"/>
      <c r="AB961" s="242"/>
      <c r="AC961" s="242"/>
      <c r="AD961" s="242"/>
      <c r="AE961" s="242"/>
      <c r="AF961" s="242"/>
      <c r="AG961" s="242"/>
    </row>
    <row r="962" spans="1:33" ht="12" customHeight="1">
      <c r="A962" s="242"/>
      <c r="B962" s="242"/>
      <c r="C962" s="242"/>
      <c r="D962" s="242"/>
      <c r="E962" s="242"/>
      <c r="F962" s="242"/>
      <c r="G962" s="447"/>
      <c r="H962" s="242"/>
      <c r="I962" s="447"/>
      <c r="J962" s="242"/>
      <c r="K962" s="242"/>
      <c r="L962" s="242"/>
      <c r="M962" s="242"/>
      <c r="N962" s="242"/>
      <c r="O962" s="242"/>
      <c r="S962" s="242"/>
      <c r="T962" s="242"/>
      <c r="U962" s="242"/>
      <c r="V962" s="242"/>
      <c r="W962" s="242"/>
      <c r="X962" s="242"/>
      <c r="Y962" s="242"/>
      <c r="Z962" s="242"/>
      <c r="AA962" s="242"/>
      <c r="AB962" s="242"/>
      <c r="AC962" s="242"/>
      <c r="AD962" s="242"/>
      <c r="AE962" s="242"/>
      <c r="AF962" s="242"/>
      <c r="AG962" s="242"/>
    </row>
    <row r="963" spans="1:33" ht="12" customHeight="1">
      <c r="A963" s="242"/>
      <c r="B963" s="242"/>
      <c r="C963" s="242"/>
      <c r="D963" s="242"/>
      <c r="E963" s="242"/>
      <c r="F963" s="242"/>
      <c r="G963" s="447"/>
      <c r="H963" s="242"/>
      <c r="I963" s="447"/>
      <c r="J963" s="242"/>
      <c r="K963" s="242"/>
      <c r="L963" s="242"/>
      <c r="M963" s="242"/>
      <c r="N963" s="242"/>
      <c r="O963" s="242"/>
      <c r="S963" s="242"/>
      <c r="T963" s="242"/>
      <c r="U963" s="242"/>
      <c r="V963" s="242"/>
      <c r="W963" s="242"/>
      <c r="X963" s="242"/>
      <c r="Y963" s="242"/>
      <c r="Z963" s="242"/>
      <c r="AA963" s="242"/>
      <c r="AB963" s="242"/>
      <c r="AC963" s="242"/>
      <c r="AD963" s="242"/>
      <c r="AE963" s="242"/>
      <c r="AF963" s="242"/>
      <c r="AG963" s="242"/>
    </row>
    <row r="964" spans="1:33" ht="12" customHeight="1">
      <c r="A964" s="242"/>
      <c r="B964" s="242"/>
      <c r="C964" s="242"/>
      <c r="D964" s="242"/>
      <c r="E964" s="242"/>
      <c r="F964" s="242"/>
      <c r="G964" s="447"/>
      <c r="H964" s="242"/>
      <c r="I964" s="447"/>
      <c r="J964" s="242"/>
      <c r="K964" s="242"/>
      <c r="L964" s="242"/>
      <c r="M964" s="242"/>
      <c r="N964" s="242"/>
      <c r="O964" s="242"/>
      <c r="S964" s="242"/>
      <c r="T964" s="242"/>
      <c r="U964" s="242"/>
      <c r="V964" s="242"/>
      <c r="W964" s="242"/>
      <c r="X964" s="242"/>
      <c r="Y964" s="242"/>
      <c r="Z964" s="242"/>
      <c r="AA964" s="242"/>
      <c r="AB964" s="242"/>
      <c r="AC964" s="242"/>
      <c r="AD964" s="242"/>
      <c r="AE964" s="242"/>
      <c r="AF964" s="242"/>
      <c r="AG964" s="242"/>
    </row>
    <row r="965" spans="1:33" ht="12" customHeight="1">
      <c r="A965" s="242"/>
      <c r="B965" s="242"/>
      <c r="C965" s="242"/>
      <c r="D965" s="242"/>
      <c r="E965" s="242"/>
      <c r="F965" s="242"/>
      <c r="G965" s="447"/>
      <c r="H965" s="242"/>
      <c r="I965" s="447"/>
      <c r="J965" s="242"/>
      <c r="K965" s="242"/>
      <c r="L965" s="242"/>
      <c r="M965" s="242"/>
      <c r="N965" s="242"/>
      <c r="O965" s="242"/>
      <c r="S965" s="242"/>
      <c r="T965" s="242"/>
      <c r="U965" s="242"/>
      <c r="V965" s="242"/>
      <c r="W965" s="242"/>
      <c r="X965" s="242"/>
      <c r="Y965" s="242"/>
      <c r="Z965" s="242"/>
      <c r="AA965" s="242"/>
      <c r="AB965" s="242"/>
      <c r="AC965" s="242"/>
      <c r="AD965" s="242"/>
      <c r="AE965" s="242"/>
      <c r="AF965" s="242"/>
      <c r="AG965" s="242"/>
    </row>
    <row r="966" spans="1:33" ht="12" customHeight="1">
      <c r="A966" s="242"/>
      <c r="B966" s="242"/>
      <c r="C966" s="242"/>
      <c r="D966" s="242"/>
      <c r="E966" s="242"/>
      <c r="F966" s="242"/>
      <c r="G966" s="447"/>
      <c r="H966" s="242"/>
      <c r="I966" s="447"/>
      <c r="J966" s="242"/>
      <c r="K966" s="242"/>
      <c r="L966" s="242"/>
      <c r="M966" s="242"/>
      <c r="N966" s="242"/>
      <c r="O966" s="242"/>
      <c r="S966" s="242"/>
      <c r="T966" s="242"/>
      <c r="U966" s="242"/>
      <c r="V966" s="242"/>
      <c r="W966" s="242"/>
      <c r="X966" s="242"/>
      <c r="Y966" s="242"/>
      <c r="Z966" s="242"/>
      <c r="AA966" s="242"/>
      <c r="AB966" s="242"/>
      <c r="AC966" s="242"/>
      <c r="AD966" s="242"/>
      <c r="AE966" s="242"/>
      <c r="AF966" s="242"/>
      <c r="AG966" s="242"/>
    </row>
    <row r="967" spans="1:33" ht="12" customHeight="1">
      <c r="A967" s="242"/>
      <c r="B967" s="242"/>
      <c r="C967" s="242"/>
      <c r="D967" s="242"/>
      <c r="E967" s="242"/>
      <c r="F967" s="242"/>
      <c r="G967" s="447"/>
      <c r="H967" s="242"/>
      <c r="I967" s="447"/>
      <c r="J967" s="242"/>
      <c r="K967" s="242"/>
      <c r="L967" s="242"/>
      <c r="M967" s="242"/>
      <c r="N967" s="242"/>
      <c r="O967" s="242"/>
      <c r="S967" s="242"/>
      <c r="T967" s="242"/>
      <c r="U967" s="242"/>
      <c r="V967" s="242"/>
      <c r="W967" s="242"/>
      <c r="X967" s="242"/>
      <c r="Y967" s="242"/>
      <c r="Z967" s="242"/>
      <c r="AA967" s="242"/>
      <c r="AB967" s="242"/>
      <c r="AC967" s="242"/>
      <c r="AD967" s="242"/>
      <c r="AE967" s="242"/>
      <c r="AF967" s="242"/>
      <c r="AG967" s="242"/>
    </row>
    <row r="968" spans="1:33" ht="12" customHeight="1">
      <c r="A968" s="242"/>
      <c r="B968" s="242"/>
      <c r="C968" s="242"/>
      <c r="D968" s="242"/>
      <c r="E968" s="242"/>
      <c r="F968" s="242"/>
      <c r="G968" s="447"/>
      <c r="H968" s="242"/>
      <c r="I968" s="447"/>
      <c r="J968" s="242"/>
      <c r="K968" s="242"/>
      <c r="L968" s="242"/>
      <c r="M968" s="242"/>
      <c r="N968" s="242"/>
      <c r="O968" s="242"/>
      <c r="S968" s="242"/>
      <c r="T968" s="242"/>
      <c r="U968" s="242"/>
      <c r="V968" s="242"/>
      <c r="W968" s="242"/>
      <c r="X968" s="242"/>
      <c r="Y968" s="242"/>
      <c r="Z968" s="242"/>
      <c r="AA968" s="242"/>
      <c r="AB968" s="242"/>
      <c r="AC968" s="242"/>
      <c r="AD968" s="242"/>
      <c r="AE968" s="242"/>
      <c r="AF968" s="242"/>
      <c r="AG968" s="242"/>
    </row>
    <row r="969" spans="1:33" ht="12" customHeight="1">
      <c r="A969" s="242"/>
      <c r="B969" s="242"/>
      <c r="C969" s="242"/>
      <c r="D969" s="242"/>
      <c r="E969" s="242"/>
      <c r="F969" s="242"/>
      <c r="G969" s="447"/>
      <c r="H969" s="242"/>
      <c r="I969" s="447"/>
      <c r="J969" s="242"/>
      <c r="K969" s="242"/>
      <c r="L969" s="242"/>
      <c r="M969" s="242"/>
      <c r="N969" s="242"/>
      <c r="O969" s="242"/>
      <c r="S969" s="242"/>
      <c r="T969" s="242"/>
      <c r="U969" s="242"/>
      <c r="V969" s="242"/>
      <c r="W969" s="242"/>
      <c r="X969" s="242"/>
      <c r="Y969" s="242"/>
      <c r="Z969" s="242"/>
      <c r="AA969" s="242"/>
      <c r="AB969" s="242"/>
      <c r="AC969" s="242"/>
      <c r="AD969" s="242"/>
      <c r="AE969" s="242"/>
      <c r="AF969" s="242"/>
      <c r="AG969" s="242"/>
    </row>
    <row r="970" spans="1:33" ht="12" customHeight="1">
      <c r="A970" s="242"/>
      <c r="B970" s="242"/>
      <c r="C970" s="242"/>
      <c r="D970" s="242"/>
      <c r="E970" s="242"/>
      <c r="F970" s="242"/>
      <c r="G970" s="447"/>
      <c r="H970" s="242"/>
      <c r="I970" s="447"/>
      <c r="J970" s="242"/>
      <c r="K970" s="242"/>
      <c r="L970" s="242"/>
      <c r="M970" s="242"/>
      <c r="N970" s="242"/>
      <c r="O970" s="242"/>
      <c r="S970" s="242"/>
      <c r="T970" s="242"/>
      <c r="U970" s="242"/>
      <c r="V970" s="242"/>
      <c r="W970" s="242"/>
      <c r="X970" s="242"/>
      <c r="Y970" s="242"/>
      <c r="Z970" s="242"/>
      <c r="AA970" s="242"/>
      <c r="AB970" s="242"/>
      <c r="AC970" s="242"/>
      <c r="AD970" s="242"/>
      <c r="AE970" s="242"/>
      <c r="AF970" s="242"/>
      <c r="AG970" s="242"/>
    </row>
    <row r="971" spans="1:33" ht="12" customHeight="1">
      <c r="A971" s="242"/>
      <c r="B971" s="242"/>
      <c r="C971" s="242"/>
      <c r="D971" s="242"/>
      <c r="E971" s="242"/>
      <c r="F971" s="242"/>
      <c r="G971" s="447"/>
      <c r="H971" s="242"/>
      <c r="I971" s="447"/>
      <c r="J971" s="242"/>
      <c r="K971" s="242"/>
      <c r="L971" s="242"/>
      <c r="M971" s="242"/>
      <c r="N971" s="242"/>
      <c r="O971" s="242"/>
      <c r="S971" s="242"/>
      <c r="T971" s="242"/>
      <c r="U971" s="242"/>
      <c r="V971" s="242"/>
      <c r="W971" s="242"/>
      <c r="X971" s="242"/>
      <c r="Y971" s="242"/>
      <c r="Z971" s="242"/>
      <c r="AA971" s="242"/>
      <c r="AB971" s="242"/>
      <c r="AC971" s="242"/>
      <c r="AD971" s="242"/>
      <c r="AE971" s="242"/>
      <c r="AF971" s="242"/>
      <c r="AG971" s="242"/>
    </row>
    <row r="972" spans="1:33" ht="12" customHeight="1">
      <c r="A972" s="242"/>
      <c r="B972" s="242"/>
      <c r="C972" s="242"/>
      <c r="D972" s="242"/>
      <c r="E972" s="242"/>
      <c r="F972" s="242"/>
      <c r="G972" s="447"/>
      <c r="H972" s="242"/>
      <c r="I972" s="447"/>
      <c r="J972" s="242"/>
      <c r="K972" s="242"/>
      <c r="L972" s="242"/>
      <c r="M972" s="242"/>
      <c r="N972" s="242"/>
      <c r="O972" s="242"/>
      <c r="S972" s="242"/>
      <c r="T972" s="242"/>
      <c r="U972" s="242"/>
      <c r="V972" s="242"/>
      <c r="W972" s="242"/>
      <c r="X972" s="242"/>
      <c r="Y972" s="242"/>
      <c r="Z972" s="242"/>
      <c r="AA972" s="242"/>
      <c r="AB972" s="242"/>
      <c r="AC972" s="242"/>
      <c r="AD972" s="242"/>
      <c r="AE972" s="242"/>
      <c r="AF972" s="242"/>
      <c r="AG972" s="242"/>
    </row>
    <row r="973" spans="1:33" ht="12" customHeight="1">
      <c r="A973" s="242"/>
      <c r="B973" s="242"/>
      <c r="C973" s="242"/>
      <c r="D973" s="242"/>
      <c r="E973" s="242"/>
      <c r="F973" s="242"/>
      <c r="G973" s="447"/>
      <c r="H973" s="242"/>
      <c r="I973" s="447"/>
      <c r="J973" s="242"/>
      <c r="K973" s="242"/>
      <c r="L973" s="242"/>
      <c r="M973" s="242"/>
      <c r="N973" s="242"/>
      <c r="O973" s="242"/>
      <c r="S973" s="242"/>
      <c r="T973" s="242"/>
      <c r="U973" s="242"/>
      <c r="V973" s="242"/>
      <c r="W973" s="242"/>
      <c r="X973" s="242"/>
      <c r="Y973" s="242"/>
      <c r="Z973" s="242"/>
      <c r="AA973" s="242"/>
      <c r="AB973" s="242"/>
      <c r="AC973" s="242"/>
      <c r="AD973" s="242"/>
      <c r="AE973" s="242"/>
      <c r="AF973" s="242"/>
      <c r="AG973" s="242"/>
    </row>
    <row r="974" spans="1:33" ht="12" customHeight="1">
      <c r="A974" s="242"/>
      <c r="B974" s="242"/>
      <c r="C974" s="242"/>
      <c r="D974" s="242"/>
      <c r="E974" s="242"/>
      <c r="F974" s="242"/>
      <c r="G974" s="447"/>
      <c r="H974" s="242"/>
      <c r="I974" s="447"/>
      <c r="J974" s="242"/>
      <c r="K974" s="242"/>
      <c r="L974" s="242"/>
      <c r="M974" s="242"/>
      <c r="N974" s="242"/>
      <c r="O974" s="242"/>
      <c r="S974" s="242"/>
      <c r="T974" s="242"/>
      <c r="U974" s="242"/>
      <c r="V974" s="242"/>
      <c r="W974" s="242"/>
      <c r="X974" s="242"/>
      <c r="Y974" s="242"/>
      <c r="Z974" s="242"/>
      <c r="AA974" s="242"/>
      <c r="AB974" s="242"/>
      <c r="AC974" s="242"/>
      <c r="AD974" s="242"/>
      <c r="AE974" s="242"/>
      <c r="AF974" s="242"/>
      <c r="AG974" s="242"/>
    </row>
    <row r="975" spans="1:33" ht="12" customHeight="1">
      <c r="A975" s="242"/>
      <c r="B975" s="242"/>
      <c r="C975" s="242"/>
      <c r="D975" s="242"/>
      <c r="E975" s="242"/>
      <c r="F975" s="242"/>
      <c r="G975" s="447"/>
      <c r="H975" s="242"/>
      <c r="I975" s="447"/>
      <c r="J975" s="242"/>
      <c r="K975" s="242"/>
      <c r="L975" s="242"/>
      <c r="M975" s="242"/>
      <c r="N975" s="242"/>
      <c r="O975" s="242"/>
      <c r="S975" s="242"/>
      <c r="T975" s="242"/>
      <c r="U975" s="242"/>
      <c r="V975" s="242"/>
      <c r="W975" s="242"/>
      <c r="X975" s="242"/>
      <c r="Y975" s="242"/>
      <c r="Z975" s="242"/>
      <c r="AA975" s="242"/>
      <c r="AB975" s="242"/>
      <c r="AC975" s="242"/>
      <c r="AD975" s="242"/>
      <c r="AE975" s="242"/>
      <c r="AF975" s="242"/>
      <c r="AG975" s="242"/>
    </row>
    <row r="976" spans="1:33" ht="12" customHeight="1">
      <c r="A976" s="242"/>
      <c r="B976" s="242"/>
      <c r="C976" s="242"/>
      <c r="D976" s="242"/>
      <c r="E976" s="242"/>
      <c r="F976" s="242"/>
      <c r="G976" s="447"/>
      <c r="H976" s="242"/>
      <c r="I976" s="447"/>
      <c r="J976" s="242"/>
      <c r="K976" s="242"/>
      <c r="L976" s="242"/>
      <c r="M976" s="242"/>
      <c r="N976" s="242"/>
      <c r="O976" s="242"/>
      <c r="S976" s="242"/>
      <c r="T976" s="242"/>
      <c r="U976" s="242"/>
      <c r="V976" s="242"/>
      <c r="W976" s="242"/>
      <c r="X976" s="242"/>
      <c r="Y976" s="242"/>
      <c r="Z976" s="242"/>
      <c r="AA976" s="242"/>
      <c r="AB976" s="242"/>
      <c r="AC976" s="242"/>
      <c r="AD976" s="242"/>
      <c r="AE976" s="242"/>
      <c r="AF976" s="242"/>
      <c r="AG976" s="242"/>
    </row>
    <row r="977" spans="1:33" ht="12" customHeight="1">
      <c r="A977" s="242"/>
      <c r="B977" s="242"/>
      <c r="C977" s="242"/>
      <c r="D977" s="242"/>
      <c r="E977" s="242"/>
      <c r="F977" s="242"/>
      <c r="G977" s="447"/>
      <c r="H977" s="242"/>
      <c r="I977" s="447"/>
      <c r="J977" s="242"/>
      <c r="K977" s="242"/>
      <c r="L977" s="242"/>
      <c r="M977" s="242"/>
      <c r="N977" s="242"/>
      <c r="O977" s="242"/>
      <c r="S977" s="242"/>
      <c r="T977" s="242"/>
      <c r="U977" s="242"/>
      <c r="V977" s="242"/>
      <c r="W977" s="242"/>
      <c r="X977" s="242"/>
      <c r="Y977" s="242"/>
      <c r="Z977" s="242"/>
      <c r="AA977" s="242"/>
      <c r="AB977" s="242"/>
      <c r="AC977" s="242"/>
      <c r="AD977" s="242"/>
      <c r="AE977" s="242"/>
      <c r="AF977" s="242"/>
      <c r="AG977" s="242"/>
    </row>
    <row r="978" spans="1:33" ht="12" customHeight="1">
      <c r="A978" s="242"/>
      <c r="B978" s="242"/>
      <c r="C978" s="242"/>
      <c r="D978" s="242"/>
      <c r="E978" s="242"/>
      <c r="F978" s="242"/>
      <c r="G978" s="447"/>
      <c r="H978" s="242"/>
      <c r="I978" s="447"/>
      <c r="J978" s="242"/>
      <c r="K978" s="242"/>
      <c r="L978" s="242"/>
      <c r="M978" s="242"/>
      <c r="N978" s="242"/>
      <c r="O978" s="242"/>
      <c r="S978" s="242"/>
      <c r="T978" s="242"/>
      <c r="U978" s="242"/>
      <c r="V978" s="242"/>
      <c r="W978" s="242"/>
      <c r="X978" s="242"/>
      <c r="Y978" s="242"/>
      <c r="Z978" s="242"/>
      <c r="AA978" s="242"/>
      <c r="AB978" s="242"/>
      <c r="AC978" s="242"/>
      <c r="AD978" s="242"/>
      <c r="AE978" s="242"/>
      <c r="AF978" s="242"/>
      <c r="AG978" s="242"/>
    </row>
    <row r="979" spans="1:33" ht="12" customHeight="1">
      <c r="A979" s="242"/>
      <c r="B979" s="242"/>
      <c r="C979" s="242"/>
      <c r="D979" s="242"/>
      <c r="E979" s="242"/>
      <c r="F979" s="242"/>
      <c r="G979" s="447"/>
      <c r="H979" s="242"/>
      <c r="I979" s="447"/>
      <c r="J979" s="242"/>
      <c r="K979" s="242"/>
      <c r="L979" s="242"/>
      <c r="M979" s="242"/>
      <c r="N979" s="242"/>
      <c r="O979" s="242"/>
      <c r="S979" s="242"/>
      <c r="T979" s="242"/>
      <c r="U979" s="242"/>
      <c r="V979" s="242"/>
      <c r="W979" s="242"/>
      <c r="X979" s="242"/>
      <c r="Y979" s="242"/>
      <c r="Z979" s="242"/>
      <c r="AA979" s="242"/>
      <c r="AB979" s="242"/>
      <c r="AC979" s="242"/>
      <c r="AD979" s="242"/>
      <c r="AE979" s="242"/>
      <c r="AF979" s="242"/>
      <c r="AG979" s="242"/>
    </row>
    <row r="980" spans="1:33" ht="12" customHeight="1">
      <c r="A980" s="242"/>
      <c r="B980" s="242"/>
      <c r="C980" s="242"/>
      <c r="D980" s="242"/>
      <c r="E980" s="242"/>
      <c r="F980" s="242"/>
      <c r="G980" s="447"/>
      <c r="H980" s="242"/>
      <c r="I980" s="447"/>
      <c r="J980" s="242"/>
      <c r="K980" s="242"/>
      <c r="L980" s="242"/>
      <c r="M980" s="242"/>
      <c r="N980" s="242"/>
      <c r="O980" s="242"/>
      <c r="S980" s="242"/>
      <c r="T980" s="242"/>
      <c r="U980" s="242"/>
      <c r="V980" s="242"/>
      <c r="W980" s="242"/>
      <c r="X980" s="242"/>
      <c r="Y980" s="242"/>
      <c r="Z980" s="242"/>
      <c r="AA980" s="242"/>
      <c r="AB980" s="242"/>
      <c r="AC980" s="242"/>
      <c r="AD980" s="242"/>
      <c r="AE980" s="242"/>
      <c r="AF980" s="242"/>
      <c r="AG980" s="242"/>
    </row>
    <row r="981" spans="1:33" ht="12" customHeight="1">
      <c r="A981" s="242"/>
      <c r="B981" s="242"/>
      <c r="C981" s="242"/>
      <c r="D981" s="242"/>
      <c r="E981" s="242"/>
      <c r="F981" s="242"/>
      <c r="G981" s="447"/>
      <c r="H981" s="242"/>
      <c r="I981" s="447"/>
      <c r="J981" s="242"/>
      <c r="K981" s="242"/>
      <c r="L981" s="242"/>
      <c r="M981" s="242"/>
      <c r="N981" s="242"/>
      <c r="O981" s="242"/>
      <c r="S981" s="242"/>
      <c r="T981" s="242"/>
      <c r="U981" s="242"/>
      <c r="V981" s="242"/>
      <c r="W981" s="242"/>
      <c r="X981" s="242"/>
      <c r="Y981" s="242"/>
      <c r="Z981" s="242"/>
      <c r="AA981" s="242"/>
      <c r="AB981" s="242"/>
      <c r="AC981" s="242"/>
      <c r="AD981" s="242"/>
      <c r="AE981" s="242"/>
      <c r="AF981" s="242"/>
      <c r="AG981" s="242"/>
    </row>
    <row r="982" spans="1:33" ht="12" customHeight="1">
      <c r="A982" s="242"/>
      <c r="B982" s="242"/>
      <c r="C982" s="242"/>
      <c r="D982" s="242"/>
      <c r="E982" s="242"/>
      <c r="F982" s="242"/>
      <c r="G982" s="447"/>
      <c r="H982" s="242"/>
      <c r="I982" s="447"/>
      <c r="J982" s="242"/>
      <c r="K982" s="242"/>
      <c r="L982" s="242"/>
      <c r="M982" s="242"/>
      <c r="N982" s="242"/>
      <c r="O982" s="242"/>
      <c r="S982" s="242"/>
      <c r="T982" s="242"/>
      <c r="U982" s="242"/>
      <c r="V982" s="242"/>
      <c r="W982" s="242"/>
      <c r="X982" s="242"/>
      <c r="Y982" s="242"/>
      <c r="Z982" s="242"/>
      <c r="AA982" s="242"/>
      <c r="AB982" s="242"/>
      <c r="AC982" s="242"/>
      <c r="AD982" s="242"/>
      <c r="AE982" s="242"/>
      <c r="AF982" s="242"/>
      <c r="AG982" s="242"/>
    </row>
    <row r="983" spans="1:33" ht="12" customHeight="1">
      <c r="A983" s="242"/>
      <c r="B983" s="242"/>
      <c r="C983" s="242"/>
      <c r="D983" s="242"/>
      <c r="E983" s="242"/>
      <c r="F983" s="242"/>
      <c r="G983" s="447"/>
      <c r="H983" s="242"/>
      <c r="I983" s="447"/>
      <c r="J983" s="242"/>
      <c r="K983" s="242"/>
      <c r="L983" s="242"/>
      <c r="M983" s="242"/>
      <c r="N983" s="242"/>
      <c r="O983" s="242"/>
      <c r="S983" s="242"/>
      <c r="T983" s="242"/>
      <c r="U983" s="242"/>
      <c r="V983" s="242"/>
      <c r="W983" s="242"/>
      <c r="X983" s="242"/>
      <c r="Y983" s="242"/>
      <c r="Z983" s="242"/>
      <c r="AA983" s="242"/>
      <c r="AB983" s="242"/>
      <c r="AC983" s="242"/>
      <c r="AD983" s="242"/>
      <c r="AE983" s="242"/>
      <c r="AF983" s="242"/>
      <c r="AG983" s="242"/>
    </row>
    <row r="984" spans="1:33" ht="12" customHeight="1">
      <c r="A984" s="242"/>
      <c r="B984" s="242"/>
      <c r="C984" s="242"/>
      <c r="D984" s="242"/>
      <c r="E984" s="242"/>
      <c r="F984" s="242"/>
      <c r="G984" s="447"/>
      <c r="H984" s="242"/>
      <c r="I984" s="447"/>
      <c r="J984" s="242"/>
      <c r="K984" s="242"/>
      <c r="L984" s="242"/>
      <c r="M984" s="242"/>
      <c r="N984" s="242"/>
      <c r="O984" s="242"/>
      <c r="S984" s="242"/>
      <c r="T984" s="242"/>
      <c r="U984" s="242"/>
      <c r="V984" s="242"/>
      <c r="W984" s="242"/>
      <c r="X984" s="242"/>
      <c r="Y984" s="242"/>
      <c r="Z984" s="242"/>
      <c r="AA984" s="242"/>
      <c r="AB984" s="242"/>
      <c r="AC984" s="242"/>
      <c r="AD984" s="242"/>
      <c r="AE984" s="242"/>
      <c r="AF984" s="242"/>
      <c r="AG984" s="242"/>
    </row>
    <row r="985" spans="1:33" ht="12" customHeight="1">
      <c r="A985" s="242"/>
      <c r="B985" s="242"/>
      <c r="C985" s="242"/>
      <c r="D985" s="242"/>
      <c r="E985" s="242"/>
      <c r="F985" s="242"/>
      <c r="G985" s="447"/>
      <c r="H985" s="242"/>
      <c r="I985" s="447"/>
      <c r="J985" s="242"/>
      <c r="K985" s="242"/>
      <c r="L985" s="242"/>
      <c r="M985" s="242"/>
      <c r="N985" s="242"/>
      <c r="O985" s="242"/>
      <c r="S985" s="242"/>
      <c r="T985" s="242"/>
      <c r="U985" s="242"/>
      <c r="V985" s="242"/>
      <c r="W985" s="242"/>
      <c r="X985" s="242"/>
      <c r="Y985" s="242"/>
      <c r="Z985" s="242"/>
      <c r="AA985" s="242"/>
      <c r="AB985" s="242"/>
      <c r="AC985" s="242"/>
      <c r="AD985" s="242"/>
      <c r="AE985" s="242"/>
      <c r="AF985" s="242"/>
      <c r="AG985" s="242"/>
    </row>
    <row r="986" spans="1:33" ht="12" customHeight="1">
      <c r="A986" s="242"/>
      <c r="B986" s="242"/>
      <c r="C986" s="242"/>
      <c r="D986" s="242"/>
      <c r="E986" s="242"/>
      <c r="F986" s="242"/>
      <c r="G986" s="447"/>
      <c r="H986" s="242"/>
      <c r="I986" s="447"/>
      <c r="J986" s="242"/>
      <c r="K986" s="242"/>
      <c r="L986" s="242"/>
      <c r="M986" s="242"/>
      <c r="N986" s="242"/>
      <c r="O986" s="242"/>
      <c r="S986" s="242"/>
      <c r="T986" s="242"/>
      <c r="U986" s="242"/>
      <c r="V986" s="242"/>
      <c r="W986" s="242"/>
      <c r="X986" s="242"/>
      <c r="Y986" s="242"/>
      <c r="Z986" s="242"/>
      <c r="AA986" s="242"/>
      <c r="AB986" s="242"/>
      <c r="AC986" s="242"/>
      <c r="AD986" s="242"/>
      <c r="AE986" s="242"/>
      <c r="AF986" s="242"/>
      <c r="AG986" s="242"/>
    </row>
    <row r="987" spans="1:33" ht="12" customHeight="1">
      <c r="A987" s="242"/>
      <c r="B987" s="242"/>
      <c r="C987" s="242"/>
      <c r="D987" s="242"/>
      <c r="E987" s="242"/>
      <c r="F987" s="242"/>
      <c r="G987" s="447"/>
      <c r="H987" s="242"/>
      <c r="I987" s="447"/>
      <c r="J987" s="242"/>
      <c r="K987" s="242"/>
      <c r="L987" s="242"/>
      <c r="M987" s="242"/>
      <c r="N987" s="242"/>
      <c r="O987" s="242"/>
      <c r="S987" s="242"/>
      <c r="T987" s="242"/>
      <c r="U987" s="242"/>
      <c r="V987" s="242"/>
      <c r="W987" s="242"/>
      <c r="X987" s="242"/>
      <c r="Y987" s="242"/>
      <c r="Z987" s="242"/>
      <c r="AA987" s="242"/>
      <c r="AB987" s="242"/>
      <c r="AC987" s="242"/>
      <c r="AD987" s="242"/>
      <c r="AE987" s="242"/>
      <c r="AF987" s="242"/>
      <c r="AG987" s="242"/>
    </row>
    <row r="988" spans="1:33" ht="12" customHeight="1">
      <c r="A988" s="242"/>
      <c r="B988" s="242"/>
      <c r="C988" s="242"/>
      <c r="D988" s="242"/>
      <c r="E988" s="242"/>
      <c r="F988" s="242"/>
      <c r="G988" s="447"/>
      <c r="H988" s="242"/>
      <c r="I988" s="447"/>
      <c r="J988" s="242"/>
      <c r="K988" s="242"/>
      <c r="L988" s="242"/>
      <c r="M988" s="242"/>
      <c r="N988" s="242"/>
      <c r="O988" s="242"/>
      <c r="S988" s="242"/>
      <c r="T988" s="242"/>
      <c r="U988" s="242"/>
      <c r="V988" s="242"/>
      <c r="W988" s="242"/>
      <c r="X988" s="242"/>
      <c r="Y988" s="242"/>
      <c r="Z988" s="242"/>
      <c r="AA988" s="242"/>
      <c r="AB988" s="242"/>
      <c r="AC988" s="242"/>
      <c r="AD988" s="242"/>
      <c r="AE988" s="242"/>
      <c r="AF988" s="242"/>
      <c r="AG988" s="242"/>
    </row>
    <row r="989" spans="1:33" ht="12" customHeight="1">
      <c r="A989" s="242"/>
      <c r="B989" s="242"/>
      <c r="C989" s="242"/>
      <c r="D989" s="242"/>
      <c r="E989" s="242"/>
      <c r="F989" s="242"/>
      <c r="G989" s="447"/>
      <c r="H989" s="242"/>
      <c r="I989" s="447"/>
      <c r="J989" s="242"/>
      <c r="K989" s="242"/>
      <c r="L989" s="242"/>
      <c r="M989" s="242"/>
      <c r="N989" s="242"/>
      <c r="O989" s="242"/>
      <c r="S989" s="242"/>
      <c r="T989" s="242"/>
      <c r="U989" s="242"/>
      <c r="V989" s="242"/>
      <c r="W989" s="242"/>
      <c r="X989" s="242"/>
      <c r="Y989" s="242"/>
      <c r="Z989" s="242"/>
      <c r="AA989" s="242"/>
      <c r="AB989" s="242"/>
      <c r="AC989" s="242"/>
      <c r="AD989" s="242"/>
      <c r="AE989" s="242"/>
      <c r="AF989" s="242"/>
      <c r="AG989" s="242"/>
    </row>
    <row r="990" spans="1:33" ht="12" customHeight="1">
      <c r="A990" s="242"/>
      <c r="B990" s="242"/>
      <c r="C990" s="242"/>
      <c r="D990" s="242"/>
      <c r="E990" s="242"/>
      <c r="F990" s="242"/>
      <c r="G990" s="447"/>
      <c r="H990" s="242"/>
      <c r="I990" s="447"/>
      <c r="J990" s="242"/>
      <c r="K990" s="242"/>
      <c r="L990" s="242"/>
      <c r="M990" s="242"/>
      <c r="N990" s="242"/>
      <c r="O990" s="242"/>
      <c r="S990" s="242"/>
      <c r="T990" s="242"/>
      <c r="U990" s="242"/>
      <c r="V990" s="242"/>
      <c r="W990" s="242"/>
      <c r="X990" s="242"/>
      <c r="Y990" s="242"/>
      <c r="Z990" s="242"/>
      <c r="AA990" s="242"/>
      <c r="AB990" s="242"/>
      <c r="AC990" s="242"/>
      <c r="AD990" s="242"/>
      <c r="AE990" s="242"/>
      <c r="AF990" s="242"/>
      <c r="AG990" s="242"/>
    </row>
    <row r="991" spans="1:33" ht="12" customHeight="1">
      <c r="A991" s="242"/>
      <c r="B991" s="242"/>
      <c r="C991" s="242"/>
      <c r="D991" s="242"/>
      <c r="E991" s="242"/>
      <c r="F991" s="242"/>
      <c r="G991" s="447"/>
      <c r="H991" s="242"/>
      <c r="I991" s="447"/>
      <c r="J991" s="242"/>
      <c r="K991" s="242"/>
      <c r="L991" s="242"/>
      <c r="M991" s="242"/>
      <c r="N991" s="242"/>
      <c r="O991" s="242"/>
      <c r="S991" s="242"/>
      <c r="T991" s="242"/>
      <c r="U991" s="242"/>
      <c r="V991" s="242"/>
      <c r="W991" s="242"/>
      <c r="X991" s="242"/>
      <c r="Y991" s="242"/>
      <c r="Z991" s="242"/>
      <c r="AA991" s="242"/>
      <c r="AB991" s="242"/>
      <c r="AC991" s="242"/>
      <c r="AD991" s="242"/>
      <c r="AE991" s="242"/>
      <c r="AF991" s="242"/>
      <c r="AG991" s="242"/>
    </row>
    <row r="992" spans="1:33" ht="12" customHeight="1">
      <c r="A992" s="242"/>
      <c r="B992" s="242"/>
      <c r="C992" s="242"/>
      <c r="D992" s="242"/>
      <c r="E992" s="242"/>
      <c r="F992" s="242"/>
      <c r="G992" s="447"/>
      <c r="H992" s="242"/>
      <c r="I992" s="447"/>
      <c r="J992" s="242"/>
      <c r="K992" s="242"/>
      <c r="L992" s="242"/>
      <c r="M992" s="242"/>
      <c r="N992" s="242"/>
      <c r="O992" s="242"/>
      <c r="S992" s="242"/>
      <c r="T992" s="242"/>
      <c r="U992" s="242"/>
      <c r="V992" s="242"/>
      <c r="W992" s="242"/>
      <c r="X992" s="242"/>
      <c r="Y992" s="242"/>
      <c r="Z992" s="242"/>
      <c r="AA992" s="242"/>
      <c r="AB992" s="242"/>
      <c r="AC992" s="242"/>
      <c r="AD992" s="242"/>
      <c r="AE992" s="242"/>
      <c r="AF992" s="242"/>
      <c r="AG992" s="242"/>
    </row>
    <row r="993" spans="1:33" ht="12" customHeight="1">
      <c r="A993" s="242"/>
      <c r="B993" s="242"/>
      <c r="C993" s="242"/>
      <c r="D993" s="242"/>
      <c r="E993" s="242"/>
      <c r="F993" s="242"/>
      <c r="G993" s="447"/>
      <c r="H993" s="242"/>
      <c r="I993" s="447"/>
      <c r="J993" s="242"/>
      <c r="K993" s="242"/>
      <c r="L993" s="242"/>
      <c r="M993" s="242"/>
      <c r="N993" s="242"/>
      <c r="O993" s="242"/>
      <c r="S993" s="242"/>
      <c r="T993" s="242"/>
      <c r="U993" s="242"/>
      <c r="V993" s="242"/>
      <c r="W993" s="242"/>
      <c r="X993" s="242"/>
      <c r="Y993" s="242"/>
      <c r="Z993" s="242"/>
      <c r="AA993" s="242"/>
      <c r="AB993" s="242"/>
      <c r="AC993" s="242"/>
      <c r="AD993" s="242"/>
      <c r="AE993" s="242"/>
      <c r="AF993" s="242"/>
      <c r="AG993" s="242"/>
    </row>
    <row r="994" spans="1:33" ht="12" customHeight="1">
      <c r="A994" s="242"/>
      <c r="B994" s="242"/>
      <c r="C994" s="242"/>
      <c r="D994" s="242"/>
      <c r="E994" s="242"/>
      <c r="F994" s="242"/>
      <c r="G994" s="447"/>
      <c r="H994" s="242"/>
      <c r="I994" s="447"/>
      <c r="J994" s="242"/>
      <c r="K994" s="242"/>
      <c r="L994" s="242"/>
      <c r="M994" s="242"/>
      <c r="N994" s="242"/>
      <c r="O994" s="242"/>
      <c r="S994" s="242"/>
      <c r="T994" s="242"/>
      <c r="U994" s="242"/>
      <c r="V994" s="242"/>
      <c r="W994" s="242"/>
      <c r="X994" s="242"/>
      <c r="Y994" s="242"/>
      <c r="Z994" s="242"/>
      <c r="AA994" s="242"/>
      <c r="AB994" s="242"/>
      <c r="AC994" s="242"/>
      <c r="AD994" s="242"/>
      <c r="AE994" s="242"/>
      <c r="AF994" s="242"/>
      <c r="AG994" s="242"/>
    </row>
    <row r="995" spans="1:33" ht="12" customHeight="1">
      <c r="A995" s="242"/>
      <c r="B995" s="242"/>
      <c r="C995" s="242"/>
      <c r="D995" s="242"/>
      <c r="E995" s="242"/>
      <c r="F995" s="242"/>
      <c r="G995" s="447"/>
      <c r="H995" s="242"/>
      <c r="I995" s="447"/>
      <c r="J995" s="242"/>
      <c r="K995" s="242"/>
      <c r="L995" s="242"/>
      <c r="M995" s="242"/>
      <c r="N995" s="242"/>
      <c r="O995" s="242"/>
      <c r="S995" s="242"/>
      <c r="T995" s="242"/>
      <c r="U995" s="242"/>
      <c r="V995" s="242"/>
      <c r="W995" s="242"/>
      <c r="X995" s="242"/>
      <c r="Y995" s="242"/>
      <c r="Z995" s="242"/>
      <c r="AA995" s="242"/>
      <c r="AB995" s="242"/>
      <c r="AC995" s="242"/>
      <c r="AD995" s="242"/>
      <c r="AE995" s="242"/>
      <c r="AF995" s="242"/>
      <c r="AG995" s="242"/>
    </row>
    <row r="996" spans="1:33" ht="12" customHeight="1">
      <c r="A996" s="242"/>
      <c r="B996" s="242"/>
      <c r="C996" s="242"/>
      <c r="D996" s="242"/>
      <c r="E996" s="242"/>
      <c r="F996" s="242"/>
      <c r="G996" s="447"/>
      <c r="H996" s="242"/>
      <c r="I996" s="447"/>
      <c r="J996" s="242"/>
      <c r="K996" s="242"/>
      <c r="L996" s="242"/>
      <c r="M996" s="242"/>
      <c r="N996" s="242"/>
      <c r="O996" s="242"/>
      <c r="S996" s="242"/>
      <c r="T996" s="242"/>
      <c r="U996" s="242"/>
      <c r="V996" s="242"/>
      <c r="W996" s="242"/>
      <c r="X996" s="242"/>
      <c r="Y996" s="242"/>
      <c r="Z996" s="242"/>
      <c r="AA996" s="242"/>
      <c r="AB996" s="242"/>
      <c r="AC996" s="242"/>
      <c r="AD996" s="242"/>
      <c r="AE996" s="242"/>
      <c r="AF996" s="242"/>
      <c r="AG996" s="242"/>
    </row>
    <row r="997" spans="1:33" ht="12" customHeight="1">
      <c r="A997" s="242"/>
      <c r="B997" s="242"/>
      <c r="C997" s="242"/>
      <c r="D997" s="242"/>
      <c r="E997" s="242"/>
      <c r="F997" s="242"/>
      <c r="G997" s="447"/>
      <c r="H997" s="242"/>
      <c r="I997" s="447"/>
      <c r="J997" s="242"/>
      <c r="K997" s="242"/>
      <c r="L997" s="242"/>
      <c r="M997" s="242"/>
      <c r="N997" s="242"/>
      <c r="O997" s="242"/>
      <c r="S997" s="242"/>
      <c r="T997" s="242"/>
      <c r="U997" s="242"/>
      <c r="V997" s="242"/>
      <c r="W997" s="242"/>
      <c r="X997" s="242"/>
      <c r="Y997" s="242"/>
      <c r="Z997" s="242"/>
      <c r="AA997" s="242"/>
      <c r="AB997" s="242"/>
      <c r="AC997" s="242"/>
      <c r="AD997" s="242"/>
      <c r="AE997" s="242"/>
      <c r="AF997" s="242"/>
      <c r="AG997" s="242"/>
    </row>
    <row r="998" spans="1:33" ht="12" customHeight="1">
      <c r="A998" s="242"/>
      <c r="B998" s="242"/>
      <c r="C998" s="242"/>
      <c r="D998" s="242"/>
      <c r="E998" s="242"/>
      <c r="F998" s="242"/>
      <c r="G998" s="447"/>
      <c r="H998" s="242"/>
      <c r="I998" s="447"/>
      <c r="J998" s="242"/>
      <c r="K998" s="242"/>
      <c r="L998" s="242"/>
      <c r="M998" s="242"/>
      <c r="N998" s="242"/>
      <c r="O998" s="242"/>
      <c r="S998" s="242"/>
      <c r="T998" s="242"/>
      <c r="U998" s="242"/>
      <c r="V998" s="242"/>
      <c r="W998" s="242"/>
      <c r="X998" s="242"/>
      <c r="Y998" s="242"/>
      <c r="Z998" s="242"/>
      <c r="AA998" s="242"/>
      <c r="AB998" s="242"/>
      <c r="AC998" s="242"/>
      <c r="AD998" s="242"/>
      <c r="AE998" s="242"/>
      <c r="AF998" s="242"/>
      <c r="AG998" s="242"/>
    </row>
    <row r="999" spans="1:33" ht="12" customHeight="1">
      <c r="A999" s="242"/>
      <c r="B999" s="242"/>
      <c r="C999" s="242"/>
      <c r="D999" s="242"/>
      <c r="E999" s="242"/>
      <c r="F999" s="242"/>
      <c r="G999" s="447"/>
      <c r="H999" s="242"/>
      <c r="I999" s="447"/>
      <c r="J999" s="242"/>
      <c r="K999" s="242"/>
      <c r="L999" s="242"/>
      <c r="M999" s="242"/>
      <c r="N999" s="242"/>
      <c r="O999" s="242"/>
      <c r="S999" s="242"/>
      <c r="T999" s="242"/>
      <c r="U999" s="242"/>
      <c r="V999" s="242"/>
      <c r="W999" s="242"/>
      <c r="X999" s="242"/>
      <c r="Y999" s="242"/>
      <c r="Z999" s="242"/>
      <c r="AA999" s="242"/>
      <c r="AB999" s="242"/>
      <c r="AC999" s="242"/>
      <c r="AD999" s="242"/>
      <c r="AE999" s="242"/>
      <c r="AF999" s="242"/>
      <c r="AG999" s="242"/>
    </row>
    <row r="1000" spans="1:33" ht="12" customHeight="1">
      <c r="A1000" s="242"/>
      <c r="B1000" s="242"/>
      <c r="C1000" s="242"/>
      <c r="D1000" s="242"/>
      <c r="E1000" s="242"/>
      <c r="F1000" s="242"/>
      <c r="G1000" s="447"/>
      <c r="H1000" s="242"/>
      <c r="I1000" s="447"/>
      <c r="J1000" s="242"/>
      <c r="K1000" s="242"/>
      <c r="L1000" s="242"/>
      <c r="M1000" s="242"/>
      <c r="N1000" s="242"/>
      <c r="O1000" s="242"/>
      <c r="S1000" s="242"/>
      <c r="T1000" s="242"/>
      <c r="U1000" s="242"/>
      <c r="V1000" s="242"/>
      <c r="W1000" s="242"/>
      <c r="X1000" s="242"/>
      <c r="Y1000" s="242"/>
      <c r="Z1000" s="242"/>
      <c r="AA1000" s="242"/>
      <c r="AB1000" s="242"/>
      <c r="AC1000" s="242"/>
      <c r="AD1000" s="242"/>
      <c r="AE1000" s="242"/>
      <c r="AF1000" s="242"/>
      <c r="AG1000" s="242"/>
    </row>
    <row r="1001" spans="1:33" ht="12" customHeight="1">
      <c r="A1001" s="242"/>
      <c r="B1001" s="242"/>
      <c r="C1001" s="242"/>
      <c r="D1001" s="242"/>
      <c r="E1001" s="242"/>
      <c r="F1001" s="242"/>
      <c r="G1001" s="447"/>
      <c r="H1001" s="242"/>
      <c r="I1001" s="447"/>
      <c r="J1001" s="242"/>
      <c r="K1001" s="242"/>
      <c r="L1001" s="242"/>
      <c r="M1001" s="242"/>
      <c r="N1001" s="242"/>
      <c r="O1001" s="242"/>
      <c r="S1001" s="242"/>
      <c r="T1001" s="242"/>
      <c r="U1001" s="242"/>
      <c r="V1001" s="242"/>
      <c r="W1001" s="242"/>
      <c r="X1001" s="242"/>
      <c r="Y1001" s="242"/>
      <c r="Z1001" s="242"/>
      <c r="AA1001" s="242"/>
      <c r="AB1001" s="242"/>
      <c r="AC1001" s="242"/>
      <c r="AD1001" s="242"/>
      <c r="AE1001" s="242"/>
      <c r="AF1001" s="242"/>
      <c r="AG1001" s="242"/>
    </row>
    <row r="1002" spans="1:33" ht="12" customHeight="1">
      <c r="A1002" s="242"/>
      <c r="B1002" s="242"/>
      <c r="C1002" s="242"/>
      <c r="D1002" s="242"/>
      <c r="E1002" s="242"/>
      <c r="F1002" s="242"/>
      <c r="G1002" s="447"/>
      <c r="H1002" s="242"/>
      <c r="I1002" s="447"/>
      <c r="J1002" s="242"/>
      <c r="K1002" s="242"/>
      <c r="L1002" s="242"/>
      <c r="M1002" s="242"/>
      <c r="N1002" s="242"/>
      <c r="O1002" s="242"/>
      <c r="S1002" s="242"/>
      <c r="T1002" s="242"/>
      <c r="U1002" s="242"/>
      <c r="V1002" s="242"/>
      <c r="W1002" s="242"/>
      <c r="X1002" s="242"/>
      <c r="Y1002" s="242"/>
      <c r="Z1002" s="242"/>
      <c r="AA1002" s="242"/>
      <c r="AB1002" s="242"/>
      <c r="AC1002" s="242"/>
      <c r="AD1002" s="242"/>
      <c r="AE1002" s="242"/>
      <c r="AF1002" s="242"/>
      <c r="AG1002" s="242"/>
    </row>
    <row r="1003" spans="1:33" ht="12" customHeight="1">
      <c r="A1003" s="242"/>
      <c r="B1003" s="242"/>
      <c r="C1003" s="242"/>
      <c r="D1003" s="242"/>
      <c r="E1003" s="242"/>
      <c r="F1003" s="242"/>
      <c r="G1003" s="447"/>
      <c r="H1003" s="242"/>
      <c r="I1003" s="447"/>
      <c r="J1003" s="242"/>
      <c r="K1003" s="242"/>
      <c r="L1003" s="242"/>
      <c r="M1003" s="242"/>
      <c r="N1003" s="242"/>
      <c r="O1003" s="242"/>
      <c r="S1003" s="242"/>
      <c r="T1003" s="242"/>
      <c r="U1003" s="242"/>
      <c r="V1003" s="242"/>
      <c r="W1003" s="242"/>
      <c r="X1003" s="242"/>
      <c r="Y1003" s="242"/>
      <c r="Z1003" s="242"/>
      <c r="AA1003" s="242"/>
      <c r="AB1003" s="242"/>
      <c r="AC1003" s="242"/>
      <c r="AD1003" s="242"/>
      <c r="AE1003" s="242"/>
      <c r="AF1003" s="242"/>
      <c r="AG1003" s="242"/>
    </row>
    <row r="1004" spans="1:33" ht="12" customHeight="1">
      <c r="A1004" s="242"/>
      <c r="B1004" s="242"/>
      <c r="C1004" s="242"/>
      <c r="D1004" s="242"/>
      <c r="E1004" s="242"/>
      <c r="F1004" s="242"/>
      <c r="G1004" s="447"/>
      <c r="H1004" s="242"/>
      <c r="I1004" s="447"/>
      <c r="J1004" s="242"/>
      <c r="K1004" s="242"/>
      <c r="L1004" s="242"/>
      <c r="M1004" s="242"/>
      <c r="N1004" s="242"/>
      <c r="O1004" s="242"/>
      <c r="S1004" s="242"/>
      <c r="T1004" s="242"/>
      <c r="U1004" s="242"/>
      <c r="V1004" s="242"/>
      <c r="W1004" s="242"/>
      <c r="X1004" s="242"/>
      <c r="Y1004" s="242"/>
      <c r="Z1004" s="242"/>
      <c r="AA1004" s="242"/>
      <c r="AB1004" s="242"/>
      <c r="AC1004" s="242"/>
      <c r="AD1004" s="242"/>
      <c r="AE1004" s="242"/>
      <c r="AF1004" s="242"/>
      <c r="AG1004" s="242"/>
    </row>
    <row r="1005" spans="1:33" ht="12" customHeight="1">
      <c r="A1005" s="242"/>
      <c r="B1005" s="242"/>
      <c r="C1005" s="242"/>
      <c r="D1005" s="242"/>
      <c r="E1005" s="242"/>
      <c r="F1005" s="242"/>
      <c r="G1005" s="447"/>
      <c r="H1005" s="242"/>
      <c r="I1005" s="447"/>
      <c r="J1005" s="242"/>
      <c r="K1005" s="242"/>
      <c r="L1005" s="242"/>
      <c r="M1005" s="242"/>
      <c r="N1005" s="242"/>
      <c r="O1005" s="242"/>
      <c r="S1005" s="242"/>
      <c r="T1005" s="242"/>
      <c r="U1005" s="242"/>
      <c r="V1005" s="242"/>
      <c r="W1005" s="242"/>
      <c r="X1005" s="242"/>
      <c r="Y1005" s="242"/>
      <c r="Z1005" s="242"/>
      <c r="AA1005" s="242"/>
      <c r="AB1005" s="242"/>
      <c r="AC1005" s="242"/>
      <c r="AD1005" s="242"/>
      <c r="AE1005" s="242"/>
      <c r="AF1005" s="242"/>
      <c r="AG1005" s="242"/>
    </row>
    <row r="1006" spans="1:33" ht="12" customHeight="1">
      <c r="A1006" s="242"/>
      <c r="B1006" s="242"/>
      <c r="C1006" s="242"/>
      <c r="D1006" s="242"/>
      <c r="E1006" s="242"/>
      <c r="F1006" s="242"/>
      <c r="G1006" s="447"/>
      <c r="H1006" s="242"/>
      <c r="I1006" s="447"/>
      <c r="J1006" s="242"/>
      <c r="K1006" s="242"/>
      <c r="L1006" s="242"/>
      <c r="M1006" s="242"/>
      <c r="N1006" s="242"/>
      <c r="O1006" s="242"/>
      <c r="S1006" s="242"/>
      <c r="T1006" s="242"/>
      <c r="U1006" s="242"/>
      <c r="V1006" s="242"/>
      <c r="W1006" s="242"/>
      <c r="X1006" s="242"/>
      <c r="Y1006" s="242"/>
      <c r="Z1006" s="242"/>
      <c r="AA1006" s="242"/>
      <c r="AB1006" s="242"/>
      <c r="AC1006" s="242"/>
      <c r="AD1006" s="242"/>
      <c r="AE1006" s="242"/>
      <c r="AF1006" s="242"/>
      <c r="AG1006" s="242"/>
    </row>
    <row r="1007" spans="1:33" ht="12" customHeight="1">
      <c r="A1007" s="242"/>
      <c r="B1007" s="242"/>
      <c r="C1007" s="242"/>
      <c r="D1007" s="242"/>
      <c r="E1007" s="242"/>
      <c r="F1007" s="242"/>
      <c r="G1007" s="447"/>
      <c r="H1007" s="242"/>
      <c r="I1007" s="447"/>
      <c r="J1007" s="242"/>
      <c r="K1007" s="242"/>
      <c r="L1007" s="242"/>
      <c r="M1007" s="242"/>
      <c r="N1007" s="242"/>
      <c r="O1007" s="242"/>
      <c r="S1007" s="242"/>
      <c r="T1007" s="242"/>
      <c r="U1007" s="242"/>
      <c r="V1007" s="242"/>
      <c r="W1007" s="242"/>
      <c r="X1007" s="242"/>
      <c r="Y1007" s="242"/>
      <c r="Z1007" s="242"/>
      <c r="AA1007" s="242"/>
      <c r="AB1007" s="242"/>
      <c r="AC1007" s="242"/>
      <c r="AD1007" s="242"/>
      <c r="AE1007" s="242"/>
      <c r="AF1007" s="242"/>
      <c r="AG1007" s="242"/>
    </row>
    <row r="1008" spans="1:33" ht="12" customHeight="1">
      <c r="A1008" s="242"/>
      <c r="B1008" s="242"/>
      <c r="C1008" s="242"/>
      <c r="D1008" s="242"/>
      <c r="E1008" s="242"/>
      <c r="F1008" s="242"/>
      <c r="G1008" s="447"/>
      <c r="H1008" s="242"/>
      <c r="I1008" s="447"/>
      <c r="J1008" s="242"/>
      <c r="K1008" s="242"/>
      <c r="L1008" s="242"/>
      <c r="M1008" s="242"/>
      <c r="N1008" s="242"/>
      <c r="O1008" s="242"/>
      <c r="S1008" s="242"/>
      <c r="T1008" s="242"/>
      <c r="U1008" s="242"/>
      <c r="V1008" s="242"/>
      <c r="W1008" s="242"/>
      <c r="X1008" s="242"/>
      <c r="Y1008" s="242"/>
      <c r="Z1008" s="242"/>
      <c r="AA1008" s="242"/>
      <c r="AB1008" s="242"/>
      <c r="AC1008" s="242"/>
      <c r="AD1008" s="242"/>
      <c r="AE1008" s="242"/>
      <c r="AF1008" s="242"/>
      <c r="AG1008" s="242"/>
    </row>
    <row r="1009" spans="1:33" ht="12" customHeight="1">
      <c r="A1009" s="242"/>
      <c r="B1009" s="242"/>
      <c r="C1009" s="242"/>
      <c r="D1009" s="242"/>
      <c r="E1009" s="242"/>
      <c r="F1009" s="242"/>
      <c r="G1009" s="447"/>
      <c r="H1009" s="242"/>
      <c r="I1009" s="447"/>
      <c r="J1009" s="242"/>
      <c r="K1009" s="242"/>
      <c r="L1009" s="242"/>
      <c r="M1009" s="242"/>
      <c r="N1009" s="242"/>
      <c r="O1009" s="242"/>
      <c r="S1009" s="242"/>
      <c r="T1009" s="242"/>
      <c r="U1009" s="242"/>
      <c r="V1009" s="242"/>
      <c r="W1009" s="242"/>
      <c r="X1009" s="242"/>
      <c r="Y1009" s="242"/>
      <c r="Z1009" s="242"/>
      <c r="AA1009" s="242"/>
      <c r="AB1009" s="242"/>
      <c r="AC1009" s="242"/>
      <c r="AD1009" s="242"/>
      <c r="AE1009" s="242"/>
      <c r="AF1009" s="242"/>
      <c r="AG1009" s="242"/>
    </row>
    <row r="1010" spans="1:33" ht="12" customHeight="1">
      <c r="A1010" s="242"/>
      <c r="B1010" s="242"/>
      <c r="C1010" s="242"/>
      <c r="D1010" s="242"/>
      <c r="E1010" s="242"/>
      <c r="F1010" s="242"/>
      <c r="G1010" s="447"/>
      <c r="H1010" s="242"/>
      <c r="I1010" s="447"/>
      <c r="J1010" s="242"/>
      <c r="K1010" s="242"/>
      <c r="L1010" s="242"/>
      <c r="M1010" s="242"/>
      <c r="N1010" s="242"/>
      <c r="O1010" s="242"/>
      <c r="S1010" s="242"/>
      <c r="T1010" s="242"/>
      <c r="U1010" s="242"/>
      <c r="V1010" s="242"/>
      <c r="W1010" s="242"/>
      <c r="X1010" s="242"/>
      <c r="Y1010" s="242"/>
      <c r="Z1010" s="242"/>
      <c r="AA1010" s="242"/>
      <c r="AB1010" s="242"/>
      <c r="AC1010" s="242"/>
      <c r="AD1010" s="242"/>
      <c r="AE1010" s="242"/>
      <c r="AF1010" s="242"/>
      <c r="AG1010" s="242"/>
    </row>
    <row r="1011" spans="1:33" ht="12" customHeight="1">
      <c r="A1011" s="242"/>
      <c r="B1011" s="242"/>
      <c r="C1011" s="242"/>
      <c r="D1011" s="242"/>
      <c r="E1011" s="242"/>
      <c r="F1011" s="242"/>
      <c r="G1011" s="447"/>
      <c r="H1011" s="242"/>
      <c r="I1011" s="447"/>
      <c r="J1011" s="242"/>
      <c r="K1011" s="242"/>
      <c r="L1011" s="242"/>
      <c r="M1011" s="242"/>
      <c r="N1011" s="242"/>
      <c r="O1011" s="242"/>
      <c r="S1011" s="242"/>
      <c r="T1011" s="242"/>
      <c r="U1011" s="242"/>
      <c r="V1011" s="242"/>
      <c r="W1011" s="242"/>
      <c r="X1011" s="242"/>
      <c r="Y1011" s="242"/>
      <c r="Z1011" s="242"/>
      <c r="AA1011" s="242"/>
      <c r="AB1011" s="242"/>
      <c r="AC1011" s="242"/>
      <c r="AD1011" s="242"/>
      <c r="AE1011" s="242"/>
      <c r="AF1011" s="242"/>
      <c r="AG1011" s="242"/>
    </row>
    <row r="1012" spans="1:33" ht="12" customHeight="1">
      <c r="A1012" s="242"/>
      <c r="B1012" s="242"/>
      <c r="C1012" s="242"/>
      <c r="D1012" s="242"/>
      <c r="E1012" s="242"/>
      <c r="F1012" s="242"/>
      <c r="G1012" s="447"/>
      <c r="H1012" s="242"/>
      <c r="I1012" s="447"/>
      <c r="J1012" s="242"/>
      <c r="K1012" s="242"/>
      <c r="L1012" s="242"/>
      <c r="M1012" s="242"/>
      <c r="N1012" s="242"/>
      <c r="O1012" s="242"/>
      <c r="S1012" s="242"/>
      <c r="T1012" s="242"/>
      <c r="U1012" s="242"/>
      <c r="V1012" s="242"/>
      <c r="W1012" s="242"/>
      <c r="X1012" s="242"/>
      <c r="Y1012" s="242"/>
      <c r="Z1012" s="242"/>
      <c r="AA1012" s="242"/>
      <c r="AB1012" s="242"/>
      <c r="AC1012" s="242"/>
      <c r="AD1012" s="242"/>
      <c r="AE1012" s="242"/>
      <c r="AF1012" s="242"/>
      <c r="AG1012" s="242"/>
    </row>
    <row r="1013" spans="1:33" ht="12" customHeight="1">
      <c r="A1013" s="242"/>
      <c r="B1013" s="242"/>
      <c r="C1013" s="242"/>
      <c r="D1013" s="242"/>
      <c r="E1013" s="242"/>
      <c r="F1013" s="242"/>
      <c r="G1013" s="447"/>
      <c r="H1013" s="242"/>
      <c r="I1013" s="447"/>
      <c r="J1013" s="242"/>
      <c r="K1013" s="242"/>
      <c r="L1013" s="242"/>
      <c r="M1013" s="242"/>
      <c r="N1013" s="242"/>
      <c r="O1013" s="242"/>
      <c r="S1013" s="242"/>
      <c r="T1013" s="242"/>
      <c r="U1013" s="242"/>
      <c r="V1013" s="242"/>
      <c r="W1013" s="242"/>
      <c r="X1013" s="242"/>
      <c r="Y1013" s="242"/>
      <c r="Z1013" s="242"/>
      <c r="AA1013" s="242"/>
      <c r="AB1013" s="242"/>
      <c r="AC1013" s="242"/>
      <c r="AD1013" s="242"/>
      <c r="AE1013" s="242"/>
      <c r="AF1013" s="242"/>
      <c r="AG1013" s="242"/>
    </row>
    <row r="1014" spans="1:33" ht="12" customHeight="1">
      <c r="A1014" s="242"/>
      <c r="B1014" s="242"/>
      <c r="C1014" s="242"/>
      <c r="D1014" s="242"/>
      <c r="E1014" s="242"/>
      <c r="F1014" s="242"/>
      <c r="G1014" s="447"/>
      <c r="H1014" s="242"/>
      <c r="I1014" s="447"/>
      <c r="J1014" s="242"/>
      <c r="K1014" s="242"/>
      <c r="L1014" s="242"/>
      <c r="M1014" s="242"/>
      <c r="N1014" s="242"/>
      <c r="O1014" s="242"/>
      <c r="S1014" s="242"/>
      <c r="T1014" s="242"/>
      <c r="U1014" s="242"/>
      <c r="V1014" s="242"/>
      <c r="W1014" s="242"/>
      <c r="X1014" s="242"/>
      <c r="Y1014" s="242"/>
      <c r="Z1014" s="242"/>
      <c r="AA1014" s="242"/>
      <c r="AB1014" s="242"/>
      <c r="AC1014" s="242"/>
      <c r="AD1014" s="242"/>
      <c r="AE1014" s="242"/>
      <c r="AF1014" s="242"/>
      <c r="AG1014" s="242"/>
    </row>
    <row r="1015" spans="1:33" ht="12" customHeight="1">
      <c r="A1015" s="242"/>
      <c r="B1015" s="242"/>
      <c r="C1015" s="242"/>
      <c r="D1015" s="242"/>
      <c r="E1015" s="242"/>
      <c r="F1015" s="242"/>
      <c r="G1015" s="447"/>
      <c r="H1015" s="242"/>
      <c r="I1015" s="447"/>
      <c r="J1015" s="242"/>
      <c r="K1015" s="242"/>
      <c r="L1015" s="242"/>
      <c r="M1015" s="242"/>
      <c r="N1015" s="242"/>
      <c r="O1015" s="242"/>
      <c r="S1015" s="242"/>
      <c r="T1015" s="242"/>
      <c r="U1015" s="242"/>
      <c r="V1015" s="242"/>
      <c r="W1015" s="242"/>
      <c r="X1015" s="242"/>
      <c r="Y1015" s="242"/>
      <c r="Z1015" s="242"/>
      <c r="AA1015" s="242"/>
      <c r="AB1015" s="242"/>
      <c r="AC1015" s="242"/>
      <c r="AD1015" s="242"/>
      <c r="AE1015" s="242"/>
      <c r="AF1015" s="242"/>
      <c r="AG1015" s="242"/>
    </row>
    <row r="1016" spans="1:33" ht="12" customHeight="1">
      <c r="A1016" s="242"/>
      <c r="B1016" s="242"/>
      <c r="C1016" s="242"/>
      <c r="D1016" s="242"/>
      <c r="E1016" s="242"/>
      <c r="F1016" s="242"/>
      <c r="G1016" s="447"/>
      <c r="H1016" s="242"/>
      <c r="I1016" s="447"/>
      <c r="J1016" s="242"/>
      <c r="K1016" s="242"/>
      <c r="L1016" s="242"/>
      <c r="M1016" s="242"/>
      <c r="N1016" s="242"/>
      <c r="O1016" s="242"/>
      <c r="S1016" s="242"/>
      <c r="T1016" s="242"/>
      <c r="U1016" s="242"/>
      <c r="V1016" s="242"/>
      <c r="W1016" s="242"/>
      <c r="X1016" s="242"/>
      <c r="Y1016" s="242"/>
      <c r="Z1016" s="242"/>
      <c r="AA1016" s="242"/>
      <c r="AB1016" s="242"/>
      <c r="AC1016" s="242"/>
      <c r="AD1016" s="242"/>
      <c r="AE1016" s="242"/>
      <c r="AF1016" s="242"/>
      <c r="AG1016" s="242"/>
    </row>
    <row r="1017" spans="1:33" ht="12" customHeight="1">
      <c r="A1017" s="242"/>
      <c r="B1017" s="242"/>
      <c r="C1017" s="242"/>
      <c r="D1017" s="242"/>
      <c r="E1017" s="242"/>
      <c r="F1017" s="242"/>
      <c r="G1017" s="447"/>
      <c r="H1017" s="242"/>
      <c r="I1017" s="447"/>
      <c r="J1017" s="242"/>
      <c r="K1017" s="242"/>
      <c r="L1017" s="242"/>
      <c r="M1017" s="242"/>
      <c r="N1017" s="242"/>
      <c r="O1017" s="242"/>
      <c r="S1017" s="242"/>
      <c r="T1017" s="242"/>
      <c r="U1017" s="242"/>
      <c r="V1017" s="242"/>
      <c r="W1017" s="242"/>
      <c r="X1017" s="242"/>
      <c r="Y1017" s="242"/>
      <c r="Z1017" s="242"/>
      <c r="AA1017" s="242"/>
      <c r="AB1017" s="242"/>
      <c r="AC1017" s="242"/>
      <c r="AD1017" s="242"/>
      <c r="AE1017" s="242"/>
      <c r="AF1017" s="242"/>
      <c r="AG1017" s="242"/>
    </row>
    <row r="1018" spans="1:33" ht="12" customHeight="1">
      <c r="A1018" s="242"/>
      <c r="B1018" s="242"/>
      <c r="C1018" s="242"/>
      <c r="D1018" s="242"/>
      <c r="E1018" s="242"/>
      <c r="F1018" s="242"/>
      <c r="G1018" s="447"/>
      <c r="H1018" s="242"/>
      <c r="I1018" s="447"/>
      <c r="J1018" s="242"/>
      <c r="K1018" s="242"/>
      <c r="L1018" s="242"/>
      <c r="M1018" s="242"/>
      <c r="N1018" s="242"/>
      <c r="O1018" s="242"/>
      <c r="S1018" s="242"/>
      <c r="T1018" s="242"/>
      <c r="U1018" s="242"/>
      <c r="V1018" s="242"/>
      <c r="W1018" s="242"/>
      <c r="X1018" s="242"/>
      <c r="Y1018" s="242"/>
      <c r="Z1018" s="242"/>
      <c r="AA1018" s="242"/>
      <c r="AB1018" s="242"/>
      <c r="AC1018" s="242"/>
      <c r="AD1018" s="242"/>
      <c r="AE1018" s="242"/>
      <c r="AF1018" s="242"/>
      <c r="AG1018" s="242"/>
    </row>
    <row r="1019" spans="1:33" ht="12" customHeight="1">
      <c r="A1019" s="242"/>
      <c r="B1019" s="242"/>
      <c r="C1019" s="242"/>
      <c r="D1019" s="242"/>
      <c r="E1019" s="242"/>
      <c r="F1019" s="242"/>
      <c r="G1019" s="447"/>
      <c r="H1019" s="242"/>
      <c r="I1019" s="447"/>
      <c r="J1019" s="242"/>
      <c r="K1019" s="242"/>
      <c r="L1019" s="242"/>
      <c r="M1019" s="242"/>
      <c r="N1019" s="242"/>
      <c r="O1019" s="242"/>
      <c r="S1019" s="242"/>
      <c r="T1019" s="242"/>
      <c r="U1019" s="242"/>
      <c r="V1019" s="242"/>
      <c r="W1019" s="242"/>
      <c r="X1019" s="242"/>
      <c r="Y1019" s="242"/>
      <c r="Z1019" s="242"/>
      <c r="AA1019" s="242"/>
      <c r="AB1019" s="242"/>
      <c r="AC1019" s="242"/>
      <c r="AD1019" s="242"/>
      <c r="AE1019" s="242"/>
      <c r="AF1019" s="242"/>
      <c r="AG1019" s="242"/>
    </row>
    <row r="1020" spans="1:33" ht="12" customHeight="1">
      <c r="A1020" s="242"/>
      <c r="B1020" s="242"/>
      <c r="C1020" s="242"/>
      <c r="D1020" s="242"/>
      <c r="E1020" s="242"/>
      <c r="F1020" s="242"/>
      <c r="G1020" s="447"/>
      <c r="H1020" s="242"/>
      <c r="I1020" s="447"/>
      <c r="J1020" s="242"/>
      <c r="K1020" s="242"/>
      <c r="L1020" s="242"/>
      <c r="M1020" s="242"/>
      <c r="N1020" s="242"/>
      <c r="O1020" s="242"/>
      <c r="S1020" s="242"/>
      <c r="T1020" s="242"/>
      <c r="U1020" s="242"/>
      <c r="V1020" s="242"/>
      <c r="W1020" s="242"/>
      <c r="X1020" s="242"/>
      <c r="Y1020" s="242"/>
      <c r="Z1020" s="242"/>
      <c r="AA1020" s="242"/>
      <c r="AB1020" s="242"/>
      <c r="AC1020" s="242"/>
      <c r="AD1020" s="242"/>
      <c r="AE1020" s="242"/>
      <c r="AF1020" s="242"/>
      <c r="AG1020" s="242"/>
    </row>
    <row r="1021" spans="1:33" ht="12" customHeight="1">
      <c r="A1021" s="242"/>
      <c r="B1021" s="242"/>
      <c r="C1021" s="242"/>
      <c r="D1021" s="242"/>
      <c r="E1021" s="242"/>
      <c r="F1021" s="242"/>
      <c r="G1021" s="447"/>
      <c r="H1021" s="242"/>
      <c r="I1021" s="447"/>
      <c r="J1021" s="242"/>
      <c r="K1021" s="242"/>
      <c r="L1021" s="242"/>
      <c r="M1021" s="242"/>
      <c r="N1021" s="242"/>
      <c r="O1021" s="242"/>
      <c r="S1021" s="242"/>
      <c r="T1021" s="242"/>
      <c r="U1021" s="242"/>
      <c r="V1021" s="242"/>
      <c r="W1021" s="242"/>
      <c r="X1021" s="242"/>
      <c r="Y1021" s="242"/>
      <c r="Z1021" s="242"/>
      <c r="AA1021" s="242"/>
      <c r="AB1021" s="242"/>
      <c r="AC1021" s="242"/>
      <c r="AD1021" s="242"/>
      <c r="AE1021" s="242"/>
      <c r="AF1021" s="242"/>
      <c r="AG1021" s="242"/>
    </row>
    <row r="1022" spans="1:33" ht="12" customHeight="1">
      <c r="A1022" s="242"/>
      <c r="B1022" s="242"/>
      <c r="C1022" s="242"/>
      <c r="D1022" s="242"/>
      <c r="E1022" s="242"/>
      <c r="F1022" s="242"/>
      <c r="G1022" s="447"/>
      <c r="H1022" s="242"/>
      <c r="I1022" s="447"/>
      <c r="J1022" s="242"/>
      <c r="K1022" s="242"/>
      <c r="L1022" s="242"/>
      <c r="M1022" s="242"/>
      <c r="N1022" s="242"/>
      <c r="O1022" s="242"/>
      <c r="S1022" s="242"/>
      <c r="T1022" s="242"/>
      <c r="U1022" s="242"/>
      <c r="V1022" s="242"/>
      <c r="W1022" s="242"/>
      <c r="X1022" s="242"/>
      <c r="Y1022" s="242"/>
      <c r="Z1022" s="242"/>
      <c r="AA1022" s="242"/>
      <c r="AB1022" s="242"/>
      <c r="AC1022" s="242"/>
      <c r="AD1022" s="242"/>
      <c r="AE1022" s="242"/>
      <c r="AF1022" s="242"/>
      <c r="AG1022" s="242"/>
    </row>
    <row r="1023" spans="1:33" ht="12" customHeight="1">
      <c r="A1023" s="242"/>
      <c r="B1023" s="242"/>
      <c r="C1023" s="242"/>
      <c r="D1023" s="242"/>
      <c r="E1023" s="242"/>
      <c r="F1023" s="242"/>
      <c r="G1023" s="447"/>
      <c r="H1023" s="242"/>
      <c r="I1023" s="447"/>
      <c r="J1023" s="242"/>
      <c r="K1023" s="242"/>
      <c r="L1023" s="242"/>
      <c r="M1023" s="242"/>
      <c r="N1023" s="242"/>
      <c r="O1023" s="242"/>
      <c r="S1023" s="242"/>
      <c r="T1023" s="242"/>
      <c r="U1023" s="242"/>
      <c r="V1023" s="242"/>
      <c r="W1023" s="242"/>
      <c r="X1023" s="242"/>
      <c r="Y1023" s="242"/>
      <c r="Z1023" s="242"/>
      <c r="AA1023" s="242"/>
      <c r="AB1023" s="242"/>
      <c r="AC1023" s="242"/>
      <c r="AD1023" s="242"/>
      <c r="AE1023" s="242"/>
      <c r="AF1023" s="242"/>
      <c r="AG1023" s="242"/>
    </row>
    <row r="1024" spans="1:33" ht="12" customHeight="1">
      <c r="A1024" s="242"/>
      <c r="B1024" s="242"/>
      <c r="C1024" s="242"/>
      <c r="D1024" s="242"/>
      <c r="E1024" s="242"/>
      <c r="F1024" s="242"/>
      <c r="G1024" s="447"/>
      <c r="H1024" s="242"/>
      <c r="I1024" s="447"/>
      <c r="J1024" s="242"/>
      <c r="K1024" s="242"/>
      <c r="L1024" s="242"/>
      <c r="M1024" s="242"/>
      <c r="N1024" s="242"/>
      <c r="O1024" s="242"/>
      <c r="S1024" s="242"/>
      <c r="T1024" s="242"/>
      <c r="U1024" s="242"/>
      <c r="V1024" s="242"/>
      <c r="W1024" s="242"/>
      <c r="X1024" s="242"/>
      <c r="Y1024" s="242"/>
      <c r="Z1024" s="242"/>
      <c r="AA1024" s="242"/>
      <c r="AB1024" s="242"/>
      <c r="AC1024" s="242"/>
      <c r="AD1024" s="242"/>
      <c r="AE1024" s="242"/>
      <c r="AF1024" s="242"/>
      <c r="AG1024" s="242"/>
    </row>
    <row r="1025" spans="1:33" ht="12" customHeight="1">
      <c r="A1025" s="242"/>
      <c r="B1025" s="242"/>
      <c r="C1025" s="242"/>
      <c r="D1025" s="242"/>
      <c r="E1025" s="242"/>
      <c r="F1025" s="242"/>
      <c r="G1025" s="447"/>
      <c r="H1025" s="242"/>
      <c r="I1025" s="447"/>
      <c r="J1025" s="242"/>
      <c r="K1025" s="242"/>
      <c r="L1025" s="242"/>
      <c r="M1025" s="242"/>
      <c r="N1025" s="242"/>
      <c r="O1025" s="242"/>
      <c r="S1025" s="242"/>
      <c r="T1025" s="242"/>
      <c r="U1025" s="242"/>
      <c r="V1025" s="242"/>
      <c r="W1025" s="242"/>
      <c r="X1025" s="242"/>
      <c r="Y1025" s="242"/>
      <c r="Z1025" s="242"/>
      <c r="AA1025" s="242"/>
      <c r="AB1025" s="242"/>
      <c r="AC1025" s="242"/>
      <c r="AD1025" s="242"/>
      <c r="AE1025" s="242"/>
      <c r="AF1025" s="242"/>
      <c r="AG1025" s="242"/>
    </row>
    <row r="1026" spans="1:33" ht="12" customHeight="1">
      <c r="A1026" s="242"/>
      <c r="B1026" s="242"/>
      <c r="C1026" s="242"/>
      <c r="D1026" s="242"/>
      <c r="E1026" s="242"/>
      <c r="F1026" s="242"/>
      <c r="G1026" s="447"/>
      <c r="H1026" s="242"/>
      <c r="I1026" s="447"/>
      <c r="J1026" s="242"/>
      <c r="K1026" s="242"/>
      <c r="L1026" s="242"/>
      <c r="M1026" s="242"/>
      <c r="N1026" s="242"/>
      <c r="O1026" s="242"/>
      <c r="S1026" s="242"/>
      <c r="T1026" s="242"/>
      <c r="U1026" s="242"/>
      <c r="V1026" s="242"/>
      <c r="W1026" s="242"/>
      <c r="X1026" s="242"/>
      <c r="Y1026" s="242"/>
      <c r="Z1026" s="242"/>
      <c r="AA1026" s="242"/>
      <c r="AB1026" s="242"/>
      <c r="AC1026" s="242"/>
      <c r="AD1026" s="242"/>
      <c r="AE1026" s="242"/>
      <c r="AF1026" s="242"/>
      <c r="AG1026" s="242"/>
    </row>
    <row r="1027" spans="1:33" ht="12" customHeight="1">
      <c r="A1027" s="242"/>
      <c r="B1027" s="242"/>
      <c r="C1027" s="242"/>
      <c r="D1027" s="242"/>
      <c r="E1027" s="242"/>
      <c r="F1027" s="242"/>
      <c r="G1027" s="447"/>
      <c r="H1027" s="242"/>
      <c r="I1027" s="447"/>
      <c r="J1027" s="242"/>
      <c r="K1027" s="242"/>
      <c r="L1027" s="242"/>
      <c r="M1027" s="242"/>
      <c r="N1027" s="242"/>
      <c r="O1027" s="242"/>
      <c r="S1027" s="242"/>
      <c r="T1027" s="242"/>
      <c r="U1027" s="242"/>
      <c r="V1027" s="242"/>
      <c r="W1027" s="242"/>
      <c r="X1027" s="242"/>
      <c r="Y1027" s="242"/>
      <c r="Z1027" s="242"/>
      <c r="AA1027" s="242"/>
      <c r="AB1027" s="242"/>
      <c r="AC1027" s="242"/>
      <c r="AD1027" s="242"/>
      <c r="AE1027" s="242"/>
      <c r="AF1027" s="242"/>
      <c r="AG1027" s="242"/>
    </row>
    <row r="1028" spans="1:33" ht="12" customHeight="1">
      <c r="A1028" s="242"/>
      <c r="B1028" s="242"/>
      <c r="C1028" s="242"/>
      <c r="D1028" s="242"/>
      <c r="E1028" s="242"/>
      <c r="F1028" s="242"/>
      <c r="G1028" s="447"/>
      <c r="H1028" s="242"/>
      <c r="I1028" s="447"/>
      <c r="J1028" s="242"/>
      <c r="K1028" s="242"/>
      <c r="L1028" s="242"/>
      <c r="M1028" s="242"/>
      <c r="N1028" s="242"/>
      <c r="O1028" s="242"/>
      <c r="S1028" s="242"/>
      <c r="T1028" s="242"/>
      <c r="U1028" s="242"/>
      <c r="V1028" s="242"/>
      <c r="W1028" s="242"/>
      <c r="X1028" s="242"/>
      <c r="Y1028" s="242"/>
      <c r="Z1028" s="242"/>
      <c r="AA1028" s="242"/>
      <c r="AB1028" s="242"/>
      <c r="AC1028" s="242"/>
      <c r="AD1028" s="242"/>
      <c r="AE1028" s="242"/>
      <c r="AF1028" s="242"/>
      <c r="AG1028" s="242"/>
    </row>
    <row r="1029" spans="1:33" ht="12" customHeight="1">
      <c r="A1029" s="242"/>
      <c r="B1029" s="242"/>
      <c r="C1029" s="242"/>
      <c r="D1029" s="242"/>
      <c r="E1029" s="242"/>
      <c r="F1029" s="242"/>
      <c r="G1029" s="447"/>
      <c r="H1029" s="242"/>
      <c r="I1029" s="447"/>
      <c r="J1029" s="242"/>
      <c r="K1029" s="242"/>
      <c r="L1029" s="242"/>
      <c r="M1029" s="242"/>
      <c r="N1029" s="242"/>
      <c r="O1029" s="242"/>
      <c r="S1029" s="242"/>
      <c r="T1029" s="242"/>
      <c r="U1029" s="242"/>
      <c r="V1029" s="242"/>
      <c r="W1029" s="242"/>
      <c r="X1029" s="242"/>
      <c r="Y1029" s="242"/>
      <c r="Z1029" s="242"/>
      <c r="AA1029" s="242"/>
      <c r="AB1029" s="242"/>
      <c r="AC1029" s="242"/>
      <c r="AD1029" s="242"/>
      <c r="AE1029" s="242"/>
      <c r="AF1029" s="242"/>
      <c r="AG1029" s="242"/>
    </row>
    <row r="1030" spans="1:33" ht="12" customHeight="1">
      <c r="A1030" s="242"/>
      <c r="B1030" s="242"/>
      <c r="C1030" s="242"/>
      <c r="D1030" s="242"/>
      <c r="E1030" s="242"/>
      <c r="F1030" s="242"/>
      <c r="G1030" s="447"/>
      <c r="H1030" s="242"/>
      <c r="I1030" s="447"/>
      <c r="J1030" s="242"/>
      <c r="K1030" s="242"/>
      <c r="L1030" s="242"/>
      <c r="M1030" s="242"/>
      <c r="N1030" s="242"/>
      <c r="O1030" s="242"/>
      <c r="S1030" s="242"/>
      <c r="T1030" s="242"/>
      <c r="U1030" s="242"/>
      <c r="V1030" s="242"/>
      <c r="W1030" s="242"/>
      <c r="X1030" s="242"/>
      <c r="Y1030" s="242"/>
      <c r="Z1030" s="242"/>
      <c r="AA1030" s="242"/>
      <c r="AB1030" s="242"/>
      <c r="AC1030" s="242"/>
      <c r="AD1030" s="242"/>
      <c r="AE1030" s="242"/>
      <c r="AF1030" s="242"/>
      <c r="AG1030" s="242"/>
    </row>
    <row r="1031" spans="1:33" ht="12" customHeight="1">
      <c r="A1031" s="242"/>
      <c r="B1031" s="242"/>
      <c r="C1031" s="242"/>
      <c r="D1031" s="242"/>
      <c r="E1031" s="242"/>
      <c r="F1031" s="242"/>
      <c r="G1031" s="447"/>
      <c r="H1031" s="242"/>
      <c r="I1031" s="447"/>
      <c r="J1031" s="242"/>
      <c r="K1031" s="242"/>
      <c r="L1031" s="242"/>
      <c r="M1031" s="242"/>
      <c r="N1031" s="242"/>
      <c r="O1031" s="242"/>
      <c r="S1031" s="242"/>
      <c r="T1031" s="242"/>
      <c r="U1031" s="242"/>
      <c r="V1031" s="242"/>
      <c r="W1031" s="242"/>
      <c r="X1031" s="242"/>
      <c r="Y1031" s="242"/>
      <c r="Z1031" s="242"/>
      <c r="AA1031" s="242"/>
      <c r="AB1031" s="242"/>
      <c r="AC1031" s="242"/>
      <c r="AD1031" s="242"/>
      <c r="AE1031" s="242"/>
      <c r="AF1031" s="242"/>
      <c r="AG1031" s="242"/>
    </row>
    <row r="1032" spans="1:33" ht="12" customHeight="1">
      <c r="A1032" s="242"/>
      <c r="B1032" s="242"/>
      <c r="C1032" s="242"/>
      <c r="D1032" s="242"/>
      <c r="E1032" s="242"/>
      <c r="F1032" s="242"/>
      <c r="G1032" s="447"/>
      <c r="H1032" s="242"/>
      <c r="I1032" s="447"/>
      <c r="J1032" s="242"/>
      <c r="K1032" s="242"/>
      <c r="L1032" s="242"/>
      <c r="M1032" s="242"/>
      <c r="N1032" s="242"/>
      <c r="O1032" s="242"/>
      <c r="S1032" s="242"/>
      <c r="T1032" s="242"/>
      <c r="U1032" s="242"/>
      <c r="V1032" s="242"/>
      <c r="W1032" s="242"/>
      <c r="X1032" s="242"/>
      <c r="Y1032" s="242"/>
      <c r="Z1032" s="242"/>
      <c r="AA1032" s="242"/>
      <c r="AB1032" s="242"/>
      <c r="AC1032" s="242"/>
      <c r="AD1032" s="242"/>
      <c r="AE1032" s="242"/>
      <c r="AF1032" s="242"/>
      <c r="AG1032" s="242"/>
    </row>
    <row r="1033" spans="1:33" ht="12" customHeight="1">
      <c r="A1033" s="242"/>
      <c r="B1033" s="242"/>
      <c r="C1033" s="242"/>
      <c r="D1033" s="242"/>
      <c r="E1033" s="242"/>
      <c r="F1033" s="242"/>
      <c r="G1033" s="447"/>
      <c r="H1033" s="242"/>
      <c r="I1033" s="447"/>
      <c r="J1033" s="242"/>
      <c r="K1033" s="242"/>
      <c r="L1033" s="242"/>
      <c r="M1033" s="242"/>
      <c r="N1033" s="242"/>
      <c r="O1033" s="242"/>
      <c r="S1033" s="242"/>
      <c r="T1033" s="242"/>
      <c r="U1033" s="242"/>
      <c r="V1033" s="242"/>
      <c r="W1033" s="242"/>
      <c r="X1033" s="242"/>
      <c r="Y1033" s="242"/>
      <c r="Z1033" s="242"/>
      <c r="AA1033" s="242"/>
      <c r="AB1033" s="242"/>
      <c r="AC1033" s="242"/>
      <c r="AD1033" s="242"/>
      <c r="AE1033" s="242"/>
      <c r="AF1033" s="242"/>
      <c r="AG1033" s="242"/>
    </row>
    <row r="1034" spans="1:33" ht="12" customHeight="1">
      <c r="A1034" s="242"/>
      <c r="B1034" s="242"/>
      <c r="C1034" s="242"/>
      <c r="D1034" s="242"/>
      <c r="E1034" s="242"/>
      <c r="F1034" s="242"/>
      <c r="G1034" s="447"/>
      <c r="H1034" s="242"/>
      <c r="I1034" s="447"/>
      <c r="J1034" s="242"/>
      <c r="K1034" s="242"/>
      <c r="L1034" s="242"/>
      <c r="M1034" s="242"/>
      <c r="N1034" s="242"/>
      <c r="O1034" s="242"/>
      <c r="S1034" s="242"/>
      <c r="T1034" s="242"/>
      <c r="U1034" s="242"/>
      <c r="V1034" s="242"/>
      <c r="W1034" s="242"/>
      <c r="X1034" s="242"/>
      <c r="Y1034" s="242"/>
      <c r="Z1034" s="242"/>
      <c r="AA1034" s="242"/>
      <c r="AB1034" s="242"/>
      <c r="AC1034" s="242"/>
      <c r="AD1034" s="242"/>
      <c r="AE1034" s="242"/>
      <c r="AF1034" s="242"/>
      <c r="AG1034" s="242"/>
    </row>
    <row r="1035" spans="1:33" ht="12" customHeight="1">
      <c r="A1035" s="242"/>
      <c r="B1035" s="242"/>
      <c r="C1035" s="242"/>
      <c r="D1035" s="242"/>
      <c r="E1035" s="242"/>
      <c r="F1035" s="242"/>
      <c r="G1035" s="447"/>
      <c r="H1035" s="242"/>
      <c r="I1035" s="447"/>
      <c r="J1035" s="242"/>
      <c r="K1035" s="242"/>
      <c r="L1035" s="242"/>
      <c r="M1035" s="242"/>
      <c r="N1035" s="242"/>
      <c r="O1035" s="242"/>
      <c r="S1035" s="242"/>
      <c r="T1035" s="242"/>
      <c r="U1035" s="242"/>
      <c r="V1035" s="242"/>
      <c r="W1035" s="242"/>
      <c r="X1035" s="242"/>
      <c r="Y1035" s="242"/>
      <c r="Z1035" s="242"/>
      <c r="AA1035" s="242"/>
      <c r="AB1035" s="242"/>
      <c r="AC1035" s="242"/>
      <c r="AD1035" s="242"/>
      <c r="AE1035" s="242"/>
      <c r="AF1035" s="242"/>
      <c r="AG1035" s="242"/>
    </row>
    <row r="1036" spans="1:33" ht="12" customHeight="1">
      <c r="A1036" s="242"/>
      <c r="B1036" s="242"/>
      <c r="C1036" s="242"/>
      <c r="D1036" s="242"/>
      <c r="E1036" s="242"/>
      <c r="F1036" s="242"/>
      <c r="G1036" s="447"/>
      <c r="H1036" s="242"/>
      <c r="I1036" s="447"/>
      <c r="J1036" s="242"/>
      <c r="K1036" s="242"/>
      <c r="L1036" s="242"/>
      <c r="M1036" s="242"/>
      <c r="N1036" s="242"/>
      <c r="O1036" s="242"/>
      <c r="S1036" s="242"/>
      <c r="T1036" s="242"/>
      <c r="U1036" s="242"/>
      <c r="V1036" s="242"/>
      <c r="W1036" s="242"/>
      <c r="X1036" s="242"/>
      <c r="Y1036" s="242"/>
      <c r="Z1036" s="242"/>
      <c r="AA1036" s="242"/>
      <c r="AB1036" s="242"/>
      <c r="AC1036" s="242"/>
      <c r="AD1036" s="242"/>
      <c r="AE1036" s="242"/>
      <c r="AF1036" s="242"/>
      <c r="AG1036" s="242"/>
    </row>
    <row r="1037" spans="1:33" ht="12" customHeight="1">
      <c r="A1037" s="242"/>
      <c r="B1037" s="242"/>
      <c r="C1037" s="242"/>
      <c r="D1037" s="242"/>
      <c r="E1037" s="242"/>
      <c r="F1037" s="242"/>
      <c r="G1037" s="447"/>
      <c r="H1037" s="242"/>
      <c r="I1037" s="447"/>
      <c r="J1037" s="242"/>
      <c r="K1037" s="242"/>
      <c r="L1037" s="242"/>
      <c r="M1037" s="242"/>
      <c r="N1037" s="242"/>
      <c r="O1037" s="242"/>
      <c r="S1037" s="242"/>
      <c r="T1037" s="242"/>
      <c r="U1037" s="242"/>
      <c r="V1037" s="242"/>
      <c r="W1037" s="242"/>
      <c r="X1037" s="242"/>
      <c r="Y1037" s="242"/>
      <c r="Z1037" s="242"/>
      <c r="AA1037" s="242"/>
      <c r="AB1037" s="242"/>
      <c r="AC1037" s="242"/>
      <c r="AD1037" s="242"/>
      <c r="AE1037" s="242"/>
      <c r="AF1037" s="242"/>
      <c r="AG1037" s="242"/>
    </row>
    <row r="1038" spans="1:33" ht="12" customHeight="1">
      <c r="A1038" s="242"/>
      <c r="B1038" s="242"/>
      <c r="C1038" s="242"/>
      <c r="D1038" s="242"/>
      <c r="E1038" s="242"/>
      <c r="F1038" s="242"/>
      <c r="G1038" s="447"/>
      <c r="H1038" s="242"/>
      <c r="I1038" s="447"/>
      <c r="J1038" s="242"/>
      <c r="K1038" s="242"/>
      <c r="L1038" s="242"/>
      <c r="M1038" s="242"/>
      <c r="N1038" s="242"/>
      <c r="O1038" s="242"/>
      <c r="S1038" s="242"/>
      <c r="T1038" s="242"/>
      <c r="U1038" s="242"/>
      <c r="V1038" s="242"/>
      <c r="W1038" s="242"/>
      <c r="X1038" s="242"/>
      <c r="Y1038" s="242"/>
      <c r="Z1038" s="242"/>
      <c r="AA1038" s="242"/>
      <c r="AB1038" s="242"/>
      <c r="AC1038" s="242"/>
      <c r="AD1038" s="242"/>
      <c r="AE1038" s="242"/>
      <c r="AF1038" s="242"/>
      <c r="AG1038" s="242"/>
    </row>
    <row r="1039" spans="1:33" ht="12" customHeight="1">
      <c r="A1039" s="242"/>
      <c r="B1039" s="242"/>
      <c r="C1039" s="242"/>
      <c r="D1039" s="242"/>
      <c r="E1039" s="242"/>
      <c r="F1039" s="242"/>
      <c r="G1039" s="447"/>
      <c r="H1039" s="242"/>
      <c r="I1039" s="447"/>
      <c r="J1039" s="242"/>
      <c r="K1039" s="242"/>
      <c r="L1039" s="242"/>
      <c r="M1039" s="242"/>
      <c r="N1039" s="242"/>
      <c r="O1039" s="242"/>
      <c r="S1039" s="242"/>
      <c r="T1039" s="242"/>
      <c r="U1039" s="242"/>
      <c r="V1039" s="242"/>
      <c r="W1039" s="242"/>
      <c r="X1039" s="242"/>
      <c r="Y1039" s="242"/>
      <c r="Z1039" s="242"/>
      <c r="AA1039" s="242"/>
      <c r="AB1039" s="242"/>
      <c r="AC1039" s="242"/>
      <c r="AD1039" s="242"/>
      <c r="AE1039" s="242"/>
      <c r="AF1039" s="242"/>
      <c r="AG1039" s="242"/>
    </row>
    <row r="1040" spans="1:33" ht="12" customHeight="1">
      <c r="A1040" s="242"/>
      <c r="B1040" s="242"/>
      <c r="C1040" s="242"/>
      <c r="D1040" s="242"/>
      <c r="E1040" s="242"/>
      <c r="F1040" s="242"/>
      <c r="G1040" s="447"/>
      <c r="H1040" s="242"/>
      <c r="I1040" s="447"/>
      <c r="J1040" s="242"/>
      <c r="K1040" s="242"/>
      <c r="L1040" s="242"/>
      <c r="M1040" s="242"/>
      <c r="N1040" s="242"/>
      <c r="O1040" s="242"/>
      <c r="S1040" s="242"/>
      <c r="T1040" s="242"/>
      <c r="U1040" s="242"/>
      <c r="V1040" s="242"/>
      <c r="W1040" s="242"/>
      <c r="X1040" s="242"/>
      <c r="Y1040" s="242"/>
      <c r="Z1040" s="242"/>
      <c r="AA1040" s="242"/>
      <c r="AB1040" s="242"/>
      <c r="AC1040" s="242"/>
      <c r="AD1040" s="242"/>
      <c r="AE1040" s="242"/>
      <c r="AF1040" s="242"/>
      <c r="AG1040" s="242"/>
    </row>
    <row r="1041" spans="1:33" ht="12" customHeight="1">
      <c r="A1041" s="242"/>
      <c r="B1041" s="242"/>
      <c r="C1041" s="242"/>
      <c r="D1041" s="242"/>
      <c r="E1041" s="242"/>
      <c r="F1041" s="242"/>
      <c r="G1041" s="447"/>
      <c r="H1041" s="242"/>
      <c r="I1041" s="447"/>
      <c r="J1041" s="242"/>
      <c r="K1041" s="242"/>
      <c r="L1041" s="242"/>
      <c r="M1041" s="242"/>
      <c r="N1041" s="242"/>
      <c r="O1041" s="242"/>
      <c r="S1041" s="242"/>
      <c r="T1041" s="242"/>
      <c r="U1041" s="242"/>
      <c r="V1041" s="242"/>
      <c r="W1041" s="242"/>
      <c r="X1041" s="242"/>
      <c r="Y1041" s="242"/>
      <c r="Z1041" s="242"/>
      <c r="AA1041" s="242"/>
      <c r="AB1041" s="242"/>
      <c r="AC1041" s="242"/>
      <c r="AD1041" s="242"/>
      <c r="AE1041" s="242"/>
      <c r="AF1041" s="242"/>
      <c r="AG1041" s="242"/>
    </row>
    <row r="1042" spans="1:33" ht="12" customHeight="1">
      <c r="A1042" s="242"/>
      <c r="B1042" s="242"/>
      <c r="C1042" s="242"/>
      <c r="D1042" s="242"/>
      <c r="E1042" s="242"/>
      <c r="F1042" s="242"/>
      <c r="G1042" s="447"/>
      <c r="H1042" s="242"/>
      <c r="I1042" s="447"/>
      <c r="J1042" s="242"/>
      <c r="K1042" s="242"/>
      <c r="L1042" s="242"/>
      <c r="M1042" s="242"/>
      <c r="N1042" s="242"/>
      <c r="O1042" s="242"/>
      <c r="S1042" s="242"/>
      <c r="T1042" s="242"/>
      <c r="U1042" s="242"/>
      <c r="V1042" s="242"/>
      <c r="W1042" s="242"/>
      <c r="X1042" s="242"/>
      <c r="Y1042" s="242"/>
      <c r="Z1042" s="242"/>
      <c r="AA1042" s="242"/>
      <c r="AB1042" s="242"/>
      <c r="AC1042" s="242"/>
      <c r="AD1042" s="242"/>
      <c r="AE1042" s="242"/>
      <c r="AF1042" s="242"/>
      <c r="AG1042" s="242"/>
    </row>
    <row r="1043" spans="1:33" ht="12" customHeight="1">
      <c r="A1043" s="242"/>
      <c r="B1043" s="242"/>
      <c r="C1043" s="242"/>
      <c r="D1043" s="242"/>
      <c r="E1043" s="242"/>
      <c r="F1043" s="242"/>
      <c r="G1043" s="447"/>
      <c r="H1043" s="242"/>
      <c r="I1043" s="447"/>
      <c r="J1043" s="242"/>
      <c r="K1043" s="242"/>
      <c r="L1043" s="242"/>
      <c r="M1043" s="242"/>
      <c r="N1043" s="242"/>
      <c r="O1043" s="242"/>
      <c r="S1043" s="242"/>
      <c r="T1043" s="242"/>
      <c r="U1043" s="242"/>
      <c r="V1043" s="242"/>
      <c r="W1043" s="242"/>
      <c r="X1043" s="242"/>
      <c r="Y1043" s="242"/>
      <c r="Z1043" s="242"/>
      <c r="AA1043" s="242"/>
      <c r="AB1043" s="242"/>
      <c r="AC1043" s="242"/>
      <c r="AD1043" s="242"/>
      <c r="AE1043" s="242"/>
      <c r="AF1043" s="242"/>
      <c r="AG1043" s="242"/>
    </row>
    <row r="1044" spans="1:33" ht="12" customHeight="1">
      <c r="A1044" s="242"/>
      <c r="B1044" s="242"/>
      <c r="C1044" s="242"/>
      <c r="D1044" s="242"/>
      <c r="E1044" s="242"/>
      <c r="F1044" s="242"/>
      <c r="G1044" s="447"/>
      <c r="H1044" s="242"/>
      <c r="I1044" s="447"/>
      <c r="J1044" s="242"/>
      <c r="K1044" s="242"/>
      <c r="L1044" s="242"/>
      <c r="M1044" s="242"/>
      <c r="N1044" s="242"/>
      <c r="O1044" s="242"/>
      <c r="S1044" s="242"/>
      <c r="T1044" s="242"/>
      <c r="U1044" s="242"/>
      <c r="V1044" s="242"/>
      <c r="W1044" s="242"/>
      <c r="X1044" s="242"/>
      <c r="Y1044" s="242"/>
      <c r="Z1044" s="242"/>
      <c r="AA1044" s="242"/>
      <c r="AB1044" s="242"/>
      <c r="AC1044" s="242"/>
      <c r="AD1044" s="242"/>
      <c r="AE1044" s="242"/>
      <c r="AF1044" s="242"/>
      <c r="AG1044" s="242"/>
    </row>
    <row r="1045" spans="1:33" ht="12" customHeight="1">
      <c r="A1045" s="242"/>
      <c r="B1045" s="242"/>
      <c r="C1045" s="242"/>
      <c r="D1045" s="242"/>
      <c r="E1045" s="242"/>
      <c r="F1045" s="242"/>
      <c r="G1045" s="447"/>
      <c r="H1045" s="242"/>
      <c r="I1045" s="447"/>
      <c r="J1045" s="242"/>
      <c r="K1045" s="242"/>
      <c r="L1045" s="242"/>
      <c r="M1045" s="242"/>
      <c r="N1045" s="242"/>
      <c r="O1045" s="242"/>
      <c r="S1045" s="242"/>
      <c r="T1045" s="242"/>
      <c r="U1045" s="242"/>
      <c r="V1045" s="242"/>
      <c r="W1045" s="242"/>
      <c r="X1045" s="242"/>
      <c r="Y1045" s="242"/>
      <c r="Z1045" s="242"/>
      <c r="AA1045" s="242"/>
      <c r="AB1045" s="242"/>
      <c r="AC1045" s="242"/>
      <c r="AD1045" s="242"/>
      <c r="AE1045" s="242"/>
      <c r="AF1045" s="242"/>
      <c r="AG1045" s="242"/>
    </row>
    <row r="1046" spans="1:33" ht="12" customHeight="1">
      <c r="A1046" s="242"/>
      <c r="B1046" s="242"/>
      <c r="C1046" s="242"/>
      <c r="D1046" s="242"/>
      <c r="E1046" s="242"/>
      <c r="F1046" s="242"/>
      <c r="G1046" s="447"/>
      <c r="H1046" s="242"/>
      <c r="I1046" s="447"/>
      <c r="J1046" s="242"/>
      <c r="K1046" s="242"/>
      <c r="L1046" s="242"/>
      <c r="M1046" s="242"/>
      <c r="N1046" s="242"/>
      <c r="O1046" s="242"/>
      <c r="S1046" s="242"/>
      <c r="T1046" s="242"/>
      <c r="U1046" s="242"/>
      <c r="V1046" s="242"/>
      <c r="W1046" s="242"/>
      <c r="X1046" s="242"/>
      <c r="Y1046" s="242"/>
      <c r="Z1046" s="242"/>
      <c r="AA1046" s="242"/>
      <c r="AB1046" s="242"/>
      <c r="AC1046" s="242"/>
      <c r="AD1046" s="242"/>
      <c r="AE1046" s="242"/>
      <c r="AF1046" s="242"/>
      <c r="AG1046" s="242"/>
    </row>
    <row r="1047" spans="1:33" ht="12" customHeight="1">
      <c r="A1047" s="242"/>
      <c r="B1047" s="242"/>
      <c r="C1047" s="242"/>
      <c r="D1047" s="242"/>
      <c r="E1047" s="242"/>
      <c r="F1047" s="242"/>
      <c r="G1047" s="447"/>
      <c r="H1047" s="242"/>
      <c r="I1047" s="447"/>
      <c r="J1047" s="242"/>
      <c r="K1047" s="242"/>
      <c r="L1047" s="242"/>
      <c r="M1047" s="242"/>
      <c r="N1047" s="242"/>
      <c r="O1047" s="242"/>
      <c r="S1047" s="242"/>
      <c r="T1047" s="242"/>
      <c r="U1047" s="242"/>
      <c r="V1047" s="242"/>
      <c r="W1047" s="242"/>
      <c r="X1047" s="242"/>
      <c r="Y1047" s="242"/>
      <c r="Z1047" s="242"/>
      <c r="AA1047" s="242"/>
      <c r="AB1047" s="242"/>
      <c r="AC1047" s="242"/>
      <c r="AD1047" s="242"/>
      <c r="AE1047" s="242"/>
      <c r="AF1047" s="242"/>
      <c r="AG1047" s="242"/>
    </row>
    <row r="1048" spans="1:33" ht="12" customHeight="1">
      <c r="A1048" s="242"/>
      <c r="B1048" s="242"/>
      <c r="C1048" s="242"/>
      <c r="D1048" s="242"/>
      <c r="E1048" s="242"/>
      <c r="F1048" s="242"/>
      <c r="G1048" s="447"/>
      <c r="H1048" s="242"/>
      <c r="I1048" s="447"/>
      <c r="J1048" s="242"/>
      <c r="K1048" s="242"/>
      <c r="L1048" s="242"/>
      <c r="M1048" s="242"/>
      <c r="N1048" s="242"/>
      <c r="O1048" s="242"/>
      <c r="S1048" s="242"/>
      <c r="T1048" s="242"/>
      <c r="U1048" s="242"/>
      <c r="V1048" s="242"/>
      <c r="W1048" s="242"/>
      <c r="X1048" s="242"/>
      <c r="Y1048" s="242"/>
      <c r="Z1048" s="242"/>
      <c r="AA1048" s="242"/>
      <c r="AB1048" s="242"/>
      <c r="AC1048" s="242"/>
      <c r="AD1048" s="242"/>
      <c r="AE1048" s="242"/>
      <c r="AF1048" s="242"/>
      <c r="AG1048" s="242"/>
    </row>
    <row r="1049" spans="1:33" ht="12" customHeight="1">
      <c r="A1049" s="242"/>
      <c r="B1049" s="242"/>
      <c r="C1049" s="242"/>
      <c r="D1049" s="242"/>
      <c r="E1049" s="242"/>
      <c r="F1049" s="242"/>
      <c r="G1049" s="447"/>
      <c r="H1049" s="242"/>
      <c r="I1049" s="447"/>
      <c r="J1049" s="242"/>
      <c r="K1049" s="242"/>
      <c r="L1049" s="242"/>
      <c r="M1049" s="242"/>
      <c r="N1049" s="242"/>
      <c r="O1049" s="242"/>
      <c r="S1049" s="242"/>
      <c r="T1049" s="242"/>
      <c r="U1049" s="242"/>
      <c r="V1049" s="242"/>
      <c r="W1049" s="242"/>
      <c r="X1049" s="242"/>
      <c r="Y1049" s="242"/>
      <c r="Z1049" s="242"/>
      <c r="AA1049" s="242"/>
      <c r="AB1049" s="242"/>
      <c r="AC1049" s="242"/>
      <c r="AD1049" s="242"/>
      <c r="AE1049" s="242"/>
      <c r="AF1049" s="242"/>
      <c r="AG1049" s="242"/>
    </row>
    <row r="1050" spans="1:33" ht="12" customHeight="1">
      <c r="A1050" s="242"/>
      <c r="B1050" s="242"/>
      <c r="C1050" s="242"/>
      <c r="D1050" s="242"/>
      <c r="E1050" s="242"/>
      <c r="F1050" s="242"/>
      <c r="G1050" s="447"/>
      <c r="H1050" s="242"/>
      <c r="I1050" s="447"/>
      <c r="J1050" s="242"/>
      <c r="K1050" s="242"/>
      <c r="L1050" s="242"/>
      <c r="M1050" s="242"/>
      <c r="N1050" s="242"/>
      <c r="O1050" s="242"/>
      <c r="S1050" s="242"/>
      <c r="T1050" s="242"/>
      <c r="U1050" s="242"/>
      <c r="V1050" s="242"/>
      <c r="W1050" s="242"/>
      <c r="X1050" s="242"/>
      <c r="Y1050" s="242"/>
      <c r="Z1050" s="242"/>
      <c r="AA1050" s="242"/>
      <c r="AB1050" s="242"/>
      <c r="AC1050" s="242"/>
      <c r="AD1050" s="242"/>
      <c r="AE1050" s="242"/>
      <c r="AF1050" s="242"/>
      <c r="AG1050" s="242"/>
    </row>
    <row r="1051" spans="1:33" ht="12" customHeight="1">
      <c r="A1051" s="242"/>
      <c r="B1051" s="242"/>
      <c r="C1051" s="242"/>
      <c r="D1051" s="242"/>
      <c r="E1051" s="242"/>
      <c r="F1051" s="242"/>
      <c r="G1051" s="447"/>
      <c r="H1051" s="242"/>
      <c r="I1051" s="447"/>
      <c r="J1051" s="242"/>
      <c r="K1051" s="242"/>
      <c r="L1051" s="242"/>
      <c r="M1051" s="242"/>
      <c r="N1051" s="242"/>
      <c r="O1051" s="242"/>
      <c r="S1051" s="242"/>
      <c r="T1051" s="242"/>
      <c r="U1051" s="242"/>
      <c r="V1051" s="242"/>
      <c r="W1051" s="242"/>
      <c r="X1051" s="242"/>
      <c r="Y1051" s="242"/>
      <c r="Z1051" s="242"/>
      <c r="AA1051" s="242"/>
      <c r="AB1051" s="242"/>
      <c r="AC1051" s="242"/>
      <c r="AD1051" s="242"/>
      <c r="AE1051" s="242"/>
      <c r="AF1051" s="242"/>
      <c r="AG1051" s="242"/>
    </row>
    <row r="1052" spans="1:33" ht="12" customHeight="1">
      <c r="A1052" s="242"/>
      <c r="B1052" s="242"/>
      <c r="C1052" s="242"/>
      <c r="D1052" s="242"/>
      <c r="E1052" s="242"/>
      <c r="F1052" s="242"/>
      <c r="G1052" s="447"/>
      <c r="H1052" s="242"/>
      <c r="I1052" s="447"/>
      <c r="J1052" s="242"/>
      <c r="K1052" s="242"/>
      <c r="L1052" s="242"/>
      <c r="M1052" s="242"/>
      <c r="N1052" s="242"/>
      <c r="O1052" s="242"/>
      <c r="S1052" s="242"/>
      <c r="T1052" s="242"/>
      <c r="U1052" s="242"/>
      <c r="V1052" s="242"/>
      <c r="W1052" s="242"/>
      <c r="X1052" s="242"/>
      <c r="Y1052" s="242"/>
      <c r="Z1052" s="242"/>
      <c r="AA1052" s="242"/>
      <c r="AB1052" s="242"/>
      <c r="AC1052" s="242"/>
      <c r="AD1052" s="242"/>
      <c r="AE1052" s="242"/>
      <c r="AF1052" s="242"/>
      <c r="AG1052" s="242"/>
    </row>
    <row r="1053" spans="1:33" ht="12" customHeight="1">
      <c r="A1053" s="242"/>
      <c r="B1053" s="242"/>
      <c r="C1053" s="242"/>
      <c r="D1053" s="242"/>
      <c r="E1053" s="242"/>
      <c r="F1053" s="242"/>
      <c r="G1053" s="447"/>
      <c r="H1053" s="242"/>
      <c r="I1053" s="447"/>
      <c r="J1053" s="242"/>
      <c r="K1053" s="242"/>
      <c r="L1053" s="242"/>
      <c r="M1053" s="242"/>
      <c r="N1053" s="242"/>
      <c r="O1053" s="242"/>
      <c r="S1053" s="242"/>
      <c r="T1053" s="242"/>
      <c r="U1053" s="242"/>
      <c r="V1053" s="242"/>
      <c r="W1053" s="242"/>
      <c r="X1053" s="242"/>
      <c r="Y1053" s="242"/>
      <c r="Z1053" s="242"/>
      <c r="AA1053" s="242"/>
      <c r="AB1053" s="242"/>
      <c r="AC1053" s="242"/>
      <c r="AD1053" s="242"/>
      <c r="AE1053" s="242"/>
      <c r="AF1053" s="242"/>
      <c r="AG1053" s="242"/>
    </row>
    <row r="1054" spans="1:33" ht="12" customHeight="1">
      <c r="A1054" s="242"/>
      <c r="B1054" s="242"/>
      <c r="C1054" s="242"/>
      <c r="D1054" s="242"/>
      <c r="E1054" s="242"/>
      <c r="F1054" s="242"/>
      <c r="G1054" s="447"/>
      <c r="H1054" s="242"/>
      <c r="I1054" s="447"/>
      <c r="J1054" s="242"/>
      <c r="K1054" s="242"/>
      <c r="L1054" s="242"/>
      <c r="M1054" s="242"/>
      <c r="N1054" s="242"/>
      <c r="O1054" s="242"/>
      <c r="S1054" s="242"/>
      <c r="T1054" s="242"/>
      <c r="U1054" s="242"/>
      <c r="V1054" s="242"/>
      <c r="W1054" s="242"/>
      <c r="X1054" s="242"/>
      <c r="Y1054" s="242"/>
      <c r="Z1054" s="242"/>
      <c r="AA1054" s="242"/>
      <c r="AB1054" s="242"/>
      <c r="AC1054" s="242"/>
      <c r="AD1054" s="242"/>
      <c r="AE1054" s="242"/>
      <c r="AF1054" s="242"/>
      <c r="AG1054" s="242"/>
    </row>
    <row r="1055" spans="1:33" ht="12" customHeight="1">
      <c r="A1055" s="242"/>
      <c r="B1055" s="242"/>
      <c r="C1055" s="242"/>
      <c r="D1055" s="242"/>
      <c r="E1055" s="242"/>
      <c r="F1055" s="242"/>
      <c r="G1055" s="447"/>
      <c r="H1055" s="242"/>
      <c r="I1055" s="447"/>
      <c r="J1055" s="242"/>
      <c r="K1055" s="242"/>
      <c r="L1055" s="242"/>
      <c r="M1055" s="242"/>
      <c r="N1055" s="242"/>
      <c r="O1055" s="242"/>
      <c r="S1055" s="242"/>
      <c r="T1055" s="242"/>
      <c r="U1055" s="242"/>
      <c r="V1055" s="242"/>
      <c r="W1055" s="242"/>
      <c r="X1055" s="242"/>
      <c r="Y1055" s="242"/>
      <c r="Z1055" s="242"/>
      <c r="AA1055" s="242"/>
      <c r="AB1055" s="242"/>
      <c r="AC1055" s="242"/>
      <c r="AD1055" s="242"/>
      <c r="AE1055" s="242"/>
      <c r="AF1055" s="242"/>
      <c r="AG1055" s="242"/>
    </row>
    <row r="1056" spans="1:33" ht="12" customHeight="1">
      <c r="A1056" s="242"/>
      <c r="B1056" s="242"/>
      <c r="C1056" s="242"/>
      <c r="D1056" s="242"/>
      <c r="E1056" s="242"/>
      <c r="F1056" s="242"/>
      <c r="G1056" s="447"/>
      <c r="H1056" s="242"/>
      <c r="I1056" s="447"/>
      <c r="J1056" s="242"/>
      <c r="K1056" s="242"/>
      <c r="L1056" s="242"/>
      <c r="M1056" s="242"/>
      <c r="N1056" s="242"/>
      <c r="O1056" s="242"/>
      <c r="S1056" s="242"/>
      <c r="T1056" s="242"/>
      <c r="U1056" s="242"/>
      <c r="V1056" s="242"/>
      <c r="W1056" s="242"/>
      <c r="X1056" s="242"/>
      <c r="Y1056" s="242"/>
      <c r="Z1056" s="242"/>
      <c r="AA1056" s="242"/>
      <c r="AB1056" s="242"/>
      <c r="AC1056" s="242"/>
      <c r="AD1056" s="242"/>
      <c r="AE1056" s="242"/>
      <c r="AF1056" s="242"/>
      <c r="AG1056" s="242"/>
    </row>
    <row r="1057" spans="1:33" ht="12" customHeight="1">
      <c r="A1057" s="242"/>
      <c r="B1057" s="242"/>
      <c r="C1057" s="242"/>
      <c r="D1057" s="242"/>
      <c r="E1057" s="242"/>
      <c r="F1057" s="242"/>
      <c r="G1057" s="447"/>
      <c r="H1057" s="242"/>
      <c r="I1057" s="447"/>
      <c r="J1057" s="242"/>
      <c r="K1057" s="242"/>
      <c r="L1057" s="242"/>
      <c r="M1057" s="242"/>
      <c r="N1057" s="242"/>
      <c r="O1057" s="242"/>
      <c r="S1057" s="242"/>
      <c r="T1057" s="242"/>
      <c r="U1057" s="242"/>
      <c r="V1057" s="242"/>
      <c r="W1057" s="242"/>
      <c r="X1057" s="242"/>
      <c r="Y1057" s="242"/>
      <c r="Z1057" s="242"/>
      <c r="AA1057" s="242"/>
      <c r="AB1057" s="242"/>
      <c r="AC1057" s="242"/>
      <c r="AD1057" s="242"/>
      <c r="AE1057" s="242"/>
      <c r="AF1057" s="242"/>
      <c r="AG1057" s="242"/>
    </row>
    <row r="1058" spans="1:33" ht="12" customHeight="1">
      <c r="A1058" s="242"/>
      <c r="B1058" s="242"/>
      <c r="C1058" s="242"/>
      <c r="D1058" s="242"/>
      <c r="E1058" s="242"/>
      <c r="F1058" s="242"/>
      <c r="G1058" s="447"/>
      <c r="H1058" s="242"/>
      <c r="I1058" s="447"/>
      <c r="J1058" s="242"/>
      <c r="K1058" s="242"/>
      <c r="L1058" s="242"/>
      <c r="M1058" s="242"/>
      <c r="N1058" s="242"/>
      <c r="O1058" s="242"/>
      <c r="S1058" s="242"/>
      <c r="T1058" s="242"/>
      <c r="U1058" s="242"/>
      <c r="V1058" s="242"/>
      <c r="W1058" s="242"/>
      <c r="X1058" s="242"/>
      <c r="Y1058" s="242"/>
      <c r="Z1058" s="242"/>
      <c r="AA1058" s="242"/>
      <c r="AB1058" s="242"/>
      <c r="AC1058" s="242"/>
      <c r="AD1058" s="242"/>
      <c r="AE1058" s="242"/>
      <c r="AF1058" s="242"/>
      <c r="AG1058" s="242"/>
    </row>
    <row r="1059" spans="1:33" ht="12" customHeight="1">
      <c r="A1059" s="242"/>
      <c r="B1059" s="242"/>
      <c r="C1059" s="242"/>
      <c r="D1059" s="242"/>
      <c r="E1059" s="242"/>
      <c r="F1059" s="242"/>
      <c r="G1059" s="447"/>
      <c r="H1059" s="242"/>
      <c r="I1059" s="447"/>
      <c r="J1059" s="242"/>
      <c r="K1059" s="242"/>
      <c r="L1059" s="242"/>
      <c r="M1059" s="242"/>
      <c r="N1059" s="242"/>
      <c r="O1059" s="242"/>
      <c r="S1059" s="242"/>
      <c r="T1059" s="242"/>
      <c r="U1059" s="242"/>
      <c r="V1059" s="242"/>
      <c r="W1059" s="242"/>
      <c r="X1059" s="242"/>
      <c r="Y1059" s="242"/>
      <c r="Z1059" s="242"/>
      <c r="AA1059" s="242"/>
      <c r="AB1059" s="242"/>
      <c r="AC1059" s="242"/>
      <c r="AD1059" s="242"/>
      <c r="AE1059" s="242"/>
      <c r="AF1059" s="242"/>
      <c r="AG1059" s="242"/>
    </row>
    <row r="1060" spans="1:33" ht="12" customHeight="1">
      <c r="A1060" s="242"/>
      <c r="B1060" s="242"/>
      <c r="C1060" s="242"/>
      <c r="D1060" s="242"/>
      <c r="E1060" s="242"/>
      <c r="F1060" s="242"/>
      <c r="G1060" s="447"/>
      <c r="H1060" s="242"/>
      <c r="I1060" s="447"/>
      <c r="J1060" s="242"/>
      <c r="K1060" s="242"/>
      <c r="L1060" s="242"/>
      <c r="M1060" s="242"/>
      <c r="N1060" s="242"/>
      <c r="O1060" s="242"/>
      <c r="S1060" s="242"/>
      <c r="T1060" s="242"/>
      <c r="U1060" s="242"/>
      <c r="V1060" s="242"/>
      <c r="W1060" s="242"/>
      <c r="X1060" s="242"/>
      <c r="Y1060" s="242"/>
      <c r="Z1060" s="242"/>
      <c r="AA1060" s="242"/>
      <c r="AB1060" s="242"/>
      <c r="AC1060" s="242"/>
      <c r="AD1060" s="242"/>
      <c r="AE1060" s="242"/>
      <c r="AF1060" s="242"/>
      <c r="AG1060" s="242"/>
    </row>
    <row r="1061" spans="1:33" ht="12" customHeight="1">
      <c r="A1061" s="242"/>
      <c r="B1061" s="242"/>
      <c r="C1061" s="242"/>
      <c r="D1061" s="242"/>
      <c r="E1061" s="242"/>
      <c r="F1061" s="242"/>
      <c r="G1061" s="447"/>
      <c r="H1061" s="242"/>
      <c r="I1061" s="447"/>
      <c r="J1061" s="242"/>
      <c r="K1061" s="242"/>
      <c r="L1061" s="242"/>
      <c r="M1061" s="242"/>
      <c r="N1061" s="242"/>
      <c r="O1061" s="242"/>
      <c r="S1061" s="242"/>
      <c r="T1061" s="242"/>
      <c r="U1061" s="242"/>
      <c r="V1061" s="242"/>
      <c r="W1061" s="242"/>
      <c r="X1061" s="242"/>
      <c r="Y1061" s="242"/>
      <c r="Z1061" s="242"/>
      <c r="AA1061" s="242"/>
      <c r="AB1061" s="242"/>
      <c r="AC1061" s="242"/>
      <c r="AD1061" s="242"/>
      <c r="AE1061" s="242"/>
      <c r="AF1061" s="242"/>
      <c r="AG1061" s="242"/>
    </row>
    <row r="1062" spans="1:33" ht="12" customHeight="1">
      <c r="A1062" s="242"/>
      <c r="B1062" s="242"/>
      <c r="C1062" s="242"/>
      <c r="D1062" s="242"/>
      <c r="E1062" s="242"/>
      <c r="F1062" s="242"/>
      <c r="G1062" s="447"/>
      <c r="H1062" s="242"/>
      <c r="I1062" s="447"/>
      <c r="J1062" s="242"/>
      <c r="K1062" s="242"/>
      <c r="L1062" s="242"/>
      <c r="M1062" s="242"/>
      <c r="N1062" s="242"/>
      <c r="O1062" s="242"/>
      <c r="S1062" s="242"/>
      <c r="T1062" s="242"/>
      <c r="U1062" s="242"/>
      <c r="V1062" s="242"/>
      <c r="W1062" s="242"/>
      <c r="X1062" s="242"/>
      <c r="Y1062" s="242"/>
      <c r="Z1062" s="242"/>
      <c r="AA1062" s="242"/>
      <c r="AB1062" s="242"/>
      <c r="AC1062" s="242"/>
      <c r="AD1062" s="242"/>
      <c r="AE1062" s="242"/>
      <c r="AF1062" s="242"/>
      <c r="AG1062" s="242"/>
    </row>
    <row r="1063" spans="1:33" ht="12" customHeight="1">
      <c r="A1063" s="242"/>
      <c r="B1063" s="242"/>
      <c r="C1063" s="242"/>
      <c r="D1063" s="242"/>
      <c r="E1063" s="242"/>
      <c r="F1063" s="242"/>
      <c r="G1063" s="447"/>
      <c r="H1063" s="242"/>
      <c r="I1063" s="447"/>
      <c r="J1063" s="242"/>
      <c r="K1063" s="242"/>
      <c r="L1063" s="242"/>
      <c r="M1063" s="242"/>
      <c r="N1063" s="242"/>
      <c r="O1063" s="242"/>
      <c r="S1063" s="242"/>
      <c r="T1063" s="242"/>
      <c r="U1063" s="242"/>
      <c r="V1063" s="242"/>
      <c r="W1063" s="242"/>
      <c r="X1063" s="242"/>
      <c r="Y1063" s="242"/>
      <c r="Z1063" s="242"/>
      <c r="AA1063" s="242"/>
      <c r="AB1063" s="242"/>
      <c r="AC1063" s="242"/>
      <c r="AD1063" s="242"/>
      <c r="AE1063" s="242"/>
      <c r="AF1063" s="242"/>
      <c r="AG1063" s="242"/>
    </row>
    <row r="1064" spans="1:33" ht="12" customHeight="1">
      <c r="A1064" s="242"/>
      <c r="B1064" s="242"/>
      <c r="C1064" s="242"/>
      <c r="D1064" s="242"/>
      <c r="E1064" s="242"/>
      <c r="F1064" s="242"/>
      <c r="G1064" s="447"/>
      <c r="H1064" s="242"/>
      <c r="I1064" s="447"/>
      <c r="J1064" s="242"/>
      <c r="K1064" s="242"/>
      <c r="L1064" s="242"/>
      <c r="M1064" s="242"/>
      <c r="N1064" s="242"/>
      <c r="O1064" s="242"/>
      <c r="S1064" s="242"/>
      <c r="T1064" s="242"/>
      <c r="U1064" s="242"/>
      <c r="V1064" s="242"/>
      <c r="W1064" s="242"/>
      <c r="X1064" s="242"/>
      <c r="Y1064" s="242"/>
      <c r="Z1064" s="242"/>
      <c r="AA1064" s="242"/>
      <c r="AB1064" s="242"/>
      <c r="AC1064" s="242"/>
      <c r="AD1064" s="242"/>
      <c r="AE1064" s="242"/>
      <c r="AF1064" s="242"/>
      <c r="AG1064" s="242"/>
    </row>
    <row r="1065" spans="1:33" ht="12" customHeight="1">
      <c r="A1065" s="242"/>
      <c r="B1065" s="242"/>
      <c r="C1065" s="242"/>
      <c r="D1065" s="242"/>
      <c r="E1065" s="242"/>
      <c r="F1065" s="242"/>
      <c r="G1065" s="447"/>
      <c r="H1065" s="242"/>
      <c r="I1065" s="447"/>
      <c r="J1065" s="242"/>
      <c r="K1065" s="242"/>
      <c r="L1065" s="242"/>
      <c r="M1065" s="242"/>
      <c r="N1065" s="242"/>
      <c r="O1065" s="242"/>
      <c r="S1065" s="242"/>
      <c r="T1065" s="242"/>
      <c r="U1065" s="242"/>
      <c r="V1065" s="242"/>
      <c r="W1065" s="242"/>
      <c r="X1065" s="242"/>
      <c r="Y1065" s="242"/>
      <c r="Z1065" s="242"/>
      <c r="AA1065" s="242"/>
      <c r="AB1065" s="242"/>
      <c r="AC1065" s="242"/>
      <c r="AD1065" s="242"/>
      <c r="AE1065" s="242"/>
      <c r="AF1065" s="242"/>
      <c r="AG1065" s="242"/>
    </row>
    <row r="1066" spans="1:33" ht="12" customHeight="1">
      <c r="A1066" s="242"/>
      <c r="B1066" s="242"/>
      <c r="C1066" s="242"/>
      <c r="D1066" s="242"/>
      <c r="E1066" s="242"/>
      <c r="F1066" s="242"/>
      <c r="G1066" s="447"/>
      <c r="H1066" s="242"/>
      <c r="I1066" s="447"/>
      <c r="J1066" s="242"/>
      <c r="K1066" s="242"/>
      <c r="L1066" s="242"/>
      <c r="M1066" s="242"/>
      <c r="N1066" s="242"/>
      <c r="O1066" s="242"/>
      <c r="S1066" s="242"/>
      <c r="T1066" s="242"/>
      <c r="U1066" s="242"/>
      <c r="V1066" s="242"/>
      <c r="W1066" s="242"/>
      <c r="X1066" s="242"/>
      <c r="Y1066" s="242"/>
      <c r="Z1066" s="242"/>
      <c r="AA1066" s="242"/>
      <c r="AB1066" s="242"/>
      <c r="AC1066" s="242"/>
      <c r="AD1066" s="242"/>
      <c r="AE1066" s="242"/>
      <c r="AF1066" s="242"/>
      <c r="AG1066" s="242"/>
    </row>
    <row r="1067" spans="1:33" ht="12" customHeight="1">
      <c r="A1067" s="242"/>
      <c r="B1067" s="242"/>
      <c r="C1067" s="242"/>
      <c r="D1067" s="242"/>
      <c r="E1067" s="242"/>
      <c r="F1067" s="242"/>
      <c r="G1067" s="447"/>
      <c r="H1067" s="242"/>
      <c r="I1067" s="447"/>
      <c r="J1067" s="242"/>
      <c r="K1067" s="242"/>
      <c r="L1067" s="242"/>
      <c r="M1067" s="242"/>
      <c r="N1067" s="242"/>
      <c r="O1067" s="242"/>
      <c r="S1067" s="242"/>
      <c r="T1067" s="242"/>
      <c r="U1067" s="242"/>
      <c r="V1067" s="242"/>
      <c r="W1067" s="242"/>
      <c r="X1067" s="242"/>
      <c r="Y1067" s="242"/>
      <c r="Z1067" s="242"/>
      <c r="AA1067" s="242"/>
      <c r="AB1067" s="242"/>
      <c r="AC1067" s="242"/>
      <c r="AD1067" s="242"/>
      <c r="AE1067" s="242"/>
      <c r="AF1067" s="242"/>
      <c r="AG1067" s="242"/>
    </row>
    <row r="1068" spans="1:33" ht="12" customHeight="1">
      <c r="A1068" s="242"/>
      <c r="B1068" s="242"/>
      <c r="C1068" s="242"/>
      <c r="D1068" s="242"/>
      <c r="E1068" s="242"/>
      <c r="F1068" s="242"/>
      <c r="G1068" s="447"/>
      <c r="H1068" s="242"/>
      <c r="I1068" s="447"/>
      <c r="J1068" s="242"/>
      <c r="K1068" s="242"/>
      <c r="L1068" s="242"/>
      <c r="M1068" s="242"/>
      <c r="N1068" s="242"/>
      <c r="O1068" s="242"/>
      <c r="S1068" s="242"/>
      <c r="T1068" s="242"/>
      <c r="U1068" s="242"/>
      <c r="V1068" s="242"/>
      <c r="W1068" s="242"/>
      <c r="X1068" s="242"/>
      <c r="Y1068" s="242"/>
      <c r="Z1068" s="242"/>
      <c r="AA1068" s="242"/>
      <c r="AB1068" s="242"/>
      <c r="AC1068" s="242"/>
      <c r="AD1068" s="242"/>
      <c r="AE1068" s="242"/>
      <c r="AF1068" s="242"/>
      <c r="AG1068" s="242"/>
    </row>
    <row r="1069" spans="1:33" ht="12" customHeight="1">
      <c r="A1069" s="242"/>
      <c r="B1069" s="242"/>
      <c r="C1069" s="242"/>
      <c r="D1069" s="242"/>
      <c r="E1069" s="242"/>
      <c r="F1069" s="242"/>
      <c r="G1069" s="447"/>
      <c r="H1069" s="242"/>
      <c r="I1069" s="447"/>
      <c r="J1069" s="242"/>
      <c r="K1069" s="242"/>
      <c r="L1069" s="242"/>
      <c r="M1069" s="242"/>
      <c r="N1069" s="242"/>
      <c r="O1069" s="242"/>
      <c r="S1069" s="242"/>
      <c r="T1069" s="242"/>
      <c r="U1069" s="242"/>
      <c r="V1069" s="242"/>
      <c r="W1069" s="242"/>
      <c r="X1069" s="242"/>
      <c r="Y1069" s="242"/>
      <c r="Z1069" s="242"/>
      <c r="AA1069" s="242"/>
      <c r="AB1069" s="242"/>
      <c r="AC1069" s="242"/>
      <c r="AD1069" s="242"/>
      <c r="AE1069" s="242"/>
      <c r="AF1069" s="242"/>
      <c r="AG1069" s="242"/>
    </row>
    <row r="1070" spans="1:33" ht="12" customHeight="1">
      <c r="A1070" s="242"/>
      <c r="B1070" s="242"/>
      <c r="C1070" s="242"/>
      <c r="D1070" s="242"/>
      <c r="E1070" s="242"/>
      <c r="F1070" s="242"/>
      <c r="G1070" s="447"/>
      <c r="H1070" s="242"/>
      <c r="I1070" s="447"/>
      <c r="J1070" s="242"/>
      <c r="K1070" s="242"/>
      <c r="L1070" s="242"/>
      <c r="M1070" s="242"/>
      <c r="N1070" s="242"/>
      <c r="O1070" s="242"/>
      <c r="S1070" s="242"/>
      <c r="T1070" s="242"/>
      <c r="U1070" s="242"/>
      <c r="V1070" s="242"/>
      <c r="W1070" s="242"/>
      <c r="X1070" s="242"/>
      <c r="Y1070" s="242"/>
      <c r="Z1070" s="242"/>
      <c r="AA1070" s="242"/>
      <c r="AB1070" s="242"/>
      <c r="AC1070" s="242"/>
      <c r="AD1070" s="242"/>
      <c r="AE1070" s="242"/>
      <c r="AF1070" s="242"/>
      <c r="AG1070" s="242"/>
    </row>
    <row r="1071" spans="1:33" ht="12" customHeight="1">
      <c r="A1071" s="242"/>
      <c r="B1071" s="242"/>
      <c r="C1071" s="242"/>
      <c r="D1071" s="242"/>
      <c r="E1071" s="242"/>
      <c r="F1071" s="242"/>
      <c r="G1071" s="447"/>
      <c r="H1071" s="242"/>
      <c r="I1071" s="447"/>
      <c r="J1071" s="242"/>
      <c r="K1071" s="242"/>
      <c r="L1071" s="242"/>
      <c r="M1071" s="242"/>
      <c r="N1071" s="242"/>
      <c r="O1071" s="242"/>
      <c r="S1071" s="242"/>
      <c r="T1071" s="242"/>
      <c r="U1071" s="242"/>
      <c r="V1071" s="242"/>
      <c r="W1071" s="242"/>
      <c r="X1071" s="242"/>
      <c r="Y1071" s="242"/>
      <c r="Z1071" s="242"/>
      <c r="AA1071" s="242"/>
      <c r="AB1071" s="242"/>
      <c r="AC1071" s="242"/>
      <c r="AD1071" s="242"/>
      <c r="AE1071" s="242"/>
      <c r="AF1071" s="242"/>
      <c r="AG1071" s="242"/>
    </row>
    <row r="1072" spans="1:33" ht="12" customHeight="1">
      <c r="A1072" s="242"/>
      <c r="B1072" s="242"/>
      <c r="C1072" s="242"/>
      <c r="D1072" s="242"/>
      <c r="E1072" s="242"/>
      <c r="F1072" s="242"/>
      <c r="G1072" s="447"/>
      <c r="H1072" s="242"/>
      <c r="I1072" s="447"/>
      <c r="J1072" s="242"/>
      <c r="K1072" s="242"/>
      <c r="L1072" s="242"/>
      <c r="M1072" s="242"/>
      <c r="N1072" s="242"/>
      <c r="O1072" s="242"/>
      <c r="S1072" s="242"/>
      <c r="T1072" s="242"/>
      <c r="U1072" s="242"/>
      <c r="V1072" s="242"/>
      <c r="W1072" s="242"/>
      <c r="X1072" s="242"/>
      <c r="Y1072" s="242"/>
      <c r="Z1072" s="242"/>
      <c r="AA1072" s="242"/>
      <c r="AB1072" s="242"/>
      <c r="AC1072" s="242"/>
      <c r="AD1072" s="242"/>
      <c r="AE1072" s="242"/>
      <c r="AF1072" s="242"/>
      <c r="AG1072" s="242"/>
    </row>
    <row r="1073" spans="1:33" ht="12" customHeight="1">
      <c r="A1073" s="242"/>
      <c r="B1073" s="242"/>
      <c r="C1073" s="242"/>
      <c r="D1073" s="242"/>
      <c r="E1073" s="242"/>
      <c r="F1073" s="242"/>
      <c r="G1073" s="447"/>
      <c r="H1073" s="242"/>
      <c r="I1073" s="447"/>
      <c r="J1073" s="242"/>
      <c r="K1073" s="242"/>
      <c r="L1073" s="242"/>
      <c r="M1073" s="242"/>
      <c r="N1073" s="242"/>
      <c r="O1073" s="242"/>
      <c r="S1073" s="242"/>
      <c r="T1073" s="242"/>
      <c r="U1073" s="242"/>
      <c r="V1073" s="242"/>
      <c r="W1073" s="242"/>
      <c r="X1073" s="242"/>
      <c r="Y1073" s="242"/>
      <c r="Z1073" s="242"/>
      <c r="AA1073" s="242"/>
      <c r="AB1073" s="242"/>
      <c r="AC1073" s="242"/>
      <c r="AD1073" s="242"/>
      <c r="AE1073" s="242"/>
      <c r="AF1073" s="242"/>
      <c r="AG1073" s="242"/>
    </row>
    <row r="1074" spans="1:33" ht="12" customHeight="1">
      <c r="A1074" s="242"/>
      <c r="B1074" s="242"/>
      <c r="C1074" s="242"/>
      <c r="D1074" s="242"/>
      <c r="E1074" s="242"/>
      <c r="F1074" s="242"/>
      <c r="G1074" s="447"/>
      <c r="H1074" s="242"/>
      <c r="I1074" s="447"/>
      <c r="J1074" s="242"/>
      <c r="K1074" s="242"/>
      <c r="L1074" s="242"/>
      <c r="M1074" s="242"/>
      <c r="N1074" s="242"/>
      <c r="O1074" s="242"/>
      <c r="S1074" s="242"/>
      <c r="T1074" s="242"/>
      <c r="U1074" s="242"/>
      <c r="V1074" s="242"/>
      <c r="W1074" s="242"/>
      <c r="X1074" s="242"/>
      <c r="Y1074" s="242"/>
      <c r="Z1074" s="242"/>
      <c r="AA1074" s="242"/>
      <c r="AB1074" s="242"/>
      <c r="AC1074" s="242"/>
      <c r="AD1074" s="242"/>
      <c r="AE1074" s="242"/>
      <c r="AF1074" s="242"/>
      <c r="AG1074" s="242"/>
    </row>
    <row r="1075" spans="1:33" ht="12" customHeight="1">
      <c r="A1075" s="242"/>
      <c r="B1075" s="242"/>
      <c r="C1075" s="242"/>
      <c r="D1075" s="242"/>
      <c r="E1075" s="242"/>
      <c r="F1075" s="242"/>
      <c r="G1075" s="447"/>
      <c r="H1075" s="242"/>
      <c r="I1075" s="447"/>
      <c r="J1075" s="242"/>
      <c r="K1075" s="242"/>
      <c r="L1075" s="242"/>
      <c r="M1075" s="242"/>
      <c r="N1075" s="242"/>
      <c r="O1075" s="242"/>
      <c r="S1075" s="242"/>
      <c r="T1075" s="242"/>
      <c r="U1075" s="242"/>
      <c r="V1075" s="242"/>
      <c r="W1075" s="242"/>
      <c r="X1075" s="242"/>
      <c r="Y1075" s="242"/>
      <c r="Z1075" s="242"/>
      <c r="AA1075" s="242"/>
      <c r="AB1075" s="242"/>
      <c r="AC1075" s="242"/>
      <c r="AD1075" s="242"/>
      <c r="AE1075" s="242"/>
      <c r="AF1075" s="242"/>
      <c r="AG1075" s="242"/>
    </row>
    <row r="1076" spans="1:33" ht="12" customHeight="1">
      <c r="A1076" s="242"/>
      <c r="B1076" s="242"/>
      <c r="C1076" s="242"/>
      <c r="D1076" s="242"/>
      <c r="E1076" s="242"/>
      <c r="F1076" s="242"/>
      <c r="G1076" s="447"/>
      <c r="H1076" s="242"/>
      <c r="I1076" s="447"/>
      <c r="J1076" s="242"/>
      <c r="K1076" s="242"/>
      <c r="L1076" s="242"/>
      <c r="M1076" s="242"/>
      <c r="N1076" s="242"/>
      <c r="O1076" s="242"/>
      <c r="S1076" s="242"/>
      <c r="T1076" s="242"/>
      <c r="U1076" s="242"/>
      <c r="V1076" s="242"/>
      <c r="W1076" s="242"/>
      <c r="X1076" s="242"/>
      <c r="Y1076" s="242"/>
      <c r="Z1076" s="242"/>
      <c r="AA1076" s="242"/>
      <c r="AB1076" s="242"/>
      <c r="AC1076" s="242"/>
      <c r="AD1076" s="242"/>
      <c r="AE1076" s="242"/>
      <c r="AF1076" s="242"/>
      <c r="AG1076" s="242"/>
    </row>
    <row r="1077" spans="1:33" ht="12" customHeight="1">
      <c r="A1077" s="242"/>
      <c r="B1077" s="242"/>
      <c r="C1077" s="242"/>
      <c r="D1077" s="242"/>
      <c r="E1077" s="242"/>
      <c r="F1077" s="242"/>
      <c r="G1077" s="447"/>
      <c r="H1077" s="242"/>
      <c r="I1077" s="447"/>
      <c r="J1077" s="242"/>
      <c r="K1077" s="242"/>
      <c r="L1077" s="242"/>
      <c r="M1077" s="242"/>
      <c r="N1077" s="242"/>
      <c r="O1077" s="242"/>
      <c r="S1077" s="242"/>
      <c r="T1077" s="242"/>
      <c r="U1077" s="242"/>
      <c r="V1077" s="242"/>
      <c r="W1077" s="242"/>
      <c r="X1077" s="242"/>
      <c r="Y1077" s="242"/>
      <c r="Z1077" s="242"/>
      <c r="AA1077" s="242"/>
      <c r="AB1077" s="242"/>
      <c r="AC1077" s="242"/>
      <c r="AD1077" s="242"/>
      <c r="AE1077" s="242"/>
      <c r="AF1077" s="242"/>
      <c r="AG1077" s="242"/>
    </row>
    <row r="1078" spans="1:33" ht="12" customHeight="1">
      <c r="A1078" s="242"/>
      <c r="B1078" s="242"/>
      <c r="C1078" s="242"/>
      <c r="D1078" s="242"/>
      <c r="E1078" s="242"/>
      <c r="F1078" s="242"/>
      <c r="G1078" s="447"/>
      <c r="H1078" s="242"/>
      <c r="I1078" s="447"/>
      <c r="J1078" s="242"/>
      <c r="K1078" s="242"/>
      <c r="L1078" s="242"/>
      <c r="M1078" s="242"/>
      <c r="N1078" s="242"/>
      <c r="O1078" s="242"/>
      <c r="S1078" s="242"/>
      <c r="T1078" s="242"/>
      <c r="U1078" s="242"/>
      <c r="V1078" s="242"/>
      <c r="W1078" s="242"/>
      <c r="X1078" s="242"/>
      <c r="Y1078" s="242"/>
      <c r="Z1078" s="242"/>
      <c r="AA1078" s="242"/>
      <c r="AB1078" s="242"/>
      <c r="AC1078" s="242"/>
      <c r="AD1078" s="242"/>
      <c r="AE1078" s="242"/>
      <c r="AF1078" s="242"/>
      <c r="AG1078" s="242"/>
    </row>
    <row r="1079" spans="1:33" ht="12" customHeight="1">
      <c r="A1079" s="242"/>
      <c r="B1079" s="242"/>
      <c r="C1079" s="242"/>
      <c r="D1079" s="242"/>
      <c r="E1079" s="242"/>
      <c r="F1079" s="242"/>
      <c r="G1079" s="447"/>
      <c r="H1079" s="242"/>
      <c r="I1079" s="447"/>
      <c r="J1079" s="242"/>
      <c r="K1079" s="242"/>
      <c r="L1079" s="242"/>
      <c r="M1079" s="242"/>
      <c r="N1079" s="242"/>
      <c r="O1079" s="242"/>
      <c r="S1079" s="242"/>
      <c r="T1079" s="242"/>
      <c r="U1079" s="242"/>
      <c r="V1079" s="242"/>
      <c r="W1079" s="242"/>
      <c r="X1079" s="242"/>
      <c r="Y1079" s="242"/>
      <c r="Z1079" s="242"/>
      <c r="AA1079" s="242"/>
      <c r="AB1079" s="242"/>
      <c r="AC1079" s="242"/>
      <c r="AD1079" s="242"/>
      <c r="AE1079" s="242"/>
      <c r="AF1079" s="242"/>
      <c r="AG1079" s="242"/>
    </row>
    <row r="1080" spans="1:33" ht="12" customHeight="1">
      <c r="A1080" s="242"/>
      <c r="B1080" s="242"/>
      <c r="C1080" s="242"/>
      <c r="D1080" s="242"/>
      <c r="E1080" s="242"/>
      <c r="F1080" s="242"/>
      <c r="G1080" s="447"/>
      <c r="H1080" s="242"/>
      <c r="I1080" s="447"/>
      <c r="J1080" s="242"/>
      <c r="K1080" s="242"/>
      <c r="L1080" s="242"/>
      <c r="M1080" s="242"/>
      <c r="N1080" s="242"/>
      <c r="O1080" s="242"/>
      <c r="S1080" s="242"/>
      <c r="T1080" s="242"/>
      <c r="U1080" s="242"/>
      <c r="V1080" s="242"/>
      <c r="W1080" s="242"/>
      <c r="X1080" s="242"/>
      <c r="Y1080" s="242"/>
      <c r="Z1080" s="242"/>
      <c r="AA1080" s="242"/>
      <c r="AB1080" s="242"/>
      <c r="AC1080" s="242"/>
      <c r="AD1080" s="242"/>
      <c r="AE1080" s="242"/>
      <c r="AF1080" s="242"/>
      <c r="AG1080" s="242"/>
    </row>
    <row r="1081" spans="1:33" ht="12" customHeight="1">
      <c r="A1081" s="242"/>
      <c r="B1081" s="242"/>
      <c r="C1081" s="242"/>
      <c r="D1081" s="242"/>
      <c r="E1081" s="242"/>
      <c r="F1081" s="242"/>
      <c r="G1081" s="447"/>
      <c r="H1081" s="242"/>
      <c r="I1081" s="447"/>
      <c r="J1081" s="242"/>
      <c r="K1081" s="242"/>
      <c r="L1081" s="242"/>
      <c r="M1081" s="242"/>
      <c r="N1081" s="242"/>
      <c r="O1081" s="242"/>
      <c r="S1081" s="242"/>
      <c r="T1081" s="242"/>
      <c r="U1081" s="242"/>
      <c r="V1081" s="242"/>
      <c r="W1081" s="242"/>
      <c r="X1081" s="242"/>
      <c r="Y1081" s="242"/>
      <c r="Z1081" s="242"/>
      <c r="AA1081" s="242"/>
      <c r="AB1081" s="242"/>
      <c r="AC1081" s="242"/>
      <c r="AD1081" s="242"/>
      <c r="AE1081" s="242"/>
      <c r="AF1081" s="242"/>
      <c r="AG1081" s="242"/>
    </row>
    <row r="1082" spans="1:33" ht="12" customHeight="1">
      <c r="A1082" s="242"/>
      <c r="B1082" s="242"/>
      <c r="C1082" s="242"/>
      <c r="D1082" s="242"/>
      <c r="E1082" s="242"/>
      <c r="F1082" s="242"/>
      <c r="G1082" s="447"/>
      <c r="H1082" s="242"/>
      <c r="I1082" s="447"/>
      <c r="J1082" s="242"/>
      <c r="K1082" s="242"/>
      <c r="L1082" s="242"/>
      <c r="M1082" s="242"/>
      <c r="N1082" s="242"/>
      <c r="O1082" s="242"/>
      <c r="S1082" s="242"/>
      <c r="T1082" s="242"/>
      <c r="U1082" s="242"/>
      <c r="V1082" s="242"/>
      <c r="W1082" s="242"/>
      <c r="X1082" s="242"/>
      <c r="Y1082" s="242"/>
      <c r="Z1082" s="242"/>
      <c r="AA1082" s="242"/>
      <c r="AB1082" s="242"/>
      <c r="AC1082" s="242"/>
      <c r="AD1082" s="242"/>
      <c r="AE1082" s="242"/>
      <c r="AF1082" s="242"/>
      <c r="AG1082" s="242"/>
    </row>
    <row r="1083" spans="1:33" ht="12" customHeight="1">
      <c r="A1083" s="242"/>
      <c r="B1083" s="242"/>
      <c r="C1083" s="242"/>
      <c r="D1083" s="242"/>
      <c r="E1083" s="242"/>
      <c r="F1083" s="242"/>
      <c r="G1083" s="447"/>
      <c r="H1083" s="242"/>
      <c r="I1083" s="447"/>
      <c r="J1083" s="242"/>
      <c r="K1083" s="242"/>
      <c r="L1083" s="242"/>
      <c r="M1083" s="242"/>
      <c r="N1083" s="242"/>
      <c r="O1083" s="242"/>
      <c r="S1083" s="242"/>
      <c r="T1083" s="242"/>
      <c r="U1083" s="242"/>
      <c r="V1083" s="242"/>
      <c r="W1083" s="242"/>
      <c r="X1083" s="242"/>
      <c r="Y1083" s="242"/>
      <c r="Z1083" s="242"/>
      <c r="AA1083" s="242"/>
      <c r="AB1083" s="242"/>
      <c r="AC1083" s="242"/>
      <c r="AD1083" s="242"/>
      <c r="AE1083" s="242"/>
      <c r="AF1083" s="242"/>
      <c r="AG1083" s="242"/>
    </row>
    <row r="1084" spans="1:33" ht="12" customHeight="1">
      <c r="A1084" s="242"/>
      <c r="B1084" s="242"/>
      <c r="C1084" s="242"/>
      <c r="D1084" s="242"/>
      <c r="E1084" s="242"/>
      <c r="F1084" s="242"/>
      <c r="G1084" s="447"/>
      <c r="H1084" s="242"/>
      <c r="I1084" s="447"/>
      <c r="J1084" s="242"/>
      <c r="K1084" s="242"/>
      <c r="L1084" s="242"/>
      <c r="M1084" s="242"/>
      <c r="N1084" s="242"/>
      <c r="O1084" s="242"/>
      <c r="S1084" s="242"/>
      <c r="T1084" s="242"/>
      <c r="U1084" s="242"/>
      <c r="V1084" s="242"/>
      <c r="W1084" s="242"/>
      <c r="X1084" s="242"/>
      <c r="Y1084" s="242"/>
      <c r="Z1084" s="242"/>
      <c r="AA1084" s="242"/>
      <c r="AB1084" s="242"/>
      <c r="AC1084" s="242"/>
      <c r="AD1084" s="242"/>
      <c r="AE1084" s="242"/>
      <c r="AF1084" s="242"/>
      <c r="AG1084" s="242"/>
    </row>
    <row r="1085" spans="1:33" ht="12" customHeight="1">
      <c r="A1085" s="242"/>
      <c r="B1085" s="242"/>
      <c r="C1085" s="242"/>
      <c r="D1085" s="242"/>
      <c r="E1085" s="242"/>
      <c r="F1085" s="242"/>
      <c r="G1085" s="447"/>
      <c r="H1085" s="242"/>
      <c r="I1085" s="447"/>
      <c r="J1085" s="242"/>
      <c r="K1085" s="242"/>
      <c r="L1085" s="242"/>
      <c r="M1085" s="242"/>
      <c r="N1085" s="242"/>
      <c r="O1085" s="242"/>
      <c r="S1085" s="242"/>
      <c r="T1085" s="242"/>
      <c r="U1085" s="242"/>
      <c r="V1085" s="242"/>
      <c r="W1085" s="242"/>
      <c r="X1085" s="242"/>
      <c r="Y1085" s="242"/>
      <c r="Z1085" s="242"/>
      <c r="AA1085" s="242"/>
      <c r="AB1085" s="242"/>
      <c r="AC1085" s="242"/>
      <c r="AD1085" s="242"/>
      <c r="AE1085" s="242"/>
      <c r="AF1085" s="242"/>
      <c r="AG1085" s="242"/>
    </row>
    <row r="1086" spans="1:33" ht="12" customHeight="1">
      <c r="A1086" s="242"/>
      <c r="B1086" s="242"/>
      <c r="C1086" s="242"/>
      <c r="D1086" s="242"/>
      <c r="E1086" s="242"/>
      <c r="F1086" s="242"/>
      <c r="G1086" s="447"/>
      <c r="H1086" s="242"/>
      <c r="I1086" s="447"/>
      <c r="J1086" s="242"/>
      <c r="K1086" s="242"/>
      <c r="L1086" s="242"/>
      <c r="M1086" s="242"/>
      <c r="N1086" s="242"/>
      <c r="O1086" s="242"/>
      <c r="S1086" s="242"/>
      <c r="T1086" s="242"/>
      <c r="U1086" s="242"/>
      <c r="V1086" s="242"/>
      <c r="W1086" s="242"/>
      <c r="X1086" s="242"/>
      <c r="Y1086" s="242"/>
      <c r="Z1086" s="242"/>
      <c r="AA1086" s="242"/>
      <c r="AB1086" s="242"/>
      <c r="AC1086" s="242"/>
      <c r="AD1086" s="242"/>
      <c r="AE1086" s="242"/>
      <c r="AF1086" s="242"/>
      <c r="AG1086" s="242"/>
    </row>
    <row r="1087" spans="1:33" ht="12" customHeight="1">
      <c r="A1087" s="242"/>
      <c r="B1087" s="242"/>
      <c r="C1087" s="242"/>
      <c r="D1087" s="242"/>
      <c r="E1087" s="242"/>
      <c r="F1087" s="242"/>
      <c r="G1087" s="447"/>
      <c r="H1087" s="242"/>
      <c r="I1087" s="447"/>
      <c r="J1087" s="242"/>
      <c r="K1087" s="242"/>
      <c r="L1087" s="242"/>
      <c r="M1087" s="242"/>
      <c r="N1087" s="242"/>
      <c r="O1087" s="242"/>
      <c r="S1087" s="242"/>
      <c r="T1087" s="242"/>
      <c r="U1087" s="242"/>
      <c r="V1087" s="242"/>
      <c r="W1087" s="242"/>
      <c r="X1087" s="242"/>
      <c r="Y1087" s="242"/>
      <c r="Z1087" s="242"/>
      <c r="AA1087" s="242"/>
      <c r="AB1087" s="242"/>
      <c r="AC1087" s="242"/>
      <c r="AD1087" s="242"/>
      <c r="AE1087" s="242"/>
      <c r="AF1087" s="242"/>
      <c r="AG1087" s="242"/>
    </row>
    <row r="1088" spans="1:33" ht="12" customHeight="1">
      <c r="A1088" s="242"/>
      <c r="B1088" s="242"/>
      <c r="C1088" s="242"/>
      <c r="D1088" s="242"/>
      <c r="E1088" s="242"/>
      <c r="F1088" s="242"/>
      <c r="G1088" s="447"/>
      <c r="H1088" s="242"/>
      <c r="I1088" s="447"/>
      <c r="J1088" s="242"/>
      <c r="K1088" s="242"/>
      <c r="L1088" s="242"/>
      <c r="M1088" s="242"/>
      <c r="N1088" s="242"/>
      <c r="O1088" s="242"/>
      <c r="S1088" s="242"/>
      <c r="T1088" s="242"/>
      <c r="U1088" s="242"/>
      <c r="V1088" s="242"/>
      <c r="W1088" s="242"/>
      <c r="X1088" s="242"/>
      <c r="Y1088" s="242"/>
      <c r="Z1088" s="242"/>
      <c r="AA1088" s="242"/>
      <c r="AB1088" s="242"/>
      <c r="AC1088" s="242"/>
      <c r="AD1088" s="242"/>
      <c r="AE1088" s="242"/>
      <c r="AF1088" s="242"/>
      <c r="AG1088" s="242"/>
    </row>
    <row r="1089" spans="1:33" ht="12" customHeight="1">
      <c r="A1089" s="242"/>
      <c r="B1089" s="242"/>
      <c r="C1089" s="242"/>
      <c r="D1089" s="242"/>
      <c r="E1089" s="242"/>
      <c r="F1089" s="242"/>
      <c r="G1089" s="447"/>
      <c r="H1089" s="242"/>
      <c r="I1089" s="447"/>
      <c r="J1089" s="242"/>
      <c r="K1089" s="242"/>
      <c r="L1089" s="242"/>
      <c r="M1089" s="242"/>
      <c r="N1089" s="242"/>
      <c r="O1089" s="242"/>
      <c r="S1089" s="242"/>
      <c r="T1089" s="242"/>
      <c r="U1089" s="242"/>
      <c r="V1089" s="242"/>
      <c r="W1089" s="242"/>
      <c r="X1089" s="242"/>
      <c r="Y1089" s="242"/>
      <c r="Z1089" s="242"/>
      <c r="AA1089" s="242"/>
      <c r="AB1089" s="242"/>
      <c r="AC1089" s="242"/>
      <c r="AD1089" s="242"/>
      <c r="AE1089" s="242"/>
      <c r="AF1089" s="242"/>
      <c r="AG1089" s="242"/>
    </row>
    <row r="1090" spans="1:33" ht="12" customHeight="1">
      <c r="A1090" s="242"/>
      <c r="B1090" s="242"/>
      <c r="C1090" s="242"/>
      <c r="D1090" s="242"/>
      <c r="E1090" s="242"/>
      <c r="F1090" s="242"/>
      <c r="G1090" s="447"/>
      <c r="H1090" s="242"/>
      <c r="I1090" s="447"/>
      <c r="J1090" s="242"/>
      <c r="K1090" s="242"/>
      <c r="L1090" s="242"/>
      <c r="M1090" s="242"/>
      <c r="N1090" s="242"/>
      <c r="O1090" s="242"/>
      <c r="S1090" s="242"/>
      <c r="T1090" s="242"/>
      <c r="U1090" s="242"/>
      <c r="V1090" s="242"/>
      <c r="W1090" s="242"/>
      <c r="X1090" s="242"/>
      <c r="Y1090" s="242"/>
      <c r="Z1090" s="242"/>
      <c r="AA1090" s="242"/>
      <c r="AB1090" s="242"/>
      <c r="AC1090" s="242"/>
      <c r="AD1090" s="242"/>
      <c r="AE1090" s="242"/>
      <c r="AF1090" s="242"/>
      <c r="AG1090" s="242"/>
    </row>
    <row r="1091" spans="1:33" ht="12" customHeight="1">
      <c r="A1091" s="242"/>
      <c r="B1091" s="242"/>
      <c r="C1091" s="242"/>
      <c r="D1091" s="242"/>
      <c r="E1091" s="242"/>
      <c r="F1091" s="242"/>
      <c r="G1091" s="447"/>
      <c r="H1091" s="242"/>
      <c r="I1091" s="447"/>
      <c r="J1091" s="242"/>
      <c r="K1091" s="242"/>
      <c r="L1091" s="242"/>
      <c r="M1091" s="242"/>
      <c r="N1091" s="242"/>
      <c r="O1091" s="242"/>
      <c r="S1091" s="242"/>
      <c r="T1091" s="242"/>
      <c r="U1091" s="242"/>
      <c r="V1091" s="242"/>
      <c r="W1091" s="242"/>
      <c r="X1091" s="242"/>
      <c r="Y1091" s="242"/>
      <c r="Z1091" s="242"/>
      <c r="AA1091" s="242"/>
      <c r="AB1091" s="242"/>
      <c r="AC1091" s="242"/>
      <c r="AD1091" s="242"/>
      <c r="AE1091" s="242"/>
      <c r="AF1091" s="242"/>
      <c r="AG1091" s="242"/>
    </row>
    <row r="1092" spans="1:33" ht="12" customHeight="1">
      <c r="A1092" s="242"/>
      <c r="B1092" s="242"/>
      <c r="C1092" s="242"/>
      <c r="D1092" s="242"/>
      <c r="E1092" s="242"/>
      <c r="F1092" s="242"/>
      <c r="G1092" s="447"/>
      <c r="H1092" s="242"/>
      <c r="I1092" s="447"/>
      <c r="J1092" s="242"/>
      <c r="K1092" s="242"/>
      <c r="L1092" s="242"/>
      <c r="M1092" s="242"/>
      <c r="N1092" s="242"/>
      <c r="O1092" s="242"/>
      <c r="S1092" s="242"/>
      <c r="T1092" s="242"/>
      <c r="U1092" s="242"/>
      <c r="V1092" s="242"/>
      <c r="W1092" s="242"/>
      <c r="X1092" s="242"/>
      <c r="Y1092" s="242"/>
      <c r="Z1092" s="242"/>
      <c r="AA1092" s="242"/>
      <c r="AB1092" s="242"/>
      <c r="AC1092" s="242"/>
      <c r="AD1092" s="242"/>
      <c r="AE1092" s="242"/>
      <c r="AF1092" s="242"/>
      <c r="AG1092" s="242"/>
    </row>
    <row r="1093" spans="1:33" ht="12" customHeight="1">
      <c r="A1093" s="242"/>
      <c r="B1093" s="242"/>
      <c r="C1093" s="242"/>
      <c r="D1093" s="242"/>
      <c r="E1093" s="242"/>
      <c r="F1093" s="242"/>
      <c r="G1093" s="447"/>
      <c r="H1093" s="242"/>
      <c r="I1093" s="447"/>
      <c r="J1093" s="242"/>
      <c r="K1093" s="242"/>
      <c r="L1093" s="242"/>
      <c r="M1093" s="242"/>
      <c r="N1093" s="242"/>
      <c r="O1093" s="242"/>
      <c r="S1093" s="242"/>
      <c r="T1093" s="242"/>
      <c r="U1093" s="242"/>
      <c r="V1093" s="242"/>
      <c r="W1093" s="242"/>
      <c r="X1093" s="242"/>
      <c r="Y1093" s="242"/>
      <c r="Z1093" s="242"/>
      <c r="AA1093" s="242"/>
      <c r="AB1093" s="242"/>
      <c r="AC1093" s="242"/>
      <c r="AD1093" s="242"/>
      <c r="AE1093" s="242"/>
      <c r="AF1093" s="242"/>
      <c r="AG1093" s="242"/>
    </row>
    <row r="1094" spans="1:33" ht="12" customHeight="1">
      <c r="A1094" s="242"/>
      <c r="B1094" s="242"/>
      <c r="C1094" s="242"/>
      <c r="D1094" s="242"/>
      <c r="E1094" s="242"/>
      <c r="F1094" s="242"/>
      <c r="G1094" s="447"/>
      <c r="H1094" s="242"/>
      <c r="I1094" s="447"/>
      <c r="J1094" s="242"/>
      <c r="K1094" s="242"/>
      <c r="L1094" s="242"/>
      <c r="M1094" s="242"/>
      <c r="N1094" s="242"/>
      <c r="O1094" s="242"/>
      <c r="S1094" s="242"/>
      <c r="T1094" s="242"/>
      <c r="U1094" s="242"/>
      <c r="V1094" s="242"/>
      <c r="W1094" s="242"/>
      <c r="X1094" s="242"/>
      <c r="Y1094" s="242"/>
      <c r="Z1094" s="242"/>
      <c r="AA1094" s="242"/>
      <c r="AB1094" s="242"/>
      <c r="AC1094" s="242"/>
      <c r="AD1094" s="242"/>
      <c r="AE1094" s="242"/>
      <c r="AF1094" s="242"/>
      <c r="AG1094" s="242"/>
    </row>
    <row r="1095" spans="1:33" ht="12" customHeight="1">
      <c r="A1095" s="242"/>
      <c r="B1095" s="242"/>
      <c r="C1095" s="242"/>
      <c r="D1095" s="242"/>
      <c r="E1095" s="242"/>
      <c r="F1095" s="242"/>
      <c r="G1095" s="447"/>
      <c r="H1095" s="242"/>
      <c r="I1095" s="447"/>
      <c r="J1095" s="242"/>
      <c r="K1095" s="242"/>
      <c r="L1095" s="242"/>
      <c r="M1095" s="242"/>
      <c r="N1095" s="242"/>
      <c r="O1095" s="242"/>
      <c r="S1095" s="242"/>
      <c r="T1095" s="242"/>
      <c r="U1095" s="242"/>
      <c r="V1095" s="242"/>
      <c r="W1095" s="242"/>
      <c r="X1095" s="242"/>
      <c r="Y1095" s="242"/>
      <c r="Z1095" s="242"/>
      <c r="AA1095" s="242"/>
      <c r="AB1095" s="242"/>
      <c r="AC1095" s="242"/>
      <c r="AD1095" s="242"/>
      <c r="AE1095" s="242"/>
      <c r="AF1095" s="242"/>
      <c r="AG1095" s="242"/>
    </row>
    <row r="1096" spans="1:33" ht="12" customHeight="1">
      <c r="A1096" s="242"/>
      <c r="B1096" s="242"/>
      <c r="C1096" s="242"/>
      <c r="D1096" s="242"/>
      <c r="E1096" s="242"/>
      <c r="F1096" s="242"/>
      <c r="G1096" s="447"/>
      <c r="H1096" s="242"/>
      <c r="I1096" s="447"/>
      <c r="J1096" s="242"/>
      <c r="K1096" s="242"/>
      <c r="L1096" s="242"/>
      <c r="M1096" s="242"/>
      <c r="N1096" s="242"/>
      <c r="O1096" s="242"/>
      <c r="S1096" s="242"/>
      <c r="T1096" s="242"/>
      <c r="U1096" s="242"/>
      <c r="V1096" s="242"/>
      <c r="W1096" s="242"/>
      <c r="X1096" s="242"/>
      <c r="Y1096" s="242"/>
      <c r="Z1096" s="242"/>
      <c r="AA1096" s="242"/>
      <c r="AB1096" s="242"/>
      <c r="AC1096" s="242"/>
      <c r="AD1096" s="242"/>
      <c r="AE1096" s="242"/>
      <c r="AF1096" s="242"/>
      <c r="AG1096" s="242"/>
    </row>
    <row r="1097" spans="1:33" ht="12" customHeight="1">
      <c r="A1097" s="242"/>
      <c r="B1097" s="242"/>
      <c r="C1097" s="242"/>
      <c r="D1097" s="242"/>
      <c r="E1097" s="242"/>
      <c r="F1097" s="242"/>
      <c r="G1097" s="447"/>
      <c r="H1097" s="242"/>
      <c r="I1097" s="447"/>
      <c r="J1097" s="242"/>
      <c r="K1097" s="242"/>
      <c r="L1097" s="242"/>
      <c r="M1097" s="242"/>
      <c r="N1097" s="242"/>
      <c r="O1097" s="242"/>
      <c r="S1097" s="242"/>
      <c r="T1097" s="242"/>
      <c r="U1097" s="242"/>
      <c r="V1097" s="242"/>
      <c r="W1097" s="242"/>
      <c r="X1097" s="242"/>
      <c r="Y1097" s="242"/>
      <c r="Z1097" s="242"/>
      <c r="AA1097" s="242"/>
      <c r="AB1097" s="242"/>
      <c r="AC1097" s="242"/>
      <c r="AD1097" s="242"/>
      <c r="AE1097" s="242"/>
      <c r="AF1097" s="242"/>
      <c r="AG1097" s="242"/>
    </row>
    <row r="1098" spans="1:33" ht="12" customHeight="1">
      <c r="A1098" s="242"/>
      <c r="B1098" s="242"/>
      <c r="C1098" s="242"/>
      <c r="D1098" s="242"/>
      <c r="E1098" s="242"/>
      <c r="F1098" s="242"/>
      <c r="G1098" s="447"/>
      <c r="H1098" s="242"/>
      <c r="I1098" s="447"/>
      <c r="J1098" s="242"/>
      <c r="K1098" s="242"/>
      <c r="L1098" s="242"/>
      <c r="M1098" s="242"/>
      <c r="N1098" s="242"/>
      <c r="O1098" s="242"/>
      <c r="S1098" s="242"/>
      <c r="T1098" s="242"/>
      <c r="U1098" s="242"/>
      <c r="V1098" s="242"/>
      <c r="W1098" s="242"/>
      <c r="X1098" s="242"/>
      <c r="Y1098" s="242"/>
      <c r="Z1098" s="242"/>
      <c r="AA1098" s="242"/>
      <c r="AB1098" s="242"/>
      <c r="AC1098" s="242"/>
      <c r="AD1098" s="242"/>
      <c r="AE1098" s="242"/>
      <c r="AF1098" s="242"/>
      <c r="AG1098" s="242"/>
    </row>
    <row r="1099" spans="1:33" ht="12" customHeight="1">
      <c r="A1099" s="242"/>
      <c r="B1099" s="242"/>
      <c r="C1099" s="242"/>
      <c r="D1099" s="242"/>
      <c r="E1099" s="242"/>
      <c r="F1099" s="242"/>
      <c r="G1099" s="447"/>
      <c r="H1099" s="242"/>
      <c r="I1099" s="447"/>
      <c r="J1099" s="242"/>
      <c r="K1099" s="242"/>
      <c r="L1099" s="242"/>
      <c r="M1099" s="242"/>
      <c r="N1099" s="242"/>
      <c r="O1099" s="242"/>
      <c r="S1099" s="242"/>
      <c r="T1099" s="242"/>
      <c r="U1099" s="242"/>
      <c r="V1099" s="242"/>
      <c r="W1099" s="242"/>
      <c r="X1099" s="242"/>
      <c r="Y1099" s="242"/>
      <c r="Z1099" s="242"/>
      <c r="AA1099" s="242"/>
      <c r="AB1099" s="242"/>
      <c r="AC1099" s="242"/>
      <c r="AD1099" s="242"/>
      <c r="AE1099" s="242"/>
      <c r="AF1099" s="242"/>
      <c r="AG1099" s="242"/>
    </row>
    <row r="1100" spans="1:33" ht="12" customHeight="1">
      <c r="A1100" s="242"/>
      <c r="B1100" s="242"/>
      <c r="C1100" s="242"/>
      <c r="D1100" s="242"/>
      <c r="E1100" s="242"/>
      <c r="F1100" s="242"/>
      <c r="G1100" s="447"/>
      <c r="H1100" s="242"/>
      <c r="I1100" s="447"/>
      <c r="J1100" s="242"/>
      <c r="K1100" s="242"/>
      <c r="L1100" s="242"/>
      <c r="M1100" s="242"/>
      <c r="N1100" s="242"/>
      <c r="O1100" s="242"/>
      <c r="S1100" s="242"/>
      <c r="T1100" s="242"/>
      <c r="U1100" s="242"/>
      <c r="V1100" s="242"/>
      <c r="W1100" s="242"/>
      <c r="X1100" s="242"/>
      <c r="Y1100" s="242"/>
      <c r="Z1100" s="242"/>
      <c r="AA1100" s="242"/>
      <c r="AB1100" s="242"/>
      <c r="AC1100" s="242"/>
      <c r="AD1100" s="242"/>
      <c r="AE1100" s="242"/>
      <c r="AF1100" s="242"/>
      <c r="AG1100" s="242"/>
    </row>
    <row r="1101" spans="1:33" ht="12" customHeight="1">
      <c r="A1101" s="242"/>
      <c r="B1101" s="242"/>
      <c r="C1101" s="242"/>
      <c r="D1101" s="242"/>
      <c r="E1101" s="242"/>
      <c r="F1101" s="242"/>
      <c r="G1101" s="447"/>
      <c r="H1101" s="242"/>
      <c r="I1101" s="447"/>
      <c r="J1101" s="242"/>
      <c r="K1101" s="242"/>
      <c r="L1101" s="242"/>
      <c r="M1101" s="242"/>
      <c r="N1101" s="242"/>
      <c r="O1101" s="242"/>
      <c r="S1101" s="242"/>
      <c r="T1101" s="242"/>
      <c r="U1101" s="242"/>
      <c r="V1101" s="242"/>
      <c r="W1101" s="242"/>
      <c r="X1101" s="242"/>
      <c r="Y1101" s="242"/>
      <c r="Z1101" s="242"/>
      <c r="AA1101" s="242"/>
      <c r="AB1101" s="242"/>
      <c r="AC1101" s="242"/>
      <c r="AD1101" s="242"/>
      <c r="AE1101" s="242"/>
      <c r="AF1101" s="242"/>
      <c r="AG1101" s="242"/>
    </row>
    <row r="1102" spans="1:33" ht="12" customHeight="1">
      <c r="A1102" s="242"/>
      <c r="B1102" s="242"/>
      <c r="C1102" s="242"/>
      <c r="D1102" s="242"/>
      <c r="E1102" s="242"/>
      <c r="F1102" s="242"/>
      <c r="G1102" s="447"/>
      <c r="H1102" s="242"/>
      <c r="I1102" s="447"/>
      <c r="J1102" s="242"/>
      <c r="K1102" s="242"/>
      <c r="L1102" s="242"/>
      <c r="M1102" s="242"/>
      <c r="N1102" s="242"/>
      <c r="O1102" s="242"/>
      <c r="S1102" s="242"/>
      <c r="T1102" s="242"/>
      <c r="U1102" s="242"/>
      <c r="V1102" s="242"/>
      <c r="W1102" s="242"/>
      <c r="X1102" s="242"/>
      <c r="Y1102" s="242"/>
      <c r="Z1102" s="242"/>
      <c r="AA1102" s="242"/>
      <c r="AB1102" s="242"/>
      <c r="AC1102" s="242"/>
      <c r="AD1102" s="242"/>
      <c r="AE1102" s="242"/>
      <c r="AF1102" s="242"/>
      <c r="AG1102" s="242"/>
    </row>
    <row r="1103" spans="1:33" ht="12" customHeight="1">
      <c r="A1103" s="242"/>
      <c r="B1103" s="242"/>
      <c r="C1103" s="242"/>
      <c r="D1103" s="242"/>
      <c r="E1103" s="242"/>
      <c r="F1103" s="242"/>
      <c r="G1103" s="447"/>
      <c r="H1103" s="242"/>
      <c r="I1103" s="447"/>
      <c r="J1103" s="242"/>
      <c r="K1103" s="242"/>
      <c r="L1103" s="242"/>
      <c r="M1103" s="242"/>
      <c r="N1103" s="242"/>
      <c r="O1103" s="242"/>
      <c r="S1103" s="242"/>
      <c r="T1103" s="242"/>
      <c r="U1103" s="242"/>
      <c r="V1103" s="242"/>
      <c r="W1103" s="242"/>
      <c r="X1103" s="242"/>
      <c r="Y1103" s="242"/>
      <c r="Z1103" s="242"/>
      <c r="AA1103" s="242"/>
      <c r="AB1103" s="242"/>
      <c r="AC1103" s="242"/>
      <c r="AD1103" s="242"/>
      <c r="AE1103" s="242"/>
      <c r="AF1103" s="242"/>
      <c r="AG1103" s="242"/>
    </row>
    <row r="1104" spans="1:33" ht="12" customHeight="1">
      <c r="A1104" s="242"/>
      <c r="B1104" s="242"/>
      <c r="C1104" s="242"/>
      <c r="D1104" s="242"/>
      <c r="E1104" s="242"/>
      <c r="F1104" s="242"/>
      <c r="G1104" s="447"/>
      <c r="H1104" s="242"/>
      <c r="I1104" s="447"/>
      <c r="J1104" s="242"/>
      <c r="K1104" s="242"/>
      <c r="L1104" s="242"/>
      <c r="M1104" s="242"/>
      <c r="N1104" s="242"/>
      <c r="O1104" s="242"/>
      <c r="S1104" s="242"/>
      <c r="T1104" s="242"/>
      <c r="U1104" s="242"/>
      <c r="V1104" s="242"/>
      <c r="W1104" s="242"/>
      <c r="X1104" s="242"/>
      <c r="Y1104" s="242"/>
      <c r="Z1104" s="242"/>
      <c r="AA1104" s="242"/>
      <c r="AB1104" s="242"/>
      <c r="AC1104" s="242"/>
      <c r="AD1104" s="242"/>
      <c r="AE1104" s="242"/>
      <c r="AF1104" s="242"/>
      <c r="AG1104" s="242"/>
    </row>
    <row r="1105" spans="1:33" ht="12" customHeight="1">
      <c r="A1105" s="242"/>
      <c r="B1105" s="242"/>
      <c r="C1105" s="242"/>
      <c r="D1105" s="242"/>
      <c r="E1105" s="242"/>
      <c r="F1105" s="242"/>
      <c r="G1105" s="447"/>
      <c r="H1105" s="242"/>
      <c r="I1105" s="447"/>
      <c r="J1105" s="242"/>
      <c r="K1105" s="242"/>
      <c r="L1105" s="242"/>
      <c r="M1105" s="242"/>
      <c r="N1105" s="242"/>
      <c r="O1105" s="242"/>
      <c r="S1105" s="242"/>
      <c r="T1105" s="242"/>
      <c r="U1105" s="242"/>
      <c r="V1105" s="242"/>
      <c r="W1105" s="242"/>
      <c r="X1105" s="242"/>
      <c r="Y1105" s="242"/>
      <c r="Z1105" s="242"/>
      <c r="AA1105" s="242"/>
      <c r="AB1105" s="242"/>
      <c r="AC1105" s="242"/>
      <c r="AD1105" s="242"/>
      <c r="AE1105" s="242"/>
      <c r="AF1105" s="242"/>
      <c r="AG1105" s="242"/>
    </row>
    <row r="1106" spans="1:33" ht="12" customHeight="1">
      <c r="A1106" s="242"/>
      <c r="B1106" s="242"/>
      <c r="C1106" s="242"/>
      <c r="D1106" s="242"/>
      <c r="E1106" s="242"/>
      <c r="F1106" s="242"/>
      <c r="G1106" s="447"/>
      <c r="H1106" s="242"/>
      <c r="I1106" s="447"/>
      <c r="J1106" s="242"/>
      <c r="K1106" s="242"/>
      <c r="L1106" s="242"/>
      <c r="M1106" s="242"/>
      <c r="N1106" s="242"/>
      <c r="O1106" s="242"/>
      <c r="S1106" s="242"/>
      <c r="T1106" s="242"/>
      <c r="U1106" s="242"/>
      <c r="V1106" s="242"/>
      <c r="W1106" s="242"/>
      <c r="X1106" s="242"/>
      <c r="Y1106" s="242"/>
      <c r="Z1106" s="242"/>
      <c r="AA1106" s="242"/>
      <c r="AB1106" s="242"/>
      <c r="AC1106" s="242"/>
      <c r="AD1106" s="242"/>
      <c r="AE1106" s="242"/>
      <c r="AF1106" s="242"/>
      <c r="AG1106" s="242"/>
    </row>
    <row r="1107" spans="1:33" ht="12" customHeight="1">
      <c r="A1107" s="242"/>
      <c r="B1107" s="242"/>
      <c r="C1107" s="242"/>
      <c r="D1107" s="242"/>
      <c r="E1107" s="242"/>
      <c r="F1107" s="242"/>
      <c r="G1107" s="447"/>
      <c r="H1107" s="242"/>
      <c r="I1107" s="447"/>
      <c r="J1107" s="242"/>
      <c r="K1107" s="242"/>
      <c r="L1107" s="242"/>
      <c r="M1107" s="242"/>
      <c r="N1107" s="242"/>
      <c r="O1107" s="242"/>
      <c r="S1107" s="242"/>
      <c r="T1107" s="242"/>
      <c r="U1107" s="242"/>
      <c r="V1107" s="242"/>
      <c r="W1107" s="242"/>
      <c r="X1107" s="242"/>
      <c r="Y1107" s="242"/>
      <c r="Z1107" s="242"/>
      <c r="AA1107" s="242"/>
      <c r="AB1107" s="242"/>
      <c r="AC1107" s="242"/>
      <c r="AD1107" s="242"/>
      <c r="AE1107" s="242"/>
      <c r="AF1107" s="242"/>
      <c r="AG1107" s="242"/>
    </row>
    <row r="1108" spans="1:33" ht="12" customHeight="1">
      <c r="A1108" s="242"/>
      <c r="B1108" s="242"/>
      <c r="C1108" s="242"/>
      <c r="D1108" s="242"/>
      <c r="E1108" s="242"/>
      <c r="F1108" s="242"/>
      <c r="G1108" s="447"/>
      <c r="H1108" s="242"/>
      <c r="I1108" s="447"/>
      <c r="J1108" s="242"/>
      <c r="K1108" s="242"/>
      <c r="L1108" s="242"/>
      <c r="M1108" s="242"/>
      <c r="N1108" s="242"/>
      <c r="O1108" s="242"/>
      <c r="S1108" s="242"/>
      <c r="T1108" s="242"/>
      <c r="U1108" s="242"/>
      <c r="V1108" s="242"/>
      <c r="W1108" s="242"/>
      <c r="X1108" s="242"/>
      <c r="Y1108" s="242"/>
      <c r="Z1108" s="242"/>
      <c r="AA1108" s="242"/>
      <c r="AB1108" s="242"/>
      <c r="AC1108" s="242"/>
      <c r="AD1108" s="242"/>
      <c r="AE1108" s="242"/>
      <c r="AF1108" s="242"/>
      <c r="AG1108" s="242"/>
    </row>
    <row r="1109" spans="1:33" ht="12" customHeight="1">
      <c r="A1109" s="242"/>
      <c r="B1109" s="242"/>
      <c r="C1109" s="242"/>
      <c r="D1109" s="242"/>
      <c r="E1109" s="242"/>
      <c r="F1109" s="242"/>
      <c r="G1109" s="447"/>
      <c r="H1109" s="242"/>
      <c r="I1109" s="447"/>
      <c r="J1109" s="242"/>
      <c r="K1109" s="242"/>
      <c r="L1109" s="242"/>
      <c r="M1109" s="242"/>
      <c r="N1109" s="242"/>
      <c r="O1109" s="242"/>
      <c r="S1109" s="242"/>
      <c r="T1109" s="242"/>
      <c r="U1109" s="242"/>
      <c r="V1109" s="242"/>
      <c r="W1109" s="242"/>
      <c r="X1109" s="242"/>
      <c r="Y1109" s="242"/>
      <c r="Z1109" s="242"/>
      <c r="AA1109" s="242"/>
      <c r="AB1109" s="242"/>
      <c r="AC1109" s="242"/>
      <c r="AD1109" s="242"/>
      <c r="AE1109" s="242"/>
      <c r="AF1109" s="242"/>
      <c r="AG1109" s="242"/>
    </row>
    <row r="1110" spans="1:33" ht="12" customHeight="1">
      <c r="A1110" s="242"/>
      <c r="B1110" s="242"/>
      <c r="C1110" s="242"/>
      <c r="D1110" s="242"/>
      <c r="E1110" s="242"/>
      <c r="F1110" s="242"/>
      <c r="G1110" s="447"/>
      <c r="H1110" s="242"/>
      <c r="I1110" s="447"/>
      <c r="J1110" s="242"/>
      <c r="K1110" s="242"/>
      <c r="L1110" s="242"/>
      <c r="M1110" s="242"/>
      <c r="N1110" s="242"/>
      <c r="O1110" s="242"/>
      <c r="S1110" s="242"/>
      <c r="T1110" s="242"/>
      <c r="U1110" s="242"/>
      <c r="V1110" s="242"/>
      <c r="W1110" s="242"/>
      <c r="X1110" s="242"/>
      <c r="Y1110" s="242"/>
      <c r="Z1110" s="242"/>
      <c r="AA1110" s="242"/>
      <c r="AB1110" s="242"/>
      <c r="AC1110" s="242"/>
      <c r="AD1110" s="242"/>
      <c r="AE1110" s="242"/>
      <c r="AF1110" s="242"/>
      <c r="AG1110" s="242"/>
    </row>
    <row r="1111" spans="1:33" ht="12" customHeight="1">
      <c r="A1111" s="242"/>
      <c r="B1111" s="242"/>
      <c r="C1111" s="242"/>
      <c r="D1111" s="242"/>
      <c r="E1111" s="242"/>
      <c r="F1111" s="242"/>
      <c r="G1111" s="447"/>
      <c r="H1111" s="242"/>
      <c r="I1111" s="447"/>
      <c r="J1111" s="242"/>
      <c r="K1111" s="242"/>
      <c r="L1111" s="242"/>
      <c r="M1111" s="242"/>
      <c r="N1111" s="242"/>
      <c r="O1111" s="242"/>
      <c r="S1111" s="242"/>
      <c r="T1111" s="242"/>
      <c r="U1111" s="242"/>
      <c r="V1111" s="242"/>
      <c r="W1111" s="242"/>
      <c r="X1111" s="242"/>
      <c r="Y1111" s="242"/>
      <c r="Z1111" s="242"/>
      <c r="AA1111" s="242"/>
      <c r="AB1111" s="242"/>
      <c r="AC1111" s="242"/>
      <c r="AD1111" s="242"/>
      <c r="AE1111" s="242"/>
      <c r="AF1111" s="242"/>
      <c r="AG1111" s="242"/>
    </row>
    <row r="1112" spans="1:33" ht="12" customHeight="1">
      <c r="A1112" s="242"/>
      <c r="B1112" s="242"/>
      <c r="C1112" s="242"/>
      <c r="D1112" s="242"/>
      <c r="E1112" s="242"/>
      <c r="F1112" s="242"/>
      <c r="G1112" s="447"/>
      <c r="H1112" s="242"/>
      <c r="I1112" s="447"/>
      <c r="J1112" s="242"/>
      <c r="K1112" s="242"/>
      <c r="L1112" s="242"/>
      <c r="M1112" s="242"/>
      <c r="N1112" s="242"/>
      <c r="O1112" s="242"/>
      <c r="S1112" s="242"/>
      <c r="T1112" s="242"/>
      <c r="U1112" s="242"/>
      <c r="V1112" s="242"/>
      <c r="W1112" s="242"/>
      <c r="X1112" s="242"/>
      <c r="Y1112" s="242"/>
      <c r="Z1112" s="242"/>
      <c r="AA1112" s="242"/>
      <c r="AB1112" s="242"/>
      <c r="AC1112" s="242"/>
      <c r="AD1112" s="242"/>
      <c r="AE1112" s="242"/>
      <c r="AF1112" s="242"/>
      <c r="AG1112" s="242"/>
    </row>
    <row r="1113" spans="1:33" ht="12" customHeight="1">
      <c r="A1113" s="242"/>
      <c r="B1113" s="242"/>
      <c r="C1113" s="242"/>
      <c r="D1113" s="242"/>
      <c r="E1113" s="242"/>
      <c r="F1113" s="242"/>
      <c r="G1113" s="447"/>
      <c r="H1113" s="242"/>
      <c r="I1113" s="447"/>
      <c r="J1113" s="242"/>
      <c r="K1113" s="242"/>
      <c r="L1113" s="242"/>
      <c r="M1113" s="242"/>
      <c r="N1113" s="242"/>
      <c r="O1113" s="242"/>
      <c r="S1113" s="242"/>
      <c r="T1113" s="242"/>
      <c r="U1113" s="242"/>
      <c r="V1113" s="242"/>
      <c r="W1113" s="242"/>
      <c r="X1113" s="242"/>
      <c r="Y1113" s="242"/>
      <c r="Z1113" s="242"/>
      <c r="AA1113" s="242"/>
      <c r="AB1113" s="242"/>
      <c r="AC1113" s="242"/>
      <c r="AD1113" s="242"/>
      <c r="AE1113" s="242"/>
      <c r="AF1113" s="242"/>
      <c r="AG1113" s="242"/>
    </row>
    <row r="1114" spans="1:33" ht="12" customHeight="1">
      <c r="A1114" s="242"/>
      <c r="B1114" s="242"/>
      <c r="C1114" s="242"/>
      <c r="D1114" s="242"/>
      <c r="E1114" s="242"/>
      <c r="F1114" s="242"/>
      <c r="G1114" s="447"/>
      <c r="H1114" s="242"/>
      <c r="I1114" s="447"/>
      <c r="J1114" s="242"/>
      <c r="K1114" s="242"/>
      <c r="L1114" s="242"/>
      <c r="M1114" s="242"/>
      <c r="N1114" s="242"/>
      <c r="O1114" s="242"/>
      <c r="S1114" s="242"/>
      <c r="T1114" s="242"/>
      <c r="U1114" s="242"/>
      <c r="V1114" s="242"/>
      <c r="W1114" s="242"/>
      <c r="X1114" s="242"/>
      <c r="Y1114" s="242"/>
      <c r="Z1114" s="242"/>
      <c r="AA1114" s="242"/>
      <c r="AB1114" s="242"/>
      <c r="AC1114" s="242"/>
      <c r="AD1114" s="242"/>
      <c r="AE1114" s="242"/>
      <c r="AF1114" s="242"/>
      <c r="AG1114" s="242"/>
    </row>
    <row r="1115" spans="1:33" ht="12" customHeight="1">
      <c r="A1115" s="242"/>
      <c r="B1115" s="242"/>
      <c r="C1115" s="242"/>
      <c r="D1115" s="242"/>
      <c r="E1115" s="242"/>
      <c r="F1115" s="242"/>
      <c r="G1115" s="447"/>
      <c r="H1115" s="242"/>
      <c r="I1115" s="447"/>
      <c r="J1115" s="242"/>
      <c r="K1115" s="242"/>
      <c r="L1115" s="242"/>
      <c r="M1115" s="242"/>
      <c r="N1115" s="242"/>
      <c r="O1115" s="242"/>
      <c r="S1115" s="242"/>
      <c r="T1115" s="242"/>
      <c r="U1115" s="242"/>
      <c r="V1115" s="242"/>
      <c r="W1115" s="242"/>
      <c r="X1115" s="242"/>
      <c r="Y1115" s="242"/>
      <c r="Z1115" s="242"/>
      <c r="AA1115" s="242"/>
      <c r="AB1115" s="242"/>
      <c r="AC1115" s="242"/>
      <c r="AD1115" s="242"/>
      <c r="AE1115" s="242"/>
      <c r="AF1115" s="242"/>
      <c r="AG1115" s="242"/>
    </row>
    <row r="1116" spans="1:33" ht="12" customHeight="1">
      <c r="A1116" s="242"/>
      <c r="B1116" s="242"/>
      <c r="C1116" s="242"/>
      <c r="D1116" s="242"/>
      <c r="E1116" s="242"/>
      <c r="F1116" s="242"/>
      <c r="G1116" s="447"/>
      <c r="H1116" s="242"/>
      <c r="I1116" s="447"/>
      <c r="J1116" s="242"/>
      <c r="K1116" s="242"/>
      <c r="L1116" s="242"/>
      <c r="M1116" s="242"/>
      <c r="N1116" s="242"/>
      <c r="O1116" s="242"/>
      <c r="S1116" s="242"/>
      <c r="T1116" s="242"/>
      <c r="U1116" s="242"/>
      <c r="V1116" s="242"/>
      <c r="W1116" s="242"/>
      <c r="X1116" s="242"/>
      <c r="Y1116" s="242"/>
      <c r="Z1116" s="242"/>
      <c r="AA1116" s="242"/>
      <c r="AB1116" s="242"/>
      <c r="AC1116" s="242"/>
      <c r="AD1116" s="242"/>
      <c r="AE1116" s="242"/>
      <c r="AF1116" s="242"/>
      <c r="AG1116" s="242"/>
    </row>
    <row r="1117" spans="1:33" ht="12" customHeight="1">
      <c r="A1117" s="242"/>
      <c r="B1117" s="242"/>
      <c r="C1117" s="242"/>
      <c r="D1117" s="242"/>
      <c r="E1117" s="242"/>
      <c r="F1117" s="242"/>
      <c r="G1117" s="447"/>
      <c r="H1117" s="242"/>
      <c r="I1117" s="447"/>
      <c r="J1117" s="242"/>
      <c r="K1117" s="242"/>
      <c r="L1117" s="242"/>
      <c r="M1117" s="242"/>
      <c r="N1117" s="242"/>
      <c r="O1117" s="242"/>
      <c r="S1117" s="242"/>
      <c r="T1117" s="242"/>
      <c r="U1117" s="242"/>
      <c r="V1117" s="242"/>
      <c r="W1117" s="242"/>
      <c r="X1117" s="242"/>
      <c r="Y1117" s="242"/>
      <c r="Z1117" s="242"/>
      <c r="AA1117" s="242"/>
      <c r="AB1117" s="242"/>
      <c r="AC1117" s="242"/>
      <c r="AD1117" s="242"/>
      <c r="AE1117" s="242"/>
      <c r="AF1117" s="242"/>
      <c r="AG1117" s="242"/>
    </row>
    <row r="1118" spans="1:33" ht="12" customHeight="1">
      <c r="A1118" s="242"/>
      <c r="B1118" s="242"/>
      <c r="C1118" s="242"/>
      <c r="D1118" s="242"/>
      <c r="E1118" s="242"/>
      <c r="F1118" s="242"/>
      <c r="G1118" s="447"/>
      <c r="H1118" s="242"/>
      <c r="I1118" s="447"/>
      <c r="J1118" s="242"/>
      <c r="K1118" s="242"/>
      <c r="L1118" s="242"/>
      <c r="M1118" s="242"/>
      <c r="N1118" s="242"/>
      <c r="O1118" s="242"/>
      <c r="S1118" s="242"/>
      <c r="T1118" s="242"/>
      <c r="U1118" s="242"/>
      <c r="V1118" s="242"/>
      <c r="W1118" s="242"/>
      <c r="X1118" s="242"/>
      <c r="Y1118" s="242"/>
      <c r="Z1118" s="242"/>
      <c r="AA1118" s="242"/>
      <c r="AB1118" s="242"/>
      <c r="AC1118" s="242"/>
      <c r="AD1118" s="242"/>
      <c r="AE1118" s="242"/>
      <c r="AF1118" s="242"/>
      <c r="AG1118" s="242"/>
    </row>
    <row r="1119" spans="1:33" ht="12" customHeight="1">
      <c r="A1119" s="242"/>
      <c r="B1119" s="242"/>
      <c r="C1119" s="242"/>
      <c r="D1119" s="242"/>
      <c r="E1119" s="242"/>
      <c r="F1119" s="242"/>
      <c r="G1119" s="447"/>
      <c r="H1119" s="242"/>
      <c r="I1119" s="447"/>
      <c r="J1119" s="242"/>
      <c r="K1119" s="242"/>
      <c r="L1119" s="242"/>
      <c r="M1119" s="242"/>
      <c r="N1119" s="242"/>
      <c r="O1119" s="242"/>
      <c r="S1119" s="242"/>
      <c r="T1119" s="242"/>
      <c r="U1119" s="242"/>
      <c r="V1119" s="242"/>
      <c r="W1119" s="242"/>
      <c r="X1119" s="242"/>
      <c r="Y1119" s="242"/>
      <c r="Z1119" s="242"/>
      <c r="AA1119" s="242"/>
      <c r="AB1119" s="242"/>
      <c r="AC1119" s="242"/>
      <c r="AD1119" s="242"/>
      <c r="AE1119" s="242"/>
      <c r="AF1119" s="242"/>
      <c r="AG1119" s="242"/>
    </row>
    <row r="1120" spans="1:33" ht="12" customHeight="1">
      <c r="A1120" s="242"/>
      <c r="B1120" s="242"/>
      <c r="C1120" s="242"/>
      <c r="D1120" s="242"/>
      <c r="E1120" s="242"/>
      <c r="F1120" s="242"/>
      <c r="G1120" s="447"/>
      <c r="H1120" s="242"/>
      <c r="I1120" s="447"/>
      <c r="J1120" s="242"/>
      <c r="K1120" s="242"/>
      <c r="L1120" s="242"/>
      <c r="M1120" s="242"/>
      <c r="N1120" s="242"/>
      <c r="O1120" s="242"/>
      <c r="S1120" s="242"/>
      <c r="T1120" s="242"/>
      <c r="U1120" s="242"/>
      <c r="V1120" s="242"/>
      <c r="W1120" s="242"/>
      <c r="X1120" s="242"/>
      <c r="Y1120" s="242"/>
      <c r="Z1120" s="242"/>
      <c r="AA1120" s="242"/>
      <c r="AB1120" s="242"/>
      <c r="AC1120" s="242"/>
      <c r="AD1120" s="242"/>
      <c r="AE1120" s="242"/>
      <c r="AF1120" s="242"/>
      <c r="AG1120" s="242"/>
    </row>
    <row r="1121" spans="1:33" ht="12" customHeight="1">
      <c r="A1121" s="242"/>
      <c r="B1121" s="242"/>
      <c r="C1121" s="242"/>
      <c r="D1121" s="242"/>
      <c r="E1121" s="242"/>
      <c r="F1121" s="242"/>
      <c r="G1121" s="447"/>
      <c r="H1121" s="242"/>
      <c r="I1121" s="447"/>
      <c r="J1121" s="242"/>
      <c r="K1121" s="242"/>
      <c r="L1121" s="242"/>
      <c r="M1121" s="242"/>
      <c r="N1121" s="242"/>
      <c r="O1121" s="242"/>
      <c r="S1121" s="242"/>
      <c r="T1121" s="242"/>
      <c r="U1121" s="242"/>
      <c r="V1121" s="242"/>
      <c r="W1121" s="242"/>
      <c r="X1121" s="242"/>
      <c r="Y1121" s="242"/>
      <c r="Z1121" s="242"/>
      <c r="AA1121" s="242"/>
      <c r="AB1121" s="242"/>
      <c r="AC1121" s="242"/>
      <c r="AD1121" s="242"/>
      <c r="AE1121" s="242"/>
      <c r="AF1121" s="242"/>
      <c r="AG1121" s="242"/>
    </row>
    <row r="1122" spans="1:33" ht="12" customHeight="1">
      <c r="A1122" s="242"/>
      <c r="B1122" s="242"/>
      <c r="C1122" s="242"/>
      <c r="D1122" s="242"/>
      <c r="E1122" s="242"/>
      <c r="F1122" s="242"/>
      <c r="G1122" s="447"/>
      <c r="H1122" s="242"/>
      <c r="I1122" s="447"/>
      <c r="J1122" s="242"/>
      <c r="K1122" s="242"/>
      <c r="L1122" s="242"/>
      <c r="M1122" s="242"/>
      <c r="N1122" s="242"/>
      <c r="O1122" s="242"/>
      <c r="S1122" s="242"/>
      <c r="T1122" s="242"/>
      <c r="U1122" s="242"/>
      <c r="V1122" s="242"/>
      <c r="W1122" s="242"/>
      <c r="X1122" s="242"/>
      <c r="Y1122" s="242"/>
      <c r="Z1122" s="242"/>
      <c r="AA1122" s="242"/>
      <c r="AB1122" s="242"/>
      <c r="AC1122" s="242"/>
      <c r="AD1122" s="242"/>
      <c r="AE1122" s="242"/>
      <c r="AF1122" s="242"/>
      <c r="AG1122" s="242"/>
    </row>
    <row r="1123" spans="1:33" ht="12" customHeight="1">
      <c r="A1123" s="242"/>
      <c r="B1123" s="242"/>
      <c r="C1123" s="242"/>
      <c r="D1123" s="242"/>
      <c r="E1123" s="242"/>
      <c r="F1123" s="242"/>
      <c r="G1123" s="447"/>
      <c r="H1123" s="242"/>
      <c r="I1123" s="447"/>
      <c r="J1123" s="242"/>
      <c r="K1123" s="242"/>
      <c r="L1123" s="242"/>
      <c r="M1123" s="242"/>
      <c r="N1123" s="242"/>
      <c r="O1123" s="242"/>
      <c r="S1123" s="242"/>
      <c r="T1123" s="242"/>
      <c r="U1123" s="242"/>
      <c r="V1123" s="242"/>
      <c r="W1123" s="242"/>
      <c r="X1123" s="242"/>
      <c r="Y1123" s="242"/>
      <c r="Z1123" s="242"/>
      <c r="AA1123" s="242"/>
      <c r="AB1123" s="242"/>
      <c r="AC1123" s="242"/>
      <c r="AD1123" s="242"/>
      <c r="AE1123" s="242"/>
      <c r="AF1123" s="242"/>
      <c r="AG1123" s="242"/>
    </row>
    <row r="1124" spans="1:33" ht="12" customHeight="1">
      <c r="A1124" s="242"/>
      <c r="B1124" s="242"/>
      <c r="C1124" s="242"/>
      <c r="D1124" s="242"/>
      <c r="E1124" s="242"/>
      <c r="F1124" s="242"/>
      <c r="G1124" s="447"/>
      <c r="H1124" s="242"/>
      <c r="I1124" s="447"/>
      <c r="J1124" s="242"/>
      <c r="K1124" s="242"/>
      <c r="L1124" s="242"/>
      <c r="M1124" s="242"/>
      <c r="N1124" s="242"/>
      <c r="O1124" s="242"/>
      <c r="S1124" s="242"/>
      <c r="T1124" s="242"/>
      <c r="U1124" s="242"/>
      <c r="V1124" s="242"/>
      <c r="W1124" s="242"/>
      <c r="X1124" s="242"/>
      <c r="Y1124" s="242"/>
      <c r="Z1124" s="242"/>
      <c r="AA1124" s="242"/>
      <c r="AB1124" s="242"/>
      <c r="AC1124" s="242"/>
      <c r="AD1124" s="242"/>
      <c r="AE1124" s="242"/>
      <c r="AF1124" s="242"/>
      <c r="AG1124" s="242"/>
    </row>
    <row r="1125" spans="1:33" ht="12" customHeight="1">
      <c r="A1125" s="242"/>
      <c r="B1125" s="242"/>
      <c r="C1125" s="242"/>
      <c r="D1125" s="242"/>
      <c r="E1125" s="242"/>
      <c r="F1125" s="242"/>
      <c r="G1125" s="447"/>
      <c r="H1125" s="242"/>
      <c r="I1125" s="447"/>
      <c r="J1125" s="242"/>
      <c r="K1125" s="242"/>
      <c r="L1125" s="242"/>
      <c r="M1125" s="242"/>
      <c r="N1125" s="242"/>
      <c r="O1125" s="242"/>
      <c r="S1125" s="242"/>
      <c r="T1125" s="242"/>
      <c r="U1125" s="242"/>
      <c r="V1125" s="242"/>
      <c r="W1125" s="242"/>
      <c r="X1125" s="242"/>
      <c r="Y1125" s="242"/>
      <c r="Z1125" s="242"/>
      <c r="AA1125" s="242"/>
      <c r="AB1125" s="242"/>
      <c r="AC1125" s="242"/>
      <c r="AD1125" s="242"/>
      <c r="AE1125" s="242"/>
      <c r="AF1125" s="242"/>
      <c r="AG1125" s="242"/>
    </row>
    <row r="1126" spans="1:33" ht="12" customHeight="1">
      <c r="A1126" s="242"/>
      <c r="B1126" s="242"/>
      <c r="C1126" s="242"/>
      <c r="D1126" s="242"/>
      <c r="E1126" s="242"/>
      <c r="F1126" s="242"/>
      <c r="G1126" s="447"/>
      <c r="H1126" s="242"/>
      <c r="I1126" s="447"/>
      <c r="J1126" s="242"/>
      <c r="K1126" s="242"/>
      <c r="L1126" s="242"/>
      <c r="M1126" s="242"/>
      <c r="N1126" s="242"/>
      <c r="O1126" s="242"/>
      <c r="S1126" s="242"/>
      <c r="T1126" s="242"/>
      <c r="U1126" s="242"/>
      <c r="V1126" s="242"/>
      <c r="W1126" s="242"/>
      <c r="X1126" s="242"/>
      <c r="Y1126" s="242"/>
      <c r="Z1126" s="242"/>
      <c r="AA1126" s="242"/>
      <c r="AB1126" s="242"/>
      <c r="AC1126" s="242"/>
      <c r="AD1126" s="242"/>
      <c r="AE1126" s="242"/>
      <c r="AF1126" s="242"/>
      <c r="AG1126" s="242"/>
    </row>
    <row r="1127" spans="1:33" ht="12" customHeight="1">
      <c r="A1127" s="242"/>
      <c r="B1127" s="242"/>
      <c r="C1127" s="242"/>
      <c r="D1127" s="242"/>
      <c r="E1127" s="242"/>
      <c r="F1127" s="242"/>
      <c r="G1127" s="447"/>
      <c r="H1127" s="242"/>
      <c r="I1127" s="447"/>
      <c r="J1127" s="242"/>
      <c r="K1127" s="242"/>
      <c r="L1127" s="242"/>
      <c r="M1127" s="242"/>
      <c r="N1127" s="242"/>
      <c r="O1127" s="242"/>
      <c r="S1127" s="242"/>
      <c r="T1127" s="242"/>
      <c r="U1127" s="242"/>
      <c r="V1127" s="242"/>
      <c r="W1127" s="242"/>
      <c r="X1127" s="242"/>
      <c r="Y1127" s="242"/>
      <c r="Z1127" s="242"/>
      <c r="AA1127" s="242"/>
      <c r="AB1127" s="242"/>
      <c r="AC1127" s="242"/>
      <c r="AD1127" s="242"/>
      <c r="AE1127" s="242"/>
      <c r="AF1127" s="242"/>
      <c r="AG1127" s="242"/>
    </row>
    <row r="1128" spans="1:33" ht="12" customHeight="1">
      <c r="A1128" s="242"/>
      <c r="B1128" s="242"/>
      <c r="C1128" s="242"/>
      <c r="D1128" s="242"/>
      <c r="E1128" s="242"/>
      <c r="F1128" s="242"/>
      <c r="G1128" s="447"/>
      <c r="H1128" s="242"/>
      <c r="I1128" s="447"/>
      <c r="J1128" s="242"/>
      <c r="K1128" s="242"/>
      <c r="L1128" s="242"/>
      <c r="M1128" s="242"/>
      <c r="N1128" s="242"/>
      <c r="O1128" s="242"/>
      <c r="S1128" s="242"/>
      <c r="T1128" s="242"/>
      <c r="U1128" s="242"/>
      <c r="V1128" s="242"/>
      <c r="W1128" s="242"/>
      <c r="X1128" s="242"/>
      <c r="Y1128" s="242"/>
      <c r="Z1128" s="242"/>
      <c r="AA1128" s="242"/>
      <c r="AB1128" s="242"/>
      <c r="AC1128" s="242"/>
      <c r="AD1128" s="242"/>
      <c r="AE1128" s="242"/>
      <c r="AF1128" s="242"/>
      <c r="AG1128" s="242"/>
    </row>
    <row r="1129" spans="1:33" ht="12" customHeight="1">
      <c r="A1129" s="242"/>
      <c r="B1129" s="242"/>
      <c r="C1129" s="242"/>
      <c r="D1129" s="242"/>
      <c r="E1129" s="242"/>
      <c r="F1129" s="242"/>
      <c r="G1129" s="447"/>
      <c r="H1129" s="242"/>
      <c r="I1129" s="447"/>
      <c r="J1129" s="242"/>
      <c r="K1129" s="242"/>
      <c r="L1129" s="242"/>
      <c r="M1129" s="242"/>
      <c r="N1129" s="242"/>
      <c r="O1129" s="242"/>
      <c r="S1129" s="242"/>
      <c r="T1129" s="242"/>
      <c r="U1129" s="242"/>
      <c r="V1129" s="242"/>
      <c r="W1129" s="242"/>
      <c r="X1129" s="242"/>
      <c r="Y1129" s="242"/>
      <c r="Z1129" s="242"/>
      <c r="AA1129" s="242"/>
      <c r="AB1129" s="242"/>
      <c r="AC1129" s="242"/>
      <c r="AD1129" s="242"/>
      <c r="AE1129" s="242"/>
      <c r="AF1129" s="242"/>
      <c r="AG1129" s="242"/>
    </row>
    <row r="1130" spans="1:33" ht="12" customHeight="1">
      <c r="A1130" s="242"/>
      <c r="B1130" s="242"/>
      <c r="C1130" s="242"/>
      <c r="D1130" s="242"/>
      <c r="E1130" s="242"/>
      <c r="F1130" s="242"/>
      <c r="G1130" s="447"/>
      <c r="H1130" s="242"/>
      <c r="I1130" s="447"/>
      <c r="J1130" s="242"/>
      <c r="K1130" s="242"/>
      <c r="L1130" s="242"/>
      <c r="M1130" s="242"/>
      <c r="N1130" s="242"/>
      <c r="O1130" s="242"/>
      <c r="S1130" s="242"/>
      <c r="T1130" s="242"/>
      <c r="U1130" s="242"/>
      <c r="V1130" s="242"/>
      <c r="W1130" s="242"/>
      <c r="X1130" s="242"/>
      <c r="Y1130" s="242"/>
      <c r="Z1130" s="242"/>
      <c r="AA1130" s="242"/>
      <c r="AB1130" s="242"/>
      <c r="AC1130" s="242"/>
      <c r="AD1130" s="242"/>
      <c r="AE1130" s="242"/>
      <c r="AF1130" s="242"/>
      <c r="AG1130" s="242"/>
    </row>
    <row r="1131" spans="1:33" ht="12" customHeight="1">
      <c r="A1131" s="242"/>
      <c r="B1131" s="242"/>
      <c r="C1131" s="242"/>
      <c r="D1131" s="242"/>
      <c r="E1131" s="242"/>
      <c r="F1131" s="242"/>
      <c r="G1131" s="447"/>
      <c r="H1131" s="242"/>
      <c r="I1131" s="447"/>
      <c r="J1131" s="242"/>
      <c r="K1131" s="242"/>
      <c r="L1131" s="242"/>
      <c r="M1131" s="242"/>
      <c r="N1131" s="242"/>
      <c r="O1131" s="242"/>
      <c r="S1131" s="242"/>
      <c r="T1131" s="242"/>
      <c r="U1131" s="242"/>
      <c r="V1131" s="242"/>
      <c r="W1131" s="242"/>
      <c r="X1131" s="242"/>
      <c r="Y1131" s="242"/>
      <c r="Z1131" s="242"/>
      <c r="AA1131" s="242"/>
      <c r="AB1131" s="242"/>
      <c r="AC1131" s="242"/>
      <c r="AD1131" s="242"/>
      <c r="AE1131" s="242"/>
      <c r="AF1131" s="242"/>
      <c r="AG1131" s="242"/>
    </row>
    <row r="1132" spans="1:33" ht="12" customHeight="1">
      <c r="A1132" s="242"/>
      <c r="B1132" s="242"/>
      <c r="C1132" s="242"/>
      <c r="D1132" s="242"/>
      <c r="E1132" s="242"/>
      <c r="F1132" s="242"/>
      <c r="G1132" s="447"/>
      <c r="H1132" s="242"/>
      <c r="I1132" s="447"/>
      <c r="J1132" s="242"/>
      <c r="K1132" s="242"/>
      <c r="L1132" s="242"/>
      <c r="M1132" s="242"/>
      <c r="N1132" s="242"/>
      <c r="O1132" s="242"/>
      <c r="S1132" s="242"/>
      <c r="T1132" s="242"/>
      <c r="U1132" s="242"/>
      <c r="V1132" s="242"/>
      <c r="W1132" s="242"/>
      <c r="X1132" s="242"/>
      <c r="Y1132" s="242"/>
      <c r="Z1132" s="242"/>
      <c r="AA1132" s="242"/>
      <c r="AB1132" s="242"/>
      <c r="AC1132" s="242"/>
      <c r="AD1132" s="242"/>
      <c r="AE1132" s="242"/>
      <c r="AF1132" s="242"/>
      <c r="AG1132" s="242"/>
    </row>
    <row r="1133" spans="1:33" ht="12" customHeight="1">
      <c r="A1133" s="242"/>
      <c r="B1133" s="242"/>
      <c r="C1133" s="242"/>
      <c r="D1133" s="242"/>
      <c r="E1133" s="242"/>
      <c r="F1133" s="242"/>
      <c r="G1133" s="447"/>
      <c r="H1133" s="242"/>
      <c r="I1133" s="447"/>
      <c r="J1133" s="242"/>
      <c r="K1133" s="242"/>
      <c r="L1133" s="242"/>
      <c r="M1133" s="242"/>
      <c r="N1133" s="242"/>
      <c r="O1133" s="242"/>
      <c r="S1133" s="242"/>
      <c r="T1133" s="242"/>
      <c r="U1133" s="242"/>
      <c r="V1133" s="242"/>
      <c r="W1133" s="242"/>
      <c r="X1133" s="242"/>
      <c r="Y1133" s="242"/>
      <c r="Z1133" s="242"/>
      <c r="AA1133" s="242"/>
      <c r="AB1133" s="242"/>
      <c r="AC1133" s="242"/>
      <c r="AD1133" s="242"/>
      <c r="AE1133" s="242"/>
      <c r="AF1133" s="242"/>
      <c r="AG1133" s="242"/>
    </row>
    <row r="1134" spans="1:33" ht="12" customHeight="1">
      <c r="A1134" s="242"/>
      <c r="B1134" s="242"/>
      <c r="C1134" s="242"/>
      <c r="D1134" s="242"/>
      <c r="E1134" s="242"/>
      <c r="F1134" s="242"/>
      <c r="G1134" s="447"/>
      <c r="H1134" s="242"/>
      <c r="I1134" s="447"/>
      <c r="J1134" s="242"/>
      <c r="K1134" s="242"/>
      <c r="L1134" s="242"/>
      <c r="M1134" s="242"/>
      <c r="N1134" s="242"/>
      <c r="O1134" s="242"/>
      <c r="S1134" s="242"/>
      <c r="T1134" s="242"/>
      <c r="U1134" s="242"/>
      <c r="V1134" s="242"/>
      <c r="W1134" s="242"/>
      <c r="X1134" s="242"/>
      <c r="Y1134" s="242"/>
      <c r="Z1134" s="242"/>
      <c r="AA1134" s="242"/>
      <c r="AB1134" s="242"/>
      <c r="AC1134" s="242"/>
      <c r="AD1134" s="242"/>
      <c r="AE1134" s="242"/>
      <c r="AF1134" s="242"/>
      <c r="AG1134" s="242"/>
    </row>
    <row r="1135" spans="1:33" ht="12" customHeight="1">
      <c r="A1135" s="242"/>
      <c r="B1135" s="242"/>
      <c r="C1135" s="242"/>
      <c r="D1135" s="242"/>
      <c r="E1135" s="242"/>
      <c r="F1135" s="242"/>
      <c r="G1135" s="447"/>
      <c r="H1135" s="242"/>
      <c r="I1135" s="447"/>
      <c r="J1135" s="242"/>
      <c r="K1135" s="242"/>
      <c r="L1135" s="242"/>
      <c r="M1135" s="242"/>
      <c r="N1135" s="242"/>
      <c r="O1135" s="242"/>
      <c r="S1135" s="242"/>
      <c r="T1135" s="242"/>
      <c r="U1135" s="242"/>
      <c r="V1135" s="242"/>
      <c r="W1135" s="242"/>
      <c r="X1135" s="242"/>
      <c r="Y1135" s="242"/>
      <c r="Z1135" s="242"/>
      <c r="AA1135" s="242"/>
      <c r="AB1135" s="242"/>
      <c r="AC1135" s="242"/>
      <c r="AD1135" s="242"/>
      <c r="AE1135" s="242"/>
      <c r="AF1135" s="242"/>
      <c r="AG1135" s="242"/>
    </row>
    <row r="1136" spans="1:33" ht="12" customHeight="1">
      <c r="A1136" s="242"/>
      <c r="B1136" s="242"/>
      <c r="C1136" s="242"/>
      <c r="D1136" s="242"/>
      <c r="E1136" s="242"/>
      <c r="F1136" s="242"/>
      <c r="G1136" s="447"/>
      <c r="H1136" s="242"/>
      <c r="I1136" s="447"/>
      <c r="J1136" s="242"/>
      <c r="K1136" s="242"/>
      <c r="L1136" s="242"/>
      <c r="M1136" s="242"/>
      <c r="N1136" s="242"/>
      <c r="O1136" s="242"/>
      <c r="S1136" s="242"/>
      <c r="T1136" s="242"/>
      <c r="U1136" s="242"/>
      <c r="V1136" s="242"/>
      <c r="W1136" s="242"/>
      <c r="X1136" s="242"/>
      <c r="Y1136" s="242"/>
      <c r="Z1136" s="242"/>
      <c r="AA1136" s="242"/>
      <c r="AB1136" s="242"/>
      <c r="AC1136" s="242"/>
      <c r="AD1136" s="242"/>
      <c r="AE1136" s="242"/>
      <c r="AF1136" s="242"/>
      <c r="AG1136" s="242"/>
    </row>
    <row r="1137" spans="1:33" ht="12" customHeight="1">
      <c r="A1137" s="242"/>
      <c r="B1137" s="242"/>
      <c r="C1137" s="242"/>
      <c r="D1137" s="242"/>
      <c r="E1137" s="242"/>
      <c r="F1137" s="242"/>
      <c r="G1137" s="447"/>
      <c r="H1137" s="242"/>
      <c r="I1137" s="447"/>
      <c r="J1137" s="242"/>
      <c r="K1137" s="242"/>
      <c r="L1137" s="242"/>
      <c r="M1137" s="242"/>
      <c r="N1137" s="242"/>
      <c r="O1137" s="242"/>
      <c r="S1137" s="242"/>
      <c r="T1137" s="242"/>
      <c r="U1137" s="242"/>
      <c r="V1137" s="242"/>
      <c r="W1137" s="242"/>
      <c r="X1137" s="242"/>
      <c r="Y1137" s="242"/>
      <c r="Z1137" s="242"/>
      <c r="AA1137" s="242"/>
      <c r="AB1137" s="242"/>
      <c r="AC1137" s="242"/>
      <c r="AD1137" s="242"/>
      <c r="AE1137" s="242"/>
      <c r="AF1137" s="242"/>
      <c r="AG1137" s="242"/>
    </row>
    <row r="1138" spans="1:33" ht="12" customHeight="1">
      <c r="A1138" s="242"/>
      <c r="B1138" s="242"/>
      <c r="C1138" s="242"/>
      <c r="D1138" s="242"/>
      <c r="E1138" s="242"/>
      <c r="F1138" s="242"/>
      <c r="G1138" s="447"/>
      <c r="H1138" s="242"/>
      <c r="I1138" s="447"/>
      <c r="J1138" s="242"/>
      <c r="K1138" s="242"/>
      <c r="L1138" s="242"/>
      <c r="M1138" s="242"/>
      <c r="N1138" s="242"/>
      <c r="O1138" s="242"/>
      <c r="S1138" s="242"/>
      <c r="T1138" s="242"/>
      <c r="U1138" s="242"/>
      <c r="V1138" s="242"/>
      <c r="W1138" s="242"/>
      <c r="X1138" s="242"/>
      <c r="Y1138" s="242"/>
      <c r="Z1138" s="242"/>
      <c r="AA1138" s="242"/>
      <c r="AB1138" s="242"/>
      <c r="AC1138" s="242"/>
      <c r="AD1138" s="242"/>
      <c r="AE1138" s="242"/>
      <c r="AF1138" s="242"/>
      <c r="AG1138" s="242"/>
    </row>
    <row r="1139" spans="1:33" ht="12" customHeight="1">
      <c r="A1139" s="242"/>
      <c r="B1139" s="242"/>
      <c r="C1139" s="242"/>
      <c r="D1139" s="242"/>
      <c r="E1139" s="242"/>
      <c r="F1139" s="242"/>
      <c r="G1139" s="447"/>
      <c r="H1139" s="242"/>
      <c r="I1139" s="447"/>
      <c r="J1139" s="242"/>
      <c r="K1139" s="242"/>
      <c r="L1139" s="242"/>
      <c r="M1139" s="242"/>
      <c r="N1139" s="242"/>
      <c r="O1139" s="242"/>
      <c r="S1139" s="242"/>
      <c r="T1139" s="242"/>
      <c r="U1139" s="242"/>
      <c r="V1139" s="242"/>
      <c r="W1139" s="242"/>
      <c r="X1139" s="242"/>
      <c r="Y1139" s="242"/>
      <c r="Z1139" s="242"/>
      <c r="AA1139" s="242"/>
      <c r="AB1139" s="242"/>
      <c r="AC1139" s="242"/>
      <c r="AD1139" s="242"/>
      <c r="AE1139" s="242"/>
      <c r="AF1139" s="242"/>
      <c r="AG1139" s="242"/>
    </row>
    <row r="1140" spans="1:33" ht="12" customHeight="1">
      <c r="A1140" s="242"/>
      <c r="B1140" s="242"/>
      <c r="C1140" s="242"/>
      <c r="D1140" s="242"/>
      <c r="E1140" s="242"/>
      <c r="F1140" s="242"/>
      <c r="G1140" s="447"/>
      <c r="H1140" s="242"/>
      <c r="I1140" s="447"/>
      <c r="J1140" s="242"/>
      <c r="K1140" s="242"/>
      <c r="L1140" s="242"/>
      <c r="M1140" s="242"/>
      <c r="N1140" s="242"/>
      <c r="O1140" s="242"/>
      <c r="S1140" s="242"/>
      <c r="T1140" s="242"/>
      <c r="U1140" s="242"/>
      <c r="V1140" s="242"/>
      <c r="W1140" s="242"/>
      <c r="X1140" s="242"/>
      <c r="Y1140" s="242"/>
      <c r="Z1140" s="242"/>
      <c r="AA1140" s="242"/>
      <c r="AB1140" s="242"/>
      <c r="AC1140" s="242"/>
      <c r="AD1140" s="242"/>
      <c r="AE1140" s="242"/>
      <c r="AF1140" s="242"/>
      <c r="AG1140" s="242"/>
    </row>
    <row r="1141" spans="1:33" ht="12" customHeight="1">
      <c r="A1141" s="242"/>
      <c r="B1141" s="242"/>
      <c r="C1141" s="242"/>
      <c r="D1141" s="242"/>
      <c r="E1141" s="242"/>
      <c r="F1141" s="242"/>
      <c r="G1141" s="447"/>
      <c r="H1141" s="242"/>
      <c r="I1141" s="447"/>
      <c r="J1141" s="242"/>
      <c r="K1141" s="242"/>
      <c r="L1141" s="242"/>
      <c r="M1141" s="242"/>
      <c r="N1141" s="242"/>
      <c r="O1141" s="242"/>
      <c r="S1141" s="242"/>
      <c r="T1141" s="242"/>
      <c r="U1141" s="242"/>
      <c r="V1141" s="242"/>
      <c r="W1141" s="242"/>
      <c r="X1141" s="242"/>
      <c r="Y1141" s="242"/>
      <c r="Z1141" s="242"/>
      <c r="AA1141" s="242"/>
      <c r="AB1141" s="242"/>
      <c r="AC1141" s="242"/>
      <c r="AD1141" s="242"/>
      <c r="AE1141" s="242"/>
      <c r="AF1141" s="242"/>
      <c r="AG1141" s="242"/>
    </row>
    <row r="1142" spans="1:33" ht="12" customHeight="1">
      <c r="A1142" s="242"/>
      <c r="B1142" s="242"/>
      <c r="C1142" s="242"/>
      <c r="D1142" s="242"/>
      <c r="E1142" s="242"/>
      <c r="F1142" s="242"/>
      <c r="G1142" s="447"/>
      <c r="H1142" s="242"/>
      <c r="I1142" s="447"/>
      <c r="J1142" s="242"/>
      <c r="K1142" s="242"/>
      <c r="L1142" s="242"/>
      <c r="M1142" s="242"/>
      <c r="N1142" s="242"/>
      <c r="O1142" s="242"/>
      <c r="S1142" s="242"/>
      <c r="T1142" s="242"/>
      <c r="U1142" s="242"/>
      <c r="V1142" s="242"/>
      <c r="W1142" s="242"/>
      <c r="X1142" s="242"/>
      <c r="Y1142" s="242"/>
      <c r="Z1142" s="242"/>
      <c r="AA1142" s="242"/>
      <c r="AB1142" s="242"/>
      <c r="AC1142" s="242"/>
      <c r="AD1142" s="242"/>
      <c r="AE1142" s="242"/>
      <c r="AF1142" s="242"/>
      <c r="AG1142" s="242"/>
    </row>
    <row r="1143" spans="1:33" ht="12" customHeight="1">
      <c r="A1143" s="242"/>
      <c r="B1143" s="242"/>
      <c r="C1143" s="242"/>
      <c r="D1143" s="242"/>
      <c r="E1143" s="242"/>
      <c r="F1143" s="242"/>
      <c r="G1143" s="447"/>
      <c r="H1143" s="242"/>
      <c r="I1143" s="447"/>
      <c r="J1143" s="242"/>
      <c r="K1143" s="242"/>
      <c r="L1143" s="242"/>
      <c r="M1143" s="242"/>
      <c r="N1143" s="242"/>
      <c r="O1143" s="242"/>
      <c r="S1143" s="242"/>
      <c r="T1143" s="242"/>
      <c r="U1143" s="242"/>
      <c r="V1143" s="242"/>
      <c r="W1143" s="242"/>
      <c r="X1143" s="242"/>
      <c r="Y1143" s="242"/>
      <c r="Z1143" s="242"/>
      <c r="AA1143" s="242"/>
      <c r="AB1143" s="242"/>
      <c r="AC1143" s="242"/>
      <c r="AD1143" s="242"/>
      <c r="AE1143" s="242"/>
      <c r="AF1143" s="242"/>
      <c r="AG1143" s="242"/>
    </row>
    <row r="1144" spans="1:33" ht="12" customHeight="1">
      <c r="A1144" s="242"/>
      <c r="B1144" s="242"/>
      <c r="C1144" s="242"/>
      <c r="D1144" s="242"/>
      <c r="E1144" s="242"/>
      <c r="F1144" s="242"/>
      <c r="G1144" s="447"/>
      <c r="H1144" s="242"/>
      <c r="I1144" s="447"/>
      <c r="J1144" s="242"/>
      <c r="K1144" s="242"/>
      <c r="L1144" s="242"/>
      <c r="M1144" s="242"/>
      <c r="N1144" s="242"/>
      <c r="O1144" s="242"/>
      <c r="S1144" s="242"/>
      <c r="T1144" s="242"/>
      <c r="U1144" s="242"/>
      <c r="V1144" s="242"/>
      <c r="W1144" s="242"/>
      <c r="X1144" s="242"/>
      <c r="Y1144" s="242"/>
      <c r="Z1144" s="242"/>
      <c r="AA1144" s="242"/>
      <c r="AB1144" s="242"/>
      <c r="AC1144" s="242"/>
      <c r="AD1144" s="242"/>
      <c r="AE1144" s="242"/>
      <c r="AF1144" s="242"/>
      <c r="AG1144" s="242"/>
    </row>
    <row r="1145" spans="1:33" ht="12" customHeight="1">
      <c r="A1145" s="242"/>
      <c r="B1145" s="242"/>
      <c r="C1145" s="242"/>
      <c r="D1145" s="242"/>
      <c r="E1145" s="242"/>
      <c r="F1145" s="242"/>
      <c r="G1145" s="447"/>
      <c r="H1145" s="242"/>
      <c r="I1145" s="447"/>
      <c r="J1145" s="242"/>
      <c r="K1145" s="242"/>
      <c r="L1145" s="242"/>
      <c r="M1145" s="242"/>
      <c r="N1145" s="242"/>
      <c r="O1145" s="242"/>
      <c r="S1145" s="242"/>
      <c r="T1145" s="242"/>
      <c r="U1145" s="242"/>
      <c r="V1145" s="242"/>
      <c r="W1145" s="242"/>
      <c r="X1145" s="242"/>
      <c r="Y1145" s="242"/>
      <c r="Z1145" s="242"/>
      <c r="AA1145" s="242"/>
      <c r="AB1145" s="242"/>
      <c r="AC1145" s="242"/>
      <c r="AD1145" s="242"/>
      <c r="AE1145" s="242"/>
      <c r="AF1145" s="242"/>
      <c r="AG1145" s="242"/>
    </row>
    <row r="1146" spans="1:33" ht="12" customHeight="1">
      <c r="A1146" s="242"/>
      <c r="B1146" s="242"/>
      <c r="C1146" s="242"/>
      <c r="D1146" s="242"/>
      <c r="E1146" s="242"/>
      <c r="F1146" s="242"/>
      <c r="G1146" s="447"/>
      <c r="H1146" s="242"/>
      <c r="I1146" s="447"/>
      <c r="J1146" s="242"/>
      <c r="K1146" s="242"/>
      <c r="L1146" s="242"/>
      <c r="M1146" s="242"/>
      <c r="N1146" s="242"/>
      <c r="O1146" s="242"/>
      <c r="S1146" s="242"/>
      <c r="T1146" s="242"/>
      <c r="U1146" s="242"/>
      <c r="V1146" s="242"/>
      <c r="W1146" s="242"/>
      <c r="X1146" s="242"/>
      <c r="Y1146" s="242"/>
      <c r="Z1146" s="242"/>
      <c r="AA1146" s="242"/>
      <c r="AB1146" s="242"/>
      <c r="AC1146" s="242"/>
      <c r="AD1146" s="242"/>
      <c r="AE1146" s="242"/>
      <c r="AF1146" s="242"/>
      <c r="AG1146" s="242"/>
    </row>
    <row r="1147" spans="1:33" ht="12" customHeight="1">
      <c r="A1147" s="242"/>
      <c r="B1147" s="242"/>
      <c r="C1147" s="242"/>
      <c r="D1147" s="242"/>
      <c r="E1147" s="242"/>
      <c r="F1147" s="242"/>
      <c r="G1147" s="447"/>
      <c r="H1147" s="242"/>
      <c r="I1147" s="447"/>
      <c r="J1147" s="242"/>
      <c r="K1147" s="242"/>
      <c r="L1147" s="242"/>
      <c r="M1147" s="242"/>
      <c r="N1147" s="242"/>
      <c r="O1147" s="242"/>
      <c r="S1147" s="242"/>
      <c r="T1147" s="242"/>
      <c r="U1147" s="242"/>
      <c r="V1147" s="242"/>
      <c r="W1147" s="242"/>
      <c r="X1147" s="242"/>
      <c r="Y1147" s="242"/>
      <c r="Z1147" s="242"/>
      <c r="AA1147" s="242"/>
      <c r="AB1147" s="242"/>
      <c r="AC1147" s="242"/>
      <c r="AD1147" s="242"/>
      <c r="AE1147" s="242"/>
      <c r="AF1147" s="242"/>
      <c r="AG1147" s="242"/>
    </row>
    <row r="1148" spans="1:33" ht="12" customHeight="1">
      <c r="A1148" s="242"/>
      <c r="B1148" s="242"/>
      <c r="C1148" s="242"/>
      <c r="D1148" s="242"/>
      <c r="E1148" s="242"/>
      <c r="F1148" s="242"/>
      <c r="G1148" s="447"/>
      <c r="H1148" s="242"/>
      <c r="I1148" s="447"/>
      <c r="J1148" s="242"/>
      <c r="K1148" s="242"/>
      <c r="L1148" s="242"/>
      <c r="M1148" s="242"/>
      <c r="N1148" s="242"/>
      <c r="O1148" s="242"/>
      <c r="S1148" s="242"/>
      <c r="T1148" s="242"/>
      <c r="U1148" s="242"/>
      <c r="V1148" s="242"/>
      <c r="W1148" s="242"/>
      <c r="X1148" s="242"/>
      <c r="Y1148" s="242"/>
      <c r="Z1148" s="242"/>
      <c r="AA1148" s="242"/>
      <c r="AB1148" s="242"/>
      <c r="AC1148" s="242"/>
      <c r="AD1148" s="242"/>
      <c r="AE1148" s="242"/>
      <c r="AF1148" s="242"/>
      <c r="AG1148" s="242"/>
    </row>
    <row r="1149" spans="1:33" ht="12" customHeight="1">
      <c r="A1149" s="242"/>
      <c r="B1149" s="242"/>
      <c r="C1149" s="242"/>
      <c r="D1149" s="242"/>
      <c r="E1149" s="242"/>
      <c r="F1149" s="242"/>
      <c r="G1149" s="447"/>
      <c r="H1149" s="242"/>
      <c r="I1149" s="447"/>
      <c r="J1149" s="242"/>
      <c r="K1149" s="242"/>
      <c r="L1149" s="242"/>
      <c r="M1149" s="242"/>
      <c r="N1149" s="242"/>
      <c r="O1149" s="242"/>
      <c r="S1149" s="242"/>
      <c r="T1149" s="242"/>
      <c r="U1149" s="242"/>
      <c r="V1149" s="242"/>
      <c r="W1149" s="242"/>
      <c r="X1149" s="242"/>
      <c r="Y1149" s="242"/>
      <c r="Z1149" s="242"/>
      <c r="AA1149" s="242"/>
      <c r="AB1149" s="242"/>
      <c r="AC1149" s="242"/>
      <c r="AD1149" s="242"/>
      <c r="AE1149" s="242"/>
      <c r="AF1149" s="242"/>
      <c r="AG1149" s="242"/>
    </row>
    <row r="1150" spans="1:33" ht="12" customHeight="1">
      <c r="A1150" s="242"/>
      <c r="B1150" s="242"/>
      <c r="C1150" s="242"/>
      <c r="D1150" s="242"/>
      <c r="E1150" s="242"/>
      <c r="F1150" s="242"/>
      <c r="G1150" s="447"/>
      <c r="H1150" s="242"/>
      <c r="I1150" s="447"/>
      <c r="J1150" s="242"/>
      <c r="K1150" s="242"/>
      <c r="L1150" s="242"/>
      <c r="M1150" s="242"/>
      <c r="N1150" s="242"/>
      <c r="O1150" s="242"/>
      <c r="S1150" s="242"/>
      <c r="T1150" s="242"/>
      <c r="U1150" s="242"/>
      <c r="V1150" s="242"/>
      <c r="W1150" s="242"/>
      <c r="X1150" s="242"/>
      <c r="Y1150" s="242"/>
      <c r="Z1150" s="242"/>
      <c r="AA1150" s="242"/>
      <c r="AB1150" s="242"/>
      <c r="AC1150" s="242"/>
      <c r="AD1150" s="242"/>
      <c r="AE1150" s="242"/>
      <c r="AF1150" s="242"/>
      <c r="AG1150" s="242"/>
    </row>
    <row r="1151" spans="1:33" ht="12" customHeight="1">
      <c r="A1151" s="242"/>
      <c r="B1151" s="242"/>
      <c r="C1151" s="242"/>
      <c r="D1151" s="242"/>
      <c r="E1151" s="242"/>
      <c r="F1151" s="242"/>
      <c r="G1151" s="447"/>
      <c r="H1151" s="242"/>
      <c r="I1151" s="447"/>
      <c r="J1151" s="242"/>
      <c r="K1151" s="242"/>
      <c r="L1151" s="242"/>
      <c r="M1151" s="242"/>
      <c r="N1151" s="242"/>
      <c r="O1151" s="242"/>
      <c r="S1151" s="242"/>
      <c r="T1151" s="242"/>
      <c r="U1151" s="242"/>
      <c r="V1151" s="242"/>
      <c r="W1151" s="242"/>
      <c r="X1151" s="242"/>
      <c r="Y1151" s="242"/>
      <c r="Z1151" s="242"/>
      <c r="AA1151" s="242"/>
      <c r="AB1151" s="242"/>
      <c r="AC1151" s="242"/>
      <c r="AD1151" s="242"/>
      <c r="AE1151" s="242"/>
      <c r="AF1151" s="242"/>
      <c r="AG1151" s="242"/>
    </row>
    <row r="1152" spans="1:33" ht="12" customHeight="1">
      <c r="A1152" s="242"/>
      <c r="B1152" s="242"/>
      <c r="C1152" s="242"/>
      <c r="D1152" s="242"/>
      <c r="E1152" s="242"/>
      <c r="F1152" s="242"/>
      <c r="G1152" s="447"/>
      <c r="H1152" s="242"/>
      <c r="I1152" s="447"/>
      <c r="J1152" s="242"/>
      <c r="K1152" s="242"/>
      <c r="L1152" s="242"/>
      <c r="M1152" s="242"/>
      <c r="N1152" s="242"/>
      <c r="O1152" s="242"/>
      <c r="S1152" s="242"/>
      <c r="T1152" s="242"/>
      <c r="U1152" s="242"/>
      <c r="V1152" s="242"/>
      <c r="W1152" s="242"/>
      <c r="X1152" s="242"/>
      <c r="Y1152" s="242"/>
      <c r="Z1152" s="242"/>
      <c r="AA1152" s="242"/>
      <c r="AB1152" s="242"/>
      <c r="AC1152" s="242"/>
      <c r="AD1152" s="242"/>
      <c r="AE1152" s="242"/>
      <c r="AF1152" s="242"/>
      <c r="AG1152" s="242"/>
    </row>
    <row r="1153" spans="1:33" ht="12" customHeight="1">
      <c r="A1153" s="242"/>
      <c r="B1153" s="242"/>
      <c r="C1153" s="242"/>
      <c r="D1153" s="242"/>
      <c r="E1153" s="242"/>
      <c r="F1153" s="242"/>
      <c r="G1153" s="447"/>
      <c r="H1153" s="242"/>
      <c r="I1153" s="447"/>
      <c r="J1153" s="242"/>
      <c r="K1153" s="242"/>
      <c r="L1153" s="242"/>
      <c r="M1153" s="242"/>
      <c r="N1153" s="242"/>
      <c r="O1153" s="242"/>
      <c r="S1153" s="242"/>
      <c r="T1153" s="242"/>
      <c r="U1153" s="242"/>
      <c r="V1153" s="242"/>
      <c r="W1153" s="242"/>
      <c r="X1153" s="242"/>
      <c r="Y1153" s="242"/>
      <c r="Z1153" s="242"/>
      <c r="AA1153" s="242"/>
      <c r="AB1153" s="242"/>
      <c r="AC1153" s="242"/>
      <c r="AD1153" s="242"/>
      <c r="AE1153" s="242"/>
      <c r="AF1153" s="242"/>
      <c r="AG1153" s="242"/>
    </row>
    <row r="1154" spans="1:33" ht="12" customHeight="1">
      <c r="A1154" s="242"/>
      <c r="B1154" s="242"/>
      <c r="C1154" s="242"/>
      <c r="D1154" s="242"/>
      <c r="E1154" s="242"/>
      <c r="F1154" s="242"/>
      <c r="G1154" s="447"/>
      <c r="H1154" s="242"/>
      <c r="I1154" s="447"/>
      <c r="J1154" s="242"/>
      <c r="K1154" s="242"/>
      <c r="L1154" s="242"/>
      <c r="M1154" s="242"/>
      <c r="N1154" s="242"/>
      <c r="O1154" s="242"/>
      <c r="S1154" s="242"/>
      <c r="T1154" s="242"/>
      <c r="U1154" s="242"/>
      <c r="V1154" s="242"/>
      <c r="W1154" s="242"/>
      <c r="X1154" s="242"/>
      <c r="Y1154" s="242"/>
      <c r="Z1154" s="242"/>
      <c r="AA1154" s="242"/>
      <c r="AB1154" s="242"/>
      <c r="AC1154" s="242"/>
      <c r="AD1154" s="242"/>
      <c r="AE1154" s="242"/>
      <c r="AF1154" s="242"/>
      <c r="AG1154" s="242"/>
    </row>
    <row r="1155" spans="1:33" ht="12" customHeight="1">
      <c r="A1155" s="242"/>
      <c r="B1155" s="242"/>
      <c r="C1155" s="242"/>
      <c r="D1155" s="242"/>
      <c r="E1155" s="242"/>
      <c r="F1155" s="242"/>
      <c r="G1155" s="447"/>
      <c r="H1155" s="242"/>
      <c r="I1155" s="447"/>
      <c r="J1155" s="242"/>
      <c r="K1155" s="242"/>
      <c r="L1155" s="242"/>
      <c r="M1155" s="242"/>
      <c r="N1155" s="242"/>
      <c r="O1155" s="242"/>
      <c r="S1155" s="242"/>
      <c r="T1155" s="242"/>
      <c r="U1155" s="242"/>
      <c r="V1155" s="242"/>
      <c r="W1155" s="242"/>
      <c r="X1155" s="242"/>
      <c r="Y1155" s="242"/>
      <c r="Z1155" s="242"/>
      <c r="AA1155" s="242"/>
      <c r="AB1155" s="242"/>
      <c r="AC1155" s="242"/>
      <c r="AD1155" s="242"/>
      <c r="AE1155" s="242"/>
      <c r="AF1155" s="242"/>
      <c r="AG1155" s="242"/>
    </row>
    <row r="1156" spans="1:33" ht="12" customHeight="1">
      <c r="A1156" s="242"/>
      <c r="B1156" s="242"/>
      <c r="C1156" s="242"/>
      <c r="D1156" s="242"/>
      <c r="E1156" s="242"/>
      <c r="F1156" s="242"/>
      <c r="G1156" s="447"/>
      <c r="H1156" s="242"/>
      <c r="I1156" s="447"/>
      <c r="J1156" s="242"/>
      <c r="K1156" s="242"/>
      <c r="L1156" s="242"/>
      <c r="M1156" s="242"/>
      <c r="N1156" s="242"/>
      <c r="O1156" s="242"/>
      <c r="S1156" s="242"/>
      <c r="T1156" s="242"/>
      <c r="U1156" s="242"/>
      <c r="V1156" s="242"/>
      <c r="W1156" s="242"/>
      <c r="X1156" s="242"/>
      <c r="Y1156" s="242"/>
      <c r="Z1156" s="242"/>
      <c r="AA1156" s="242"/>
      <c r="AB1156" s="242"/>
      <c r="AC1156" s="242"/>
      <c r="AD1156" s="242"/>
      <c r="AE1156" s="242"/>
      <c r="AF1156" s="242"/>
      <c r="AG1156" s="242"/>
    </row>
    <row r="1157" spans="1:33" ht="12" customHeight="1">
      <c r="A1157" s="242"/>
      <c r="B1157" s="242"/>
      <c r="C1157" s="242"/>
      <c r="D1157" s="242"/>
      <c r="E1157" s="242"/>
      <c r="F1157" s="242"/>
      <c r="G1157" s="447"/>
      <c r="H1157" s="242"/>
      <c r="I1157" s="447"/>
      <c r="J1157" s="242"/>
      <c r="K1157" s="242"/>
      <c r="L1157" s="242"/>
      <c r="M1157" s="242"/>
      <c r="N1157" s="242"/>
      <c r="O1157" s="242"/>
      <c r="S1157" s="242"/>
      <c r="T1157" s="242"/>
      <c r="U1157" s="242"/>
      <c r="V1157" s="242"/>
      <c r="W1157" s="242"/>
      <c r="X1157" s="242"/>
      <c r="Y1157" s="242"/>
      <c r="Z1157" s="242"/>
      <c r="AA1157" s="242"/>
      <c r="AB1157" s="242"/>
      <c r="AC1157" s="242"/>
      <c r="AD1157" s="242"/>
      <c r="AE1157" s="242"/>
      <c r="AF1157" s="242"/>
      <c r="AG1157" s="242"/>
    </row>
    <row r="1158" spans="1:33" ht="12" customHeight="1">
      <c r="A1158" s="242"/>
      <c r="B1158" s="242"/>
      <c r="C1158" s="242"/>
      <c r="D1158" s="242"/>
      <c r="E1158" s="242"/>
      <c r="F1158" s="242"/>
      <c r="G1158" s="447"/>
      <c r="H1158" s="242"/>
      <c r="I1158" s="447"/>
      <c r="J1158" s="242"/>
      <c r="K1158" s="242"/>
      <c r="L1158" s="242"/>
      <c r="M1158" s="242"/>
      <c r="N1158" s="242"/>
      <c r="O1158" s="242"/>
      <c r="S1158" s="242"/>
      <c r="T1158" s="242"/>
      <c r="U1158" s="242"/>
      <c r="V1158" s="242"/>
      <c r="W1158" s="242"/>
      <c r="X1158" s="242"/>
      <c r="Y1158" s="242"/>
      <c r="Z1158" s="242"/>
      <c r="AA1158" s="242"/>
      <c r="AB1158" s="242"/>
      <c r="AC1158" s="242"/>
      <c r="AD1158" s="242"/>
      <c r="AE1158" s="242"/>
      <c r="AF1158" s="242"/>
      <c r="AG1158" s="242"/>
    </row>
    <row r="1159" spans="1:33" ht="12" customHeight="1">
      <c r="A1159" s="242"/>
      <c r="B1159" s="242"/>
      <c r="C1159" s="242"/>
      <c r="D1159" s="242"/>
      <c r="E1159" s="242"/>
      <c r="F1159" s="242"/>
      <c r="G1159" s="447"/>
      <c r="H1159" s="242"/>
      <c r="I1159" s="447"/>
      <c r="J1159" s="242"/>
      <c r="K1159" s="242"/>
      <c r="L1159" s="242"/>
      <c r="M1159" s="242"/>
      <c r="N1159" s="242"/>
      <c r="O1159" s="242"/>
      <c r="S1159" s="242"/>
      <c r="T1159" s="242"/>
      <c r="U1159" s="242"/>
      <c r="V1159" s="242"/>
      <c r="W1159" s="242"/>
      <c r="X1159" s="242"/>
      <c r="Y1159" s="242"/>
      <c r="Z1159" s="242"/>
      <c r="AA1159" s="242"/>
      <c r="AB1159" s="242"/>
      <c r="AC1159" s="242"/>
      <c r="AD1159" s="242"/>
      <c r="AE1159" s="242"/>
      <c r="AF1159" s="242"/>
      <c r="AG1159" s="242"/>
    </row>
    <row r="1160" spans="1:33" ht="12" customHeight="1">
      <c r="A1160" s="242"/>
      <c r="B1160" s="242"/>
      <c r="C1160" s="242"/>
      <c r="D1160" s="242"/>
      <c r="E1160" s="242"/>
      <c r="F1160" s="242"/>
      <c r="G1160" s="447"/>
      <c r="H1160" s="242"/>
      <c r="I1160" s="447"/>
      <c r="J1160" s="242"/>
      <c r="K1160" s="242"/>
      <c r="L1160" s="242"/>
      <c r="M1160" s="242"/>
      <c r="N1160" s="242"/>
      <c r="O1160" s="242"/>
      <c r="S1160" s="242"/>
      <c r="T1160" s="242"/>
      <c r="U1160" s="242"/>
      <c r="V1160" s="242"/>
      <c r="W1160" s="242"/>
      <c r="X1160" s="242"/>
      <c r="Y1160" s="242"/>
      <c r="Z1160" s="242"/>
      <c r="AA1160" s="242"/>
      <c r="AB1160" s="242"/>
      <c r="AC1160" s="242"/>
      <c r="AD1160" s="242"/>
      <c r="AE1160" s="242"/>
      <c r="AF1160" s="242"/>
      <c r="AG1160" s="242"/>
    </row>
    <row r="1161" spans="1:33" ht="12" customHeight="1">
      <c r="A1161" s="242"/>
      <c r="B1161" s="242"/>
      <c r="C1161" s="242"/>
      <c r="D1161" s="242"/>
      <c r="E1161" s="242"/>
      <c r="F1161" s="242"/>
      <c r="G1161" s="447"/>
      <c r="H1161" s="242"/>
      <c r="I1161" s="447"/>
      <c r="J1161" s="242"/>
      <c r="K1161" s="242"/>
      <c r="L1161" s="242"/>
      <c r="M1161" s="242"/>
      <c r="N1161" s="242"/>
      <c r="O1161" s="242"/>
      <c r="S1161" s="242"/>
      <c r="T1161" s="242"/>
      <c r="U1161" s="242"/>
      <c r="V1161" s="242"/>
      <c r="W1161" s="242"/>
      <c r="X1161" s="242"/>
      <c r="Y1161" s="242"/>
      <c r="Z1161" s="242"/>
      <c r="AA1161" s="242"/>
      <c r="AB1161" s="242"/>
      <c r="AC1161" s="242"/>
      <c r="AD1161" s="242"/>
      <c r="AE1161" s="242"/>
      <c r="AF1161" s="242"/>
      <c r="AG1161" s="242"/>
    </row>
    <row r="1162" spans="1:33" ht="12" customHeight="1">
      <c r="A1162" s="242"/>
      <c r="B1162" s="242"/>
      <c r="C1162" s="242"/>
      <c r="D1162" s="242"/>
      <c r="E1162" s="242"/>
      <c r="F1162" s="242"/>
      <c r="G1162" s="447"/>
      <c r="H1162" s="242"/>
      <c r="I1162" s="447"/>
      <c r="J1162" s="242"/>
      <c r="K1162" s="242"/>
      <c r="L1162" s="242"/>
      <c r="M1162" s="242"/>
      <c r="N1162" s="242"/>
      <c r="O1162" s="242"/>
      <c r="S1162" s="242"/>
      <c r="T1162" s="242"/>
      <c r="U1162" s="242"/>
      <c r="V1162" s="242"/>
      <c r="W1162" s="242"/>
      <c r="X1162" s="242"/>
      <c r="Y1162" s="242"/>
      <c r="Z1162" s="242"/>
      <c r="AA1162" s="242"/>
      <c r="AB1162" s="242"/>
      <c r="AC1162" s="242"/>
      <c r="AD1162" s="242"/>
      <c r="AE1162" s="242"/>
      <c r="AF1162" s="242"/>
      <c r="AG1162" s="242"/>
    </row>
    <row r="1163" spans="1:33" ht="12" customHeight="1">
      <c r="A1163" s="242"/>
      <c r="B1163" s="242"/>
      <c r="C1163" s="242"/>
      <c r="D1163" s="242"/>
      <c r="E1163" s="242"/>
      <c r="F1163" s="242"/>
      <c r="G1163" s="447"/>
      <c r="H1163" s="242"/>
      <c r="I1163" s="447"/>
      <c r="J1163" s="242"/>
      <c r="K1163" s="242"/>
      <c r="L1163" s="242"/>
      <c r="M1163" s="242"/>
      <c r="N1163" s="242"/>
      <c r="O1163" s="242"/>
      <c r="S1163" s="242"/>
      <c r="T1163" s="242"/>
      <c r="U1163" s="242"/>
      <c r="V1163" s="242"/>
      <c r="W1163" s="242"/>
      <c r="X1163" s="242"/>
      <c r="Y1163" s="242"/>
      <c r="Z1163" s="242"/>
      <c r="AA1163" s="242"/>
      <c r="AB1163" s="242"/>
      <c r="AC1163" s="242"/>
      <c r="AD1163" s="242"/>
      <c r="AE1163" s="242"/>
      <c r="AF1163" s="242"/>
      <c r="AG1163" s="242"/>
    </row>
    <row r="1164" spans="1:33" ht="12" customHeight="1">
      <c r="A1164" s="242"/>
      <c r="B1164" s="242"/>
      <c r="C1164" s="242"/>
      <c r="D1164" s="242"/>
      <c r="E1164" s="242"/>
      <c r="F1164" s="242"/>
      <c r="G1164" s="447"/>
      <c r="H1164" s="242"/>
      <c r="I1164" s="447"/>
      <c r="J1164" s="242"/>
      <c r="K1164" s="242"/>
      <c r="L1164" s="242"/>
      <c r="M1164" s="242"/>
      <c r="N1164" s="242"/>
      <c r="O1164" s="242"/>
      <c r="S1164" s="242"/>
      <c r="T1164" s="242"/>
      <c r="U1164" s="242"/>
      <c r="V1164" s="242"/>
      <c r="W1164" s="242"/>
      <c r="X1164" s="242"/>
      <c r="Y1164" s="242"/>
      <c r="Z1164" s="242"/>
      <c r="AA1164" s="242"/>
      <c r="AB1164" s="242"/>
      <c r="AC1164" s="242"/>
      <c r="AD1164" s="242"/>
      <c r="AE1164" s="242"/>
      <c r="AF1164" s="242"/>
      <c r="AG1164" s="242"/>
    </row>
    <row r="1165" spans="1:33" ht="12" customHeight="1">
      <c r="A1165" s="242"/>
      <c r="B1165" s="242"/>
      <c r="C1165" s="242"/>
      <c r="D1165" s="242"/>
      <c r="E1165" s="242"/>
      <c r="F1165" s="242"/>
      <c r="G1165" s="447"/>
      <c r="H1165" s="242"/>
      <c r="I1165" s="447"/>
      <c r="J1165" s="242"/>
      <c r="K1165" s="242"/>
      <c r="L1165" s="242"/>
      <c r="M1165" s="242"/>
      <c r="N1165" s="242"/>
      <c r="O1165" s="242"/>
      <c r="S1165" s="242"/>
      <c r="T1165" s="242"/>
      <c r="U1165" s="242"/>
      <c r="V1165" s="242"/>
      <c r="W1165" s="242"/>
      <c r="X1165" s="242"/>
      <c r="Y1165" s="242"/>
      <c r="Z1165" s="242"/>
      <c r="AA1165" s="242"/>
      <c r="AB1165" s="242"/>
      <c r="AC1165" s="242"/>
      <c r="AD1165" s="242"/>
      <c r="AE1165" s="242"/>
      <c r="AF1165" s="242"/>
      <c r="AG1165" s="242"/>
    </row>
    <row r="1166" spans="1:33" ht="12" customHeight="1">
      <c r="A1166" s="242"/>
      <c r="B1166" s="242"/>
      <c r="C1166" s="242"/>
      <c r="D1166" s="242"/>
      <c r="E1166" s="242"/>
      <c r="F1166" s="242"/>
      <c r="G1166" s="447"/>
      <c r="H1166" s="242"/>
      <c r="I1166" s="447"/>
      <c r="J1166" s="242"/>
      <c r="K1166" s="242"/>
      <c r="L1166" s="242"/>
      <c r="M1166" s="242"/>
      <c r="N1166" s="242"/>
      <c r="O1166" s="242"/>
      <c r="S1166" s="242"/>
      <c r="T1166" s="242"/>
      <c r="U1166" s="242"/>
      <c r="V1166" s="242"/>
      <c r="W1166" s="242"/>
      <c r="X1166" s="242"/>
      <c r="Y1166" s="242"/>
      <c r="Z1166" s="242"/>
      <c r="AA1166" s="242"/>
      <c r="AB1166" s="242"/>
      <c r="AC1166" s="242"/>
      <c r="AD1166" s="242"/>
      <c r="AE1166" s="242"/>
      <c r="AF1166" s="242"/>
      <c r="AG1166" s="242"/>
    </row>
    <row r="1167" spans="1:33" ht="12" customHeight="1">
      <c r="A1167" s="242"/>
      <c r="B1167" s="242"/>
      <c r="C1167" s="242"/>
      <c r="D1167" s="242"/>
      <c r="E1167" s="242"/>
      <c r="F1167" s="242"/>
      <c r="G1167" s="447"/>
      <c r="H1167" s="242"/>
      <c r="I1167" s="447"/>
      <c r="J1167" s="242"/>
      <c r="K1167" s="242"/>
      <c r="L1167" s="242"/>
      <c r="M1167" s="242"/>
      <c r="N1167" s="242"/>
      <c r="O1167" s="242"/>
      <c r="S1167" s="242"/>
      <c r="T1167" s="242"/>
      <c r="U1167" s="242"/>
      <c r="V1167" s="242"/>
      <c r="W1167" s="242"/>
      <c r="X1167" s="242"/>
      <c r="Y1167" s="242"/>
      <c r="Z1167" s="242"/>
      <c r="AA1167" s="242"/>
      <c r="AB1167" s="242"/>
      <c r="AC1167" s="242"/>
      <c r="AD1167" s="242"/>
      <c r="AE1167" s="242"/>
      <c r="AF1167" s="242"/>
      <c r="AG1167" s="242"/>
    </row>
    <row r="1168" spans="1:33" ht="12" customHeight="1">
      <c r="A1168" s="242"/>
      <c r="B1168" s="242"/>
      <c r="C1168" s="242"/>
      <c r="D1168" s="242"/>
      <c r="E1168" s="242"/>
      <c r="F1168" s="242"/>
      <c r="G1168" s="447"/>
      <c r="H1168" s="242"/>
      <c r="I1168" s="447"/>
      <c r="J1168" s="242"/>
      <c r="K1168" s="242"/>
      <c r="L1168" s="242"/>
      <c r="M1168" s="242"/>
      <c r="N1168" s="242"/>
      <c r="O1168" s="242"/>
      <c r="S1168" s="242"/>
      <c r="T1168" s="242"/>
      <c r="U1168" s="242"/>
      <c r="V1168" s="242"/>
      <c r="W1168" s="242"/>
      <c r="X1168" s="242"/>
      <c r="Y1168" s="242"/>
      <c r="Z1168" s="242"/>
      <c r="AA1168" s="242"/>
      <c r="AB1168" s="242"/>
      <c r="AC1168" s="242"/>
      <c r="AD1168" s="242"/>
      <c r="AE1168" s="242"/>
      <c r="AF1168" s="242"/>
      <c r="AG1168" s="242"/>
    </row>
    <row r="1169" spans="1:33" ht="12" customHeight="1">
      <c r="A1169" s="242"/>
      <c r="B1169" s="242"/>
      <c r="C1169" s="242"/>
      <c r="D1169" s="242"/>
      <c r="E1169" s="242"/>
      <c r="F1169" s="242"/>
      <c r="G1169" s="447"/>
      <c r="H1169" s="242"/>
      <c r="I1169" s="447"/>
      <c r="J1169" s="242"/>
      <c r="K1169" s="242"/>
      <c r="L1169" s="242"/>
      <c r="M1169" s="242"/>
      <c r="N1169" s="242"/>
      <c r="O1169" s="242"/>
      <c r="S1169" s="242"/>
      <c r="T1169" s="242"/>
      <c r="U1169" s="242"/>
      <c r="V1169" s="242"/>
      <c r="W1169" s="242"/>
      <c r="X1169" s="242"/>
      <c r="Y1169" s="242"/>
      <c r="Z1169" s="242"/>
      <c r="AA1169" s="242"/>
      <c r="AB1169" s="242"/>
      <c r="AC1169" s="242"/>
      <c r="AD1169" s="242"/>
      <c r="AE1169" s="242"/>
      <c r="AF1169" s="242"/>
      <c r="AG1169" s="242"/>
    </row>
    <row r="1170" spans="1:33" ht="12" customHeight="1">
      <c r="A1170" s="242"/>
      <c r="B1170" s="242"/>
      <c r="C1170" s="242"/>
      <c r="D1170" s="242"/>
      <c r="E1170" s="242"/>
      <c r="F1170" s="242"/>
      <c r="G1170" s="447"/>
      <c r="H1170" s="242"/>
      <c r="I1170" s="447"/>
      <c r="J1170" s="242"/>
      <c r="K1170" s="242"/>
      <c r="L1170" s="242"/>
      <c r="M1170" s="242"/>
      <c r="N1170" s="242"/>
      <c r="O1170" s="242"/>
      <c r="S1170" s="242"/>
      <c r="T1170" s="242"/>
      <c r="U1170" s="242"/>
      <c r="V1170" s="242"/>
      <c r="W1170" s="242"/>
      <c r="X1170" s="242"/>
      <c r="Y1170" s="242"/>
      <c r="Z1170" s="242"/>
      <c r="AA1170" s="242"/>
      <c r="AB1170" s="242"/>
      <c r="AC1170" s="242"/>
      <c r="AD1170" s="242"/>
      <c r="AE1170" s="242"/>
      <c r="AF1170" s="242"/>
      <c r="AG1170" s="242"/>
    </row>
    <row r="1171" spans="1:33" ht="12" customHeight="1">
      <c r="A1171" s="242"/>
      <c r="B1171" s="242"/>
      <c r="C1171" s="242"/>
      <c r="D1171" s="242"/>
      <c r="E1171" s="242"/>
      <c r="F1171" s="242"/>
      <c r="G1171" s="447"/>
      <c r="H1171" s="242"/>
      <c r="I1171" s="447"/>
      <c r="J1171" s="242"/>
      <c r="K1171" s="242"/>
      <c r="L1171" s="242"/>
      <c r="M1171" s="242"/>
      <c r="N1171" s="242"/>
      <c r="O1171" s="242"/>
      <c r="S1171" s="242"/>
      <c r="T1171" s="242"/>
      <c r="U1171" s="242"/>
      <c r="V1171" s="242"/>
      <c r="W1171" s="242"/>
      <c r="X1171" s="242"/>
      <c r="Y1171" s="242"/>
      <c r="Z1171" s="242"/>
      <c r="AA1171" s="242"/>
      <c r="AB1171" s="242"/>
      <c r="AC1171" s="242"/>
      <c r="AD1171" s="242"/>
      <c r="AE1171" s="242"/>
      <c r="AF1171" s="242"/>
      <c r="AG1171" s="242"/>
    </row>
    <row r="1172" spans="1:33" ht="12" customHeight="1">
      <c r="A1172" s="242"/>
      <c r="B1172" s="242"/>
      <c r="C1172" s="242"/>
      <c r="D1172" s="242"/>
      <c r="E1172" s="242"/>
      <c r="F1172" s="242"/>
      <c r="G1172" s="447"/>
      <c r="H1172" s="242"/>
      <c r="I1172" s="447"/>
      <c r="J1172" s="242"/>
      <c r="K1172" s="242"/>
      <c r="L1172" s="242"/>
      <c r="M1172" s="242"/>
      <c r="N1172" s="242"/>
      <c r="O1172" s="242"/>
      <c r="S1172" s="242"/>
      <c r="T1172" s="242"/>
      <c r="U1172" s="242"/>
      <c r="V1172" s="242"/>
      <c r="W1172" s="242"/>
      <c r="X1172" s="242"/>
      <c r="Y1172" s="242"/>
      <c r="Z1172" s="242"/>
      <c r="AA1172" s="242"/>
      <c r="AB1172" s="242"/>
      <c r="AC1172" s="242"/>
      <c r="AD1172" s="242"/>
      <c r="AE1172" s="242"/>
      <c r="AF1172" s="242"/>
      <c r="AG1172" s="242"/>
    </row>
    <row r="1173" spans="1:33" ht="12" customHeight="1">
      <c r="A1173" s="242"/>
      <c r="B1173" s="242"/>
      <c r="C1173" s="242"/>
      <c r="D1173" s="242"/>
      <c r="E1173" s="242"/>
      <c r="F1173" s="242"/>
      <c r="G1173" s="447"/>
      <c r="H1173" s="242"/>
      <c r="I1173" s="447"/>
      <c r="J1173" s="242"/>
      <c r="K1173" s="242"/>
      <c r="L1173" s="242"/>
      <c r="M1173" s="242"/>
      <c r="N1173" s="242"/>
      <c r="O1173" s="242"/>
      <c r="S1173" s="242"/>
      <c r="T1173" s="242"/>
      <c r="U1173" s="242"/>
      <c r="V1173" s="242"/>
      <c r="W1173" s="242"/>
      <c r="X1173" s="242"/>
      <c r="Y1173" s="242"/>
      <c r="Z1173" s="242"/>
      <c r="AA1173" s="242"/>
      <c r="AB1173" s="242"/>
      <c r="AC1173" s="242"/>
      <c r="AD1173" s="242"/>
      <c r="AE1173" s="242"/>
      <c r="AF1173" s="242"/>
      <c r="AG1173" s="242"/>
    </row>
    <row r="1174" spans="1:33" ht="12" customHeight="1">
      <c r="A1174" s="242"/>
      <c r="B1174" s="242"/>
      <c r="C1174" s="242"/>
      <c r="D1174" s="242"/>
      <c r="E1174" s="242"/>
      <c r="F1174" s="242"/>
      <c r="G1174" s="447"/>
      <c r="H1174" s="242"/>
      <c r="I1174" s="447"/>
      <c r="J1174" s="242"/>
      <c r="K1174" s="242"/>
      <c r="L1174" s="242"/>
      <c r="M1174" s="242"/>
      <c r="N1174" s="242"/>
      <c r="O1174" s="242"/>
      <c r="S1174" s="242"/>
      <c r="T1174" s="242"/>
      <c r="U1174" s="242"/>
      <c r="V1174" s="242"/>
      <c r="W1174" s="242"/>
      <c r="X1174" s="242"/>
      <c r="Y1174" s="242"/>
      <c r="Z1174" s="242"/>
      <c r="AA1174" s="242"/>
      <c r="AB1174" s="242"/>
      <c r="AC1174" s="242"/>
      <c r="AD1174" s="242"/>
      <c r="AE1174" s="242"/>
      <c r="AF1174" s="242"/>
      <c r="AG1174" s="242"/>
    </row>
    <row r="1175" spans="1:33" ht="12" customHeight="1">
      <c r="A1175" s="242"/>
      <c r="B1175" s="242"/>
      <c r="C1175" s="242"/>
      <c r="D1175" s="242"/>
      <c r="E1175" s="242"/>
      <c r="F1175" s="242"/>
      <c r="G1175" s="447"/>
      <c r="H1175" s="242"/>
      <c r="I1175" s="447"/>
      <c r="J1175" s="242"/>
      <c r="K1175" s="242"/>
      <c r="L1175" s="242"/>
      <c r="M1175" s="242"/>
      <c r="N1175" s="242"/>
      <c r="O1175" s="242"/>
      <c r="S1175" s="242"/>
      <c r="T1175" s="242"/>
      <c r="U1175" s="242"/>
      <c r="V1175" s="242"/>
      <c r="W1175" s="242"/>
      <c r="X1175" s="242"/>
      <c r="Y1175" s="242"/>
      <c r="Z1175" s="242"/>
      <c r="AA1175" s="242"/>
      <c r="AB1175" s="242"/>
      <c r="AC1175" s="242"/>
      <c r="AD1175" s="242"/>
      <c r="AE1175" s="242"/>
      <c r="AF1175" s="242"/>
      <c r="AG1175" s="242"/>
    </row>
    <row r="1176" spans="1:33" ht="12" customHeight="1">
      <c r="A1176" s="242"/>
      <c r="B1176" s="242"/>
      <c r="C1176" s="242"/>
      <c r="D1176" s="242"/>
      <c r="E1176" s="242"/>
      <c r="F1176" s="242"/>
      <c r="G1176" s="447"/>
      <c r="H1176" s="242"/>
      <c r="I1176" s="447"/>
      <c r="J1176" s="242"/>
      <c r="K1176" s="242"/>
      <c r="L1176" s="242"/>
      <c r="M1176" s="242"/>
      <c r="N1176" s="242"/>
      <c r="O1176" s="242"/>
      <c r="S1176" s="242"/>
      <c r="T1176" s="242"/>
      <c r="U1176" s="242"/>
      <c r="V1176" s="242"/>
      <c r="W1176" s="242"/>
      <c r="X1176" s="242"/>
      <c r="Y1176" s="242"/>
      <c r="Z1176" s="242"/>
      <c r="AA1176" s="242"/>
      <c r="AB1176" s="242"/>
      <c r="AC1176" s="242"/>
      <c r="AD1176" s="242"/>
      <c r="AE1176" s="242"/>
      <c r="AF1176" s="242"/>
      <c r="AG1176" s="242"/>
    </row>
    <row r="1177" spans="1:33" ht="12" customHeight="1">
      <c r="A1177" s="242"/>
      <c r="B1177" s="242"/>
      <c r="C1177" s="242"/>
      <c r="D1177" s="242"/>
      <c r="E1177" s="242"/>
      <c r="F1177" s="242"/>
      <c r="G1177" s="447"/>
      <c r="H1177" s="242"/>
      <c r="I1177" s="447"/>
      <c r="J1177" s="242"/>
      <c r="K1177" s="242"/>
      <c r="L1177" s="242"/>
      <c r="M1177" s="242"/>
      <c r="N1177" s="242"/>
      <c r="O1177" s="242"/>
      <c r="S1177" s="242"/>
      <c r="T1177" s="242"/>
      <c r="U1177" s="242"/>
      <c r="V1177" s="242"/>
      <c r="W1177" s="242"/>
      <c r="X1177" s="242"/>
      <c r="Y1177" s="242"/>
      <c r="Z1177" s="242"/>
      <c r="AA1177" s="242"/>
      <c r="AB1177" s="242"/>
      <c r="AC1177" s="242"/>
      <c r="AD1177" s="242"/>
      <c r="AE1177" s="242"/>
      <c r="AF1177" s="242"/>
      <c r="AG1177" s="242"/>
    </row>
  </sheetData>
  <mergeCells count="37">
    <mergeCell ref="A1:B5"/>
    <mergeCell ref="C1:O5"/>
    <mergeCell ref="A6:B6"/>
    <mergeCell ref="C6:F6"/>
    <mergeCell ref="G6:K6"/>
    <mergeCell ref="L6:O6"/>
    <mergeCell ref="A7:B7"/>
    <mergeCell ref="C7:O7"/>
    <mergeCell ref="A8:B8"/>
    <mergeCell ref="C8:O8"/>
    <mergeCell ref="A9:B9"/>
    <mergeCell ref="C9:O9"/>
    <mergeCell ref="F257:G257"/>
    <mergeCell ref="A10:B10"/>
    <mergeCell ref="C10:O10"/>
    <mergeCell ref="A11:B11"/>
    <mergeCell ref="C11:O11"/>
    <mergeCell ref="A12:B12"/>
    <mergeCell ref="C12:H12"/>
    <mergeCell ref="I12:L12"/>
    <mergeCell ref="I257:K257"/>
    <mergeCell ref="J259:N259"/>
    <mergeCell ref="J262:N262"/>
    <mergeCell ref="M13:O13"/>
    <mergeCell ref="A135:E135"/>
    <mergeCell ref="A160:B160"/>
    <mergeCell ref="A161:B161"/>
    <mergeCell ref="A179:E179"/>
    <mergeCell ref="A180:B180"/>
    <mergeCell ref="A13:A15"/>
    <mergeCell ref="B13:B15"/>
    <mergeCell ref="C13:F14"/>
    <mergeCell ref="G13:H14"/>
    <mergeCell ref="I13:J14"/>
    <mergeCell ref="K13:L14"/>
    <mergeCell ref="C222:E222"/>
    <mergeCell ref="A237:B237"/>
  </mergeCells>
  <phoneticPr fontId="99" type="noConversion"/>
  <printOptions horizontalCentered="1"/>
  <pageMargins left="0.19685039370078741" right="0.23622047244094491" top="0.47244094488188981" bottom="0.51181102362204722"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60728-68D5-4AD5-BAE5-9BC209FC583E}">
  <dimension ref="A1:C18"/>
  <sheetViews>
    <sheetView topLeftCell="A5" zoomScale="68" zoomScaleNormal="68" workbookViewId="0">
      <selection activeCell="E18" sqref="E18"/>
    </sheetView>
  </sheetViews>
  <sheetFormatPr baseColWidth="10" defaultRowHeight="12.75"/>
  <cols>
    <col min="2" max="2" width="92.5" customWidth="1"/>
    <col min="3" max="3" width="91.33203125" customWidth="1"/>
  </cols>
  <sheetData>
    <row r="1" spans="1:3" ht="15">
      <c r="A1" s="224"/>
      <c r="B1" s="224"/>
      <c r="C1" s="224"/>
    </row>
    <row r="2" spans="1:3" ht="15">
      <c r="A2" s="224" t="s">
        <v>475</v>
      </c>
      <c r="B2" s="224" t="s">
        <v>477</v>
      </c>
      <c r="C2" s="224" t="s">
        <v>476</v>
      </c>
    </row>
    <row r="3" spans="1:3" ht="71.25">
      <c r="A3" s="225" t="s">
        <v>278</v>
      </c>
      <c r="B3" s="226" t="s">
        <v>288</v>
      </c>
      <c r="C3" s="230" t="s">
        <v>474</v>
      </c>
    </row>
    <row r="4" spans="1:3" ht="114">
      <c r="A4" s="225" t="s">
        <v>279</v>
      </c>
      <c r="B4" s="231" t="s">
        <v>315</v>
      </c>
      <c r="C4" s="233" t="s">
        <v>479</v>
      </c>
    </row>
    <row r="5" spans="1:3" ht="100.5" customHeight="1">
      <c r="A5" s="225" t="s">
        <v>275</v>
      </c>
      <c r="B5" s="231" t="s">
        <v>316</v>
      </c>
      <c r="C5" s="233" t="s">
        <v>478</v>
      </c>
    </row>
    <row r="6" spans="1:3" ht="82.5" customHeight="1">
      <c r="A6" s="225" t="s">
        <v>280</v>
      </c>
      <c r="B6" s="231" t="s">
        <v>317</v>
      </c>
      <c r="C6" s="233" t="s">
        <v>480</v>
      </c>
    </row>
    <row r="7" spans="1:3" ht="128.25">
      <c r="A7" s="225" t="s">
        <v>281</v>
      </c>
      <c r="B7" s="231" t="s">
        <v>318</v>
      </c>
      <c r="C7" s="233" t="s">
        <v>481</v>
      </c>
    </row>
    <row r="8" spans="1:3" ht="89.25" customHeight="1">
      <c r="A8" s="225" t="s">
        <v>282</v>
      </c>
      <c r="B8" s="231" t="s">
        <v>319</v>
      </c>
      <c r="C8" s="233" t="s">
        <v>482</v>
      </c>
    </row>
    <row r="9" spans="1:3" ht="87" customHeight="1">
      <c r="A9" s="225" t="s">
        <v>283</v>
      </c>
      <c r="B9" s="231" t="s">
        <v>320</v>
      </c>
      <c r="C9" s="233" t="s">
        <v>483</v>
      </c>
    </row>
    <row r="10" spans="1:3" ht="87" customHeight="1">
      <c r="A10" s="225" t="s">
        <v>284</v>
      </c>
      <c r="B10" s="231" t="s">
        <v>330</v>
      </c>
      <c r="C10" s="233" t="s">
        <v>485</v>
      </c>
    </row>
    <row r="11" spans="1:3" ht="81.75" customHeight="1">
      <c r="A11" s="227" t="s">
        <v>285</v>
      </c>
      <c r="B11" s="231" t="s">
        <v>331</v>
      </c>
      <c r="C11" s="233" t="s">
        <v>484</v>
      </c>
    </row>
    <row r="12" spans="1:3" ht="105.75" customHeight="1">
      <c r="A12" s="227" t="s">
        <v>321</v>
      </c>
      <c r="B12" s="231" t="s">
        <v>333</v>
      </c>
      <c r="C12" s="233" t="s">
        <v>486</v>
      </c>
    </row>
    <row r="13" spans="1:3" ht="171">
      <c r="A13" s="228" t="s">
        <v>322</v>
      </c>
      <c r="B13" s="231" t="s">
        <v>487</v>
      </c>
      <c r="C13" s="233" t="s">
        <v>488</v>
      </c>
    </row>
    <row r="14" spans="1:3" ht="78" customHeight="1">
      <c r="A14" s="227" t="s">
        <v>323</v>
      </c>
      <c r="B14" s="231" t="s">
        <v>470</v>
      </c>
      <c r="C14" s="233" t="s">
        <v>490</v>
      </c>
    </row>
    <row r="15" spans="1:3" ht="89.25" customHeight="1">
      <c r="A15" s="227" t="s">
        <v>324</v>
      </c>
      <c r="B15" s="231" t="s">
        <v>338</v>
      </c>
      <c r="C15" s="233" t="s">
        <v>489</v>
      </c>
    </row>
    <row r="16" spans="1:3" ht="84.75" customHeight="1">
      <c r="A16" s="229" t="s">
        <v>328</v>
      </c>
      <c r="B16" s="232" t="s">
        <v>344</v>
      </c>
      <c r="C16" s="234" t="s">
        <v>491</v>
      </c>
    </row>
    <row r="17" spans="1:3" ht="87" customHeight="1">
      <c r="A17" s="235" t="s">
        <v>329</v>
      </c>
      <c r="B17" s="236" t="s">
        <v>342</v>
      </c>
      <c r="C17" s="233" t="s">
        <v>492</v>
      </c>
    </row>
    <row r="18" spans="1:3" ht="159.75" customHeight="1">
      <c r="A18" s="235" t="s">
        <v>728</v>
      </c>
      <c r="B18" s="236" t="s">
        <v>729</v>
      </c>
      <c r="C18" s="233" t="s">
        <v>730</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7"/>
  <sheetViews>
    <sheetView workbookViewId="0">
      <selection activeCell="I1" sqref="I1"/>
    </sheetView>
  </sheetViews>
  <sheetFormatPr baseColWidth="10" defaultColWidth="8.83203125" defaultRowHeight="12.75"/>
  <cols>
    <col min="1" max="1" width="10.1640625" customWidth="1"/>
    <col min="2" max="2" width="64.1640625" customWidth="1"/>
    <col min="3" max="3" width="11.1640625" customWidth="1"/>
    <col min="4" max="4" width="14.33203125" customWidth="1"/>
    <col min="5" max="5" width="17.1640625" customWidth="1"/>
    <col min="6" max="6" width="21.33203125" customWidth="1"/>
    <col min="7" max="7" width="16.83203125" customWidth="1"/>
    <col min="8" max="8" width="15.33203125" customWidth="1"/>
  </cols>
  <sheetData>
    <row r="1" spans="1:8" ht="9.6" customHeight="1">
      <c r="A1" s="612"/>
      <c r="B1" s="613"/>
      <c r="C1" s="614"/>
      <c r="D1" s="36" t="s">
        <v>112</v>
      </c>
      <c r="E1" s="37">
        <v>0.05</v>
      </c>
      <c r="F1" s="38">
        <v>79624484</v>
      </c>
      <c r="G1" s="33"/>
      <c r="H1" s="17">
        <v>78828306</v>
      </c>
    </row>
    <row r="2" spans="1:8" ht="9.6" customHeight="1">
      <c r="A2" s="615" t="s">
        <v>113</v>
      </c>
      <c r="B2" s="616"/>
      <c r="C2" s="616"/>
      <c r="D2" s="616"/>
      <c r="E2" s="617"/>
      <c r="F2" s="39">
        <v>2008925736</v>
      </c>
      <c r="G2" s="9"/>
      <c r="H2" s="40">
        <v>1988838158</v>
      </c>
    </row>
    <row r="3" spans="1:8" ht="10.7" customHeight="1">
      <c r="A3" s="41"/>
      <c r="B3" s="618" t="s">
        <v>114</v>
      </c>
      <c r="C3" s="618"/>
      <c r="D3" s="618"/>
      <c r="E3" s="42"/>
      <c r="F3" s="43"/>
      <c r="G3" s="44"/>
      <c r="H3" s="44"/>
    </row>
    <row r="4" spans="1:8" ht="10.7" customHeight="1">
      <c r="A4" s="45"/>
      <c r="B4" s="619" t="s">
        <v>115</v>
      </c>
      <c r="C4" s="619"/>
      <c r="D4" s="619"/>
      <c r="E4" s="46"/>
      <c r="F4" s="47"/>
      <c r="G4" s="44"/>
      <c r="H4" s="44"/>
    </row>
    <row r="5" spans="1:8" ht="9" customHeight="1">
      <c r="A5" s="48" t="s">
        <v>116</v>
      </c>
      <c r="B5" s="49" t="s">
        <v>117</v>
      </c>
      <c r="C5" s="48" t="s">
        <v>118</v>
      </c>
      <c r="D5" s="48" t="s">
        <v>119</v>
      </c>
      <c r="E5" s="48" t="s">
        <v>120</v>
      </c>
      <c r="F5" s="50" t="s">
        <v>121</v>
      </c>
      <c r="G5" s="44"/>
      <c r="H5" s="44"/>
    </row>
    <row r="6" spans="1:8" ht="9" customHeight="1">
      <c r="A6" s="9"/>
      <c r="B6" s="8" t="s">
        <v>122</v>
      </c>
      <c r="C6" s="9"/>
      <c r="D6" s="9"/>
      <c r="E6" s="9"/>
      <c r="F6" s="9"/>
      <c r="G6" s="9"/>
      <c r="H6" s="9"/>
    </row>
    <row r="7" spans="1:8" ht="9" customHeight="1">
      <c r="A7" s="12"/>
      <c r="B7" s="11" t="s">
        <v>123</v>
      </c>
      <c r="C7" s="12"/>
      <c r="D7" s="12"/>
      <c r="E7" s="12"/>
      <c r="F7" s="12"/>
      <c r="G7" s="12"/>
      <c r="H7" s="12"/>
    </row>
    <row r="8" spans="1:8" ht="18" customHeight="1">
      <c r="A8" s="13" t="s">
        <v>18</v>
      </c>
      <c r="B8" s="24" t="s">
        <v>124</v>
      </c>
      <c r="C8" s="13" t="s">
        <v>25</v>
      </c>
      <c r="D8" s="51">
        <v>2</v>
      </c>
      <c r="E8" s="16">
        <v>650000</v>
      </c>
      <c r="F8" s="38">
        <v>1300000</v>
      </c>
      <c r="G8" s="17">
        <v>643500</v>
      </c>
      <c r="H8" s="17">
        <v>1287000</v>
      </c>
    </row>
    <row r="9" spans="1:8" ht="9" customHeight="1">
      <c r="A9" s="12"/>
      <c r="B9" s="11" t="s">
        <v>125</v>
      </c>
      <c r="C9" s="12"/>
      <c r="D9" s="12"/>
      <c r="E9" s="12"/>
      <c r="F9" s="12"/>
      <c r="G9" s="52">
        <v>0</v>
      </c>
      <c r="H9" s="12"/>
    </row>
    <row r="10" spans="1:8" ht="18" customHeight="1">
      <c r="A10" s="13" t="s">
        <v>126</v>
      </c>
      <c r="B10" s="24" t="s">
        <v>127</v>
      </c>
      <c r="C10" s="13" t="s">
        <v>25</v>
      </c>
      <c r="D10" s="51">
        <v>1500</v>
      </c>
      <c r="E10" s="53">
        <v>800</v>
      </c>
      <c r="F10" s="38">
        <v>1200000</v>
      </c>
      <c r="G10" s="54">
        <v>792</v>
      </c>
      <c r="H10" s="17">
        <v>1188000</v>
      </c>
    </row>
    <row r="11" spans="1:8" ht="18" customHeight="1">
      <c r="A11" s="13" t="s">
        <v>128</v>
      </c>
      <c r="B11" s="24" t="s">
        <v>129</v>
      </c>
      <c r="C11" s="13" t="s">
        <v>25</v>
      </c>
      <c r="D11" s="51">
        <v>10</v>
      </c>
      <c r="E11" s="16">
        <v>4800</v>
      </c>
      <c r="F11" s="38">
        <v>48000</v>
      </c>
      <c r="G11" s="17">
        <v>4752</v>
      </c>
      <c r="H11" s="17">
        <v>47520</v>
      </c>
    </row>
    <row r="12" spans="1:8" ht="18" customHeight="1">
      <c r="A12" s="13" t="s">
        <v>130</v>
      </c>
      <c r="B12" s="24" t="s">
        <v>131</v>
      </c>
      <c r="C12" s="13" t="s">
        <v>25</v>
      </c>
      <c r="D12" s="51">
        <v>4</v>
      </c>
      <c r="E12" s="16">
        <v>150000</v>
      </c>
      <c r="F12" s="38">
        <v>600000</v>
      </c>
      <c r="G12" s="17">
        <v>148500</v>
      </c>
      <c r="H12" s="17">
        <v>594000</v>
      </c>
    </row>
    <row r="13" spans="1:8" ht="18" customHeight="1">
      <c r="A13" s="13" t="s">
        <v>132</v>
      </c>
      <c r="B13" s="24" t="s">
        <v>133</v>
      </c>
      <c r="C13" s="13" t="s">
        <v>25</v>
      </c>
      <c r="D13" s="51">
        <v>1</v>
      </c>
      <c r="E13" s="16">
        <v>160000</v>
      </c>
      <c r="F13" s="38">
        <v>160000</v>
      </c>
      <c r="G13" s="17">
        <v>158400</v>
      </c>
      <c r="H13" s="17">
        <v>158400</v>
      </c>
    </row>
    <row r="14" spans="1:8" ht="27" customHeight="1">
      <c r="A14" s="13" t="s">
        <v>134</v>
      </c>
      <c r="B14" s="14" t="s">
        <v>135</v>
      </c>
      <c r="C14" s="13" t="s">
        <v>25</v>
      </c>
      <c r="D14" s="51">
        <v>1</v>
      </c>
      <c r="E14" s="16">
        <v>180000</v>
      </c>
      <c r="F14" s="38">
        <v>180000</v>
      </c>
      <c r="G14" s="17">
        <v>178200</v>
      </c>
      <c r="H14" s="17">
        <v>178200</v>
      </c>
    </row>
    <row r="15" spans="1:8" ht="9" customHeight="1">
      <c r="A15" s="12"/>
      <c r="B15" s="11" t="s">
        <v>136</v>
      </c>
      <c r="C15" s="12"/>
      <c r="D15" s="12"/>
      <c r="E15" s="12"/>
      <c r="F15" s="12"/>
      <c r="G15" s="55">
        <v>0</v>
      </c>
      <c r="H15" s="12"/>
    </row>
    <row r="16" spans="1:8" ht="9" customHeight="1">
      <c r="A16" s="13" t="s">
        <v>137</v>
      </c>
      <c r="B16" s="14" t="s">
        <v>138</v>
      </c>
      <c r="C16" s="13" t="s">
        <v>25</v>
      </c>
      <c r="D16" s="51">
        <v>3</v>
      </c>
      <c r="E16" s="16">
        <v>150000</v>
      </c>
      <c r="F16" s="38">
        <v>450000</v>
      </c>
      <c r="G16" s="17">
        <v>148500</v>
      </c>
      <c r="H16" s="17">
        <v>445500</v>
      </c>
    </row>
    <row r="17" spans="1:8" ht="9" customHeight="1">
      <c r="A17" s="12"/>
      <c r="B17" s="11" t="s">
        <v>139</v>
      </c>
      <c r="C17" s="12"/>
      <c r="D17" s="12"/>
      <c r="E17" s="12"/>
      <c r="F17" s="12"/>
      <c r="G17" s="52">
        <v>0</v>
      </c>
      <c r="H17" s="52">
        <v>0</v>
      </c>
    </row>
    <row r="18" spans="1:8" ht="27" customHeight="1">
      <c r="A18" s="13" t="s">
        <v>140</v>
      </c>
      <c r="B18" s="14" t="s">
        <v>141</v>
      </c>
      <c r="C18" s="13" t="s">
        <v>25</v>
      </c>
      <c r="D18" s="51">
        <v>2</v>
      </c>
      <c r="E18" s="16">
        <v>3500000</v>
      </c>
      <c r="F18" s="38">
        <v>7000000</v>
      </c>
      <c r="G18" s="17">
        <v>3465000</v>
      </c>
      <c r="H18" s="17">
        <v>6930000</v>
      </c>
    </row>
    <row r="19" spans="1:8" ht="9" customHeight="1">
      <c r="A19" s="12"/>
      <c r="B19" s="11" t="s">
        <v>142</v>
      </c>
      <c r="C19" s="12"/>
      <c r="D19" s="12"/>
      <c r="E19" s="12"/>
      <c r="F19" s="12"/>
      <c r="G19" s="52">
        <v>0</v>
      </c>
      <c r="H19" s="52">
        <v>0</v>
      </c>
    </row>
    <row r="20" spans="1:8" ht="18" customHeight="1">
      <c r="A20" s="56"/>
      <c r="B20" s="24" t="s">
        <v>143</v>
      </c>
      <c r="C20" s="13" t="s">
        <v>25</v>
      </c>
      <c r="D20" s="51">
        <v>1</v>
      </c>
      <c r="E20" s="16">
        <v>1700000</v>
      </c>
      <c r="F20" s="38">
        <v>1700000</v>
      </c>
      <c r="G20" s="17">
        <v>1683000</v>
      </c>
      <c r="H20" s="17">
        <v>1683000</v>
      </c>
    </row>
    <row r="21" spans="1:8" ht="45.2" customHeight="1">
      <c r="A21" s="24"/>
      <c r="B21" s="14" t="s">
        <v>144</v>
      </c>
      <c r="C21" s="19" t="s">
        <v>25</v>
      </c>
      <c r="D21" s="57">
        <v>1</v>
      </c>
      <c r="E21" s="20">
        <v>5547000</v>
      </c>
      <c r="F21" s="58">
        <v>5547000</v>
      </c>
      <c r="G21" s="21">
        <v>5491530</v>
      </c>
      <c r="H21" s="21">
        <v>5491530</v>
      </c>
    </row>
    <row r="22" spans="1:8" ht="10.7" customHeight="1">
      <c r="A22" s="620" t="s">
        <v>145</v>
      </c>
      <c r="B22" s="621"/>
      <c r="C22" s="12"/>
      <c r="D22" s="12"/>
      <c r="E22" s="12"/>
      <c r="F22" s="59">
        <v>18185000</v>
      </c>
      <c r="G22" s="12"/>
      <c r="H22" s="34">
        <v>18003150</v>
      </c>
    </row>
    <row r="23" spans="1:8" ht="9" customHeight="1">
      <c r="A23" s="622" t="s">
        <v>146</v>
      </c>
      <c r="B23" s="623"/>
      <c r="C23" s="623"/>
      <c r="D23" s="623"/>
      <c r="E23" s="623"/>
      <c r="F23" s="623"/>
      <c r="G23" s="623"/>
      <c r="H23" s="624"/>
    </row>
    <row r="24" spans="1:8" ht="9" customHeight="1">
      <c r="A24" s="625" t="s">
        <v>147</v>
      </c>
      <c r="B24" s="626"/>
      <c r="C24" s="1" t="s">
        <v>8</v>
      </c>
      <c r="D24" s="60" t="s">
        <v>148</v>
      </c>
      <c r="E24" s="60" t="s">
        <v>149</v>
      </c>
      <c r="F24" s="61" t="s">
        <v>150</v>
      </c>
      <c r="G24" s="62" t="s">
        <v>149</v>
      </c>
      <c r="H24" s="2" t="s">
        <v>150</v>
      </c>
    </row>
    <row r="25" spans="1:8" ht="18" customHeight="1">
      <c r="A25" s="63">
        <v>1</v>
      </c>
      <c r="B25" s="24" t="s">
        <v>151</v>
      </c>
      <c r="C25" s="13" t="s">
        <v>25</v>
      </c>
      <c r="D25" s="64">
        <v>7</v>
      </c>
      <c r="E25" s="65">
        <v>62448</v>
      </c>
      <c r="F25" s="38">
        <v>437136</v>
      </c>
      <c r="G25" s="66">
        <v>61824</v>
      </c>
      <c r="H25" s="17">
        <v>432768</v>
      </c>
    </row>
    <row r="26" spans="1:8" ht="18" customHeight="1">
      <c r="A26" s="63">
        <v>2</v>
      </c>
      <c r="B26" s="14" t="s">
        <v>152</v>
      </c>
      <c r="C26" s="13" t="s">
        <v>25</v>
      </c>
      <c r="D26" s="64">
        <v>30</v>
      </c>
      <c r="E26" s="65">
        <v>6904</v>
      </c>
      <c r="F26" s="38">
        <v>207120</v>
      </c>
      <c r="G26" s="66">
        <v>6835</v>
      </c>
      <c r="H26" s="17">
        <v>205050</v>
      </c>
    </row>
    <row r="27" spans="1:8" ht="18" customHeight="1">
      <c r="A27" s="63">
        <v>3</v>
      </c>
      <c r="B27" s="24" t="s">
        <v>153</v>
      </c>
      <c r="C27" s="13" t="s">
        <v>25</v>
      </c>
      <c r="D27" s="64">
        <v>20</v>
      </c>
      <c r="E27" s="65">
        <v>14647</v>
      </c>
      <c r="F27" s="38">
        <v>292940</v>
      </c>
      <c r="G27" s="67">
        <v>14501</v>
      </c>
      <c r="H27" s="17">
        <v>290020</v>
      </c>
    </row>
    <row r="28" spans="1:8" ht="27" customHeight="1">
      <c r="A28" s="63">
        <v>4</v>
      </c>
      <c r="B28" s="24" t="s">
        <v>154</v>
      </c>
      <c r="C28" s="13" t="s">
        <v>155</v>
      </c>
      <c r="D28" s="64">
        <v>2</v>
      </c>
      <c r="E28" s="65">
        <v>320000</v>
      </c>
      <c r="F28" s="38">
        <v>640000</v>
      </c>
      <c r="G28" s="66">
        <v>316800</v>
      </c>
      <c r="H28" s="17">
        <v>633600</v>
      </c>
    </row>
    <row r="29" spans="1:8" ht="9" customHeight="1">
      <c r="A29" s="63">
        <v>5</v>
      </c>
      <c r="B29" s="14" t="s">
        <v>156</v>
      </c>
      <c r="C29" s="13" t="s">
        <v>25</v>
      </c>
      <c r="D29" s="64">
        <v>2</v>
      </c>
      <c r="E29" s="65">
        <v>180000</v>
      </c>
      <c r="F29" s="38">
        <v>360000</v>
      </c>
      <c r="G29" s="66">
        <v>178200</v>
      </c>
      <c r="H29" s="17">
        <v>356400</v>
      </c>
    </row>
    <row r="30" spans="1:8" ht="9" customHeight="1">
      <c r="A30" s="63">
        <v>6</v>
      </c>
      <c r="B30" s="14" t="s">
        <v>157</v>
      </c>
      <c r="C30" s="13" t="s">
        <v>25</v>
      </c>
      <c r="D30" s="64">
        <v>2</v>
      </c>
      <c r="E30" s="65">
        <v>170313</v>
      </c>
      <c r="F30" s="38">
        <v>340626</v>
      </c>
      <c r="G30" s="66">
        <v>168610</v>
      </c>
      <c r="H30" s="17">
        <v>337220</v>
      </c>
    </row>
    <row r="31" spans="1:8" ht="9" customHeight="1">
      <c r="A31" s="63">
        <v>7</v>
      </c>
      <c r="B31" s="14" t="s">
        <v>158</v>
      </c>
      <c r="C31" s="13" t="s">
        <v>25</v>
      </c>
      <c r="D31" s="64">
        <v>6</v>
      </c>
      <c r="E31" s="65">
        <v>7900</v>
      </c>
      <c r="F31" s="38">
        <v>47400</v>
      </c>
      <c r="G31" s="66">
        <v>7821</v>
      </c>
      <c r="H31" s="17">
        <v>46926</v>
      </c>
    </row>
    <row r="32" spans="1:8" ht="9" customHeight="1">
      <c r="A32" s="63">
        <v>8</v>
      </c>
      <c r="B32" s="14" t="s">
        <v>159</v>
      </c>
      <c r="C32" s="13" t="s">
        <v>25</v>
      </c>
      <c r="D32" s="64">
        <v>4</v>
      </c>
      <c r="E32" s="65">
        <v>37800</v>
      </c>
      <c r="F32" s="38">
        <v>151200</v>
      </c>
      <c r="G32" s="66">
        <v>37422</v>
      </c>
      <c r="H32" s="17">
        <v>149688</v>
      </c>
    </row>
    <row r="33" spans="1:8" ht="27" customHeight="1">
      <c r="A33" s="63">
        <v>9</v>
      </c>
      <c r="B33" s="14" t="s">
        <v>160</v>
      </c>
      <c r="C33" s="13" t="s">
        <v>25</v>
      </c>
      <c r="D33" s="64">
        <v>6</v>
      </c>
      <c r="E33" s="65">
        <v>18000</v>
      </c>
      <c r="F33" s="38">
        <v>108000</v>
      </c>
      <c r="G33" s="66">
        <v>17820</v>
      </c>
      <c r="H33" s="17">
        <v>106920</v>
      </c>
    </row>
    <row r="34" spans="1:8" ht="9" customHeight="1">
      <c r="A34" s="63">
        <v>10</v>
      </c>
      <c r="B34" s="14" t="s">
        <v>161</v>
      </c>
      <c r="C34" s="13" t="s">
        <v>25</v>
      </c>
      <c r="D34" s="64">
        <v>1</v>
      </c>
      <c r="E34" s="65">
        <v>240000</v>
      </c>
      <c r="F34" s="38">
        <v>240000</v>
      </c>
      <c r="G34" s="66">
        <v>237600</v>
      </c>
      <c r="H34" s="17">
        <v>237600</v>
      </c>
    </row>
    <row r="35" spans="1:8" ht="9" customHeight="1">
      <c r="A35" s="63">
        <v>11</v>
      </c>
      <c r="B35" s="14" t="s">
        <v>162</v>
      </c>
      <c r="C35" s="13" t="s">
        <v>25</v>
      </c>
      <c r="D35" s="64">
        <v>2</v>
      </c>
      <c r="E35" s="65">
        <v>289000</v>
      </c>
      <c r="F35" s="38">
        <v>578000</v>
      </c>
      <c r="G35" s="66">
        <v>286110</v>
      </c>
      <c r="H35" s="17">
        <v>572220</v>
      </c>
    </row>
    <row r="36" spans="1:8" ht="9" customHeight="1">
      <c r="A36" s="63">
        <v>12</v>
      </c>
      <c r="B36" s="14" t="s">
        <v>163</v>
      </c>
      <c r="C36" s="13" t="s">
        <v>25</v>
      </c>
      <c r="D36" s="64">
        <v>1</v>
      </c>
      <c r="E36" s="65">
        <v>567710</v>
      </c>
      <c r="F36" s="38">
        <v>567710</v>
      </c>
      <c r="G36" s="66">
        <v>562033</v>
      </c>
      <c r="H36" s="17">
        <v>562033</v>
      </c>
    </row>
    <row r="37" spans="1:8" ht="9" customHeight="1">
      <c r="A37" s="63">
        <v>15</v>
      </c>
      <c r="B37" s="14" t="s">
        <v>164</v>
      </c>
      <c r="C37" s="13" t="s">
        <v>25</v>
      </c>
      <c r="D37" s="64">
        <v>2</v>
      </c>
      <c r="E37" s="65">
        <v>89900</v>
      </c>
      <c r="F37" s="38">
        <v>179800</v>
      </c>
      <c r="G37" s="66">
        <v>89001</v>
      </c>
      <c r="H37" s="17">
        <v>178002</v>
      </c>
    </row>
    <row r="38" spans="1:8" ht="27" customHeight="1">
      <c r="A38" s="68">
        <v>17</v>
      </c>
      <c r="B38" s="24" t="s">
        <v>165</v>
      </c>
      <c r="C38" s="13" t="s">
        <v>25</v>
      </c>
      <c r="D38" s="64">
        <v>20</v>
      </c>
      <c r="E38" s="65">
        <v>16000</v>
      </c>
      <c r="F38" s="38">
        <v>320000</v>
      </c>
      <c r="G38" s="66">
        <v>15840</v>
      </c>
      <c r="H38" s="18">
        <v>316800</v>
      </c>
    </row>
    <row r="39" spans="1:8" ht="18" customHeight="1">
      <c r="A39" s="68">
        <v>18</v>
      </c>
      <c r="B39" s="24" t="s">
        <v>166</v>
      </c>
      <c r="C39" s="13" t="s">
        <v>155</v>
      </c>
      <c r="D39" s="64">
        <v>1</v>
      </c>
      <c r="E39" s="65">
        <v>300000</v>
      </c>
      <c r="F39" s="38">
        <v>300000</v>
      </c>
      <c r="G39" s="66">
        <v>297000</v>
      </c>
      <c r="H39" s="18">
        <v>297000</v>
      </c>
    </row>
    <row r="40" spans="1:8" ht="9" customHeight="1">
      <c r="A40" s="68">
        <v>20</v>
      </c>
      <c r="B40" s="14" t="s">
        <v>167</v>
      </c>
      <c r="C40" s="13" t="s">
        <v>25</v>
      </c>
      <c r="D40" s="64">
        <v>1</v>
      </c>
      <c r="E40" s="65">
        <v>596655</v>
      </c>
      <c r="F40" s="38">
        <v>596655</v>
      </c>
      <c r="G40" s="66">
        <v>561491</v>
      </c>
      <c r="H40" s="18">
        <v>561491</v>
      </c>
    </row>
    <row r="41" spans="1:8" ht="9" customHeight="1">
      <c r="A41" s="12"/>
      <c r="B41" s="11" t="s">
        <v>142</v>
      </c>
      <c r="C41" s="12"/>
      <c r="D41" s="12"/>
      <c r="E41" s="12"/>
      <c r="F41" s="12"/>
      <c r="G41" s="12"/>
      <c r="H41" s="12"/>
    </row>
    <row r="42" spans="1:8" ht="27" customHeight="1">
      <c r="A42" s="68">
        <v>18</v>
      </c>
      <c r="B42" s="24" t="s">
        <v>168</v>
      </c>
      <c r="C42" s="13" t="s">
        <v>25</v>
      </c>
      <c r="D42" s="64">
        <v>15</v>
      </c>
      <c r="E42" s="65">
        <v>19000</v>
      </c>
      <c r="F42" s="38">
        <v>285000</v>
      </c>
      <c r="G42" s="66">
        <v>18810</v>
      </c>
      <c r="H42" s="18">
        <v>282150</v>
      </c>
    </row>
    <row r="43" spans="1:8" ht="9" customHeight="1">
      <c r="A43" s="612"/>
      <c r="B43" s="613"/>
      <c r="C43" s="613"/>
      <c r="D43" s="613"/>
      <c r="E43" s="613"/>
      <c r="F43" s="613"/>
      <c r="G43" s="613"/>
      <c r="H43" s="614"/>
    </row>
    <row r="44" spans="1:8" ht="10.7" customHeight="1">
      <c r="A44" s="627" t="s">
        <v>169</v>
      </c>
      <c r="B44" s="628"/>
      <c r="C44" s="628"/>
      <c r="D44" s="628"/>
      <c r="E44" s="629"/>
      <c r="F44" s="59">
        <v>5651587</v>
      </c>
      <c r="G44" s="33"/>
      <c r="H44" s="59">
        <v>5565888</v>
      </c>
    </row>
    <row r="45" spans="1:8" ht="9" customHeight="1">
      <c r="A45" s="630"/>
      <c r="B45" s="630"/>
      <c r="C45" s="630"/>
      <c r="D45" s="630"/>
      <c r="E45" s="630"/>
      <c r="F45" s="630"/>
      <c r="G45" s="630"/>
      <c r="H45" s="631"/>
    </row>
    <row r="46" spans="1:8" ht="9" customHeight="1">
      <c r="A46" s="632" t="s">
        <v>170</v>
      </c>
      <c r="B46" s="633"/>
      <c r="C46" s="633"/>
      <c r="D46" s="633"/>
      <c r="E46" s="633"/>
      <c r="F46" s="633"/>
      <c r="G46" s="633"/>
      <c r="H46" s="634"/>
    </row>
    <row r="47" spans="1:8" ht="9" customHeight="1">
      <c r="A47" s="635" t="s">
        <v>171</v>
      </c>
      <c r="B47" s="636"/>
      <c r="C47" s="60" t="s">
        <v>172</v>
      </c>
      <c r="D47" s="60" t="s">
        <v>149</v>
      </c>
      <c r="E47" s="60" t="s">
        <v>148</v>
      </c>
      <c r="F47" s="70" t="s">
        <v>173</v>
      </c>
      <c r="G47" s="62" t="s">
        <v>148</v>
      </c>
      <c r="H47" s="62" t="s">
        <v>173</v>
      </c>
    </row>
    <row r="48" spans="1:8" ht="9" customHeight="1">
      <c r="A48" s="33"/>
      <c r="B48" s="71" t="s">
        <v>174</v>
      </c>
      <c r="C48" s="26"/>
      <c r="D48" s="26"/>
      <c r="E48" s="26"/>
      <c r="F48" s="26"/>
      <c r="G48" s="26"/>
      <c r="H48" s="26"/>
    </row>
    <row r="49" spans="1:8" ht="18" customHeight="1">
      <c r="A49" s="72" t="s">
        <v>175</v>
      </c>
      <c r="B49" s="24" t="s">
        <v>176</v>
      </c>
      <c r="C49" s="13" t="s">
        <v>25</v>
      </c>
      <c r="D49" s="51">
        <v>1</v>
      </c>
      <c r="E49" s="16">
        <v>500000</v>
      </c>
      <c r="F49" s="38">
        <v>500000</v>
      </c>
      <c r="G49" s="17">
        <v>495000</v>
      </c>
      <c r="H49" s="18">
        <v>495000</v>
      </c>
    </row>
    <row r="50" spans="1:8" ht="9" customHeight="1">
      <c r="A50" s="33"/>
      <c r="B50" s="25" t="s">
        <v>177</v>
      </c>
      <c r="C50" s="26"/>
      <c r="D50" s="26"/>
      <c r="E50" s="26"/>
      <c r="F50" s="26"/>
      <c r="G50" s="26"/>
      <c r="H50" s="26"/>
    </row>
    <row r="51" spans="1:8" ht="36.200000000000003" customHeight="1">
      <c r="A51" s="72" t="s">
        <v>178</v>
      </c>
      <c r="B51" s="14" t="s">
        <v>179</v>
      </c>
      <c r="C51" s="13" t="s">
        <v>25</v>
      </c>
      <c r="D51" s="51">
        <v>2</v>
      </c>
      <c r="E51" s="16">
        <v>73074</v>
      </c>
      <c r="F51" s="38">
        <v>146148</v>
      </c>
      <c r="G51" s="17">
        <v>72343</v>
      </c>
      <c r="H51" s="18">
        <v>144686</v>
      </c>
    </row>
    <row r="52" spans="1:8" ht="45.2" customHeight="1">
      <c r="A52" s="73" t="s">
        <v>180</v>
      </c>
      <c r="B52" s="14" t="s">
        <v>181</v>
      </c>
      <c r="C52" s="74" t="s">
        <v>182</v>
      </c>
      <c r="D52" s="57">
        <v>1</v>
      </c>
      <c r="E52" s="20">
        <v>469375</v>
      </c>
      <c r="F52" s="58">
        <v>469375</v>
      </c>
      <c r="G52" s="21">
        <v>464681</v>
      </c>
      <c r="H52" s="22">
        <v>464681</v>
      </c>
    </row>
    <row r="53" spans="1:8" ht="27" customHeight="1">
      <c r="A53" s="72" t="s">
        <v>183</v>
      </c>
      <c r="B53" s="24" t="s">
        <v>184</v>
      </c>
      <c r="C53" s="13" t="s">
        <v>185</v>
      </c>
      <c r="D53" s="51">
        <v>1</v>
      </c>
      <c r="E53" s="16">
        <v>25033</v>
      </c>
      <c r="F53" s="38">
        <v>25033</v>
      </c>
      <c r="G53" s="17">
        <v>24783</v>
      </c>
      <c r="H53" s="18">
        <v>24783</v>
      </c>
    </row>
    <row r="54" spans="1:8" ht="18" customHeight="1">
      <c r="A54" s="72" t="s">
        <v>186</v>
      </c>
      <c r="B54" s="24" t="s">
        <v>187</v>
      </c>
      <c r="C54" s="13" t="s">
        <v>185</v>
      </c>
      <c r="D54" s="51">
        <v>2</v>
      </c>
      <c r="E54" s="16">
        <v>21200</v>
      </c>
      <c r="F54" s="38">
        <v>42400</v>
      </c>
      <c r="G54" s="17">
        <v>20988</v>
      </c>
      <c r="H54" s="18">
        <v>41976</v>
      </c>
    </row>
    <row r="55" spans="1:8" ht="27" customHeight="1">
      <c r="A55" s="72" t="s">
        <v>188</v>
      </c>
      <c r="B55" s="24" t="s">
        <v>189</v>
      </c>
      <c r="C55" s="13" t="s">
        <v>185</v>
      </c>
      <c r="D55" s="51">
        <v>1</v>
      </c>
      <c r="E55" s="16">
        <v>24900</v>
      </c>
      <c r="F55" s="38">
        <v>24900</v>
      </c>
      <c r="G55" s="17">
        <v>24651</v>
      </c>
      <c r="H55" s="18">
        <v>24651</v>
      </c>
    </row>
    <row r="56" spans="1:8" ht="18" customHeight="1">
      <c r="A56" s="72" t="s">
        <v>190</v>
      </c>
      <c r="B56" s="24" t="s">
        <v>191</v>
      </c>
      <c r="C56" s="13" t="s">
        <v>185</v>
      </c>
      <c r="D56" s="51">
        <v>1</v>
      </c>
      <c r="E56" s="16">
        <v>20700</v>
      </c>
      <c r="F56" s="38">
        <v>20700</v>
      </c>
      <c r="G56" s="17">
        <v>20493</v>
      </c>
      <c r="H56" s="18">
        <v>20493</v>
      </c>
    </row>
    <row r="57" spans="1:8" ht="21.95" customHeight="1">
      <c r="A57" s="75">
        <v>40239</v>
      </c>
      <c r="B57" s="24" t="s">
        <v>192</v>
      </c>
      <c r="C57" s="13" t="s">
        <v>185</v>
      </c>
      <c r="D57" s="51">
        <v>1</v>
      </c>
      <c r="E57" s="16">
        <v>20700</v>
      </c>
      <c r="F57" s="38">
        <v>20700</v>
      </c>
      <c r="G57" s="17">
        <v>20493</v>
      </c>
      <c r="H57" s="18">
        <v>20493</v>
      </c>
    </row>
    <row r="58" spans="1:8" ht="27" customHeight="1">
      <c r="A58" s="72" t="s">
        <v>193</v>
      </c>
      <c r="B58" s="24" t="s">
        <v>194</v>
      </c>
      <c r="C58" s="13" t="s">
        <v>185</v>
      </c>
      <c r="D58" s="51">
        <v>1</v>
      </c>
      <c r="E58" s="16">
        <v>34200</v>
      </c>
      <c r="F58" s="38">
        <v>34200</v>
      </c>
      <c r="G58" s="17">
        <v>33858</v>
      </c>
      <c r="H58" s="18">
        <v>33858</v>
      </c>
    </row>
    <row r="59" spans="1:8" ht="36.200000000000003" customHeight="1">
      <c r="A59" s="75">
        <v>40604</v>
      </c>
      <c r="B59" s="14" t="s">
        <v>195</v>
      </c>
      <c r="C59" s="13" t="s">
        <v>25</v>
      </c>
      <c r="D59" s="51">
        <v>1</v>
      </c>
      <c r="E59" s="16">
        <v>756566</v>
      </c>
      <c r="F59" s="38">
        <v>756566</v>
      </c>
      <c r="G59" s="17">
        <v>749000</v>
      </c>
      <c r="H59" s="18">
        <v>749000</v>
      </c>
    </row>
    <row r="60" spans="1:8" ht="24.2" customHeight="1">
      <c r="A60" s="75">
        <v>41335</v>
      </c>
      <c r="B60" s="14" t="s">
        <v>196</v>
      </c>
      <c r="C60" s="13" t="s">
        <v>197</v>
      </c>
      <c r="D60" s="51">
        <v>1</v>
      </c>
      <c r="E60" s="16">
        <v>103752</v>
      </c>
      <c r="F60" s="38">
        <v>103752</v>
      </c>
      <c r="G60" s="17">
        <v>102714</v>
      </c>
      <c r="H60" s="18">
        <v>102714</v>
      </c>
    </row>
    <row r="61" spans="1:8" ht="30.95" customHeight="1">
      <c r="A61" s="75">
        <v>41700</v>
      </c>
      <c r="B61" s="14" t="s">
        <v>198</v>
      </c>
      <c r="C61" s="13" t="s">
        <v>25</v>
      </c>
      <c r="D61" s="51">
        <v>3</v>
      </c>
      <c r="E61" s="16">
        <v>364136</v>
      </c>
      <c r="F61" s="38">
        <v>1092408</v>
      </c>
      <c r="G61" s="17">
        <v>360495</v>
      </c>
      <c r="H61" s="18">
        <v>1081485</v>
      </c>
    </row>
    <row r="62" spans="1:8" ht="18" customHeight="1">
      <c r="A62" s="75">
        <v>42065</v>
      </c>
      <c r="B62" s="14" t="s">
        <v>199</v>
      </c>
      <c r="C62" s="13" t="s">
        <v>25</v>
      </c>
      <c r="D62" s="51">
        <v>150</v>
      </c>
      <c r="E62" s="16">
        <v>1053</v>
      </c>
      <c r="F62" s="38">
        <v>157950</v>
      </c>
      <c r="G62" s="17">
        <v>1042</v>
      </c>
      <c r="H62" s="18">
        <v>156300</v>
      </c>
    </row>
    <row r="63" spans="1:8" ht="9" customHeight="1">
      <c r="A63" s="75">
        <v>42431</v>
      </c>
      <c r="B63" s="14" t="s">
        <v>200</v>
      </c>
      <c r="C63" s="13" t="s">
        <v>25</v>
      </c>
      <c r="D63" s="51">
        <v>1</v>
      </c>
      <c r="E63" s="16">
        <v>153457</v>
      </c>
      <c r="F63" s="38">
        <v>153457</v>
      </c>
      <c r="G63" s="17">
        <v>151922</v>
      </c>
      <c r="H63" s="18">
        <v>151922</v>
      </c>
    </row>
    <row r="64" spans="1:8" ht="9" customHeight="1">
      <c r="A64" s="33"/>
      <c r="B64" s="25" t="s">
        <v>201</v>
      </c>
      <c r="C64" s="26"/>
      <c r="D64" s="26"/>
      <c r="E64" s="26"/>
      <c r="F64" s="26"/>
      <c r="G64" s="26"/>
      <c r="H64" s="26"/>
    </row>
    <row r="65" spans="1:8" ht="63.2" customHeight="1">
      <c r="A65" s="73" t="s">
        <v>202</v>
      </c>
      <c r="B65" s="14" t="s">
        <v>203</v>
      </c>
      <c r="C65" s="19" t="s">
        <v>25</v>
      </c>
      <c r="D65" s="57">
        <v>1</v>
      </c>
      <c r="E65" s="20">
        <v>253183</v>
      </c>
      <c r="F65" s="58">
        <v>253183</v>
      </c>
      <c r="G65" s="21">
        <v>250651</v>
      </c>
      <c r="H65" s="22">
        <v>250651</v>
      </c>
    </row>
    <row r="66" spans="1:8" ht="9" customHeight="1">
      <c r="A66" s="33"/>
      <c r="B66" s="25" t="s">
        <v>204</v>
      </c>
      <c r="C66" s="26"/>
      <c r="D66" s="26"/>
      <c r="E66" s="26"/>
      <c r="F66" s="26"/>
      <c r="G66" s="26"/>
      <c r="H66" s="26"/>
    </row>
    <row r="67" spans="1:8" ht="9" customHeight="1">
      <c r="A67" s="72" t="s">
        <v>205</v>
      </c>
      <c r="B67" s="14" t="s">
        <v>206</v>
      </c>
      <c r="C67" s="13" t="s">
        <v>25</v>
      </c>
      <c r="D67" s="51">
        <v>8</v>
      </c>
      <c r="E67" s="16">
        <v>32257</v>
      </c>
      <c r="F67" s="38">
        <v>258056</v>
      </c>
      <c r="G67" s="17">
        <v>31934</v>
      </c>
      <c r="H67" s="18">
        <v>255472</v>
      </c>
    </row>
    <row r="68" spans="1:8" ht="9" customHeight="1">
      <c r="A68" s="72" t="s">
        <v>207</v>
      </c>
      <c r="B68" s="14" t="s">
        <v>208</v>
      </c>
      <c r="C68" s="13" t="s">
        <v>209</v>
      </c>
      <c r="D68" s="51">
        <v>1</v>
      </c>
      <c r="E68" s="16">
        <v>380992</v>
      </c>
      <c r="F68" s="38">
        <v>380992</v>
      </c>
      <c r="G68" s="17">
        <v>377182</v>
      </c>
      <c r="H68" s="18">
        <v>377182</v>
      </c>
    </row>
    <row r="69" spans="1:8" ht="9" customHeight="1">
      <c r="A69" s="72" t="s">
        <v>210</v>
      </c>
      <c r="B69" s="14" t="s">
        <v>211</v>
      </c>
      <c r="C69" s="13" t="s">
        <v>209</v>
      </c>
      <c r="D69" s="51">
        <v>1</v>
      </c>
      <c r="E69" s="16">
        <v>114900</v>
      </c>
      <c r="F69" s="38">
        <v>114900</v>
      </c>
      <c r="G69" s="17">
        <v>113751</v>
      </c>
      <c r="H69" s="18">
        <v>113751</v>
      </c>
    </row>
    <row r="70" spans="1:8" ht="9" customHeight="1">
      <c r="A70" s="72" t="s">
        <v>212</v>
      </c>
      <c r="B70" s="14" t="s">
        <v>213</v>
      </c>
      <c r="C70" s="13" t="s">
        <v>25</v>
      </c>
      <c r="D70" s="51">
        <v>10</v>
      </c>
      <c r="E70" s="16">
        <v>53401</v>
      </c>
      <c r="F70" s="38">
        <v>534010</v>
      </c>
      <c r="G70" s="17">
        <v>52867</v>
      </c>
      <c r="H70" s="18">
        <v>528670</v>
      </c>
    </row>
    <row r="71" spans="1:8" ht="9" customHeight="1">
      <c r="A71" s="33"/>
      <c r="B71" s="11" t="s">
        <v>214</v>
      </c>
      <c r="C71" s="12"/>
      <c r="D71" s="12"/>
      <c r="E71" s="12"/>
      <c r="F71" s="12"/>
      <c r="G71" s="12"/>
      <c r="H71" s="12"/>
    </row>
    <row r="72" spans="1:8" ht="9" customHeight="1">
      <c r="A72" s="72" t="s">
        <v>215</v>
      </c>
      <c r="B72" s="14" t="s">
        <v>208</v>
      </c>
      <c r="C72" s="13" t="s">
        <v>209</v>
      </c>
      <c r="D72" s="51">
        <v>1</v>
      </c>
      <c r="E72" s="16">
        <v>380992</v>
      </c>
      <c r="F72" s="38">
        <v>380992</v>
      </c>
      <c r="G72" s="17">
        <v>377182</v>
      </c>
      <c r="H72" s="18">
        <v>377182</v>
      </c>
    </row>
    <row r="73" spans="1:8" ht="9" customHeight="1">
      <c r="A73" s="33"/>
      <c r="B73" s="25" t="s">
        <v>216</v>
      </c>
      <c r="C73" s="26"/>
      <c r="D73" s="26"/>
      <c r="E73" s="26"/>
      <c r="F73" s="26"/>
      <c r="G73" s="26"/>
      <c r="H73" s="26"/>
    </row>
    <row r="74" spans="1:8" ht="18" customHeight="1">
      <c r="A74" s="72" t="s">
        <v>217</v>
      </c>
      <c r="B74" s="14" t="s">
        <v>218</v>
      </c>
      <c r="C74" s="13" t="s">
        <v>25</v>
      </c>
      <c r="D74" s="51">
        <v>50</v>
      </c>
      <c r="E74" s="53">
        <v>700</v>
      </c>
      <c r="F74" s="38">
        <v>35000</v>
      </c>
      <c r="G74" s="54">
        <v>693</v>
      </c>
      <c r="H74" s="18">
        <v>34650</v>
      </c>
    </row>
    <row r="75" spans="1:8" ht="9" customHeight="1">
      <c r="A75" s="72" t="s">
        <v>219</v>
      </c>
      <c r="B75" s="14" t="s">
        <v>208</v>
      </c>
      <c r="C75" s="13" t="s">
        <v>209</v>
      </c>
      <c r="D75" s="76">
        <v>0.5</v>
      </c>
      <c r="E75" s="16">
        <v>380992</v>
      </c>
      <c r="F75" s="38">
        <v>190496</v>
      </c>
      <c r="G75" s="17">
        <v>377182</v>
      </c>
      <c r="H75" s="18">
        <v>188591</v>
      </c>
    </row>
    <row r="76" spans="1:8" ht="9" customHeight="1">
      <c r="A76" s="33"/>
      <c r="B76" s="25" t="s">
        <v>220</v>
      </c>
      <c r="C76" s="26"/>
      <c r="D76" s="26"/>
      <c r="E76" s="26"/>
      <c r="F76" s="26"/>
      <c r="G76" s="26"/>
      <c r="H76" s="26"/>
    </row>
    <row r="77" spans="1:8" ht="27" customHeight="1">
      <c r="A77" s="72" t="s">
        <v>221</v>
      </c>
      <c r="B77" s="14" t="s">
        <v>222</v>
      </c>
      <c r="C77" s="13" t="s">
        <v>25</v>
      </c>
      <c r="D77" s="51">
        <v>5</v>
      </c>
      <c r="E77" s="16">
        <v>16383</v>
      </c>
      <c r="F77" s="38">
        <v>81915</v>
      </c>
      <c r="G77" s="17">
        <v>16219</v>
      </c>
      <c r="H77" s="18">
        <v>81095</v>
      </c>
    </row>
    <row r="78" spans="1:8" ht="18" customHeight="1">
      <c r="A78" s="56"/>
      <c r="B78" s="25" t="s">
        <v>223</v>
      </c>
      <c r="C78" s="77"/>
      <c r="D78" s="77"/>
      <c r="E78" s="77"/>
      <c r="F78" s="77"/>
      <c r="G78" s="77"/>
      <c r="H78" s="77"/>
    </row>
    <row r="79" spans="1:8" ht="9" customHeight="1">
      <c r="A79" s="72" t="s">
        <v>224</v>
      </c>
      <c r="B79" s="14" t="s">
        <v>225</v>
      </c>
      <c r="C79" s="13" t="s">
        <v>30</v>
      </c>
      <c r="D79" s="51">
        <v>10</v>
      </c>
      <c r="E79" s="16">
        <v>5209</v>
      </c>
      <c r="F79" s="38">
        <v>52090</v>
      </c>
      <c r="G79" s="17">
        <v>5157</v>
      </c>
      <c r="H79" s="18">
        <v>51570</v>
      </c>
    </row>
    <row r="80" spans="1:8" ht="9" customHeight="1">
      <c r="A80" s="72" t="s">
        <v>226</v>
      </c>
      <c r="B80" s="14" t="s">
        <v>227</v>
      </c>
      <c r="C80" s="13" t="s">
        <v>155</v>
      </c>
      <c r="D80" s="51">
        <v>2</v>
      </c>
      <c r="E80" s="16">
        <v>630700</v>
      </c>
      <c r="F80" s="38">
        <v>1261400</v>
      </c>
      <c r="G80" s="17">
        <v>624393</v>
      </c>
      <c r="H80" s="18">
        <v>1248786</v>
      </c>
    </row>
    <row r="81" spans="1:8" ht="9" customHeight="1">
      <c r="A81" s="33"/>
      <c r="B81" s="25" t="s">
        <v>228</v>
      </c>
      <c r="C81" s="26"/>
      <c r="D81" s="26"/>
      <c r="E81" s="26"/>
      <c r="F81" s="26"/>
      <c r="G81" s="26"/>
      <c r="H81" s="26"/>
    </row>
    <row r="82" spans="1:8" ht="27" customHeight="1">
      <c r="A82" s="72" t="s">
        <v>229</v>
      </c>
      <c r="B82" s="14" t="s">
        <v>230</v>
      </c>
      <c r="C82" s="13" t="s">
        <v>209</v>
      </c>
      <c r="D82" s="51">
        <v>1</v>
      </c>
      <c r="E82" s="16">
        <v>103900</v>
      </c>
      <c r="F82" s="38">
        <v>103900</v>
      </c>
      <c r="G82" s="17">
        <v>102861</v>
      </c>
      <c r="H82" s="18">
        <v>102861</v>
      </c>
    </row>
    <row r="83" spans="1:8" ht="18" customHeight="1">
      <c r="A83" s="72" t="s">
        <v>231</v>
      </c>
      <c r="B83" s="14" t="s">
        <v>232</v>
      </c>
      <c r="C83" s="13" t="s">
        <v>25</v>
      </c>
      <c r="D83" s="51">
        <v>5</v>
      </c>
      <c r="E83" s="16">
        <v>26800</v>
      </c>
      <c r="F83" s="38">
        <v>134000</v>
      </c>
      <c r="G83" s="17">
        <v>26532</v>
      </c>
      <c r="H83" s="18">
        <v>132660</v>
      </c>
    </row>
    <row r="84" spans="1:8" ht="18" customHeight="1">
      <c r="A84" s="72" t="s">
        <v>233</v>
      </c>
      <c r="B84" s="24" t="s">
        <v>234</v>
      </c>
      <c r="C84" s="13" t="s">
        <v>25</v>
      </c>
      <c r="D84" s="51">
        <v>15</v>
      </c>
      <c r="E84" s="16">
        <v>8600</v>
      </c>
      <c r="F84" s="38">
        <v>129000</v>
      </c>
      <c r="G84" s="17">
        <v>8514</v>
      </c>
      <c r="H84" s="18">
        <v>127710</v>
      </c>
    </row>
    <row r="85" spans="1:8" ht="9" customHeight="1">
      <c r="A85" s="12"/>
      <c r="B85" s="11" t="s">
        <v>142</v>
      </c>
      <c r="C85" s="12"/>
      <c r="D85" s="12"/>
      <c r="E85" s="12"/>
      <c r="F85" s="12"/>
      <c r="G85" s="12"/>
      <c r="H85" s="12"/>
    </row>
    <row r="86" spans="1:8" ht="63.2" customHeight="1">
      <c r="A86" s="24"/>
      <c r="B86" s="14" t="s">
        <v>235</v>
      </c>
      <c r="C86" s="19" t="s">
        <v>236</v>
      </c>
      <c r="D86" s="57">
        <v>40</v>
      </c>
      <c r="E86" s="20">
        <v>2267</v>
      </c>
      <c r="F86" s="58">
        <v>90680</v>
      </c>
      <c r="G86" s="21">
        <v>2244</v>
      </c>
      <c r="H86" s="22">
        <v>89760</v>
      </c>
    </row>
    <row r="87" spans="1:8" ht="27" customHeight="1">
      <c r="A87" s="85"/>
      <c r="B87" s="85" t="s">
        <v>261</v>
      </c>
      <c r="C87" s="86" t="s">
        <v>262</v>
      </c>
      <c r="D87" s="87">
        <v>10</v>
      </c>
      <c r="E87" s="88">
        <v>46350</v>
      </c>
      <c r="F87" s="89">
        <v>463500</v>
      </c>
      <c r="G87" s="90">
        <v>45887</v>
      </c>
      <c r="H87" s="91">
        <v>458870</v>
      </c>
    </row>
    <row r="88" spans="1:8" ht="18" customHeight="1">
      <c r="A88" s="56"/>
      <c r="B88" s="14" t="s">
        <v>237</v>
      </c>
      <c r="C88" s="13" t="s">
        <v>25</v>
      </c>
      <c r="D88" s="51">
        <v>2</v>
      </c>
      <c r="E88" s="16">
        <v>16883</v>
      </c>
      <c r="F88" s="38">
        <v>33766</v>
      </c>
      <c r="G88" s="17">
        <v>16714</v>
      </c>
      <c r="H88" s="18">
        <v>33428</v>
      </c>
    </row>
    <row r="89" spans="1:8" ht="9.6" customHeight="1">
      <c r="A89" s="69"/>
      <c r="B89" s="78" t="s">
        <v>238</v>
      </c>
      <c r="C89" s="637"/>
      <c r="D89" s="638"/>
      <c r="E89" s="639"/>
      <c r="F89" s="59">
        <v>8045469</v>
      </c>
      <c r="G89" s="79"/>
      <c r="H89" s="59">
        <v>7964931</v>
      </c>
    </row>
    <row r="90" spans="1:8" ht="9" customHeight="1">
      <c r="A90" s="640"/>
      <c r="B90" s="640"/>
      <c r="C90" s="640"/>
      <c r="D90" s="640"/>
      <c r="E90" s="640"/>
      <c r="F90" s="640"/>
      <c r="G90" s="640"/>
      <c r="H90" s="641"/>
    </row>
    <row r="91" spans="1:8" ht="9" customHeight="1">
      <c r="A91" s="642" t="s">
        <v>239</v>
      </c>
      <c r="B91" s="643"/>
      <c r="C91" s="643"/>
      <c r="D91" s="643"/>
      <c r="E91" s="643"/>
      <c r="F91" s="644"/>
      <c r="G91" s="645"/>
      <c r="H91" s="646"/>
    </row>
    <row r="92" spans="1:8" ht="9" customHeight="1">
      <c r="A92" s="50" t="s">
        <v>116</v>
      </c>
      <c r="B92" s="49" t="s">
        <v>117</v>
      </c>
      <c r="C92" s="48" t="s">
        <v>118</v>
      </c>
      <c r="D92" s="48" t="s">
        <v>119</v>
      </c>
      <c r="E92" s="48" t="s">
        <v>120</v>
      </c>
      <c r="F92" s="50" t="s">
        <v>240</v>
      </c>
      <c r="G92" s="50" t="s">
        <v>120</v>
      </c>
      <c r="H92" s="49" t="s">
        <v>240</v>
      </c>
    </row>
    <row r="93" spans="1:8" ht="9" customHeight="1">
      <c r="A93" s="9"/>
      <c r="B93" s="8" t="s">
        <v>241</v>
      </c>
      <c r="C93" s="9"/>
      <c r="D93" s="9"/>
      <c r="E93" s="9"/>
      <c r="F93" s="9"/>
      <c r="G93" s="9"/>
      <c r="H93" s="9"/>
    </row>
    <row r="94" spans="1:8" ht="18" customHeight="1">
      <c r="A94" s="51">
        <v>1</v>
      </c>
      <c r="B94" s="24" t="s">
        <v>242</v>
      </c>
      <c r="C94" s="13" t="s">
        <v>25</v>
      </c>
      <c r="D94" s="15">
        <v>8</v>
      </c>
      <c r="E94" s="16">
        <v>185745</v>
      </c>
      <c r="F94" s="38">
        <v>1485960</v>
      </c>
      <c r="G94" s="17">
        <v>183888</v>
      </c>
      <c r="H94" s="38">
        <v>1471104</v>
      </c>
    </row>
    <row r="95" spans="1:8" ht="18" customHeight="1">
      <c r="A95" s="51">
        <v>2</v>
      </c>
      <c r="B95" s="24" t="s">
        <v>243</v>
      </c>
      <c r="C95" s="13" t="s">
        <v>25</v>
      </c>
      <c r="D95" s="15">
        <v>6</v>
      </c>
      <c r="E95" s="16">
        <v>185745</v>
      </c>
      <c r="F95" s="38">
        <v>1114470</v>
      </c>
      <c r="G95" s="17">
        <v>183888</v>
      </c>
      <c r="H95" s="38">
        <v>1103328</v>
      </c>
    </row>
    <row r="96" spans="1:8" ht="18" customHeight="1">
      <c r="A96" s="51">
        <v>3</v>
      </c>
      <c r="B96" s="24" t="s">
        <v>244</v>
      </c>
      <c r="C96" s="13" t="s">
        <v>25</v>
      </c>
      <c r="D96" s="15">
        <v>20</v>
      </c>
      <c r="E96" s="16">
        <v>185745</v>
      </c>
      <c r="F96" s="38">
        <v>3714900</v>
      </c>
      <c r="G96" s="17">
        <v>183888</v>
      </c>
      <c r="H96" s="38">
        <v>3677760</v>
      </c>
    </row>
    <row r="97" spans="1:8" ht="18" customHeight="1">
      <c r="A97" s="51">
        <v>4</v>
      </c>
      <c r="B97" s="24" t="s">
        <v>245</v>
      </c>
      <c r="C97" s="13" t="s">
        <v>25</v>
      </c>
      <c r="D97" s="15">
        <v>2</v>
      </c>
      <c r="E97" s="16">
        <v>66990</v>
      </c>
      <c r="F97" s="38">
        <v>133980</v>
      </c>
      <c r="G97" s="17">
        <v>66320</v>
      </c>
      <c r="H97" s="38">
        <v>132640</v>
      </c>
    </row>
    <row r="98" spans="1:8" ht="9" customHeight="1">
      <c r="A98" s="51">
        <v>5</v>
      </c>
      <c r="B98" s="14" t="s">
        <v>246</v>
      </c>
      <c r="C98" s="13" t="s">
        <v>25</v>
      </c>
      <c r="D98" s="15">
        <v>10</v>
      </c>
      <c r="E98" s="16">
        <v>46487</v>
      </c>
      <c r="F98" s="38">
        <v>464870</v>
      </c>
      <c r="G98" s="17">
        <v>46022</v>
      </c>
      <c r="H98" s="38">
        <v>460220</v>
      </c>
    </row>
    <row r="99" spans="1:8" ht="9" customHeight="1">
      <c r="A99" s="51">
        <v>6</v>
      </c>
      <c r="B99" s="14" t="s">
        <v>247</v>
      </c>
      <c r="C99" s="13" t="s">
        <v>25</v>
      </c>
      <c r="D99" s="15">
        <v>4</v>
      </c>
      <c r="E99" s="16">
        <v>44000</v>
      </c>
      <c r="F99" s="16">
        <v>176000</v>
      </c>
      <c r="G99" s="16">
        <v>43560</v>
      </c>
      <c r="H99" s="38">
        <v>174240</v>
      </c>
    </row>
    <row r="100" spans="1:8" ht="18" customHeight="1">
      <c r="A100" s="51">
        <v>7</v>
      </c>
      <c r="B100" s="14" t="s">
        <v>248</v>
      </c>
      <c r="C100" s="13" t="s">
        <v>30</v>
      </c>
      <c r="D100" s="15">
        <v>200</v>
      </c>
      <c r="E100" s="16">
        <v>2081</v>
      </c>
      <c r="F100" s="16">
        <v>416200</v>
      </c>
      <c r="G100" s="16">
        <v>2060</v>
      </c>
      <c r="H100" s="38">
        <v>412000</v>
      </c>
    </row>
    <row r="101" spans="1:8" ht="9" customHeight="1">
      <c r="A101" s="51">
        <v>11</v>
      </c>
      <c r="B101" s="14" t="s">
        <v>249</v>
      </c>
      <c r="C101" s="13" t="s">
        <v>25</v>
      </c>
      <c r="D101" s="15">
        <v>1</v>
      </c>
      <c r="E101" s="16">
        <v>274050</v>
      </c>
      <c r="F101" s="16">
        <v>274050</v>
      </c>
      <c r="G101" s="16">
        <v>271310</v>
      </c>
      <c r="H101" s="38">
        <v>271310</v>
      </c>
    </row>
    <row r="102" spans="1:8" ht="9" customHeight="1">
      <c r="A102" s="51">
        <v>13</v>
      </c>
      <c r="B102" s="14" t="s">
        <v>250</v>
      </c>
      <c r="C102" s="13" t="s">
        <v>251</v>
      </c>
      <c r="D102" s="15">
        <v>1</v>
      </c>
      <c r="E102" s="16">
        <v>2060450</v>
      </c>
      <c r="F102" s="16">
        <v>6181350</v>
      </c>
      <c r="G102" s="16">
        <v>2039846</v>
      </c>
      <c r="H102" s="38">
        <v>6119538</v>
      </c>
    </row>
    <row r="103" spans="1:8" ht="9" customHeight="1">
      <c r="A103" s="12"/>
      <c r="B103" s="11" t="s">
        <v>142</v>
      </c>
      <c r="C103" s="12"/>
      <c r="D103" s="12"/>
      <c r="E103" s="12"/>
      <c r="F103" s="12"/>
      <c r="G103" s="12"/>
      <c r="H103" s="12"/>
    </row>
    <row r="104" spans="1:8" ht="9" customHeight="1">
      <c r="A104" s="33"/>
      <c r="B104" s="14" t="s">
        <v>252</v>
      </c>
      <c r="C104" s="13" t="s">
        <v>25</v>
      </c>
      <c r="D104" s="15">
        <v>6</v>
      </c>
      <c r="E104" s="16">
        <v>95000</v>
      </c>
      <c r="F104" s="16">
        <v>570000</v>
      </c>
      <c r="G104" s="16">
        <v>94050</v>
      </c>
      <c r="H104" s="38">
        <v>564300</v>
      </c>
    </row>
    <row r="105" spans="1:8" ht="9.6" customHeight="1">
      <c r="A105" s="33"/>
      <c r="B105" s="80" t="s">
        <v>253</v>
      </c>
      <c r="C105" s="81" t="s">
        <v>254</v>
      </c>
      <c r="D105" s="15">
        <v>1</v>
      </c>
      <c r="E105" s="16">
        <v>1500000</v>
      </c>
      <c r="F105" s="65">
        <v>1500000</v>
      </c>
      <c r="G105" s="16">
        <v>1485000</v>
      </c>
      <c r="H105" s="67">
        <v>1485000</v>
      </c>
    </row>
    <row r="106" spans="1:8" ht="17.100000000000001" customHeight="1">
      <c r="A106" s="56"/>
      <c r="B106" s="80" t="s">
        <v>255</v>
      </c>
      <c r="C106" s="81" t="s">
        <v>256</v>
      </c>
      <c r="D106" s="15">
        <v>1</v>
      </c>
      <c r="E106" s="16">
        <v>5400000</v>
      </c>
      <c r="F106" s="65">
        <v>5400000</v>
      </c>
      <c r="G106" s="16">
        <v>5346000</v>
      </c>
      <c r="H106" s="82">
        <v>5346000</v>
      </c>
    </row>
    <row r="107" spans="1:8" ht="9" customHeight="1">
      <c r="A107" s="620" t="s">
        <v>257</v>
      </c>
      <c r="B107" s="621"/>
      <c r="C107" s="12"/>
      <c r="D107" s="12"/>
      <c r="E107" s="12"/>
      <c r="F107" s="35">
        <v>21431780</v>
      </c>
      <c r="G107" s="12"/>
      <c r="H107" s="59">
        <v>21217440</v>
      </c>
    </row>
  </sheetData>
  <mergeCells count="17">
    <mergeCell ref="A107:B107"/>
    <mergeCell ref="A46:H46"/>
    <mergeCell ref="A47:B47"/>
    <mergeCell ref="C89:E89"/>
    <mergeCell ref="A90:H90"/>
    <mergeCell ref="A91:F91"/>
    <mergeCell ref="G91:H91"/>
    <mergeCell ref="A23:H23"/>
    <mergeCell ref="A24:B24"/>
    <mergeCell ref="A43:H43"/>
    <mergeCell ref="A44:E44"/>
    <mergeCell ref="A45:H45"/>
    <mergeCell ref="A1:C1"/>
    <mergeCell ref="A2:E2"/>
    <mergeCell ref="B3:D3"/>
    <mergeCell ref="B4:D4"/>
    <mergeCell ref="A22:B2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workbookViewId="0">
      <selection activeCell="A12" sqref="A12"/>
    </sheetView>
  </sheetViews>
  <sheetFormatPr baseColWidth="10" defaultColWidth="8.83203125" defaultRowHeight="12.75"/>
  <cols>
    <col min="1" max="1" width="100" customWidth="1"/>
    <col min="2" max="2" width="17.33203125" customWidth="1"/>
    <col min="3" max="3" width="21.1640625" customWidth="1"/>
    <col min="4" max="4" width="17.1640625" customWidth="1"/>
    <col min="5" max="5" width="15.1640625" customWidth="1"/>
    <col min="6" max="6" width="3.1640625" customWidth="1"/>
  </cols>
  <sheetData>
    <row r="1" spans="1:6" ht="9" customHeight="1">
      <c r="A1" s="647" t="s">
        <v>258</v>
      </c>
      <c r="B1" s="647"/>
      <c r="C1" s="647"/>
      <c r="D1" s="647"/>
      <c r="E1" s="647"/>
      <c r="F1" s="647"/>
    </row>
    <row r="2" spans="1:6" ht="9" customHeight="1">
      <c r="A2" s="13" t="s">
        <v>259</v>
      </c>
      <c r="B2" s="83">
        <v>9.7999999999999997E-3</v>
      </c>
      <c r="C2" s="84">
        <v>20209947.809999999</v>
      </c>
      <c r="D2" s="33"/>
      <c r="E2" s="84">
        <v>20007577.760000002</v>
      </c>
    </row>
    <row r="3" spans="1:6" ht="9" customHeight="1">
      <c r="A3" s="1" t="s">
        <v>260</v>
      </c>
      <c r="B3" s="26"/>
      <c r="C3" s="35">
        <v>2082449520</v>
      </c>
      <c r="D3" s="33"/>
      <c r="E3" s="35">
        <v>2061597145</v>
      </c>
    </row>
  </sheetData>
  <mergeCells count="1">
    <mergeCell ref="A1:F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f75b85f-a000-42a0-b1a7-50e305d3d9d2" xsi:nil="true"/>
    <lcf76f155ced4ddcb4097134ff3c332f xmlns="33c01040-4f06-40ac-8e60-fabec3188246">
      <Terms xmlns="http://schemas.microsoft.com/office/infopath/2007/PartnerControls"/>
    </lcf76f155ced4ddcb4097134ff3c332f>
    <Contratoderivado xmlns="33c01040-4f06-40ac-8e60-fabec318824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409F6E4AD8BC54DA026FAB179A0D769" ma:contentTypeVersion="22" ma:contentTypeDescription="Crear nuevo documento." ma:contentTypeScope="" ma:versionID="44bb4437264c58492cdf2fcc50254ba2">
  <xsd:schema xmlns:xsd="http://www.w3.org/2001/XMLSchema" xmlns:xs="http://www.w3.org/2001/XMLSchema" xmlns:p="http://schemas.microsoft.com/office/2006/metadata/properties" xmlns:ns2="33c01040-4f06-40ac-8e60-fabec3188246" xmlns:ns3="cf75b85f-a000-42a0-b1a7-50e305d3d9d2" targetNamespace="http://schemas.microsoft.com/office/2006/metadata/properties" ma:root="true" ma:fieldsID="163d485a1279bf8bb4b5325485a4e2ff" ns2:_="" ns3:_="">
    <xsd:import namespace="33c01040-4f06-40ac-8e60-fabec3188246"/>
    <xsd:import namespace="cf75b85f-a000-42a0-b1a7-50e305d3d9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2:MediaServiceAutoKeyPoints" minOccurs="0"/>
                <xsd:element ref="ns2:MediaServiceKeyPoints" minOccurs="0"/>
                <xsd:element ref="ns2:MediaServiceGenerationTime" minOccurs="0"/>
                <xsd:element ref="ns2:MediaServiceEventHashCode"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Contratoderivado"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c01040-4f06-40ac-8e60-fabec31882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b811591-9c50-4c80-bb6a-4bff38cda25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Contratoderivado" ma:index="26" nillable="true" ma:displayName="." ma:format="Dropdown" ma:list="33c01040-4f06-40ac-8e60-fabec3188246" ma:internalName="Contratoderivado" ma:showField="Title">
      <xsd:complexType>
        <xsd:complexContent>
          <xsd:extension base="dms:MultiChoiceLookup">
            <xsd:sequence>
              <xsd:element name="Value" type="dms:Lookup" maxOccurs="unbounded" minOccurs="0" nillable="true"/>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75b85f-a000-42a0-b1a7-50e305d3d9d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03c2e116-243f-4194-961f-b55af48295e0}" ma:internalName="TaxCatchAll" ma:showField="CatchAllData" ma:web="cf75b85f-a000-42a0-b1a7-50e305d3d9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F2AC4B-3D64-4817-9A61-612E063533F9}">
  <ds:schemaRefs>
    <ds:schemaRef ds:uri="http://schemas.microsoft.com/office/2006/metadata/properties"/>
    <ds:schemaRef ds:uri="http://schemas.microsoft.com/office/infopath/2007/PartnerControls"/>
    <ds:schemaRef ds:uri="cf75b85f-a000-42a0-b1a7-50e305d3d9d2"/>
    <ds:schemaRef ds:uri="33c01040-4f06-40ac-8e60-fabec3188246"/>
  </ds:schemaRefs>
</ds:datastoreItem>
</file>

<file path=customXml/itemProps2.xml><?xml version="1.0" encoding="utf-8"?>
<ds:datastoreItem xmlns:ds="http://schemas.openxmlformats.org/officeDocument/2006/customXml" ds:itemID="{7C8FC869-9AC5-4DA9-83BA-390F33B24AD1}">
  <ds:schemaRefs>
    <ds:schemaRef ds:uri="http://schemas.microsoft.com/sharepoint/v3/contenttype/forms"/>
  </ds:schemaRefs>
</ds:datastoreItem>
</file>

<file path=customXml/itemProps3.xml><?xml version="1.0" encoding="utf-8"?>
<ds:datastoreItem xmlns:ds="http://schemas.openxmlformats.org/officeDocument/2006/customXml" ds:itemID="{75A5992A-4054-4C64-975D-073B4A880F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c01040-4f06-40ac-8e60-fabec3188246"/>
    <ds:schemaRef ds:uri="cf75b85f-a000-42a0-b1a7-50e305d3d9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balance ajustado</vt:lpstr>
      <vt:lpstr>balance</vt:lpstr>
      <vt:lpstr>PROYECCION </vt:lpstr>
      <vt:lpstr>justificacion</vt:lpstr>
      <vt:lpstr>Table 2</vt:lpstr>
      <vt:lpstr>Table 3</vt:lpstr>
      <vt:lpstr>'PROYECCION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Meriely Rua Castañeda</dc:creator>
  <cp:lastModifiedBy>Natalia Alvarez Correa</cp:lastModifiedBy>
  <cp:lastPrinted>2026-02-27T14:52:06Z</cp:lastPrinted>
  <dcterms:created xsi:type="dcterms:W3CDTF">2025-08-12T17:41:44Z</dcterms:created>
  <dcterms:modified xsi:type="dcterms:W3CDTF">2026-02-27T15:00:31Z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2025-07-31T00:00:00Z</vt:filetime>
  </property>
  <property fmtid="{D5CDD505-2E9C-101B-9397-08002B2CF9AE}" pid="3" name="Creator">
    <vt:lpwstr>Microsoft® Excel® 2019</vt:lpwstr>
  </property>
  <property fmtid="{D5CDD505-2E9C-101B-9397-08002B2CF9AE}" pid="4" name="LastSaved">
    <vt:filetime>2025-08-12T00:00:00Z</vt:filetime>
  </property>
  <property fmtid="{D5CDD505-2E9C-101B-9397-08002B2CF9AE}" pid="5" name="Producer">
    <vt:lpwstr>Microsoft® Excel® 2019</vt:lpwstr>
  </property>
  <property fmtid="{D5CDD505-2E9C-101B-9397-08002B2CF9AE}" pid="6" name="ContentTypeId">
    <vt:lpwstr>0x010100C409F6E4AD8BC54DA026FAB179A0D769</vt:lpwstr>
  </property>
  <property fmtid="{D5CDD505-2E9C-101B-9397-08002B2CF9AE}" pid="7" name="MediaServiceImageTags">
    <vt:lpwstr/>
  </property>
</Properties>
</file>