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SENA\Downloads\SENA 04-02-2026\2. AGROPECUARIA Y GASTRONOMÍA 2026\2. Precontractual\PUBLICAR EVALUACIÓN 12-03-2026\"/>
    </mc:Choice>
  </mc:AlternateContent>
  <xr:revisionPtr revIDLastSave="0" documentId="8_{271CF0CB-0DA9-4358-87BD-8E4C96562655}" xr6:coauthVersionLast="47" xr6:coauthVersionMax="47" xr10:uidLastSave="{00000000-0000-0000-0000-000000000000}"/>
  <bookViews>
    <workbookView xWindow="-120" yWindow="-120" windowWidth="29040" windowHeight="15720" xr2:uid="{58981829-2315-48C4-8CCC-4F5B45490566}"/>
  </bookViews>
  <sheets>
    <sheet name="Oferentes REQ. 2" sheetId="2" r:id="rId1"/>
    <sheet name="Datos SMLV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73" i="2" l="1"/>
  <c r="W74" i="2" s="1"/>
  <c r="AA73" i="2"/>
  <c r="AA74" i="2" s="1"/>
  <c r="Y73" i="2"/>
  <c r="Y74" i="2" s="1"/>
  <c r="U73" i="2"/>
  <c r="M73" i="2"/>
  <c r="M74" i="2" s="1"/>
  <c r="S73" i="2"/>
  <c r="S74" i="2" s="1"/>
  <c r="D23" i="1"/>
  <c r="K73" i="2"/>
  <c r="K74" i="2" s="1"/>
  <c r="H17" i="1"/>
  <c r="H13" i="1"/>
  <c r="Q73" i="2"/>
  <c r="Q74" i="2" s="1"/>
  <c r="G73" i="2"/>
  <c r="G74" i="2" s="1"/>
  <c r="H9" i="1"/>
  <c r="H5" i="1"/>
  <c r="D12" i="1"/>
  <c r="E73" i="2"/>
  <c r="E74" i="2" s="1"/>
  <c r="D5" i="1"/>
  <c r="E75" i="2" l="1"/>
  <c r="E76" i="2" s="1"/>
</calcChain>
</file>

<file path=xl/sharedStrings.xml><?xml version="1.0" encoding="utf-8"?>
<sst xmlns="http://schemas.openxmlformats.org/spreadsheetml/2006/main" count="1155" uniqueCount="98">
  <si>
    <t>REVISIÓN REQUISITO 2 - EXPERIENCIA</t>
  </si>
  <si>
    <t>OFERENTES LOTE 1</t>
  </si>
  <si>
    <t>CÓDIGO
UNSPSC</t>
  </si>
  <si>
    <t>DENOMINACIÓN
(Clase o producto)</t>
  </si>
  <si>
    <t xml:space="preserve">2. INVERSIONES Y SUMINISTROS </t>
  </si>
  <si>
    <t>3. MUNDIAL DE SUMINISTROS Y CONTRATOS S.A.S</t>
  </si>
  <si>
    <t>4. MCA BALDER SAS</t>
  </si>
  <si>
    <t>5. MULTIAGRO INVERSIONES SAS</t>
  </si>
  <si>
    <t>6. CORVANS S.A.S</t>
  </si>
  <si>
    <t>7. Integra de Colombia S.A</t>
  </si>
  <si>
    <t>8. CARMENAGRO S.A.S</t>
  </si>
  <si>
    <t>9. COMPAÑIA MAYFER SB SAS</t>
  </si>
  <si>
    <t>10. CENDRA S.A.S</t>
  </si>
  <si>
    <t>11. JP SOLUCIONES COLOMBIA SAS</t>
  </si>
  <si>
    <t>12. SINCRONIA SAS</t>
  </si>
  <si>
    <t>13. AGROFÁCIL</t>
  </si>
  <si>
    <t>14. AGROTECH</t>
  </si>
  <si>
    <t>15. COMUNFER S.A.S</t>
  </si>
  <si>
    <t>Empresa Experiencia</t>
  </si>
  <si>
    <t>Cumplimiento en el RUP</t>
  </si>
  <si>
    <t>Semillas y plántulas vegetales</t>
  </si>
  <si>
    <t>Municipio de Concepción</t>
  </si>
  <si>
    <t>Contrato 64 del RUP</t>
  </si>
  <si>
    <t>SENA</t>
  </si>
  <si>
    <t>Contrato 027 del RUP</t>
  </si>
  <si>
    <t>No Cumple</t>
  </si>
  <si>
    <t>Contrato 74 del RUP</t>
  </si>
  <si>
    <t>Departamento de Antioquia</t>
  </si>
  <si>
    <t>Contrato 38 del RUP</t>
  </si>
  <si>
    <t>Municipio de Anorí</t>
  </si>
  <si>
    <t>Contrato 13 del RUP</t>
  </si>
  <si>
    <t>Fondo de desarrollo local de Usme</t>
  </si>
  <si>
    <t>Contrato 70 del RUP</t>
  </si>
  <si>
    <t>EFIMEROS DISEÑO SAS</t>
  </si>
  <si>
    <t>Contrato 4 del RUP</t>
  </si>
  <si>
    <t>SERVICIO NACIONAL DE APRENDIZAJE</t>
  </si>
  <si>
    <t>Contrato 103 del RUP</t>
  </si>
  <si>
    <t>DEPARTAMENTO DE ANTIOQUIA</t>
  </si>
  <si>
    <t>Contrato 83 del RUP</t>
  </si>
  <si>
    <t>Contrato 133 del RUP</t>
  </si>
  <si>
    <t>Contrato 193 del RUP</t>
  </si>
  <si>
    <t>Alcaldía de Envigado</t>
  </si>
  <si>
    <t>Contrato 44 del RUP</t>
  </si>
  <si>
    <t>Municipio de Segovia</t>
  </si>
  <si>
    <t>Contrato 28 del RUP</t>
  </si>
  <si>
    <t>Alcaldía local de Fontibón</t>
  </si>
  <si>
    <t>Contrato 41 del RUP</t>
  </si>
  <si>
    <t>Contrato 110 del RUP</t>
  </si>
  <si>
    <t>OFICINA DE LAS NACIONES UNIDAS CONTRA LA DROGA Y EL DELITO</t>
  </si>
  <si>
    <t>Contrato 06 del RUP</t>
  </si>
  <si>
    <t xml:space="preserve"> </t>
  </si>
  <si>
    <t>Semillas de cereales</t>
  </si>
  <si>
    <t>Contrato 85 del RUP</t>
  </si>
  <si>
    <t>SENA Guajira</t>
  </si>
  <si>
    <t>Contrato 061 del RUP</t>
  </si>
  <si>
    <t>Semillas y plántulas de hierba y forraje</t>
  </si>
  <si>
    <t>SENA Quindío</t>
  </si>
  <si>
    <t>Contrato 012 del RUP</t>
  </si>
  <si>
    <t>Semillas y plántulas de especias</t>
  </si>
  <si>
    <t>Semillas y esquejes de árboles y arbustos</t>
  </si>
  <si>
    <t>Semillas de cultivos fibrosos y semilleros</t>
  </si>
  <si>
    <t>Abonos orgánicos y nutrientes para plantas</t>
  </si>
  <si>
    <t>Abonos químicos y nutrientes para plantas</t>
  </si>
  <si>
    <t>Herbicidas</t>
  </si>
  <si>
    <t>Acondicionadores de suelos</t>
  </si>
  <si>
    <t>Productos secundarios de la explotación forestal</t>
  </si>
  <si>
    <t>Politecnico Jaime Isaza Cdavid</t>
  </si>
  <si>
    <t>Contrato 73 del RUP</t>
  </si>
  <si>
    <t>Fibras de plantas</t>
  </si>
  <si>
    <t>Equipo para aves de corral y ganado</t>
  </si>
  <si>
    <t>Tanques y cilindros y sus accesorios</t>
  </si>
  <si>
    <t>Herramientas manuales de jardinería, agricultura y forestación</t>
  </si>
  <si>
    <t>Adaptadores de tubos</t>
  </si>
  <si>
    <t>Acoples de tubos</t>
  </si>
  <si>
    <t>Agujas de inyección y aspiración y accesorios</t>
  </si>
  <si>
    <t>Antihelmínticos y otros antiparasitarios</t>
  </si>
  <si>
    <t>Antibióticos veterinarios</t>
  </si>
  <si>
    <t>Antisépticos</t>
  </si>
  <si>
    <t>Materiales educativos de educación de carrera</t>
  </si>
  <si>
    <t>TOTALES Códigos en RUP por Experiencia</t>
  </si>
  <si>
    <t>SENA Cesar</t>
  </si>
  <si>
    <t>SENA Antioquia</t>
  </si>
  <si>
    <t>NOVEDAD, Ver correo de la supervisora</t>
  </si>
  <si>
    <t>OFERENTE 2</t>
  </si>
  <si>
    <t>SENA LA SALADA 2023</t>
  </si>
  <si>
    <t>OFERENTE 3</t>
  </si>
  <si>
    <t>SENA 2022</t>
  </si>
  <si>
    <t>SMLV 2023</t>
  </si>
  <si>
    <t>SMLV</t>
  </si>
  <si>
    <t>Contrato</t>
  </si>
  <si>
    <t>SENA 2023</t>
  </si>
  <si>
    <t>OFERENTE 12</t>
  </si>
  <si>
    <t>SENA 2022 CARTAGO- VALLE</t>
  </si>
  <si>
    <t>SMLV 2022</t>
  </si>
  <si>
    <t>OFERENTE 5</t>
  </si>
  <si>
    <t>SENA 2015</t>
  </si>
  <si>
    <t>OFERENTE 13</t>
  </si>
  <si>
    <t>SMLV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</si>
</sst>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&quot;$&quot;#,##0.00"/>
  </numFmts>
  <fonts count="2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2"/>
      <color theme="1"/>
      <name val="Calibri"/>
      <family val="2"/>
    </font>
    <font>
      <sz val="12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Aptos Narrow"/>
      <family val="2"/>
      <scheme val="minor"/>
    </font>
    <font>
      <b/>
      <i/>
      <sz val="14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2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i/>
      <sz val="10"/>
      <color theme="1"/>
      <name val="Aptos Narrow"/>
      <family val="2"/>
      <scheme val="minor"/>
    </font>
    <font>
      <sz val="10"/>
      <color theme="1"/>
      <name val="Calibri"/>
    </font>
    <font>
      <sz val="10"/>
      <color theme="1"/>
      <name val="Arial"/>
      <family val="2"/>
    </font>
    <font>
      <sz val="9"/>
      <color rgb="FF242424"/>
      <name val="Aptos Narrow"/>
      <charset val="1"/>
    </font>
    <font>
      <sz val="10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BFBF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/>
      <top style="thin">
        <color rgb="FF000000"/>
      </top>
      <bottom style="double">
        <color rgb="FF000000"/>
      </bottom>
      <diagonal/>
    </border>
    <border>
      <left style="dashed">
        <color rgb="FF000000"/>
      </left>
      <right/>
      <top/>
      <bottom style="thin">
        <color rgb="FF000000"/>
      </bottom>
      <diagonal/>
    </border>
    <border>
      <left style="dashed">
        <color rgb="FF000000"/>
      </left>
      <right/>
      <top style="thin">
        <color rgb="FF000000"/>
      </top>
      <bottom/>
      <diagonal/>
    </border>
    <border>
      <left style="dashed">
        <color rgb="FF000000"/>
      </left>
      <right/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/>
      <top style="thin">
        <color rgb="FF000000"/>
      </top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/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indent="1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 inden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 wrapText="1" indent="1"/>
    </xf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4" fillId="0" borderId="37" xfId="0" applyFont="1" applyBorder="1"/>
    <xf numFmtId="0" fontId="0" fillId="0" borderId="0" xfId="0" applyAlignment="1">
      <alignment horizontal="center" vertical="center" wrapText="1"/>
    </xf>
    <xf numFmtId="0" fontId="0" fillId="0" borderId="42" xfId="0" applyBorder="1"/>
    <xf numFmtId="165" fontId="0" fillId="0" borderId="38" xfId="0" applyNumberFormat="1" applyBorder="1"/>
    <xf numFmtId="164" fontId="0" fillId="0" borderId="38" xfId="1" applyFont="1" applyBorder="1"/>
    <xf numFmtId="0" fontId="0" fillId="0" borderId="17" xfId="0" applyBorder="1"/>
    <xf numFmtId="164" fontId="2" fillId="0" borderId="43" xfId="1" applyFont="1" applyBorder="1"/>
    <xf numFmtId="0" fontId="9" fillId="0" borderId="41" xfId="0" applyFont="1" applyBorder="1"/>
    <xf numFmtId="0" fontId="9" fillId="0" borderId="40" xfId="0" applyFont="1" applyBorder="1"/>
    <xf numFmtId="0" fontId="0" fillId="0" borderId="13" xfId="0" applyBorder="1"/>
    <xf numFmtId="0" fontId="24" fillId="0" borderId="28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20" fillId="0" borderId="17" xfId="0" applyFont="1" applyBorder="1" applyAlignment="1">
      <alignment horizontal="center" vertical="center" wrapText="1" indent="1"/>
    </xf>
    <xf numFmtId="0" fontId="20" fillId="0" borderId="22" xfId="0" applyFont="1" applyBorder="1" applyAlignment="1">
      <alignment horizontal="center" vertical="center" wrapText="1" indent="1"/>
    </xf>
    <xf numFmtId="0" fontId="20" fillId="0" borderId="45" xfId="0" applyFont="1" applyBorder="1" applyAlignment="1">
      <alignment horizontal="center" vertical="center" wrapText="1" indent="1"/>
    </xf>
    <xf numFmtId="0" fontId="0" fillId="0" borderId="51" xfId="0" applyBorder="1"/>
    <xf numFmtId="164" fontId="2" fillId="0" borderId="52" xfId="1" applyFont="1" applyBorder="1"/>
    <xf numFmtId="0" fontId="0" fillId="0" borderId="37" xfId="0" applyBorder="1"/>
    <xf numFmtId="0" fontId="9" fillId="0" borderId="13" xfId="0" applyFont="1" applyBorder="1"/>
    <xf numFmtId="0" fontId="0" fillId="0" borderId="38" xfId="0" applyBorder="1"/>
    <xf numFmtId="0" fontId="0" fillId="0" borderId="26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0" xfId="0" applyAlignment="1">
      <alignment indent="1"/>
    </xf>
    <xf numFmtId="0" fontId="20" fillId="0" borderId="21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18" fillId="0" borderId="13" xfId="0" applyFont="1" applyBorder="1" applyAlignment="1">
      <alignment horizontal="center" vertical="center" wrapText="1"/>
    </xf>
    <xf numFmtId="0" fontId="4" fillId="0" borderId="51" xfId="0" applyFont="1" applyBorder="1"/>
    <xf numFmtId="0" fontId="12" fillId="0" borderId="13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5" fillId="9" borderId="58" xfId="0" applyFont="1" applyFill="1" applyBorder="1" applyAlignment="1">
      <alignment horizontal="center" vertical="center" wrapText="1" indent="1"/>
    </xf>
    <xf numFmtId="0" fontId="5" fillId="0" borderId="58" xfId="0" applyFont="1" applyBorder="1" applyAlignment="1">
      <alignment horizontal="center" vertical="center" wrapText="1" indent="1"/>
    </xf>
    <xf numFmtId="0" fontId="5" fillId="0" borderId="59" xfId="0" applyFont="1" applyBorder="1" applyAlignment="1">
      <alignment horizontal="center" vertical="center" wrapText="1" indent="1"/>
    </xf>
    <xf numFmtId="0" fontId="5" fillId="4" borderId="60" xfId="0" applyFont="1" applyFill="1" applyBorder="1" applyAlignment="1">
      <alignment horizontal="center" vertical="center" wrapText="1" indent="1"/>
    </xf>
    <xf numFmtId="0" fontId="5" fillId="9" borderId="60" xfId="0" applyFont="1" applyFill="1" applyBorder="1" applyAlignment="1">
      <alignment horizontal="center" vertical="center" wrapText="1" indent="1"/>
    </xf>
    <xf numFmtId="0" fontId="0" fillId="0" borderId="59" xfId="0" applyBorder="1" applyAlignment="1">
      <alignment horizontal="center"/>
    </xf>
    <xf numFmtId="0" fontId="5" fillId="4" borderId="58" xfId="0" applyFont="1" applyFill="1" applyBorder="1" applyAlignment="1">
      <alignment horizontal="center" vertical="center" wrapText="1" indent="1"/>
    </xf>
    <xf numFmtId="0" fontId="0" fillId="0" borderId="58" xfId="0" applyBorder="1" applyAlignment="1">
      <alignment horizontal="center"/>
    </xf>
    <xf numFmtId="0" fontId="5" fillId="8" borderId="58" xfId="0" applyFont="1" applyFill="1" applyBorder="1" applyAlignment="1">
      <alignment horizontal="center" vertical="center" wrapText="1" indent="1"/>
    </xf>
    <xf numFmtId="0" fontId="5" fillId="7" borderId="60" xfId="0" applyFont="1" applyFill="1" applyBorder="1" applyAlignment="1">
      <alignment horizontal="center" vertical="center" wrapText="1" indent="1"/>
    </xf>
    <xf numFmtId="0" fontId="5" fillId="9" borderId="59" xfId="0" applyFont="1" applyFill="1" applyBorder="1" applyAlignment="1">
      <alignment horizontal="center" vertical="center" wrapText="1" indent="1"/>
    </xf>
    <xf numFmtId="0" fontId="5" fillId="0" borderId="60" xfId="0" applyFont="1" applyBorder="1" applyAlignment="1">
      <alignment horizontal="center" vertical="center" wrapText="1" indent="1"/>
    </xf>
    <xf numFmtId="0" fontId="0" fillId="0" borderId="58" xfId="0" applyBorder="1" applyAlignment="1">
      <alignment horizontal="center" indent="1"/>
    </xf>
    <xf numFmtId="0" fontId="0" fillId="0" borderId="61" xfId="0" applyBorder="1" applyAlignment="1">
      <alignment horizontal="center" indent="1"/>
    </xf>
    <xf numFmtId="0" fontId="13" fillId="9" borderId="62" xfId="0" applyFont="1" applyFill="1" applyBorder="1" applyAlignment="1">
      <alignment horizontal="center" vertical="center" indent="1"/>
    </xf>
    <xf numFmtId="0" fontId="13" fillId="8" borderId="63" xfId="0" applyFont="1" applyFill="1" applyBorder="1" applyAlignment="1">
      <alignment horizontal="center" vertical="center" indent="1"/>
    </xf>
    <xf numFmtId="0" fontId="13" fillId="4" borderId="64" xfId="0" applyFont="1" applyFill="1" applyBorder="1" applyAlignment="1">
      <alignment horizontal="center" vertical="center" indent="1"/>
    </xf>
    <xf numFmtId="0" fontId="13" fillId="0" borderId="29" xfId="0" applyFont="1" applyBorder="1" applyAlignment="1">
      <alignment vertical="center" indent="1"/>
    </xf>
    <xf numFmtId="0" fontId="0" fillId="0" borderId="29" xfId="0" applyBorder="1" applyAlignment="1">
      <alignment indent="1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15" fillId="7" borderId="65" xfId="0" applyFont="1" applyFill="1" applyBorder="1" applyAlignment="1">
      <alignment horizontal="center" vertical="center" indent="1"/>
    </xf>
    <xf numFmtId="0" fontId="12" fillId="0" borderId="29" xfId="0" applyFont="1" applyBorder="1" applyAlignment="1">
      <alignment horizontal="center" vertical="center"/>
    </xf>
    <xf numFmtId="0" fontId="4" fillId="0" borderId="29" xfId="0" applyFont="1" applyBorder="1"/>
    <xf numFmtId="0" fontId="12" fillId="2" borderId="66" xfId="0" applyFont="1" applyFill="1" applyBorder="1" applyAlignment="1">
      <alignment horizontal="center" vertical="center"/>
    </xf>
    <xf numFmtId="0" fontId="12" fillId="2" borderId="64" xfId="0" applyFont="1" applyFill="1" applyBorder="1" applyAlignment="1">
      <alignment horizontal="center" vertical="center"/>
    </xf>
    <xf numFmtId="0" fontId="13" fillId="9" borderId="67" xfId="0" applyFont="1" applyFill="1" applyBorder="1" applyAlignment="1">
      <alignment horizontal="center" vertical="center" indent="1"/>
    </xf>
    <xf numFmtId="0" fontId="15" fillId="7" borderId="64" xfId="0" applyFont="1" applyFill="1" applyBorder="1" applyAlignment="1">
      <alignment horizontal="center" vertical="center" indent="1"/>
    </xf>
    <xf numFmtId="0" fontId="19" fillId="0" borderId="26" xfId="0" applyFont="1" applyBorder="1" applyAlignment="1">
      <alignment horizontal="center" vertical="center" wrapText="1" indent="1"/>
    </xf>
    <xf numFmtId="0" fontId="19" fillId="0" borderId="30" xfId="0" applyFont="1" applyBorder="1" applyAlignment="1">
      <alignment horizontal="center" vertical="center" wrapText="1" indent="1"/>
    </xf>
    <xf numFmtId="0" fontId="19" fillId="0" borderId="16" xfId="0" applyFont="1" applyBorder="1" applyAlignment="1">
      <alignment horizontal="center" vertical="center" wrapText="1" indent="1"/>
    </xf>
    <xf numFmtId="0" fontId="19" fillId="0" borderId="40" xfId="0" applyFont="1" applyBorder="1" applyAlignment="1">
      <alignment horizontal="center" vertical="center" wrapText="1" indent="1"/>
    </xf>
    <xf numFmtId="0" fontId="19" fillId="0" borderId="47" xfId="0" applyFont="1" applyBorder="1" applyAlignment="1">
      <alignment horizontal="center" vertical="center" wrapText="1" indent="1"/>
    </xf>
    <xf numFmtId="0" fontId="24" fillId="0" borderId="61" xfId="0" applyFont="1" applyBorder="1" applyAlignment="1">
      <alignment horizontal="center" vertical="center" wrapText="1"/>
    </xf>
    <xf numFmtId="0" fontId="12" fillId="2" borderId="69" xfId="0" applyFont="1" applyFill="1" applyBorder="1" applyAlignment="1">
      <alignment horizontal="center" vertical="center"/>
    </xf>
    <xf numFmtId="0" fontId="21" fillId="7" borderId="58" xfId="0" applyFont="1" applyFill="1" applyBorder="1" applyAlignment="1">
      <alignment horizontal="center" vertical="center" wrapText="1"/>
    </xf>
    <xf numFmtId="1" fontId="13" fillId="9" borderId="67" xfId="0" applyNumberFormat="1" applyFont="1" applyFill="1" applyBorder="1" applyAlignment="1">
      <alignment horizontal="center" vertical="center" indent="1"/>
    </xf>
    <xf numFmtId="1" fontId="13" fillId="7" borderId="70" xfId="0" applyNumberFormat="1" applyFont="1" applyFill="1" applyBorder="1" applyAlignment="1">
      <alignment horizontal="center" vertical="center" indent="1"/>
    </xf>
    <xf numFmtId="0" fontId="21" fillId="0" borderId="49" xfId="0" applyFont="1" applyBorder="1" applyAlignment="1">
      <alignment horizontal="center" vertical="center" wrapText="1" indent="1"/>
    </xf>
    <xf numFmtId="0" fontId="21" fillId="0" borderId="55" xfId="0" applyFont="1" applyBorder="1" applyAlignment="1">
      <alignment horizontal="center" vertical="center" wrapText="1" indent="1"/>
    </xf>
    <xf numFmtId="0" fontId="0" fillId="9" borderId="58" xfId="0" applyFill="1" applyBorder="1" applyAlignment="1">
      <alignment horizontal="center" wrapText="1"/>
    </xf>
    <xf numFmtId="0" fontId="0" fillId="7" borderId="58" xfId="0" applyFill="1" applyBorder="1" applyAlignment="1">
      <alignment horizontal="center" wrapText="1"/>
    </xf>
    <xf numFmtId="0" fontId="0" fillId="0" borderId="58" xfId="0" applyBorder="1" applyAlignment="1">
      <alignment horizontal="center" wrapText="1"/>
    </xf>
    <xf numFmtId="0" fontId="12" fillId="0" borderId="29" xfId="0" applyFont="1" applyBorder="1" applyAlignment="1">
      <alignment vertical="center"/>
    </xf>
    <xf numFmtId="0" fontId="18" fillId="0" borderId="53" xfId="0" applyFont="1" applyBorder="1" applyAlignment="1">
      <alignment horizontal="center" vertical="center" wrapText="1"/>
    </xf>
    <xf numFmtId="0" fontId="12" fillId="2" borderId="65" xfId="0" applyFont="1" applyFill="1" applyBorder="1" applyAlignment="1">
      <alignment horizontal="center" vertical="center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26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21" fillId="9" borderId="58" xfId="0" applyFont="1" applyFill="1" applyBorder="1" applyAlignment="1">
      <alignment horizontal="center" vertical="center" wrapText="1" indent="1"/>
    </xf>
    <xf numFmtId="1" fontId="13" fillId="9" borderId="62" xfId="0" applyNumberFormat="1" applyFont="1" applyFill="1" applyBorder="1" applyAlignment="1">
      <alignment horizontal="center" vertical="center" indent="1"/>
    </xf>
    <xf numFmtId="1" fontId="13" fillId="7" borderId="68" xfId="0" applyNumberFormat="1" applyFont="1" applyFill="1" applyBorder="1" applyAlignment="1">
      <alignment horizontal="center" vertical="center" indent="1"/>
    </xf>
    <xf numFmtId="1" fontId="13" fillId="9" borderId="72" xfId="0" applyNumberFormat="1" applyFont="1" applyFill="1" applyBorder="1" applyAlignment="1">
      <alignment horizontal="center" vertical="center" indent="1"/>
    </xf>
    <xf numFmtId="0" fontId="12" fillId="2" borderId="73" xfId="0" applyFont="1" applyFill="1" applyBorder="1" applyAlignment="1">
      <alignment horizontal="center" vertical="center"/>
    </xf>
    <xf numFmtId="0" fontId="19" fillId="7" borderId="16" xfId="0" applyFont="1" applyFill="1" applyBorder="1" applyAlignment="1">
      <alignment horizontal="center" vertical="center" wrapText="1"/>
    </xf>
    <xf numFmtId="0" fontId="19" fillId="7" borderId="60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60" xfId="0" applyFont="1" applyFill="1" applyBorder="1" applyAlignment="1">
      <alignment horizontal="center" vertical="center" wrapText="1"/>
    </xf>
    <xf numFmtId="0" fontId="21" fillId="11" borderId="26" xfId="0" applyFont="1" applyFill="1" applyBorder="1" applyAlignment="1">
      <alignment horizontal="center" vertical="center" wrapText="1" indent="1"/>
    </xf>
    <xf numFmtId="0" fontId="18" fillId="11" borderId="30" xfId="0" applyFont="1" applyFill="1" applyBorder="1" applyAlignment="1">
      <alignment horizontal="center" vertical="center" wrapText="1"/>
    </xf>
    <xf numFmtId="0" fontId="18" fillId="11" borderId="16" xfId="0" applyFont="1" applyFill="1" applyBorder="1" applyAlignment="1">
      <alignment horizontal="center" vertical="center" wrapText="1"/>
    </xf>
    <xf numFmtId="0" fontId="18" fillId="11" borderId="26" xfId="0" applyFont="1" applyFill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 indent="1"/>
    </xf>
    <xf numFmtId="0" fontId="21" fillId="0" borderId="53" xfId="0" applyFont="1" applyBorder="1" applyAlignment="1">
      <alignment horizontal="center" vertical="center" wrapText="1" indent="1"/>
    </xf>
    <xf numFmtId="0" fontId="17" fillId="2" borderId="1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 indent="1"/>
    </xf>
    <xf numFmtId="0" fontId="6" fillId="10" borderId="23" xfId="0" applyFont="1" applyFill="1" applyBorder="1" applyAlignment="1">
      <alignment horizontal="center" vertical="center" wrapText="1"/>
    </xf>
    <xf numFmtId="0" fontId="6" fillId="10" borderId="24" xfId="0" applyFont="1" applyFill="1" applyBorder="1" applyAlignment="1">
      <alignment horizontal="left" vertical="center" wrapText="1" indent="1"/>
    </xf>
    <xf numFmtId="0" fontId="18" fillId="10" borderId="71" xfId="0" applyFont="1" applyFill="1" applyBorder="1" applyAlignment="1">
      <alignment horizontal="center" vertical="center" wrapText="1"/>
    </xf>
    <xf numFmtId="0" fontId="0" fillId="10" borderId="24" xfId="0" applyFill="1" applyBorder="1" applyAlignment="1">
      <alignment horizontal="center"/>
    </xf>
    <xf numFmtId="0" fontId="24" fillId="10" borderId="71" xfId="0" applyFont="1" applyFill="1" applyBorder="1" applyAlignment="1">
      <alignment horizontal="center" vertical="center" wrapText="1"/>
    </xf>
    <xf numFmtId="0" fontId="24" fillId="10" borderId="24" xfId="0" applyFont="1" applyFill="1" applyBorder="1" applyAlignment="1">
      <alignment horizontal="center" vertical="center" wrapText="1"/>
    </xf>
    <xf numFmtId="0" fontId="24" fillId="10" borderId="25" xfId="0" applyFont="1" applyFill="1" applyBorder="1" applyAlignment="1">
      <alignment horizontal="center" vertical="center" wrapText="1"/>
    </xf>
    <xf numFmtId="0" fontId="18" fillId="10" borderId="18" xfId="0" applyFont="1" applyFill="1" applyBorder="1" applyAlignment="1">
      <alignment horizontal="center" vertical="center" wrapText="1"/>
    </xf>
    <xf numFmtId="0" fontId="0" fillId="10" borderId="19" xfId="0" applyFill="1" applyBorder="1" applyAlignment="1">
      <alignment horizontal="center"/>
    </xf>
    <xf numFmtId="0" fontId="15" fillId="7" borderId="63" xfId="0" applyFont="1" applyFill="1" applyBorder="1" applyAlignment="1">
      <alignment horizontal="center" vertical="center" indent="1"/>
    </xf>
    <xf numFmtId="0" fontId="20" fillId="0" borderId="49" xfId="0" applyFont="1" applyBorder="1" applyAlignment="1">
      <alignment horizontal="center" vertical="center" wrapText="1" indent="1"/>
    </xf>
    <xf numFmtId="0" fontId="19" fillId="10" borderId="19" xfId="0" applyFont="1" applyFill="1" applyBorder="1" applyAlignment="1">
      <alignment horizontal="center" vertical="center" wrapText="1" indent="1"/>
    </xf>
    <xf numFmtId="0" fontId="0" fillId="10" borderId="19" xfId="0" applyFill="1" applyBorder="1" applyAlignment="1">
      <alignment horizontal="center" indent="1"/>
    </xf>
    <xf numFmtId="0" fontId="18" fillId="0" borderId="24" xfId="0" applyFont="1" applyBorder="1" applyAlignment="1">
      <alignment horizontal="center" vertical="center" wrapText="1"/>
    </xf>
    <xf numFmtId="0" fontId="24" fillId="10" borderId="18" xfId="0" applyFont="1" applyFill="1" applyBorder="1" applyAlignment="1">
      <alignment horizontal="center" vertical="center" wrapText="1"/>
    </xf>
    <xf numFmtId="0" fontId="24" fillId="10" borderId="19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12" borderId="32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 indent="1"/>
    </xf>
    <xf numFmtId="0" fontId="6" fillId="5" borderId="45" xfId="0" applyFont="1" applyFill="1" applyBorder="1" applyAlignment="1">
      <alignment horizontal="center" vertical="center" wrapText="1" indent="1"/>
    </xf>
    <xf numFmtId="0" fontId="8" fillId="6" borderId="0" xfId="0" applyFont="1" applyFill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20" fillId="14" borderId="13" xfId="0" applyFont="1" applyFill="1" applyBorder="1" applyAlignment="1">
      <alignment horizontal="center" vertical="center" wrapText="1"/>
    </xf>
    <xf numFmtId="0" fontId="20" fillId="14" borderId="38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9" fillId="4" borderId="57" xfId="0" applyFont="1" applyFill="1" applyBorder="1" applyAlignment="1">
      <alignment horizontal="center" vertical="center" wrapText="1"/>
    </xf>
    <xf numFmtId="0" fontId="9" fillId="4" borderId="48" xfId="0" applyFont="1" applyFill="1" applyBorder="1" applyAlignment="1">
      <alignment horizontal="center" vertical="center" wrapText="1"/>
    </xf>
    <xf numFmtId="0" fontId="9" fillId="3" borderId="4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4" borderId="44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54" xfId="0" applyFont="1" applyFill="1" applyBorder="1" applyAlignment="1">
      <alignment horizontal="center" vertical="center" wrapText="1"/>
    </xf>
    <xf numFmtId="0" fontId="14" fillId="4" borderId="44" xfId="0" applyFont="1" applyFill="1" applyBorder="1" applyAlignment="1">
      <alignment horizontal="center" vertical="center" wrapText="1"/>
    </xf>
    <xf numFmtId="0" fontId="14" fillId="4" borderId="48" xfId="0" applyFont="1" applyFill="1" applyBorder="1" applyAlignment="1">
      <alignment horizontal="center" vertical="center" wrapText="1"/>
    </xf>
    <xf numFmtId="0" fontId="9" fillId="3" borderId="57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0" fontId="9" fillId="12" borderId="57" xfId="0" applyFont="1" applyFill="1" applyBorder="1" applyAlignment="1">
      <alignment horizontal="center" vertical="center" wrapText="1"/>
    </xf>
    <xf numFmtId="0" fontId="9" fillId="12" borderId="48" xfId="0" applyFont="1" applyFill="1" applyBorder="1" applyAlignment="1">
      <alignment horizontal="center" vertical="center" wrapText="1"/>
    </xf>
    <xf numFmtId="0" fontId="25" fillId="12" borderId="32" xfId="0" applyFont="1" applyFill="1" applyBorder="1" applyAlignment="1">
      <alignment horizontal="center" vertical="center" wrapText="1"/>
    </xf>
    <xf numFmtId="0" fontId="7" fillId="11" borderId="56" xfId="0" applyFont="1" applyFill="1" applyBorder="1" applyAlignment="1">
      <alignment horizontal="center"/>
    </xf>
    <xf numFmtId="0" fontId="7" fillId="11" borderId="46" xfId="0" applyFont="1" applyFill="1" applyBorder="1" applyAlignment="1">
      <alignment horizontal="center"/>
    </xf>
    <xf numFmtId="0" fontId="7" fillId="11" borderId="40" xfId="0" applyFont="1" applyFill="1" applyBorder="1" applyAlignment="1">
      <alignment horizontal="center"/>
    </xf>
    <xf numFmtId="0" fontId="16" fillId="5" borderId="15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/>
    </xf>
    <xf numFmtId="0" fontId="7" fillId="11" borderId="40" xfId="0" applyFont="1" applyFill="1" applyBorder="1" applyAlignment="1">
      <alignment horizontal="center" indent="1"/>
    </xf>
    <xf numFmtId="0" fontId="7" fillId="11" borderId="41" xfId="0" applyFont="1" applyFill="1" applyBorder="1" applyAlignment="1">
      <alignment horizontal="center" indent="1"/>
    </xf>
    <xf numFmtId="0" fontId="7" fillId="11" borderId="75" xfId="0" applyFont="1" applyFill="1" applyBorder="1" applyAlignment="1">
      <alignment horizontal="center" indent="1"/>
    </xf>
    <xf numFmtId="0" fontId="3" fillId="3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12" borderId="1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 indent="1"/>
    </xf>
    <xf numFmtId="0" fontId="6" fillId="0" borderId="35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center" vertical="center" wrapText="1"/>
    </xf>
    <xf numFmtId="0" fontId="6" fillId="0" borderId="7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 indent="1"/>
    </xf>
    <xf numFmtId="0" fontId="6" fillId="0" borderId="11" xfId="0" applyFont="1" applyBorder="1" applyAlignment="1">
      <alignment horizontal="left" vertical="center" wrapText="1" indent="1"/>
    </xf>
    <xf numFmtId="0" fontId="6" fillId="0" borderId="36" xfId="0" applyFont="1" applyBorder="1" applyAlignment="1">
      <alignment horizontal="left" vertical="center" wrapText="1" indent="1"/>
    </xf>
    <xf numFmtId="0" fontId="25" fillId="12" borderId="15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4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10" fillId="13" borderId="1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0" fillId="7" borderId="40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13" borderId="40" xfId="0" applyFill="1" applyBorder="1" applyAlignment="1">
      <alignment horizontal="center" vertical="center" wrapText="1"/>
    </xf>
    <xf numFmtId="0" fontId="0" fillId="13" borderId="13" xfId="0" applyFill="1" applyBorder="1" applyAlignment="1">
      <alignment horizontal="center" vertical="center" wrapText="1"/>
    </xf>
    <xf numFmtId="0" fontId="0" fillId="13" borderId="16" xfId="0" applyFill="1" applyBorder="1" applyAlignment="1">
      <alignment horizontal="center" vertical="center" wrapText="1"/>
    </xf>
    <xf numFmtId="0" fontId="0" fillId="13" borderId="51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0" fontId="0" fillId="8" borderId="40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2BFBF"/>
      <color rgb="FFFFFFCC"/>
      <color rgb="FFBA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85181-CF99-42CD-93E9-DDF2F0948C31}">
  <dimension ref="A1:AH159"/>
  <sheetViews>
    <sheetView tabSelected="1" zoomScale="85" zoomScaleNormal="8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72" sqref="N72:O74"/>
    </sheetView>
  </sheetViews>
  <sheetFormatPr baseColWidth="10" defaultColWidth="11.42578125" defaultRowHeight="15.75" x14ac:dyDescent="0.25"/>
  <cols>
    <col min="1" max="1" width="3.5703125" style="5" customWidth="1"/>
    <col min="2" max="2" width="11.42578125" style="2"/>
    <col min="3" max="3" width="28.85546875" style="3" customWidth="1"/>
    <col min="4" max="4" width="15.7109375" style="13" customWidth="1"/>
    <col min="5" max="5" width="15.7109375" style="72" customWidth="1"/>
    <col min="6" max="6" width="15.7109375" style="105" customWidth="1"/>
    <col min="7" max="7" width="15.7109375" style="77" customWidth="1"/>
    <col min="8" max="8" width="15.140625" style="105" customWidth="1"/>
    <col min="9" max="9" width="15.7109375" style="77" customWidth="1"/>
    <col min="10" max="10" width="15.7109375" style="105" customWidth="1"/>
    <col min="11" max="11" width="15.7109375" style="77" customWidth="1"/>
    <col min="12" max="12" width="15.7109375" style="105" customWidth="1"/>
    <col min="13" max="13" width="15.7109375" style="77" customWidth="1"/>
    <col min="14" max="14" width="15.7109375" style="105" customWidth="1"/>
    <col min="15" max="15" width="15.7109375" style="77" customWidth="1"/>
    <col min="16" max="16" width="15.7109375" style="105" customWidth="1"/>
    <col min="17" max="17" width="15.7109375" style="77" customWidth="1"/>
    <col min="18" max="18" width="19" style="105" customWidth="1"/>
    <col min="19" max="19" width="15.7109375" style="77" customWidth="1"/>
    <col min="20" max="20" width="15.7109375" style="105" customWidth="1"/>
    <col min="21" max="21" width="15.7109375" style="77" customWidth="1"/>
    <col min="22" max="22" width="15.7109375" style="105" customWidth="1"/>
    <col min="23" max="23" width="15.7109375" style="77" customWidth="1"/>
    <col min="24" max="24" width="19.28515625" style="105" customWidth="1"/>
    <col min="25" max="25" width="15.7109375" style="77" customWidth="1"/>
    <col min="26" max="26" width="22.42578125" style="105" customWidth="1"/>
    <col min="27" max="27" width="15.7109375" style="77" customWidth="1"/>
    <col min="28" max="28" width="15.7109375" style="105" customWidth="1"/>
    <col min="29" max="29" width="15.7109375" style="77" customWidth="1"/>
    <col min="30" max="30" width="15.7109375" style="105" customWidth="1"/>
    <col min="31" max="31" width="15.7109375" style="77" customWidth="1"/>
    <col min="32" max="32" width="11.42578125" style="48"/>
    <col min="33" max="16384" width="11.42578125" style="1"/>
  </cols>
  <sheetData>
    <row r="1" spans="1:34" ht="18.75" x14ac:dyDescent="0.3">
      <c r="B1" s="150" t="s">
        <v>0</v>
      </c>
      <c r="C1" s="151"/>
      <c r="D1" s="177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9"/>
      <c r="P1" s="172"/>
      <c r="Q1" s="173"/>
      <c r="R1" s="173"/>
      <c r="S1" s="173"/>
      <c r="T1" s="173"/>
      <c r="U1" s="173"/>
      <c r="V1" s="173"/>
      <c r="W1" s="174"/>
      <c r="X1" s="172"/>
      <c r="Y1" s="173"/>
      <c r="Z1" s="173"/>
      <c r="AA1" s="173"/>
      <c r="AB1" s="173"/>
      <c r="AC1" s="173"/>
      <c r="AD1" s="173"/>
      <c r="AE1" s="173"/>
    </row>
    <row r="2" spans="1:34" ht="18.75" x14ac:dyDescent="0.3">
      <c r="B2" s="152"/>
      <c r="C2" s="152"/>
      <c r="D2" s="176" t="s">
        <v>1</v>
      </c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5" t="s">
        <v>1</v>
      </c>
      <c r="Q2" s="175"/>
      <c r="R2" s="175"/>
      <c r="S2" s="175"/>
      <c r="T2" s="175"/>
      <c r="U2" s="175"/>
      <c r="V2" s="175"/>
      <c r="W2" s="175"/>
      <c r="X2" s="176" t="s">
        <v>1</v>
      </c>
      <c r="Y2" s="176"/>
      <c r="Z2" s="176"/>
      <c r="AA2" s="176"/>
      <c r="AB2" s="176"/>
      <c r="AC2" s="176"/>
      <c r="AD2" s="176"/>
      <c r="AE2" s="176"/>
      <c r="AF2" s="1"/>
    </row>
    <row r="3" spans="1:34" s="4" customFormat="1" ht="43.5" customHeight="1" x14ac:dyDescent="0.25">
      <c r="A3" s="6"/>
      <c r="B3" s="201" t="s">
        <v>2</v>
      </c>
      <c r="C3" s="203" t="s">
        <v>3</v>
      </c>
      <c r="D3" s="180" t="s">
        <v>4</v>
      </c>
      <c r="E3" s="180"/>
      <c r="F3" s="182" t="s">
        <v>5</v>
      </c>
      <c r="G3" s="182"/>
      <c r="H3" s="181" t="s">
        <v>6</v>
      </c>
      <c r="I3" s="181"/>
      <c r="J3" s="182" t="s">
        <v>7</v>
      </c>
      <c r="K3" s="182"/>
      <c r="L3" s="181" t="s">
        <v>8</v>
      </c>
      <c r="M3" s="181"/>
      <c r="N3" s="200" t="s">
        <v>9</v>
      </c>
      <c r="O3" s="200"/>
      <c r="P3" s="181" t="s">
        <v>10</v>
      </c>
      <c r="Q3" s="181"/>
      <c r="R3" s="183" t="s">
        <v>11</v>
      </c>
      <c r="S3" s="183"/>
      <c r="T3" s="181" t="s">
        <v>12</v>
      </c>
      <c r="U3" s="181"/>
      <c r="V3" s="199" t="s">
        <v>13</v>
      </c>
      <c r="W3" s="199"/>
      <c r="X3" s="181" t="s">
        <v>14</v>
      </c>
      <c r="Y3" s="181"/>
      <c r="Z3" s="183" t="s">
        <v>15</v>
      </c>
      <c r="AA3" s="183"/>
      <c r="AB3" s="181" t="s">
        <v>16</v>
      </c>
      <c r="AC3" s="181"/>
      <c r="AD3" s="183" t="s">
        <v>17</v>
      </c>
      <c r="AE3" s="183"/>
    </row>
    <row r="4" spans="1:34" s="15" customFormat="1" ht="25.5" x14ac:dyDescent="0.25">
      <c r="A4" s="14"/>
      <c r="B4" s="202"/>
      <c r="C4" s="204"/>
      <c r="D4" s="116" t="s">
        <v>18</v>
      </c>
      <c r="E4" s="117" t="s">
        <v>19</v>
      </c>
      <c r="F4" s="118" t="s">
        <v>18</v>
      </c>
      <c r="G4" s="119" t="s">
        <v>19</v>
      </c>
      <c r="H4" s="116" t="s">
        <v>18</v>
      </c>
      <c r="I4" s="117" t="s">
        <v>19</v>
      </c>
      <c r="J4" s="118" t="s">
        <v>18</v>
      </c>
      <c r="K4" s="119" t="s">
        <v>19</v>
      </c>
      <c r="L4" s="116" t="s">
        <v>18</v>
      </c>
      <c r="M4" s="117" t="s">
        <v>19</v>
      </c>
      <c r="N4" s="118" t="s">
        <v>18</v>
      </c>
      <c r="O4" s="119" t="s">
        <v>19</v>
      </c>
      <c r="P4" s="116" t="s">
        <v>18</v>
      </c>
      <c r="Q4" s="117" t="s">
        <v>19</v>
      </c>
      <c r="R4" s="118" t="s">
        <v>18</v>
      </c>
      <c r="S4" s="119" t="s">
        <v>19</v>
      </c>
      <c r="T4" s="116" t="s">
        <v>18</v>
      </c>
      <c r="U4" s="117" t="s">
        <v>19</v>
      </c>
      <c r="V4" s="118" t="s">
        <v>18</v>
      </c>
      <c r="W4" s="119" t="s">
        <v>19</v>
      </c>
      <c r="X4" s="116" t="s">
        <v>18</v>
      </c>
      <c r="Y4" s="117" t="s">
        <v>19</v>
      </c>
      <c r="Z4" s="118" t="s">
        <v>18</v>
      </c>
      <c r="AA4" s="119" t="s">
        <v>19</v>
      </c>
      <c r="AB4" s="116" t="s">
        <v>18</v>
      </c>
      <c r="AC4" s="117" t="s">
        <v>19</v>
      </c>
      <c r="AD4" s="118" t="s">
        <v>18</v>
      </c>
      <c r="AE4" s="119" t="s">
        <v>19</v>
      </c>
      <c r="AF4" s="49"/>
    </row>
    <row r="5" spans="1:34" ht="35.25" customHeight="1" x14ac:dyDescent="0.25">
      <c r="A5" s="205">
        <v>1</v>
      </c>
      <c r="B5" s="185">
        <v>101515</v>
      </c>
      <c r="C5" s="187" t="s">
        <v>20</v>
      </c>
      <c r="D5" s="82" t="s">
        <v>21</v>
      </c>
      <c r="E5" s="54" t="s">
        <v>22</v>
      </c>
      <c r="F5" s="106" t="s">
        <v>23</v>
      </c>
      <c r="G5" s="54" t="s">
        <v>24</v>
      </c>
      <c r="H5" s="100" t="s">
        <v>25</v>
      </c>
      <c r="I5" s="52" t="s">
        <v>25</v>
      </c>
      <c r="J5" s="106" t="s">
        <v>23</v>
      </c>
      <c r="K5" s="54" t="s">
        <v>26</v>
      </c>
      <c r="L5" s="106" t="s">
        <v>27</v>
      </c>
      <c r="M5" s="54" t="s">
        <v>28</v>
      </c>
      <c r="N5" s="100" t="s">
        <v>25</v>
      </c>
      <c r="O5" s="52" t="s">
        <v>25</v>
      </c>
      <c r="P5" s="37" t="s">
        <v>29</v>
      </c>
      <c r="Q5" s="94" t="s">
        <v>30</v>
      </c>
      <c r="R5" s="28" t="s">
        <v>31</v>
      </c>
      <c r="S5" s="94" t="s">
        <v>32</v>
      </c>
      <c r="T5" s="106" t="s">
        <v>33</v>
      </c>
      <c r="U5" s="94" t="s">
        <v>34</v>
      </c>
      <c r="V5" s="106"/>
      <c r="W5" s="73"/>
      <c r="X5" s="120" t="s">
        <v>35</v>
      </c>
      <c r="Y5" s="111" t="s">
        <v>36</v>
      </c>
      <c r="Z5" s="106" t="s">
        <v>37</v>
      </c>
      <c r="AA5" s="111" t="s">
        <v>38</v>
      </c>
      <c r="AB5" s="100" t="s">
        <v>25</v>
      </c>
      <c r="AC5" s="52" t="s">
        <v>25</v>
      </c>
      <c r="AD5" s="100" t="s">
        <v>25</v>
      </c>
      <c r="AE5" s="26" t="s">
        <v>25</v>
      </c>
    </row>
    <row r="6" spans="1:34" ht="35.25" customHeight="1" x14ac:dyDescent="0.25">
      <c r="A6" s="205"/>
      <c r="B6" s="185"/>
      <c r="C6" s="187"/>
      <c r="D6" s="82"/>
      <c r="E6" s="55"/>
      <c r="F6" s="106" t="s">
        <v>23</v>
      </c>
      <c r="G6" s="63" t="s">
        <v>39</v>
      </c>
      <c r="H6" s="100" t="s">
        <v>25</v>
      </c>
      <c r="I6" s="52" t="s">
        <v>25</v>
      </c>
      <c r="J6" s="106"/>
      <c r="K6" s="63" t="s">
        <v>40</v>
      </c>
      <c r="L6" s="106" t="s">
        <v>41</v>
      </c>
      <c r="M6" s="63" t="s">
        <v>42</v>
      </c>
      <c r="N6" s="100" t="s">
        <v>25</v>
      </c>
      <c r="O6" s="52" t="s">
        <v>25</v>
      </c>
      <c r="P6" s="37" t="s">
        <v>43</v>
      </c>
      <c r="Q6" s="95" t="s">
        <v>44</v>
      </c>
      <c r="R6" s="28" t="s">
        <v>45</v>
      </c>
      <c r="S6" s="95" t="s">
        <v>46</v>
      </c>
      <c r="T6" s="106"/>
      <c r="U6" s="61"/>
      <c r="V6" s="106"/>
      <c r="W6" s="61"/>
      <c r="X6" s="120" t="s">
        <v>35</v>
      </c>
      <c r="Y6" s="89" t="s">
        <v>47</v>
      </c>
      <c r="Z6" s="107" t="s">
        <v>48</v>
      </c>
      <c r="AA6" s="89" t="s">
        <v>49</v>
      </c>
      <c r="AB6" s="100" t="s">
        <v>25</v>
      </c>
      <c r="AC6" s="52" t="s">
        <v>25</v>
      </c>
      <c r="AD6" s="100" t="s">
        <v>25</v>
      </c>
      <c r="AE6" s="26" t="s">
        <v>25</v>
      </c>
    </row>
    <row r="7" spans="1:34" ht="35.25" customHeight="1" x14ac:dyDescent="0.25">
      <c r="A7" s="205"/>
      <c r="B7" s="186"/>
      <c r="C7" s="188"/>
      <c r="D7" s="83"/>
      <c r="E7" s="56" t="s">
        <v>50</v>
      </c>
      <c r="F7" s="108"/>
      <c r="G7" s="59"/>
      <c r="H7" s="101" t="s">
        <v>25</v>
      </c>
      <c r="I7" s="53" t="s">
        <v>25</v>
      </c>
      <c r="J7" s="108"/>
      <c r="K7" s="59"/>
      <c r="L7" s="108"/>
      <c r="M7" s="59"/>
      <c r="N7" s="101" t="s">
        <v>25</v>
      </c>
      <c r="O7" s="53" t="s">
        <v>25</v>
      </c>
      <c r="P7" s="108"/>
      <c r="Q7" s="59"/>
      <c r="R7" s="108"/>
      <c r="S7" s="59"/>
      <c r="T7" s="108"/>
      <c r="U7" s="59"/>
      <c r="V7" s="108"/>
      <c r="W7" s="59"/>
      <c r="X7" s="121"/>
      <c r="Y7" s="59"/>
      <c r="Z7" s="108"/>
      <c r="AA7" s="59"/>
      <c r="AB7" s="101" t="s">
        <v>25</v>
      </c>
      <c r="AC7" s="53" t="s">
        <v>25</v>
      </c>
      <c r="AD7" s="101" t="s">
        <v>25</v>
      </c>
      <c r="AE7" s="27" t="s">
        <v>25</v>
      </c>
    </row>
    <row r="8" spans="1:34" ht="35.25" customHeight="1" x14ac:dyDescent="0.25">
      <c r="A8" s="206">
        <v>2</v>
      </c>
      <c r="B8" s="184">
        <v>101516</v>
      </c>
      <c r="C8" s="189" t="s">
        <v>51</v>
      </c>
      <c r="D8" s="29" t="s">
        <v>23</v>
      </c>
      <c r="E8" s="57" t="s">
        <v>52</v>
      </c>
      <c r="F8" s="106" t="s">
        <v>23</v>
      </c>
      <c r="G8" s="54" t="s">
        <v>24</v>
      </c>
      <c r="H8" s="100" t="s">
        <v>25</v>
      </c>
      <c r="I8" s="52" t="s">
        <v>25</v>
      </c>
      <c r="J8" s="109"/>
      <c r="K8" s="54" t="s">
        <v>26</v>
      </c>
      <c r="L8" s="109"/>
      <c r="M8" s="54" t="s">
        <v>28</v>
      </c>
      <c r="N8" s="100" t="s">
        <v>25</v>
      </c>
      <c r="O8" s="52" t="s">
        <v>25</v>
      </c>
      <c r="P8" s="37" t="s">
        <v>29</v>
      </c>
      <c r="Q8" s="94" t="s">
        <v>30</v>
      </c>
      <c r="R8" s="28" t="s">
        <v>31</v>
      </c>
      <c r="S8" s="94" t="s">
        <v>32</v>
      </c>
      <c r="T8" s="106" t="s">
        <v>33</v>
      </c>
      <c r="U8" s="94" t="s">
        <v>34</v>
      </c>
      <c r="V8" s="106" t="s">
        <v>53</v>
      </c>
      <c r="W8" s="95" t="s">
        <v>54</v>
      </c>
      <c r="X8" s="120" t="s">
        <v>35</v>
      </c>
      <c r="Y8" s="111" t="s">
        <v>36</v>
      </c>
      <c r="Z8" s="109"/>
      <c r="AA8" s="73"/>
      <c r="AB8" s="100" t="s">
        <v>25</v>
      </c>
      <c r="AC8" s="52" t="s">
        <v>25</v>
      </c>
      <c r="AD8" s="100" t="s">
        <v>25</v>
      </c>
      <c r="AE8" s="26" t="s">
        <v>25</v>
      </c>
    </row>
    <row r="9" spans="1:34" ht="35.25" customHeight="1" x14ac:dyDescent="0.25">
      <c r="A9" s="206"/>
      <c r="B9" s="185"/>
      <c r="C9" s="187"/>
      <c r="D9" s="82" t="s">
        <v>21</v>
      </c>
      <c r="E9" s="54" t="s">
        <v>22</v>
      </c>
      <c r="F9" s="106" t="s">
        <v>23</v>
      </c>
      <c r="G9" s="63" t="s">
        <v>39</v>
      </c>
      <c r="H9" s="100" t="s">
        <v>25</v>
      </c>
      <c r="I9" s="52" t="s">
        <v>25</v>
      </c>
      <c r="J9" s="106"/>
      <c r="K9" s="63" t="s">
        <v>40</v>
      </c>
      <c r="L9" s="106"/>
      <c r="M9" s="61"/>
      <c r="N9" s="100" t="s">
        <v>25</v>
      </c>
      <c r="O9" s="52" t="s">
        <v>25</v>
      </c>
      <c r="P9" s="37" t="s">
        <v>43</v>
      </c>
      <c r="Q9" s="95" t="s">
        <v>44</v>
      </c>
      <c r="R9" s="28" t="s">
        <v>45</v>
      </c>
      <c r="S9" s="95" t="s">
        <v>46</v>
      </c>
      <c r="T9" s="106"/>
      <c r="U9" s="61"/>
      <c r="V9" s="106"/>
      <c r="W9" s="61" t="s">
        <v>50</v>
      </c>
      <c r="X9" s="120" t="s">
        <v>35</v>
      </c>
      <c r="Y9" s="89" t="s">
        <v>47</v>
      </c>
      <c r="Z9" s="107" t="s">
        <v>48</v>
      </c>
      <c r="AA9" s="89" t="s">
        <v>49</v>
      </c>
      <c r="AB9" s="100" t="s">
        <v>25</v>
      </c>
      <c r="AC9" s="52" t="s">
        <v>25</v>
      </c>
      <c r="AD9" s="100" t="s">
        <v>25</v>
      </c>
      <c r="AE9" s="26" t="s">
        <v>25</v>
      </c>
    </row>
    <row r="10" spans="1:34" ht="35.25" customHeight="1" x14ac:dyDescent="0.25">
      <c r="A10" s="206"/>
      <c r="B10" s="186"/>
      <c r="C10" s="188"/>
      <c r="D10" s="83"/>
      <c r="E10" s="56"/>
      <c r="F10" s="108"/>
      <c r="G10" s="59"/>
      <c r="H10" s="101" t="s">
        <v>25</v>
      </c>
      <c r="I10" s="53" t="s">
        <v>25</v>
      </c>
      <c r="J10" s="108"/>
      <c r="K10" s="59"/>
      <c r="L10" s="108"/>
      <c r="M10" s="59"/>
      <c r="N10" s="101" t="s">
        <v>25</v>
      </c>
      <c r="O10" s="53" t="s">
        <v>25</v>
      </c>
      <c r="P10" s="108"/>
      <c r="Q10" s="59"/>
      <c r="R10" s="108"/>
      <c r="S10" s="59"/>
      <c r="T10" s="108"/>
      <c r="U10" s="59"/>
      <c r="V10" s="108"/>
      <c r="W10" s="59"/>
      <c r="X10" s="121"/>
      <c r="Y10" s="59"/>
      <c r="Z10" s="108"/>
      <c r="AA10" s="59"/>
      <c r="AB10" s="101" t="s">
        <v>25</v>
      </c>
      <c r="AC10" s="53" t="s">
        <v>25</v>
      </c>
      <c r="AD10" s="101" t="s">
        <v>25</v>
      </c>
      <c r="AE10" s="27" t="s">
        <v>25</v>
      </c>
    </row>
    <row r="11" spans="1:34" ht="35.25" customHeight="1" x14ac:dyDescent="0.25">
      <c r="A11" s="205">
        <v>3</v>
      </c>
      <c r="B11" s="184">
        <v>101517</v>
      </c>
      <c r="C11" s="189" t="s">
        <v>55</v>
      </c>
      <c r="D11" s="84" t="s">
        <v>21</v>
      </c>
      <c r="E11" s="58" t="s">
        <v>22</v>
      </c>
      <c r="F11" s="106" t="s">
        <v>23</v>
      </c>
      <c r="G11" s="54" t="s">
        <v>24</v>
      </c>
      <c r="H11" s="100" t="s">
        <v>25</v>
      </c>
      <c r="I11" s="52" t="s">
        <v>25</v>
      </c>
      <c r="J11" s="109"/>
      <c r="K11" s="54" t="s">
        <v>26</v>
      </c>
      <c r="L11" s="109"/>
      <c r="M11" s="54" t="s">
        <v>28</v>
      </c>
      <c r="N11" s="100" t="s">
        <v>25</v>
      </c>
      <c r="O11" s="52" t="s">
        <v>25</v>
      </c>
      <c r="P11" s="37" t="s">
        <v>29</v>
      </c>
      <c r="Q11" s="94" t="s">
        <v>30</v>
      </c>
      <c r="R11" s="28" t="s">
        <v>31</v>
      </c>
      <c r="S11" s="94" t="s">
        <v>32</v>
      </c>
      <c r="T11" s="106" t="s">
        <v>33</v>
      </c>
      <c r="U11" s="94" t="s">
        <v>34</v>
      </c>
      <c r="V11" s="106" t="s">
        <v>56</v>
      </c>
      <c r="W11" s="94" t="s">
        <v>57</v>
      </c>
      <c r="X11" s="122"/>
      <c r="Y11" s="73"/>
      <c r="Z11" s="106" t="s">
        <v>37</v>
      </c>
      <c r="AA11" s="111" t="s">
        <v>38</v>
      </c>
      <c r="AB11" s="100" t="s">
        <v>25</v>
      </c>
      <c r="AC11" s="52" t="s">
        <v>25</v>
      </c>
      <c r="AD11" s="100" t="s">
        <v>25</v>
      </c>
      <c r="AE11" s="26" t="s">
        <v>25</v>
      </c>
      <c r="AH11" s="1" t="s">
        <v>50</v>
      </c>
    </row>
    <row r="12" spans="1:34" ht="35.25" customHeight="1" x14ac:dyDescent="0.25">
      <c r="A12" s="205"/>
      <c r="B12" s="185"/>
      <c r="C12" s="187"/>
      <c r="D12" s="82"/>
      <c r="E12" s="55"/>
      <c r="F12" s="106"/>
      <c r="G12" s="61"/>
      <c r="H12" s="100" t="s">
        <v>25</v>
      </c>
      <c r="I12" s="52" t="s">
        <v>25</v>
      </c>
      <c r="J12" s="106"/>
      <c r="K12" s="63" t="s">
        <v>40</v>
      </c>
      <c r="L12" s="106"/>
      <c r="M12" s="63" t="s">
        <v>42</v>
      </c>
      <c r="N12" s="100" t="s">
        <v>25</v>
      </c>
      <c r="O12" s="52" t="s">
        <v>25</v>
      </c>
      <c r="P12" s="37" t="s">
        <v>43</v>
      </c>
      <c r="Q12" s="95" t="s">
        <v>44</v>
      </c>
      <c r="R12" s="28" t="s">
        <v>45</v>
      </c>
      <c r="S12" s="95" t="s">
        <v>46</v>
      </c>
      <c r="T12" s="106"/>
      <c r="U12" s="61"/>
      <c r="V12" s="106"/>
      <c r="W12" s="61"/>
      <c r="X12" s="120" t="s">
        <v>35</v>
      </c>
      <c r="Y12" s="89" t="s">
        <v>47</v>
      </c>
      <c r="Z12" s="107" t="s">
        <v>48</v>
      </c>
      <c r="AA12" s="89" t="s">
        <v>49</v>
      </c>
      <c r="AB12" s="100" t="s">
        <v>25</v>
      </c>
      <c r="AC12" s="52" t="s">
        <v>25</v>
      </c>
      <c r="AD12" s="100" t="s">
        <v>25</v>
      </c>
      <c r="AE12" s="26" t="s">
        <v>25</v>
      </c>
    </row>
    <row r="13" spans="1:34" ht="35.25" customHeight="1" x14ac:dyDescent="0.25">
      <c r="A13" s="205"/>
      <c r="B13" s="186"/>
      <c r="C13" s="188"/>
      <c r="D13" s="83"/>
      <c r="E13" s="56"/>
      <c r="F13" s="108"/>
      <c r="G13" s="59"/>
      <c r="H13" s="101" t="s">
        <v>25</v>
      </c>
      <c r="I13" s="53" t="s">
        <v>25</v>
      </c>
      <c r="J13" s="108" t="s">
        <v>50</v>
      </c>
      <c r="K13" s="59"/>
      <c r="L13" s="108"/>
      <c r="M13" s="59"/>
      <c r="N13" s="101" t="s">
        <v>25</v>
      </c>
      <c r="O13" s="53" t="s">
        <v>25</v>
      </c>
      <c r="P13" s="108"/>
      <c r="Q13" s="59"/>
      <c r="R13" s="108"/>
      <c r="S13" s="59"/>
      <c r="T13" s="108"/>
      <c r="U13" s="59"/>
      <c r="V13" s="108"/>
      <c r="W13" s="59"/>
      <c r="X13" s="121"/>
      <c r="Y13" s="59"/>
      <c r="Z13" s="108"/>
      <c r="AA13" s="59"/>
      <c r="AB13" s="101" t="s">
        <v>25</v>
      </c>
      <c r="AC13" s="53" t="s">
        <v>25</v>
      </c>
      <c r="AD13" s="101" t="s">
        <v>25</v>
      </c>
      <c r="AE13" s="27" t="s">
        <v>25</v>
      </c>
    </row>
    <row r="14" spans="1:34" ht="35.25" customHeight="1" x14ac:dyDescent="0.25">
      <c r="A14" s="206">
        <v>4</v>
      </c>
      <c r="B14" s="184">
        <v>101518</v>
      </c>
      <c r="C14" s="189" t="s">
        <v>58</v>
      </c>
      <c r="D14" s="29" t="s">
        <v>23</v>
      </c>
      <c r="E14" s="57" t="s">
        <v>52</v>
      </c>
      <c r="F14" s="106" t="s">
        <v>23</v>
      </c>
      <c r="G14" s="54" t="s">
        <v>24</v>
      </c>
      <c r="H14" s="100" t="s">
        <v>25</v>
      </c>
      <c r="I14" s="52" t="s">
        <v>25</v>
      </c>
      <c r="J14" s="109"/>
      <c r="K14" s="54" t="s">
        <v>26</v>
      </c>
      <c r="L14" s="109"/>
      <c r="M14" s="54" t="s">
        <v>28</v>
      </c>
      <c r="N14" s="100" t="s">
        <v>25</v>
      </c>
      <c r="O14" s="52" t="s">
        <v>25</v>
      </c>
      <c r="P14" s="37" t="s">
        <v>29</v>
      </c>
      <c r="Q14" s="94" t="s">
        <v>30</v>
      </c>
      <c r="R14" s="28" t="s">
        <v>31</v>
      </c>
      <c r="S14" s="94" t="s">
        <v>32</v>
      </c>
      <c r="T14" s="106" t="s">
        <v>33</v>
      </c>
      <c r="U14" s="94" t="s">
        <v>34</v>
      </c>
      <c r="V14" s="106" t="s">
        <v>56</v>
      </c>
      <c r="W14" s="94" t="s">
        <v>57</v>
      </c>
      <c r="X14" s="120" t="s">
        <v>35</v>
      </c>
      <c r="Y14" s="111" t="s">
        <v>36</v>
      </c>
      <c r="Z14" s="106" t="s">
        <v>37</v>
      </c>
      <c r="AA14" s="111" t="s">
        <v>38</v>
      </c>
      <c r="AB14" s="100" t="s">
        <v>25</v>
      </c>
      <c r="AC14" s="52" t="s">
        <v>25</v>
      </c>
      <c r="AD14" s="100" t="s">
        <v>25</v>
      </c>
      <c r="AE14" s="26" t="s">
        <v>25</v>
      </c>
    </row>
    <row r="15" spans="1:34" ht="35.25" customHeight="1" x14ac:dyDescent="0.25">
      <c r="A15" s="206"/>
      <c r="B15" s="185"/>
      <c r="C15" s="187"/>
      <c r="D15" s="82" t="s">
        <v>21</v>
      </c>
      <c r="E15" s="54" t="s">
        <v>22</v>
      </c>
      <c r="F15" s="106"/>
      <c r="G15" s="61"/>
      <c r="H15" s="100" t="s">
        <v>25</v>
      </c>
      <c r="I15" s="52" t="s">
        <v>25</v>
      </c>
      <c r="J15" s="106"/>
      <c r="K15" s="63" t="s">
        <v>40</v>
      </c>
      <c r="L15" s="106"/>
      <c r="M15" s="63" t="s">
        <v>42</v>
      </c>
      <c r="N15" s="100" t="s">
        <v>25</v>
      </c>
      <c r="O15" s="52" t="s">
        <v>25</v>
      </c>
      <c r="P15" s="37" t="s">
        <v>43</v>
      </c>
      <c r="Q15" s="95" t="s">
        <v>44</v>
      </c>
      <c r="R15" s="28" t="s">
        <v>45</v>
      </c>
      <c r="S15" s="95" t="s">
        <v>46</v>
      </c>
      <c r="T15" s="106"/>
      <c r="U15" s="61"/>
      <c r="V15" s="106" t="s">
        <v>53</v>
      </c>
      <c r="W15" s="95" t="s">
        <v>54</v>
      </c>
      <c r="X15" s="120" t="s">
        <v>35</v>
      </c>
      <c r="Y15" s="89" t="s">
        <v>47</v>
      </c>
      <c r="Z15" s="107" t="s">
        <v>48</v>
      </c>
      <c r="AA15" s="89" t="s">
        <v>49</v>
      </c>
      <c r="AB15" s="100" t="s">
        <v>25</v>
      </c>
      <c r="AC15" s="52" t="s">
        <v>25</v>
      </c>
      <c r="AD15" s="100" t="s">
        <v>25</v>
      </c>
      <c r="AE15" s="26" t="s">
        <v>25</v>
      </c>
    </row>
    <row r="16" spans="1:34" ht="35.25" customHeight="1" x14ac:dyDescent="0.25">
      <c r="A16" s="206"/>
      <c r="B16" s="186"/>
      <c r="C16" s="188"/>
      <c r="D16" s="83"/>
      <c r="E16" s="56"/>
      <c r="F16" s="108"/>
      <c r="G16" s="59" t="s">
        <v>50</v>
      </c>
      <c r="H16" s="101" t="s">
        <v>25</v>
      </c>
      <c r="I16" s="53" t="s">
        <v>25</v>
      </c>
      <c r="J16" s="108"/>
      <c r="K16" s="59"/>
      <c r="L16" s="108"/>
      <c r="M16" s="59"/>
      <c r="N16" s="101" t="s">
        <v>25</v>
      </c>
      <c r="O16" s="53" t="s">
        <v>25</v>
      </c>
      <c r="P16" s="108"/>
      <c r="Q16" s="59"/>
      <c r="R16" s="108"/>
      <c r="S16" s="59"/>
      <c r="T16" s="108"/>
      <c r="U16" s="59"/>
      <c r="V16" s="108"/>
      <c r="W16" s="59"/>
      <c r="X16" s="121"/>
      <c r="Y16" s="59"/>
      <c r="Z16" s="108"/>
      <c r="AA16" s="59"/>
      <c r="AB16" s="101" t="s">
        <v>25</v>
      </c>
      <c r="AC16" s="53" t="s">
        <v>25</v>
      </c>
      <c r="AD16" s="101" t="s">
        <v>25</v>
      </c>
      <c r="AE16" s="27" t="s">
        <v>25</v>
      </c>
    </row>
    <row r="17" spans="1:31" ht="35.25" customHeight="1" x14ac:dyDescent="0.25">
      <c r="A17" s="205">
        <v>5</v>
      </c>
      <c r="B17" s="184">
        <v>101520</v>
      </c>
      <c r="C17" s="189" t="s">
        <v>59</v>
      </c>
      <c r="D17" s="29" t="s">
        <v>23</v>
      </c>
      <c r="E17" s="57" t="s">
        <v>52</v>
      </c>
      <c r="F17" s="109"/>
      <c r="G17" s="73"/>
      <c r="H17" s="100" t="s">
        <v>25</v>
      </c>
      <c r="I17" s="52" t="s">
        <v>25</v>
      </c>
      <c r="J17" s="109"/>
      <c r="K17" s="54" t="s">
        <v>26</v>
      </c>
      <c r="L17" s="109"/>
      <c r="M17" s="54" t="s">
        <v>28</v>
      </c>
      <c r="N17" s="100" t="s">
        <v>25</v>
      </c>
      <c r="O17" s="52" t="s">
        <v>25</v>
      </c>
      <c r="P17" s="37" t="s">
        <v>29</v>
      </c>
      <c r="Q17" s="94" t="s">
        <v>30</v>
      </c>
      <c r="R17" s="28" t="s">
        <v>31</v>
      </c>
      <c r="S17" s="94" t="s">
        <v>32</v>
      </c>
      <c r="T17" s="106" t="s">
        <v>33</v>
      </c>
      <c r="U17" s="94" t="s">
        <v>34</v>
      </c>
      <c r="V17" s="106" t="s">
        <v>53</v>
      </c>
      <c r="W17" s="95" t="s">
        <v>54</v>
      </c>
      <c r="X17" s="120" t="s">
        <v>35</v>
      </c>
      <c r="Y17" s="111" t="s">
        <v>36</v>
      </c>
      <c r="Z17" s="109"/>
      <c r="AA17" s="73"/>
      <c r="AB17" s="100" t="s">
        <v>25</v>
      </c>
      <c r="AC17" s="52" t="s">
        <v>25</v>
      </c>
      <c r="AD17" s="100" t="s">
        <v>25</v>
      </c>
      <c r="AE17" s="26" t="s">
        <v>25</v>
      </c>
    </row>
    <row r="18" spans="1:31" ht="35.25" customHeight="1" x14ac:dyDescent="0.25">
      <c r="A18" s="205"/>
      <c r="B18" s="185"/>
      <c r="C18" s="187"/>
      <c r="D18" s="82" t="s">
        <v>21</v>
      </c>
      <c r="E18" s="54" t="s">
        <v>22</v>
      </c>
      <c r="F18" s="106"/>
      <c r="G18" s="61"/>
      <c r="H18" s="100" t="s">
        <v>25</v>
      </c>
      <c r="I18" s="52" t="s">
        <v>25</v>
      </c>
      <c r="J18" s="106"/>
      <c r="K18" s="63" t="s">
        <v>40</v>
      </c>
      <c r="L18" s="106"/>
      <c r="M18" s="63" t="s">
        <v>42</v>
      </c>
      <c r="N18" s="100" t="s">
        <v>25</v>
      </c>
      <c r="O18" s="52" t="s">
        <v>25</v>
      </c>
      <c r="P18" s="37" t="s">
        <v>43</v>
      </c>
      <c r="Q18" s="95" t="s">
        <v>44</v>
      </c>
      <c r="R18" s="28" t="s">
        <v>45</v>
      </c>
      <c r="S18" s="95" t="s">
        <v>46</v>
      </c>
      <c r="T18" s="106"/>
      <c r="U18" s="61"/>
      <c r="V18" s="106"/>
      <c r="W18" s="61"/>
      <c r="X18" s="120" t="s">
        <v>35</v>
      </c>
      <c r="Y18" s="89" t="s">
        <v>47</v>
      </c>
      <c r="Z18" s="107" t="s">
        <v>48</v>
      </c>
      <c r="AA18" s="89" t="s">
        <v>49</v>
      </c>
      <c r="AB18" s="100" t="s">
        <v>25</v>
      </c>
      <c r="AC18" s="52" t="s">
        <v>25</v>
      </c>
      <c r="AD18" s="100" t="s">
        <v>25</v>
      </c>
      <c r="AE18" s="26" t="s">
        <v>25</v>
      </c>
    </row>
    <row r="19" spans="1:31" ht="35.25" customHeight="1" x14ac:dyDescent="0.25">
      <c r="A19" s="205"/>
      <c r="B19" s="186"/>
      <c r="C19" s="188"/>
      <c r="D19" s="83"/>
      <c r="E19" s="59"/>
      <c r="F19" s="108"/>
      <c r="G19" s="59"/>
      <c r="H19" s="101" t="s">
        <v>25</v>
      </c>
      <c r="I19" s="53" t="s">
        <v>25</v>
      </c>
      <c r="J19" s="108"/>
      <c r="K19" s="59"/>
      <c r="L19" s="108"/>
      <c r="M19" s="59"/>
      <c r="N19" s="101" t="s">
        <v>25</v>
      </c>
      <c r="O19" s="53" t="s">
        <v>25</v>
      </c>
      <c r="P19" s="108"/>
      <c r="Q19" s="59"/>
      <c r="R19" s="108"/>
      <c r="S19" s="59"/>
      <c r="T19" s="108"/>
      <c r="U19" s="59"/>
      <c r="V19" s="108"/>
      <c r="W19" s="59"/>
      <c r="X19" s="121"/>
      <c r="Y19" s="59"/>
      <c r="Z19" s="108"/>
      <c r="AA19" s="59"/>
      <c r="AB19" s="101" t="s">
        <v>25</v>
      </c>
      <c r="AC19" s="53" t="s">
        <v>25</v>
      </c>
      <c r="AD19" s="101" t="s">
        <v>25</v>
      </c>
      <c r="AE19" s="27" t="s">
        <v>25</v>
      </c>
    </row>
    <row r="20" spans="1:31" ht="35.25" customHeight="1" x14ac:dyDescent="0.25">
      <c r="A20" s="206">
        <v>6</v>
      </c>
      <c r="B20" s="184">
        <v>101522</v>
      </c>
      <c r="C20" s="189" t="s">
        <v>60</v>
      </c>
      <c r="D20" s="84" t="s">
        <v>21</v>
      </c>
      <c r="E20" s="58" t="s">
        <v>22</v>
      </c>
      <c r="F20" s="106" t="s">
        <v>23</v>
      </c>
      <c r="G20" s="54" t="s">
        <v>24</v>
      </c>
      <c r="H20" s="100" t="s">
        <v>25</v>
      </c>
      <c r="I20" s="52" t="s">
        <v>25</v>
      </c>
      <c r="J20" s="109"/>
      <c r="K20" s="73"/>
      <c r="L20" s="109"/>
      <c r="M20" s="54" t="s">
        <v>28</v>
      </c>
      <c r="N20" s="100" t="s">
        <v>25</v>
      </c>
      <c r="O20" s="52" t="s">
        <v>25</v>
      </c>
      <c r="P20" s="37" t="s">
        <v>29</v>
      </c>
      <c r="Q20" s="94" t="s">
        <v>30</v>
      </c>
      <c r="R20" s="28" t="s">
        <v>31</v>
      </c>
      <c r="S20" s="94" t="s">
        <v>32</v>
      </c>
      <c r="T20" s="106" t="s">
        <v>33</v>
      </c>
      <c r="U20" s="94" t="s">
        <v>34</v>
      </c>
      <c r="V20" s="109"/>
      <c r="W20" s="73"/>
      <c r="X20" s="122"/>
      <c r="Y20" s="73"/>
      <c r="Z20" s="109"/>
      <c r="AA20" s="73"/>
      <c r="AB20" s="100" t="s">
        <v>25</v>
      </c>
      <c r="AC20" s="52" t="s">
        <v>25</v>
      </c>
      <c r="AD20" s="100" t="s">
        <v>25</v>
      </c>
      <c r="AE20" s="26" t="s">
        <v>25</v>
      </c>
    </row>
    <row r="21" spans="1:31" ht="35.25" customHeight="1" x14ac:dyDescent="0.25">
      <c r="A21" s="206"/>
      <c r="B21" s="185"/>
      <c r="C21" s="187"/>
      <c r="D21" s="82"/>
      <c r="E21" s="55"/>
      <c r="F21" s="106"/>
      <c r="G21" s="61"/>
      <c r="H21" s="100" t="s">
        <v>25</v>
      </c>
      <c r="I21" s="52" t="s">
        <v>25</v>
      </c>
      <c r="J21" s="106"/>
      <c r="K21" s="61"/>
      <c r="L21" s="106"/>
      <c r="M21" s="61"/>
      <c r="N21" s="100" t="s">
        <v>25</v>
      </c>
      <c r="O21" s="52" t="s">
        <v>25</v>
      </c>
      <c r="P21" s="37" t="s">
        <v>43</v>
      </c>
      <c r="Q21" s="95" t="s">
        <v>44</v>
      </c>
      <c r="R21" s="28" t="s">
        <v>45</v>
      </c>
      <c r="S21" s="95" t="s">
        <v>46</v>
      </c>
      <c r="T21" s="106"/>
      <c r="U21" s="61"/>
      <c r="V21" s="106"/>
      <c r="W21" s="61"/>
      <c r="X21" s="123"/>
      <c r="Y21" s="61"/>
      <c r="Z21" s="106"/>
      <c r="AA21" s="61"/>
      <c r="AB21" s="100" t="s">
        <v>25</v>
      </c>
      <c r="AC21" s="52" t="s">
        <v>25</v>
      </c>
      <c r="AD21" s="100" t="s">
        <v>25</v>
      </c>
      <c r="AE21" s="26" t="s">
        <v>25</v>
      </c>
    </row>
    <row r="22" spans="1:31" ht="35.25" customHeight="1" x14ac:dyDescent="0.25">
      <c r="A22" s="206"/>
      <c r="B22" s="186"/>
      <c r="C22" s="198"/>
      <c r="D22" s="83"/>
      <c r="E22" s="56"/>
      <c r="F22" s="108"/>
      <c r="G22" s="59"/>
      <c r="H22" s="101" t="s">
        <v>25</v>
      </c>
      <c r="I22" s="53" t="s">
        <v>25</v>
      </c>
      <c r="J22" s="108"/>
      <c r="K22" s="59"/>
      <c r="L22" s="108"/>
      <c r="M22" s="59"/>
      <c r="N22" s="101" t="s">
        <v>25</v>
      </c>
      <c r="O22" s="53" t="s">
        <v>25</v>
      </c>
      <c r="P22" s="108"/>
      <c r="Q22" s="59"/>
      <c r="R22" s="108"/>
      <c r="S22" s="59"/>
      <c r="T22" s="108"/>
      <c r="U22" s="59"/>
      <c r="V22" s="108"/>
      <c r="W22" s="59"/>
      <c r="X22" s="121"/>
      <c r="Y22" s="59"/>
      <c r="Z22" s="108"/>
      <c r="AA22" s="59"/>
      <c r="AB22" s="101" t="s">
        <v>25</v>
      </c>
      <c r="AC22" s="53" t="s">
        <v>25</v>
      </c>
      <c r="AD22" s="101" t="s">
        <v>25</v>
      </c>
      <c r="AE22" s="27" t="s">
        <v>25</v>
      </c>
    </row>
    <row r="23" spans="1:31" ht="35.25" customHeight="1" x14ac:dyDescent="0.25">
      <c r="A23" s="205">
        <v>7</v>
      </c>
      <c r="B23" s="184">
        <v>101715</v>
      </c>
      <c r="C23" s="189" t="s">
        <v>61</v>
      </c>
      <c r="D23" s="84" t="s">
        <v>21</v>
      </c>
      <c r="E23" s="58" t="s">
        <v>22</v>
      </c>
      <c r="F23" s="106" t="s">
        <v>23</v>
      </c>
      <c r="G23" s="54" t="s">
        <v>24</v>
      </c>
      <c r="H23" s="100" t="s">
        <v>25</v>
      </c>
      <c r="I23" s="52" t="s">
        <v>25</v>
      </c>
      <c r="J23" s="109"/>
      <c r="K23" s="54" t="s">
        <v>26</v>
      </c>
      <c r="L23" s="109"/>
      <c r="M23" s="54" t="s">
        <v>28</v>
      </c>
      <c r="N23" s="100" t="s">
        <v>25</v>
      </c>
      <c r="O23" s="52" t="s">
        <v>25</v>
      </c>
      <c r="P23" s="37" t="s">
        <v>29</v>
      </c>
      <c r="Q23" s="94" t="s">
        <v>30</v>
      </c>
      <c r="R23" s="28" t="s">
        <v>31</v>
      </c>
      <c r="S23" s="94" t="s">
        <v>32</v>
      </c>
      <c r="T23" s="106" t="s">
        <v>33</v>
      </c>
      <c r="U23" s="94" t="s">
        <v>34</v>
      </c>
      <c r="V23" s="109"/>
      <c r="W23" s="73"/>
      <c r="X23" s="120" t="s">
        <v>35</v>
      </c>
      <c r="Y23" s="111" t="s">
        <v>36</v>
      </c>
      <c r="Z23" s="106" t="s">
        <v>37</v>
      </c>
      <c r="AA23" s="111" t="s">
        <v>38</v>
      </c>
      <c r="AB23" s="100" t="s">
        <v>25</v>
      </c>
      <c r="AC23" s="52" t="s">
        <v>25</v>
      </c>
      <c r="AD23" s="100" t="s">
        <v>25</v>
      </c>
      <c r="AE23" s="26" t="s">
        <v>25</v>
      </c>
    </row>
    <row r="24" spans="1:31" ht="35.25" customHeight="1" x14ac:dyDescent="0.25">
      <c r="A24" s="205"/>
      <c r="B24" s="185"/>
      <c r="C24" s="187"/>
      <c r="D24" s="29" t="s">
        <v>23</v>
      </c>
      <c r="E24" s="60" t="s">
        <v>52</v>
      </c>
      <c r="F24" s="106"/>
      <c r="G24" s="61"/>
      <c r="H24" s="100" t="s">
        <v>25</v>
      </c>
      <c r="I24" s="52" t="s">
        <v>25</v>
      </c>
      <c r="J24" s="106"/>
      <c r="K24" s="61"/>
      <c r="L24" s="106"/>
      <c r="M24" s="61"/>
      <c r="N24" s="100" t="s">
        <v>25</v>
      </c>
      <c r="O24" s="52" t="s">
        <v>25</v>
      </c>
      <c r="P24" s="37" t="s">
        <v>43</v>
      </c>
      <c r="Q24" s="95" t="s">
        <v>44</v>
      </c>
      <c r="R24" s="28" t="s">
        <v>45</v>
      </c>
      <c r="S24" s="95" t="s">
        <v>46</v>
      </c>
      <c r="T24" s="106"/>
      <c r="U24" s="61"/>
      <c r="V24" s="106"/>
      <c r="W24" s="61"/>
      <c r="X24" s="120" t="s">
        <v>35</v>
      </c>
      <c r="Y24" s="89" t="s">
        <v>47</v>
      </c>
      <c r="Z24" s="107" t="s">
        <v>48</v>
      </c>
      <c r="AA24" s="89" t="s">
        <v>49</v>
      </c>
      <c r="AB24" s="100" t="s">
        <v>25</v>
      </c>
      <c r="AC24" s="52" t="s">
        <v>25</v>
      </c>
      <c r="AD24" s="100" t="s">
        <v>25</v>
      </c>
      <c r="AE24" s="26" t="s">
        <v>25</v>
      </c>
    </row>
    <row r="25" spans="1:31" ht="35.25" customHeight="1" x14ac:dyDescent="0.25">
      <c r="A25" s="205"/>
      <c r="B25" s="186"/>
      <c r="C25" s="198"/>
      <c r="D25" s="83"/>
      <c r="E25" s="59"/>
      <c r="F25" s="108"/>
      <c r="G25" s="59"/>
      <c r="H25" s="101" t="s">
        <v>25</v>
      </c>
      <c r="I25" s="53" t="s">
        <v>25</v>
      </c>
      <c r="J25" s="108"/>
      <c r="K25" s="59"/>
      <c r="L25" s="108"/>
      <c r="M25" s="59"/>
      <c r="N25" s="101" t="s">
        <v>25</v>
      </c>
      <c r="O25" s="53" t="s">
        <v>25</v>
      </c>
      <c r="P25" s="108"/>
      <c r="Q25" s="59"/>
      <c r="R25" s="108"/>
      <c r="S25" s="59"/>
      <c r="T25" s="108"/>
      <c r="U25" s="59"/>
      <c r="V25" s="108"/>
      <c r="W25" s="59"/>
      <c r="X25" s="121"/>
      <c r="Y25" s="59"/>
      <c r="Z25" s="108"/>
      <c r="AA25" s="59"/>
      <c r="AB25" s="101" t="s">
        <v>25</v>
      </c>
      <c r="AC25" s="53" t="s">
        <v>25</v>
      </c>
      <c r="AD25" s="101" t="s">
        <v>25</v>
      </c>
      <c r="AE25" s="27" t="s">
        <v>25</v>
      </c>
    </row>
    <row r="26" spans="1:31" ht="35.25" customHeight="1" x14ac:dyDescent="0.25">
      <c r="A26" s="206">
        <v>8</v>
      </c>
      <c r="B26" s="184">
        <v>101716</v>
      </c>
      <c r="C26" s="189" t="s">
        <v>62</v>
      </c>
      <c r="D26" s="84" t="s">
        <v>21</v>
      </c>
      <c r="E26" s="58" t="s">
        <v>22</v>
      </c>
      <c r="F26" s="106" t="s">
        <v>23</v>
      </c>
      <c r="G26" s="54" t="s">
        <v>24</v>
      </c>
      <c r="H26" s="100" t="s">
        <v>25</v>
      </c>
      <c r="I26" s="52" t="s">
        <v>25</v>
      </c>
      <c r="J26" s="109"/>
      <c r="K26" s="54" t="s">
        <v>26</v>
      </c>
      <c r="L26" s="109"/>
      <c r="M26" s="54" t="s">
        <v>28</v>
      </c>
      <c r="N26" s="100" t="s">
        <v>25</v>
      </c>
      <c r="O26" s="52" t="s">
        <v>25</v>
      </c>
      <c r="P26" s="37" t="s">
        <v>29</v>
      </c>
      <c r="Q26" s="94" t="s">
        <v>30</v>
      </c>
      <c r="R26" s="28" t="s">
        <v>31</v>
      </c>
      <c r="S26" s="94" t="s">
        <v>32</v>
      </c>
      <c r="T26" s="106" t="s">
        <v>33</v>
      </c>
      <c r="U26" s="94" t="s">
        <v>34</v>
      </c>
      <c r="V26" s="109"/>
      <c r="W26" s="73"/>
      <c r="X26" s="120" t="s">
        <v>35</v>
      </c>
      <c r="Y26" s="111" t="s">
        <v>36</v>
      </c>
      <c r="Z26" s="106" t="s">
        <v>37</v>
      </c>
      <c r="AA26" s="111" t="s">
        <v>38</v>
      </c>
      <c r="AB26" s="100" t="s">
        <v>25</v>
      </c>
      <c r="AC26" s="52" t="s">
        <v>25</v>
      </c>
      <c r="AD26" s="100" t="s">
        <v>25</v>
      </c>
      <c r="AE26" s="26" t="s">
        <v>25</v>
      </c>
    </row>
    <row r="27" spans="1:31" ht="35.25" customHeight="1" x14ac:dyDescent="0.25">
      <c r="A27" s="206"/>
      <c r="B27" s="185"/>
      <c r="C27" s="187"/>
      <c r="D27" s="82"/>
      <c r="E27" s="61"/>
      <c r="F27" s="106"/>
      <c r="G27" s="61"/>
      <c r="H27" s="100" t="s">
        <v>25</v>
      </c>
      <c r="I27" s="52" t="s">
        <v>25</v>
      </c>
      <c r="J27" s="106"/>
      <c r="K27" s="61"/>
      <c r="L27" s="106"/>
      <c r="M27" s="61"/>
      <c r="N27" s="100" t="s">
        <v>25</v>
      </c>
      <c r="O27" s="52" t="s">
        <v>25</v>
      </c>
      <c r="P27" s="37" t="s">
        <v>43</v>
      </c>
      <c r="Q27" s="96" t="s">
        <v>44</v>
      </c>
      <c r="R27" s="28" t="s">
        <v>45</v>
      </c>
      <c r="S27" s="95" t="s">
        <v>46</v>
      </c>
      <c r="T27" s="106"/>
      <c r="U27" s="61"/>
      <c r="V27" s="106"/>
      <c r="W27" s="61"/>
      <c r="X27" s="120" t="s">
        <v>35</v>
      </c>
      <c r="Y27" s="89" t="s">
        <v>47</v>
      </c>
      <c r="Z27" s="107" t="s">
        <v>48</v>
      </c>
      <c r="AA27" s="89" t="s">
        <v>49</v>
      </c>
      <c r="AB27" s="100" t="s">
        <v>25</v>
      </c>
      <c r="AC27" s="52" t="s">
        <v>25</v>
      </c>
      <c r="AD27" s="100" t="s">
        <v>25</v>
      </c>
      <c r="AE27" s="26" t="s">
        <v>25</v>
      </c>
    </row>
    <row r="28" spans="1:31" ht="35.25" customHeight="1" x14ac:dyDescent="0.25">
      <c r="A28" s="206"/>
      <c r="B28" s="186"/>
      <c r="C28" s="198"/>
      <c r="D28" s="83"/>
      <c r="E28" s="59"/>
      <c r="F28" s="108"/>
      <c r="G28" s="59"/>
      <c r="H28" s="101" t="s">
        <v>25</v>
      </c>
      <c r="I28" s="53" t="s">
        <v>25</v>
      </c>
      <c r="J28" s="108"/>
      <c r="K28" s="59"/>
      <c r="L28" s="108"/>
      <c r="M28" s="59"/>
      <c r="N28" s="101" t="s">
        <v>25</v>
      </c>
      <c r="O28" s="53" t="s">
        <v>25</v>
      </c>
      <c r="P28" s="108"/>
      <c r="Q28" s="59"/>
      <c r="R28" s="108"/>
      <c r="S28" s="59"/>
      <c r="T28" s="108"/>
      <c r="U28" s="59"/>
      <c r="V28" s="108"/>
      <c r="W28" s="59"/>
      <c r="X28" s="121"/>
      <c r="Y28" s="59"/>
      <c r="Z28" s="108"/>
      <c r="AA28" s="59"/>
      <c r="AB28" s="101" t="s">
        <v>25</v>
      </c>
      <c r="AC28" s="53" t="s">
        <v>25</v>
      </c>
      <c r="AD28" s="101" t="s">
        <v>25</v>
      </c>
      <c r="AE28" s="27" t="s">
        <v>25</v>
      </c>
    </row>
    <row r="29" spans="1:31" ht="35.25" customHeight="1" x14ac:dyDescent="0.25">
      <c r="A29" s="205">
        <v>9</v>
      </c>
      <c r="B29" s="184">
        <v>101717</v>
      </c>
      <c r="C29" s="189" t="s">
        <v>63</v>
      </c>
      <c r="D29" s="29" t="s">
        <v>23</v>
      </c>
      <c r="E29" s="57" t="s">
        <v>52</v>
      </c>
      <c r="F29" s="106" t="s">
        <v>23</v>
      </c>
      <c r="G29" s="54" t="s">
        <v>24</v>
      </c>
      <c r="H29" s="100" t="s">
        <v>25</v>
      </c>
      <c r="I29" s="52" t="s">
        <v>25</v>
      </c>
      <c r="J29" s="109"/>
      <c r="K29" s="63" t="s">
        <v>40</v>
      </c>
      <c r="L29" s="109"/>
      <c r="M29" s="54" t="s">
        <v>28</v>
      </c>
      <c r="N29" s="100" t="s">
        <v>25</v>
      </c>
      <c r="O29" s="52" t="s">
        <v>25</v>
      </c>
      <c r="P29" s="37" t="s">
        <v>29</v>
      </c>
      <c r="Q29" s="94" t="s">
        <v>30</v>
      </c>
      <c r="R29" s="28" t="s">
        <v>31</v>
      </c>
      <c r="S29" s="94" t="s">
        <v>32</v>
      </c>
      <c r="T29" s="106" t="s">
        <v>33</v>
      </c>
      <c r="U29" s="94" t="s">
        <v>34</v>
      </c>
      <c r="V29" s="106" t="s">
        <v>56</v>
      </c>
      <c r="W29" s="94" t="s">
        <v>57</v>
      </c>
      <c r="X29" s="120" t="s">
        <v>35</v>
      </c>
      <c r="Y29" s="111" t="s">
        <v>36</v>
      </c>
      <c r="Z29" s="106" t="s">
        <v>37</v>
      </c>
      <c r="AA29" s="111" t="s">
        <v>38</v>
      </c>
      <c r="AB29" s="100" t="s">
        <v>25</v>
      </c>
      <c r="AC29" s="52" t="s">
        <v>25</v>
      </c>
      <c r="AD29" s="100" t="s">
        <v>25</v>
      </c>
      <c r="AE29" s="26" t="s">
        <v>25</v>
      </c>
    </row>
    <row r="30" spans="1:31" ht="35.25" customHeight="1" x14ac:dyDescent="0.25">
      <c r="A30" s="205"/>
      <c r="B30" s="185"/>
      <c r="C30" s="187"/>
      <c r="D30" s="82"/>
      <c r="E30" s="62" t="s">
        <v>26</v>
      </c>
      <c r="F30" s="106"/>
      <c r="G30" s="61"/>
      <c r="H30" s="100" t="s">
        <v>25</v>
      </c>
      <c r="I30" s="52" t="s">
        <v>25</v>
      </c>
      <c r="J30" s="106"/>
      <c r="K30" s="61"/>
      <c r="L30" s="106"/>
      <c r="M30" s="61"/>
      <c r="N30" s="100" t="s">
        <v>25</v>
      </c>
      <c r="O30" s="52" t="s">
        <v>25</v>
      </c>
      <c r="P30" s="37" t="s">
        <v>43</v>
      </c>
      <c r="Q30" s="95" t="s">
        <v>44</v>
      </c>
      <c r="R30" s="28" t="s">
        <v>45</v>
      </c>
      <c r="S30" s="95" t="s">
        <v>46</v>
      </c>
      <c r="T30" s="106"/>
      <c r="U30" s="61"/>
      <c r="V30" s="106" t="s">
        <v>53</v>
      </c>
      <c r="W30" s="95" t="s">
        <v>54</v>
      </c>
      <c r="X30" s="120" t="s">
        <v>35</v>
      </c>
      <c r="Y30" s="89" t="s">
        <v>47</v>
      </c>
      <c r="Z30" s="106"/>
      <c r="AA30" s="61"/>
      <c r="AB30" s="100" t="s">
        <v>25</v>
      </c>
      <c r="AC30" s="52" t="s">
        <v>25</v>
      </c>
      <c r="AD30" s="100" t="s">
        <v>25</v>
      </c>
      <c r="AE30" s="26" t="s">
        <v>25</v>
      </c>
    </row>
    <row r="31" spans="1:31" ht="35.25" customHeight="1" x14ac:dyDescent="0.25">
      <c r="A31" s="205"/>
      <c r="B31" s="186"/>
      <c r="C31" s="198"/>
      <c r="D31" s="83"/>
      <c r="E31" s="59"/>
      <c r="F31" s="108"/>
      <c r="G31" s="59"/>
      <c r="H31" s="101" t="s">
        <v>25</v>
      </c>
      <c r="I31" s="53" t="s">
        <v>25</v>
      </c>
      <c r="J31" s="108"/>
      <c r="K31" s="59"/>
      <c r="L31" s="108"/>
      <c r="M31" s="59"/>
      <c r="N31" s="101" t="s">
        <v>25</v>
      </c>
      <c r="O31" s="53" t="s">
        <v>25</v>
      </c>
      <c r="P31" s="108"/>
      <c r="Q31" s="59"/>
      <c r="R31" s="108"/>
      <c r="S31" s="59"/>
      <c r="T31" s="108"/>
      <c r="U31" s="59"/>
      <c r="V31" s="108"/>
      <c r="W31" s="59"/>
      <c r="X31" s="121"/>
      <c r="Y31" s="59"/>
      <c r="Z31" s="108"/>
      <c r="AA31" s="59"/>
      <c r="AB31" s="101" t="s">
        <v>25</v>
      </c>
      <c r="AC31" s="53" t="s">
        <v>25</v>
      </c>
      <c r="AD31" s="101" t="s">
        <v>25</v>
      </c>
      <c r="AE31" s="27" t="s">
        <v>25</v>
      </c>
    </row>
    <row r="32" spans="1:31" ht="35.25" customHeight="1" x14ac:dyDescent="0.25">
      <c r="A32" s="206">
        <v>10</v>
      </c>
      <c r="B32" s="190">
        <v>101718</v>
      </c>
      <c r="C32" s="192" t="s">
        <v>64</v>
      </c>
      <c r="D32" s="84" t="s">
        <v>21</v>
      </c>
      <c r="E32" s="58" t="s">
        <v>22</v>
      </c>
      <c r="F32" s="106" t="s">
        <v>23</v>
      </c>
      <c r="G32" s="54" t="s">
        <v>24</v>
      </c>
      <c r="H32" s="100" t="s">
        <v>25</v>
      </c>
      <c r="I32" s="52" t="s">
        <v>25</v>
      </c>
      <c r="J32" s="109"/>
      <c r="K32" s="54" t="s">
        <v>26</v>
      </c>
      <c r="L32" s="109"/>
      <c r="M32" s="54" t="s">
        <v>28</v>
      </c>
      <c r="N32" s="100" t="s">
        <v>25</v>
      </c>
      <c r="O32" s="52" t="s">
        <v>25</v>
      </c>
      <c r="P32" s="37" t="s">
        <v>29</v>
      </c>
      <c r="Q32" s="94" t="s">
        <v>30</v>
      </c>
      <c r="R32" s="28" t="s">
        <v>31</v>
      </c>
      <c r="S32" s="94" t="s">
        <v>32</v>
      </c>
      <c r="T32" s="106" t="s">
        <v>33</v>
      </c>
      <c r="U32" s="94" t="s">
        <v>34</v>
      </c>
      <c r="V32" s="109"/>
      <c r="W32" s="73"/>
      <c r="X32" s="120" t="s">
        <v>35</v>
      </c>
      <c r="Y32" s="111" t="s">
        <v>36</v>
      </c>
      <c r="Z32" s="106" t="s">
        <v>37</v>
      </c>
      <c r="AA32" s="111" t="s">
        <v>38</v>
      </c>
      <c r="AB32" s="100" t="s">
        <v>25</v>
      </c>
      <c r="AC32" s="52" t="s">
        <v>25</v>
      </c>
      <c r="AD32" s="100" t="s">
        <v>25</v>
      </c>
      <c r="AE32" s="26" t="s">
        <v>25</v>
      </c>
    </row>
    <row r="33" spans="1:31" ht="35.25" customHeight="1" x14ac:dyDescent="0.25">
      <c r="A33" s="206"/>
      <c r="B33" s="190"/>
      <c r="C33" s="192"/>
      <c r="D33" s="82"/>
      <c r="E33" s="62" t="s">
        <v>26</v>
      </c>
      <c r="F33" s="106"/>
      <c r="G33" s="61"/>
      <c r="H33" s="100" t="s">
        <v>25</v>
      </c>
      <c r="I33" s="52" t="s">
        <v>25</v>
      </c>
      <c r="J33" s="106"/>
      <c r="K33" s="61"/>
      <c r="L33" s="106"/>
      <c r="M33" s="61"/>
      <c r="N33" s="100" t="s">
        <v>25</v>
      </c>
      <c r="O33" s="52" t="s">
        <v>25</v>
      </c>
      <c r="P33" s="37" t="s">
        <v>43</v>
      </c>
      <c r="Q33" s="95" t="s">
        <v>44</v>
      </c>
      <c r="R33" s="28" t="s">
        <v>45</v>
      </c>
      <c r="S33" s="95" t="s">
        <v>46</v>
      </c>
      <c r="T33" s="106"/>
      <c r="U33" s="61"/>
      <c r="V33" s="106"/>
      <c r="W33" s="61"/>
      <c r="X33" s="120" t="s">
        <v>35</v>
      </c>
      <c r="Y33" s="89" t="s">
        <v>47</v>
      </c>
      <c r="Z33" s="107" t="s">
        <v>48</v>
      </c>
      <c r="AA33" s="89" t="s">
        <v>49</v>
      </c>
      <c r="AB33" s="100" t="s">
        <v>25</v>
      </c>
      <c r="AC33" s="52" t="s">
        <v>25</v>
      </c>
      <c r="AD33" s="100" t="s">
        <v>25</v>
      </c>
      <c r="AE33" s="26" t="s">
        <v>25</v>
      </c>
    </row>
    <row r="34" spans="1:31" ht="35.25" customHeight="1" x14ac:dyDescent="0.25">
      <c r="A34" s="206"/>
      <c r="B34" s="191"/>
      <c r="C34" s="193"/>
      <c r="D34" s="83"/>
      <c r="E34" s="56"/>
      <c r="F34" s="108"/>
      <c r="G34" s="59"/>
      <c r="H34" s="101" t="s">
        <v>25</v>
      </c>
      <c r="I34" s="53" t="s">
        <v>25</v>
      </c>
      <c r="J34" s="108"/>
      <c r="K34" s="59" t="s">
        <v>50</v>
      </c>
      <c r="L34" s="108"/>
      <c r="M34" s="59"/>
      <c r="N34" s="101" t="s">
        <v>25</v>
      </c>
      <c r="O34" s="53" t="s">
        <v>25</v>
      </c>
      <c r="P34" s="108"/>
      <c r="Q34" s="59"/>
      <c r="R34" s="108"/>
      <c r="S34" s="59"/>
      <c r="T34" s="108"/>
      <c r="U34" s="59"/>
      <c r="V34" s="108"/>
      <c r="W34" s="59"/>
      <c r="X34" s="121"/>
      <c r="Y34" s="59"/>
      <c r="Z34" s="108"/>
      <c r="AA34" s="59"/>
      <c r="AB34" s="101" t="s">
        <v>25</v>
      </c>
      <c r="AC34" s="53" t="s">
        <v>25</v>
      </c>
      <c r="AD34" s="101" t="s">
        <v>25</v>
      </c>
      <c r="AE34" s="27" t="s">
        <v>25</v>
      </c>
    </row>
    <row r="35" spans="1:31" ht="35.25" customHeight="1" x14ac:dyDescent="0.25">
      <c r="A35" s="205">
        <v>11</v>
      </c>
      <c r="B35" s="190">
        <v>111217</v>
      </c>
      <c r="C35" s="192" t="s">
        <v>65</v>
      </c>
      <c r="D35" s="29" t="s">
        <v>66</v>
      </c>
      <c r="E35" s="63" t="s">
        <v>67</v>
      </c>
      <c r="F35" s="106" t="s">
        <v>23</v>
      </c>
      <c r="G35" s="54" t="s">
        <v>24</v>
      </c>
      <c r="H35" s="100" t="s">
        <v>25</v>
      </c>
      <c r="I35" s="52" t="s">
        <v>25</v>
      </c>
      <c r="J35" s="109"/>
      <c r="K35" s="63" t="s">
        <v>40</v>
      </c>
      <c r="L35" s="109"/>
      <c r="M35" s="63" t="s">
        <v>42</v>
      </c>
      <c r="N35" s="100" t="s">
        <v>25</v>
      </c>
      <c r="O35" s="52" t="s">
        <v>25</v>
      </c>
      <c r="P35" s="37" t="s">
        <v>29</v>
      </c>
      <c r="Q35" s="94" t="s">
        <v>30</v>
      </c>
      <c r="R35" s="28" t="s">
        <v>31</v>
      </c>
      <c r="S35" s="94" t="s">
        <v>32</v>
      </c>
      <c r="T35" s="106" t="s">
        <v>33</v>
      </c>
      <c r="U35" s="94" t="s">
        <v>34</v>
      </c>
      <c r="V35" s="109"/>
      <c r="W35" s="73"/>
      <c r="X35" s="122"/>
      <c r="Y35" s="73"/>
      <c r="Z35" s="109"/>
      <c r="AA35" s="73"/>
      <c r="AB35" s="100" t="s">
        <v>25</v>
      </c>
      <c r="AC35" s="52" t="s">
        <v>25</v>
      </c>
      <c r="AD35" s="100" t="s">
        <v>25</v>
      </c>
      <c r="AE35" s="26" t="s">
        <v>25</v>
      </c>
    </row>
    <row r="36" spans="1:31" ht="35.25" customHeight="1" x14ac:dyDescent="0.25">
      <c r="A36" s="205"/>
      <c r="B36" s="190"/>
      <c r="C36" s="192"/>
      <c r="D36" s="29" t="s">
        <v>23</v>
      </c>
      <c r="E36" s="60" t="s">
        <v>52</v>
      </c>
      <c r="F36" s="106" t="s">
        <v>23</v>
      </c>
      <c r="G36" s="63" t="s">
        <v>39</v>
      </c>
      <c r="H36" s="100" t="s">
        <v>25</v>
      </c>
      <c r="I36" s="52" t="s">
        <v>25</v>
      </c>
      <c r="J36" s="106"/>
      <c r="K36" s="61"/>
      <c r="L36" s="106"/>
      <c r="M36" s="61"/>
      <c r="N36" s="100" t="s">
        <v>25</v>
      </c>
      <c r="O36" s="52" t="s">
        <v>25</v>
      </c>
      <c r="P36" s="37" t="s">
        <v>43</v>
      </c>
      <c r="Q36" s="95" t="s">
        <v>44</v>
      </c>
      <c r="R36" s="28" t="s">
        <v>45</v>
      </c>
      <c r="S36" s="95" t="s">
        <v>46</v>
      </c>
      <c r="T36" s="106"/>
      <c r="U36" s="61"/>
      <c r="V36" s="106"/>
      <c r="W36" s="61"/>
      <c r="X36" s="120" t="s">
        <v>35</v>
      </c>
      <c r="Y36" s="89" t="s">
        <v>47</v>
      </c>
      <c r="Z36" s="107" t="s">
        <v>48</v>
      </c>
      <c r="AA36" s="89" t="s">
        <v>49</v>
      </c>
      <c r="AB36" s="100" t="s">
        <v>25</v>
      </c>
      <c r="AC36" s="52" t="s">
        <v>25</v>
      </c>
      <c r="AD36" s="100" t="s">
        <v>25</v>
      </c>
      <c r="AE36" s="26" t="s">
        <v>25</v>
      </c>
    </row>
    <row r="37" spans="1:31" ht="35.25" customHeight="1" x14ac:dyDescent="0.25">
      <c r="A37" s="205"/>
      <c r="B37" s="191"/>
      <c r="C37" s="193"/>
      <c r="D37" s="83" t="s">
        <v>21</v>
      </c>
      <c r="E37" s="64" t="s">
        <v>22</v>
      </c>
      <c r="F37" s="108"/>
      <c r="G37" s="59"/>
      <c r="H37" s="101" t="s">
        <v>25</v>
      </c>
      <c r="I37" s="53" t="s">
        <v>25</v>
      </c>
      <c r="J37" s="108"/>
      <c r="K37" s="59"/>
      <c r="L37" s="108"/>
      <c r="M37" s="59"/>
      <c r="N37" s="101" t="s">
        <v>25</v>
      </c>
      <c r="O37" s="53" t="s">
        <v>25</v>
      </c>
      <c r="P37" s="108"/>
      <c r="Q37" s="59"/>
      <c r="R37" s="108"/>
      <c r="S37" s="59"/>
      <c r="T37" s="108"/>
      <c r="U37" s="59"/>
      <c r="V37" s="108"/>
      <c r="W37" s="59"/>
      <c r="X37" s="121"/>
      <c r="Y37" s="59"/>
      <c r="Z37" s="108"/>
      <c r="AA37" s="59"/>
      <c r="AB37" s="101" t="s">
        <v>25</v>
      </c>
      <c r="AC37" s="53" t="s">
        <v>25</v>
      </c>
      <c r="AD37" s="101" t="s">
        <v>25</v>
      </c>
      <c r="AE37" s="27" t="s">
        <v>25</v>
      </c>
    </row>
    <row r="38" spans="1:31" ht="35.25" customHeight="1" x14ac:dyDescent="0.25">
      <c r="A38" s="206">
        <v>12</v>
      </c>
      <c r="B38" s="184">
        <v>111218</v>
      </c>
      <c r="C38" s="192" t="s">
        <v>68</v>
      </c>
      <c r="D38" s="84"/>
      <c r="E38" s="65"/>
      <c r="F38" s="106" t="s">
        <v>23</v>
      </c>
      <c r="G38" s="54" t="s">
        <v>24</v>
      </c>
      <c r="H38" s="100" t="s">
        <v>25</v>
      </c>
      <c r="I38" s="52" t="s">
        <v>25</v>
      </c>
      <c r="J38" s="109"/>
      <c r="K38" s="63" t="s">
        <v>40</v>
      </c>
      <c r="L38" s="109"/>
      <c r="M38" s="63" t="s">
        <v>42</v>
      </c>
      <c r="N38" s="100" t="s">
        <v>25</v>
      </c>
      <c r="O38" s="52" t="s">
        <v>25</v>
      </c>
      <c r="P38" s="37" t="s">
        <v>29</v>
      </c>
      <c r="Q38" s="94" t="s">
        <v>30</v>
      </c>
      <c r="R38" s="28" t="s">
        <v>31</v>
      </c>
      <c r="S38" s="94" t="s">
        <v>32</v>
      </c>
      <c r="T38" s="106" t="s">
        <v>33</v>
      </c>
      <c r="U38" s="94" t="s">
        <v>34</v>
      </c>
      <c r="V38" s="106" t="s">
        <v>56</v>
      </c>
      <c r="W38" s="94" t="s">
        <v>57</v>
      </c>
      <c r="X38" s="122"/>
      <c r="Y38" s="73"/>
      <c r="Z38" s="109"/>
      <c r="AA38" s="73"/>
      <c r="AB38" s="100" t="s">
        <v>25</v>
      </c>
      <c r="AC38" s="52" t="s">
        <v>25</v>
      </c>
      <c r="AD38" s="100" t="s">
        <v>25</v>
      </c>
      <c r="AE38" s="26" t="s">
        <v>25</v>
      </c>
    </row>
    <row r="39" spans="1:31" ht="35.25" customHeight="1" x14ac:dyDescent="0.25">
      <c r="A39" s="206"/>
      <c r="B39" s="185"/>
      <c r="C39" s="192"/>
      <c r="D39" s="82"/>
      <c r="E39" s="55"/>
      <c r="F39" s="106" t="s">
        <v>23</v>
      </c>
      <c r="G39" s="63" t="s">
        <v>39</v>
      </c>
      <c r="H39" s="100" t="s">
        <v>25</v>
      </c>
      <c r="I39" s="52" t="s">
        <v>25</v>
      </c>
      <c r="J39" s="106"/>
      <c r="K39" s="61"/>
      <c r="L39" s="106"/>
      <c r="M39" s="61"/>
      <c r="N39" s="100" t="s">
        <v>25</v>
      </c>
      <c r="O39" s="52" t="s">
        <v>25</v>
      </c>
      <c r="P39" s="37" t="s">
        <v>43</v>
      </c>
      <c r="Q39" s="95" t="s">
        <v>44</v>
      </c>
      <c r="R39" s="28" t="s">
        <v>45</v>
      </c>
      <c r="S39" s="95" t="s">
        <v>46</v>
      </c>
      <c r="T39" s="106"/>
      <c r="U39" s="61"/>
      <c r="V39" s="106"/>
      <c r="W39" s="61"/>
      <c r="X39" s="120" t="s">
        <v>35</v>
      </c>
      <c r="Y39" s="89" t="s">
        <v>47</v>
      </c>
      <c r="Z39" s="106"/>
      <c r="AA39" s="61"/>
      <c r="AB39" s="100" t="s">
        <v>25</v>
      </c>
      <c r="AC39" s="52" t="s">
        <v>25</v>
      </c>
      <c r="AD39" s="100" t="s">
        <v>25</v>
      </c>
      <c r="AE39" s="26" t="s">
        <v>25</v>
      </c>
    </row>
    <row r="40" spans="1:31" ht="35.25" customHeight="1" x14ac:dyDescent="0.25">
      <c r="A40" s="206"/>
      <c r="B40" s="186"/>
      <c r="C40" s="193"/>
      <c r="D40" s="83"/>
      <c r="E40" s="59"/>
      <c r="F40" s="108"/>
      <c r="G40" s="59"/>
      <c r="H40" s="101" t="s">
        <v>25</v>
      </c>
      <c r="I40" s="53" t="s">
        <v>25</v>
      </c>
      <c r="J40" s="108"/>
      <c r="K40" s="59"/>
      <c r="L40" s="108"/>
      <c r="M40" s="59"/>
      <c r="N40" s="101" t="s">
        <v>25</v>
      </c>
      <c r="O40" s="53" t="s">
        <v>25</v>
      </c>
      <c r="P40" s="108"/>
      <c r="Q40" s="59"/>
      <c r="R40" s="108"/>
      <c r="S40" s="59"/>
      <c r="T40" s="108"/>
      <c r="U40" s="59"/>
      <c r="V40" s="108"/>
      <c r="W40" s="59"/>
      <c r="X40" s="121"/>
      <c r="Y40" s="59"/>
      <c r="Z40" s="108"/>
      <c r="AA40" s="59"/>
      <c r="AB40" s="101" t="s">
        <v>25</v>
      </c>
      <c r="AC40" s="53" t="s">
        <v>25</v>
      </c>
      <c r="AD40" s="101" t="s">
        <v>25</v>
      </c>
      <c r="AE40" s="27" t="s">
        <v>25</v>
      </c>
    </row>
    <row r="41" spans="1:31" ht="35.25" customHeight="1" x14ac:dyDescent="0.25">
      <c r="A41" s="205">
        <v>13</v>
      </c>
      <c r="B41" s="184">
        <v>211019</v>
      </c>
      <c r="C41" s="192" t="s">
        <v>69</v>
      </c>
      <c r="D41" s="29" t="s">
        <v>66</v>
      </c>
      <c r="E41" s="63" t="s">
        <v>67</v>
      </c>
      <c r="F41" s="106" t="s">
        <v>23</v>
      </c>
      <c r="G41" s="54" t="s">
        <v>24</v>
      </c>
      <c r="H41" s="100" t="s">
        <v>25</v>
      </c>
      <c r="I41" s="52" t="s">
        <v>25</v>
      </c>
      <c r="J41" s="109"/>
      <c r="K41" s="54" t="s">
        <v>26</v>
      </c>
      <c r="L41" s="109"/>
      <c r="M41" s="63" t="s">
        <v>42</v>
      </c>
      <c r="N41" s="100" t="s">
        <v>25</v>
      </c>
      <c r="O41" s="52" t="s">
        <v>25</v>
      </c>
      <c r="P41" s="37" t="s">
        <v>29</v>
      </c>
      <c r="Q41" s="94" t="s">
        <v>30</v>
      </c>
      <c r="R41" s="28" t="s">
        <v>31</v>
      </c>
      <c r="S41" s="94" t="s">
        <v>32</v>
      </c>
      <c r="T41" s="106" t="s">
        <v>33</v>
      </c>
      <c r="U41" s="94" t="s">
        <v>34</v>
      </c>
      <c r="V41" s="109"/>
      <c r="W41" s="73"/>
      <c r="X41" s="122"/>
      <c r="Y41" s="73"/>
      <c r="Z41" s="109"/>
      <c r="AA41" s="73"/>
      <c r="AB41" s="100" t="s">
        <v>25</v>
      </c>
      <c r="AC41" s="52" t="s">
        <v>25</v>
      </c>
      <c r="AD41" s="100" t="s">
        <v>25</v>
      </c>
      <c r="AE41" s="26" t="s">
        <v>25</v>
      </c>
    </row>
    <row r="42" spans="1:31" ht="35.25" customHeight="1" x14ac:dyDescent="0.25">
      <c r="A42" s="205"/>
      <c r="B42" s="185"/>
      <c r="C42" s="192"/>
      <c r="D42" s="82"/>
      <c r="E42" s="62" t="s">
        <v>26</v>
      </c>
      <c r="F42" s="106" t="s">
        <v>23</v>
      </c>
      <c r="G42" s="63" t="s">
        <v>39</v>
      </c>
      <c r="H42" s="100" t="s">
        <v>25</v>
      </c>
      <c r="I42" s="52" t="s">
        <v>25</v>
      </c>
      <c r="J42" s="106"/>
      <c r="K42" s="63" t="s">
        <v>40</v>
      </c>
      <c r="L42" s="106"/>
      <c r="M42" s="61"/>
      <c r="N42" s="100" t="s">
        <v>25</v>
      </c>
      <c r="O42" s="52" t="s">
        <v>25</v>
      </c>
      <c r="P42" s="37" t="s">
        <v>43</v>
      </c>
      <c r="Q42" s="95" t="s">
        <v>44</v>
      </c>
      <c r="R42" s="28" t="s">
        <v>45</v>
      </c>
      <c r="S42" s="95" t="s">
        <v>46</v>
      </c>
      <c r="T42" s="106"/>
      <c r="U42" s="61"/>
      <c r="V42" s="106"/>
      <c r="W42" s="61"/>
      <c r="X42" s="120" t="s">
        <v>35</v>
      </c>
      <c r="Y42" s="89" t="s">
        <v>47</v>
      </c>
      <c r="Z42" s="107" t="s">
        <v>48</v>
      </c>
      <c r="AA42" s="89" t="s">
        <v>49</v>
      </c>
      <c r="AB42" s="100" t="s">
        <v>25</v>
      </c>
      <c r="AC42" s="52" t="s">
        <v>25</v>
      </c>
      <c r="AD42" s="100" t="s">
        <v>25</v>
      </c>
      <c r="AE42" s="26" t="s">
        <v>25</v>
      </c>
    </row>
    <row r="43" spans="1:31" ht="35.25" customHeight="1" x14ac:dyDescent="0.25">
      <c r="A43" s="205"/>
      <c r="B43" s="186"/>
      <c r="C43" s="193"/>
      <c r="D43" s="83" t="s">
        <v>21</v>
      </c>
      <c r="E43" s="64" t="s">
        <v>22</v>
      </c>
      <c r="F43" s="108"/>
      <c r="G43" s="59"/>
      <c r="H43" s="101" t="s">
        <v>25</v>
      </c>
      <c r="I43" s="53" t="s">
        <v>25</v>
      </c>
      <c r="J43" s="108"/>
      <c r="K43" s="59"/>
      <c r="L43" s="108"/>
      <c r="M43" s="59"/>
      <c r="N43" s="101" t="s">
        <v>25</v>
      </c>
      <c r="O43" s="53" t="s">
        <v>25</v>
      </c>
      <c r="P43" s="108"/>
      <c r="Q43" s="59"/>
      <c r="R43" s="108"/>
      <c r="S43" s="59"/>
      <c r="T43" s="108"/>
      <c r="U43" s="59"/>
      <c r="V43" s="108"/>
      <c r="W43" s="59"/>
      <c r="X43" s="121"/>
      <c r="Y43" s="59"/>
      <c r="Z43" s="108"/>
      <c r="AA43" s="59"/>
      <c r="AB43" s="101" t="s">
        <v>25</v>
      </c>
      <c r="AC43" s="53" t="s">
        <v>25</v>
      </c>
      <c r="AD43" s="101" t="s">
        <v>25</v>
      </c>
      <c r="AE43" s="27" t="s">
        <v>25</v>
      </c>
    </row>
    <row r="44" spans="1:31" ht="35.25" customHeight="1" x14ac:dyDescent="0.25">
      <c r="A44" s="206">
        <v>14</v>
      </c>
      <c r="B44" s="190">
        <v>241118</v>
      </c>
      <c r="C44" s="192" t="s">
        <v>70</v>
      </c>
      <c r="D44" s="84"/>
      <c r="E44" s="62" t="s">
        <v>26</v>
      </c>
      <c r="F44" s="106" t="s">
        <v>23</v>
      </c>
      <c r="G44" s="54" t="s">
        <v>24</v>
      </c>
      <c r="H44" s="100" t="s">
        <v>25</v>
      </c>
      <c r="I44" s="52" t="s">
        <v>25</v>
      </c>
      <c r="J44" s="109"/>
      <c r="K44" s="54" t="s">
        <v>26</v>
      </c>
      <c r="L44" s="109"/>
      <c r="M44" s="63" t="s">
        <v>42</v>
      </c>
      <c r="N44" s="100" t="s">
        <v>25</v>
      </c>
      <c r="O44" s="52" t="s">
        <v>25</v>
      </c>
      <c r="P44" s="37" t="s">
        <v>29</v>
      </c>
      <c r="Q44" s="94" t="s">
        <v>30</v>
      </c>
      <c r="R44" s="28" t="s">
        <v>31</v>
      </c>
      <c r="S44" s="94" t="s">
        <v>32</v>
      </c>
      <c r="T44" s="106" t="s">
        <v>33</v>
      </c>
      <c r="U44" s="94" t="s">
        <v>34</v>
      </c>
      <c r="V44" s="109"/>
      <c r="W44" s="94" t="s">
        <v>57</v>
      </c>
      <c r="X44" s="122"/>
      <c r="Y44" s="73"/>
      <c r="Z44" s="109"/>
      <c r="AA44" s="73"/>
      <c r="AB44" s="100" t="s">
        <v>25</v>
      </c>
      <c r="AC44" s="52" t="s">
        <v>25</v>
      </c>
      <c r="AD44" s="100" t="s">
        <v>25</v>
      </c>
      <c r="AE44" s="26" t="s">
        <v>25</v>
      </c>
    </row>
    <row r="45" spans="1:31" ht="35.25" customHeight="1" x14ac:dyDescent="0.25">
      <c r="A45" s="206"/>
      <c r="B45" s="190"/>
      <c r="C45" s="192"/>
      <c r="D45" s="82"/>
      <c r="E45" s="55"/>
      <c r="F45" s="106" t="s">
        <v>23</v>
      </c>
      <c r="G45" s="63" t="s">
        <v>39</v>
      </c>
      <c r="H45" s="100" t="s">
        <v>25</v>
      </c>
      <c r="I45" s="52" t="s">
        <v>25</v>
      </c>
      <c r="J45" s="106"/>
      <c r="K45" s="63" t="s">
        <v>40</v>
      </c>
      <c r="L45" s="106"/>
      <c r="M45" s="61"/>
      <c r="N45" s="100" t="s">
        <v>25</v>
      </c>
      <c r="O45" s="52" t="s">
        <v>25</v>
      </c>
      <c r="P45" s="37" t="s">
        <v>43</v>
      </c>
      <c r="Q45" s="95" t="s">
        <v>44</v>
      </c>
      <c r="R45" s="28" t="s">
        <v>45</v>
      </c>
      <c r="S45" s="95" t="s">
        <v>46</v>
      </c>
      <c r="T45" s="106"/>
      <c r="U45" s="61"/>
      <c r="V45" s="106"/>
      <c r="W45" s="61"/>
      <c r="X45" s="120" t="s">
        <v>35</v>
      </c>
      <c r="Y45" s="89" t="s">
        <v>47</v>
      </c>
      <c r="Z45" s="106"/>
      <c r="AA45" s="61"/>
      <c r="AB45" s="100" t="s">
        <v>25</v>
      </c>
      <c r="AC45" s="52" t="s">
        <v>25</v>
      </c>
      <c r="AD45" s="100" t="s">
        <v>25</v>
      </c>
      <c r="AE45" s="26" t="s">
        <v>25</v>
      </c>
    </row>
    <row r="46" spans="1:31" ht="35.25" customHeight="1" x14ac:dyDescent="0.25">
      <c r="A46" s="206"/>
      <c r="B46" s="191"/>
      <c r="C46" s="193"/>
      <c r="D46" s="83"/>
      <c r="E46" s="56"/>
      <c r="F46" s="108"/>
      <c r="G46" s="59"/>
      <c r="H46" s="101" t="s">
        <v>25</v>
      </c>
      <c r="I46" s="53" t="s">
        <v>25</v>
      </c>
      <c r="J46" s="108"/>
      <c r="K46" s="59"/>
      <c r="L46" s="108"/>
      <c r="M46" s="59"/>
      <c r="N46" s="101" t="s">
        <v>25</v>
      </c>
      <c r="O46" s="53" t="s">
        <v>25</v>
      </c>
      <c r="P46" s="108"/>
      <c r="Q46" s="59"/>
      <c r="R46" s="108"/>
      <c r="S46" s="59"/>
      <c r="T46" s="108"/>
      <c r="U46" s="59"/>
      <c r="V46" s="108"/>
      <c r="W46" s="59"/>
      <c r="X46" s="121"/>
      <c r="Y46" s="59"/>
      <c r="Z46" s="108"/>
      <c r="AA46" s="59"/>
      <c r="AB46" s="101" t="s">
        <v>25</v>
      </c>
      <c r="AC46" s="53" t="s">
        <v>25</v>
      </c>
      <c r="AD46" s="101" t="s">
        <v>25</v>
      </c>
      <c r="AE46" s="27" t="s">
        <v>25</v>
      </c>
    </row>
    <row r="47" spans="1:31" ht="35.25" customHeight="1" x14ac:dyDescent="0.25">
      <c r="A47" s="205">
        <v>15</v>
      </c>
      <c r="B47" s="190">
        <v>271120</v>
      </c>
      <c r="C47" s="192" t="s">
        <v>71</v>
      </c>
      <c r="D47" s="84" t="s">
        <v>21</v>
      </c>
      <c r="E47" s="58" t="s">
        <v>22</v>
      </c>
      <c r="F47" s="106" t="s">
        <v>23</v>
      </c>
      <c r="G47" s="54" t="s">
        <v>24</v>
      </c>
      <c r="H47" s="100" t="s">
        <v>25</v>
      </c>
      <c r="I47" s="52" t="s">
        <v>25</v>
      </c>
      <c r="J47" s="109"/>
      <c r="K47" s="54" t="s">
        <v>26</v>
      </c>
      <c r="L47" s="109"/>
      <c r="M47" s="63" t="s">
        <v>42</v>
      </c>
      <c r="N47" s="100" t="s">
        <v>25</v>
      </c>
      <c r="O47" s="52" t="s">
        <v>25</v>
      </c>
      <c r="P47" s="37" t="s">
        <v>29</v>
      </c>
      <c r="Q47" s="94" t="s">
        <v>30</v>
      </c>
      <c r="R47" s="28" t="s">
        <v>31</v>
      </c>
      <c r="S47" s="94" t="s">
        <v>32</v>
      </c>
      <c r="T47" s="106" t="s">
        <v>33</v>
      </c>
      <c r="U47" s="94" t="s">
        <v>34</v>
      </c>
      <c r="V47" s="109"/>
      <c r="W47" s="73"/>
      <c r="X47" s="122"/>
      <c r="Y47" s="73"/>
      <c r="Z47" s="106" t="s">
        <v>37</v>
      </c>
      <c r="AA47" s="111" t="s">
        <v>38</v>
      </c>
      <c r="AB47" s="100" t="s">
        <v>25</v>
      </c>
      <c r="AC47" s="52" t="s">
        <v>25</v>
      </c>
      <c r="AD47" s="100" t="s">
        <v>25</v>
      </c>
      <c r="AE47" s="26" t="s">
        <v>25</v>
      </c>
    </row>
    <row r="48" spans="1:31" ht="35.25" customHeight="1" x14ac:dyDescent="0.25">
      <c r="A48" s="205"/>
      <c r="B48" s="190"/>
      <c r="C48" s="192"/>
      <c r="D48" s="82"/>
      <c r="E48" s="55"/>
      <c r="F48" s="106" t="s">
        <v>23</v>
      </c>
      <c r="G48" s="63" t="s">
        <v>39</v>
      </c>
      <c r="H48" s="100" t="s">
        <v>25</v>
      </c>
      <c r="I48" s="52" t="s">
        <v>25</v>
      </c>
      <c r="J48" s="106"/>
      <c r="K48" s="63" t="s">
        <v>40</v>
      </c>
      <c r="L48" s="106"/>
      <c r="M48" s="61"/>
      <c r="N48" s="100" t="s">
        <v>25</v>
      </c>
      <c r="O48" s="52" t="s">
        <v>25</v>
      </c>
      <c r="P48" s="37" t="s">
        <v>43</v>
      </c>
      <c r="Q48" s="95" t="s">
        <v>44</v>
      </c>
      <c r="R48" s="28" t="s">
        <v>45</v>
      </c>
      <c r="S48" s="95" t="s">
        <v>46</v>
      </c>
      <c r="T48" s="106"/>
      <c r="U48" s="61"/>
      <c r="V48" s="106"/>
      <c r="W48" s="61"/>
      <c r="X48" s="120" t="s">
        <v>35</v>
      </c>
      <c r="Y48" s="89" t="s">
        <v>47</v>
      </c>
      <c r="Z48" s="106"/>
      <c r="AA48" s="61"/>
      <c r="AB48" s="100" t="s">
        <v>25</v>
      </c>
      <c r="AC48" s="52" t="s">
        <v>25</v>
      </c>
      <c r="AD48" s="100" t="s">
        <v>25</v>
      </c>
      <c r="AE48" s="26" t="s">
        <v>25</v>
      </c>
    </row>
    <row r="49" spans="1:31" ht="35.25" customHeight="1" x14ac:dyDescent="0.25">
      <c r="A49" s="205"/>
      <c r="B49" s="191"/>
      <c r="C49" s="193"/>
      <c r="D49" s="83"/>
      <c r="E49" s="56"/>
      <c r="F49" s="108"/>
      <c r="G49" s="59"/>
      <c r="H49" s="101" t="s">
        <v>25</v>
      </c>
      <c r="I49" s="53" t="s">
        <v>25</v>
      </c>
      <c r="J49" s="108"/>
      <c r="K49" s="59"/>
      <c r="L49" s="108"/>
      <c r="M49" s="59"/>
      <c r="N49" s="101" t="s">
        <v>25</v>
      </c>
      <c r="O49" s="53" t="s">
        <v>25</v>
      </c>
      <c r="P49" s="108"/>
      <c r="Q49" s="59"/>
      <c r="R49" s="108"/>
      <c r="S49" s="59"/>
      <c r="T49" s="108"/>
      <c r="U49" s="59"/>
      <c r="V49" s="108"/>
      <c r="W49" s="59"/>
      <c r="X49" s="121"/>
      <c r="Y49" s="59"/>
      <c r="Z49" s="108"/>
      <c r="AA49" s="59"/>
      <c r="AB49" s="101" t="s">
        <v>25</v>
      </c>
      <c r="AC49" s="53" t="s">
        <v>25</v>
      </c>
      <c r="AD49" s="101" t="s">
        <v>25</v>
      </c>
      <c r="AE49" s="27" t="s">
        <v>25</v>
      </c>
    </row>
    <row r="50" spans="1:31" ht="35.25" customHeight="1" x14ac:dyDescent="0.25">
      <c r="A50" s="206">
        <v>16</v>
      </c>
      <c r="B50" s="190">
        <v>401717</v>
      </c>
      <c r="C50" s="192" t="s">
        <v>72</v>
      </c>
      <c r="D50" s="84"/>
      <c r="E50" s="65"/>
      <c r="F50" s="106" t="s">
        <v>23</v>
      </c>
      <c r="G50" s="54" t="s">
        <v>24</v>
      </c>
      <c r="H50" s="100" t="s">
        <v>25</v>
      </c>
      <c r="I50" s="52" t="s">
        <v>25</v>
      </c>
      <c r="J50" s="109"/>
      <c r="K50" s="54" t="s">
        <v>26</v>
      </c>
      <c r="L50" s="109"/>
      <c r="M50" s="73"/>
      <c r="N50" s="100" t="s">
        <v>25</v>
      </c>
      <c r="O50" s="52" t="s">
        <v>25</v>
      </c>
      <c r="P50" s="37" t="s">
        <v>29</v>
      </c>
      <c r="Q50" s="94" t="s">
        <v>30</v>
      </c>
      <c r="R50" s="28" t="s">
        <v>31</v>
      </c>
      <c r="S50" s="94" t="s">
        <v>32</v>
      </c>
      <c r="T50" s="106" t="s">
        <v>33</v>
      </c>
      <c r="U50" s="94" t="s">
        <v>34</v>
      </c>
      <c r="V50" s="109"/>
      <c r="W50" s="73"/>
      <c r="X50" s="122"/>
      <c r="Y50" s="73"/>
      <c r="Z50" s="109"/>
      <c r="AA50" s="73"/>
      <c r="AB50" s="100" t="s">
        <v>25</v>
      </c>
      <c r="AC50" s="52" t="s">
        <v>25</v>
      </c>
      <c r="AD50" s="100" t="s">
        <v>25</v>
      </c>
      <c r="AE50" s="26" t="s">
        <v>25</v>
      </c>
    </row>
    <row r="51" spans="1:31" ht="35.25" customHeight="1" x14ac:dyDescent="0.25">
      <c r="A51" s="206"/>
      <c r="B51" s="190"/>
      <c r="C51" s="192"/>
      <c r="D51" s="82"/>
      <c r="E51" s="55"/>
      <c r="F51" s="106"/>
      <c r="G51" s="61"/>
      <c r="H51" s="100" t="s">
        <v>25</v>
      </c>
      <c r="I51" s="52" t="s">
        <v>25</v>
      </c>
      <c r="J51" s="106"/>
      <c r="K51" s="61"/>
      <c r="L51" s="106"/>
      <c r="M51" s="61"/>
      <c r="N51" s="100" t="s">
        <v>25</v>
      </c>
      <c r="O51" s="52" t="s">
        <v>25</v>
      </c>
      <c r="P51" s="37" t="s">
        <v>43</v>
      </c>
      <c r="Q51" s="96" t="s">
        <v>44</v>
      </c>
      <c r="R51" s="28" t="s">
        <v>45</v>
      </c>
      <c r="S51" s="95" t="s">
        <v>46</v>
      </c>
      <c r="T51" s="106"/>
      <c r="U51" s="61"/>
      <c r="V51" s="106"/>
      <c r="W51" s="61"/>
      <c r="X51" s="120" t="s">
        <v>35</v>
      </c>
      <c r="Y51" s="89" t="s">
        <v>47</v>
      </c>
      <c r="Z51" s="106"/>
      <c r="AA51" s="61"/>
      <c r="AB51" s="100" t="s">
        <v>25</v>
      </c>
      <c r="AC51" s="52" t="s">
        <v>25</v>
      </c>
      <c r="AD51" s="100" t="s">
        <v>25</v>
      </c>
      <c r="AE51" s="26" t="s">
        <v>25</v>
      </c>
    </row>
    <row r="52" spans="1:31" ht="35.25" customHeight="1" x14ac:dyDescent="0.25">
      <c r="A52" s="206"/>
      <c r="B52" s="191"/>
      <c r="C52" s="193"/>
      <c r="D52" s="83"/>
      <c r="E52" s="56"/>
      <c r="F52" s="108"/>
      <c r="G52" s="59"/>
      <c r="H52" s="101" t="s">
        <v>25</v>
      </c>
      <c r="I52" s="53" t="s">
        <v>25</v>
      </c>
      <c r="J52" s="108"/>
      <c r="K52" s="59"/>
      <c r="L52" s="108"/>
      <c r="M52" s="59"/>
      <c r="N52" s="101" t="s">
        <v>25</v>
      </c>
      <c r="O52" s="53" t="s">
        <v>25</v>
      </c>
      <c r="P52" s="108"/>
      <c r="Q52" s="59"/>
      <c r="R52" s="108"/>
      <c r="S52" s="59"/>
      <c r="T52" s="108"/>
      <c r="U52" s="59"/>
      <c r="V52" s="108"/>
      <c r="W52" s="59"/>
      <c r="X52" s="121"/>
      <c r="Y52" s="59"/>
      <c r="Z52" s="108"/>
      <c r="AA52" s="59"/>
      <c r="AB52" s="101" t="s">
        <v>25</v>
      </c>
      <c r="AC52" s="53" t="s">
        <v>25</v>
      </c>
      <c r="AD52" s="101" t="s">
        <v>25</v>
      </c>
      <c r="AE52" s="27" t="s">
        <v>25</v>
      </c>
    </row>
    <row r="53" spans="1:31" ht="35.25" customHeight="1" x14ac:dyDescent="0.25">
      <c r="A53" s="205">
        <v>17</v>
      </c>
      <c r="B53" s="190">
        <v>401726</v>
      </c>
      <c r="C53" s="192" t="s">
        <v>73</v>
      </c>
      <c r="D53" s="84"/>
      <c r="E53" s="65"/>
      <c r="F53" s="106" t="s">
        <v>23</v>
      </c>
      <c r="G53" s="63" t="s">
        <v>39</v>
      </c>
      <c r="H53" s="100" t="s">
        <v>25</v>
      </c>
      <c r="I53" s="52" t="s">
        <v>25</v>
      </c>
      <c r="J53" s="109"/>
      <c r="K53" s="63" t="s">
        <v>40</v>
      </c>
      <c r="L53" s="109"/>
      <c r="M53" s="73"/>
      <c r="N53" s="100" t="s">
        <v>25</v>
      </c>
      <c r="O53" s="52" t="s">
        <v>25</v>
      </c>
      <c r="P53" s="37" t="s">
        <v>29</v>
      </c>
      <c r="Q53" s="94" t="s">
        <v>30</v>
      </c>
      <c r="R53" s="28" t="s">
        <v>31</v>
      </c>
      <c r="S53" s="94" t="s">
        <v>32</v>
      </c>
      <c r="T53" s="106" t="s">
        <v>33</v>
      </c>
      <c r="U53" s="94" t="s">
        <v>34</v>
      </c>
      <c r="V53" s="109"/>
      <c r="W53" s="73"/>
      <c r="X53" s="120" t="s">
        <v>35</v>
      </c>
      <c r="Y53" s="111" t="s">
        <v>36</v>
      </c>
      <c r="Z53" s="109"/>
      <c r="AA53" s="73"/>
      <c r="AB53" s="100" t="s">
        <v>25</v>
      </c>
      <c r="AC53" s="52" t="s">
        <v>25</v>
      </c>
      <c r="AD53" s="100" t="s">
        <v>25</v>
      </c>
      <c r="AE53" s="26" t="s">
        <v>25</v>
      </c>
    </row>
    <row r="54" spans="1:31" ht="35.25" customHeight="1" x14ac:dyDescent="0.25">
      <c r="A54" s="205"/>
      <c r="B54" s="190"/>
      <c r="C54" s="192"/>
      <c r="D54" s="82"/>
      <c r="E54" s="55"/>
      <c r="F54" s="106"/>
      <c r="G54" s="61"/>
      <c r="H54" s="100" t="s">
        <v>25</v>
      </c>
      <c r="I54" s="52" t="s">
        <v>25</v>
      </c>
      <c r="J54" s="106"/>
      <c r="K54" s="61"/>
      <c r="L54" s="106"/>
      <c r="M54" s="61"/>
      <c r="N54" s="100" t="s">
        <v>25</v>
      </c>
      <c r="O54" s="52" t="s">
        <v>25</v>
      </c>
      <c r="P54" s="37" t="s">
        <v>43</v>
      </c>
      <c r="Q54" s="95" t="s">
        <v>44</v>
      </c>
      <c r="R54" s="28" t="s">
        <v>45</v>
      </c>
      <c r="S54" s="95" t="s">
        <v>46</v>
      </c>
      <c r="T54" s="106"/>
      <c r="U54" s="61"/>
      <c r="V54" s="106"/>
      <c r="W54" s="61"/>
      <c r="X54" s="120" t="s">
        <v>35</v>
      </c>
      <c r="Y54" s="89" t="s">
        <v>47</v>
      </c>
      <c r="Z54" s="106"/>
      <c r="AA54" s="61"/>
      <c r="AB54" s="100" t="s">
        <v>25</v>
      </c>
      <c r="AC54" s="52" t="s">
        <v>25</v>
      </c>
      <c r="AD54" s="100" t="s">
        <v>25</v>
      </c>
      <c r="AE54" s="26" t="s">
        <v>25</v>
      </c>
    </row>
    <row r="55" spans="1:31" ht="35.25" customHeight="1" x14ac:dyDescent="0.25">
      <c r="A55" s="205"/>
      <c r="B55" s="191"/>
      <c r="C55" s="193"/>
      <c r="D55" s="83"/>
      <c r="E55" s="56"/>
      <c r="F55" s="108"/>
      <c r="G55" s="59"/>
      <c r="H55" s="101" t="s">
        <v>25</v>
      </c>
      <c r="I55" s="53" t="s">
        <v>25</v>
      </c>
      <c r="J55" s="108"/>
      <c r="K55" s="59"/>
      <c r="L55" s="108"/>
      <c r="M55" s="59"/>
      <c r="N55" s="101" t="s">
        <v>25</v>
      </c>
      <c r="O55" s="53" t="s">
        <v>25</v>
      </c>
      <c r="P55" s="108"/>
      <c r="Q55" s="59"/>
      <c r="R55" s="108"/>
      <c r="S55" s="59"/>
      <c r="T55" s="108"/>
      <c r="U55" s="59"/>
      <c r="V55" s="108"/>
      <c r="W55" s="59"/>
      <c r="X55" s="121"/>
      <c r="Y55" s="59"/>
      <c r="Z55" s="108"/>
      <c r="AA55" s="59"/>
      <c r="AB55" s="101" t="s">
        <v>25</v>
      </c>
      <c r="AC55" s="53" t="s">
        <v>25</v>
      </c>
      <c r="AD55" s="101" t="s">
        <v>25</v>
      </c>
      <c r="AE55" s="27" t="s">
        <v>25</v>
      </c>
    </row>
    <row r="56" spans="1:31" ht="35.25" customHeight="1" x14ac:dyDescent="0.25">
      <c r="A56" s="206">
        <v>18</v>
      </c>
      <c r="B56" s="190">
        <v>421425</v>
      </c>
      <c r="C56" s="192" t="s">
        <v>74</v>
      </c>
      <c r="D56" s="84"/>
      <c r="E56" s="65"/>
      <c r="F56" s="106" t="s">
        <v>23</v>
      </c>
      <c r="G56" s="54" t="s">
        <v>24</v>
      </c>
      <c r="H56" s="100" t="s">
        <v>25</v>
      </c>
      <c r="I56" s="52" t="s">
        <v>25</v>
      </c>
      <c r="J56" s="109"/>
      <c r="K56" s="54" t="s">
        <v>26</v>
      </c>
      <c r="L56" s="109"/>
      <c r="M56" s="73"/>
      <c r="N56" s="100" t="s">
        <v>25</v>
      </c>
      <c r="O56" s="52" t="s">
        <v>25</v>
      </c>
      <c r="P56" s="37" t="s">
        <v>29</v>
      </c>
      <c r="Q56" s="94" t="s">
        <v>30</v>
      </c>
      <c r="R56" s="28" t="s">
        <v>31</v>
      </c>
      <c r="S56" s="94" t="s">
        <v>32</v>
      </c>
      <c r="T56" s="106" t="s">
        <v>33</v>
      </c>
      <c r="U56" s="94" t="s">
        <v>34</v>
      </c>
      <c r="V56" s="106" t="s">
        <v>56</v>
      </c>
      <c r="W56" s="94" t="s">
        <v>57</v>
      </c>
      <c r="X56" s="122"/>
      <c r="Y56" s="73"/>
      <c r="Z56" s="109"/>
      <c r="AA56" s="73"/>
      <c r="AB56" s="100" t="s">
        <v>25</v>
      </c>
      <c r="AC56" s="52" t="s">
        <v>25</v>
      </c>
      <c r="AD56" s="100" t="s">
        <v>25</v>
      </c>
      <c r="AE56" s="26" t="s">
        <v>25</v>
      </c>
    </row>
    <row r="57" spans="1:31" ht="35.25" customHeight="1" x14ac:dyDescent="0.25">
      <c r="A57" s="206"/>
      <c r="B57" s="190"/>
      <c r="C57" s="192"/>
      <c r="D57" s="82"/>
      <c r="E57" s="55"/>
      <c r="F57" s="106" t="s">
        <v>23</v>
      </c>
      <c r="G57" s="63" t="s">
        <v>39</v>
      </c>
      <c r="H57" s="100" t="s">
        <v>25</v>
      </c>
      <c r="I57" s="52" t="s">
        <v>25</v>
      </c>
      <c r="J57" s="106"/>
      <c r="K57" s="63" t="s">
        <v>40</v>
      </c>
      <c r="L57" s="106"/>
      <c r="M57" s="61"/>
      <c r="N57" s="100" t="s">
        <v>25</v>
      </c>
      <c r="O57" s="52" t="s">
        <v>25</v>
      </c>
      <c r="P57" s="37" t="s">
        <v>43</v>
      </c>
      <c r="Q57" s="95" t="s">
        <v>44</v>
      </c>
      <c r="R57" s="28"/>
      <c r="S57" s="95"/>
      <c r="T57" s="106"/>
      <c r="U57" s="61"/>
      <c r="V57" s="106"/>
      <c r="W57" s="61"/>
      <c r="X57" s="123"/>
      <c r="Y57" s="61"/>
      <c r="Z57" s="107" t="s">
        <v>48</v>
      </c>
      <c r="AA57" s="89" t="s">
        <v>49</v>
      </c>
      <c r="AB57" s="100" t="s">
        <v>25</v>
      </c>
      <c r="AC57" s="52" t="s">
        <v>25</v>
      </c>
      <c r="AD57" s="100" t="s">
        <v>25</v>
      </c>
      <c r="AE57" s="26" t="s">
        <v>25</v>
      </c>
    </row>
    <row r="58" spans="1:31" ht="35.25" customHeight="1" x14ac:dyDescent="0.25">
      <c r="A58" s="206"/>
      <c r="B58" s="191"/>
      <c r="C58" s="193"/>
      <c r="D58" s="83"/>
      <c r="E58" s="56"/>
      <c r="F58" s="108"/>
      <c r="G58" s="59"/>
      <c r="H58" s="101" t="s">
        <v>25</v>
      </c>
      <c r="I58" s="53" t="s">
        <v>25</v>
      </c>
      <c r="J58" s="108"/>
      <c r="K58" s="59"/>
      <c r="L58" s="108"/>
      <c r="M58" s="59"/>
      <c r="N58" s="101" t="s">
        <v>25</v>
      </c>
      <c r="O58" s="53" t="s">
        <v>25</v>
      </c>
      <c r="P58" s="108"/>
      <c r="Q58" s="59"/>
      <c r="R58" s="108"/>
      <c r="S58" s="59"/>
      <c r="T58" s="108"/>
      <c r="U58" s="59"/>
      <c r="V58" s="108"/>
      <c r="W58" s="59"/>
      <c r="X58" s="121"/>
      <c r="Y58" s="59"/>
      <c r="Z58" s="108"/>
      <c r="AA58" s="59"/>
      <c r="AB58" s="101" t="s">
        <v>25</v>
      </c>
      <c r="AC58" s="53" t="s">
        <v>25</v>
      </c>
      <c r="AD58" s="101" t="s">
        <v>25</v>
      </c>
      <c r="AE58" s="27" t="s">
        <v>25</v>
      </c>
    </row>
    <row r="59" spans="1:31" ht="35.25" customHeight="1" x14ac:dyDescent="0.25">
      <c r="A59" s="205">
        <v>19</v>
      </c>
      <c r="B59" s="190">
        <v>511017</v>
      </c>
      <c r="C59" s="192" t="s">
        <v>75</v>
      </c>
      <c r="D59" s="84"/>
      <c r="E59" s="65"/>
      <c r="F59" s="106" t="s">
        <v>23</v>
      </c>
      <c r="G59" s="54" t="s">
        <v>24</v>
      </c>
      <c r="H59" s="100" t="s">
        <v>25</v>
      </c>
      <c r="I59" s="52" t="s">
        <v>25</v>
      </c>
      <c r="J59" s="109"/>
      <c r="K59" s="54" t="s">
        <v>26</v>
      </c>
      <c r="L59" s="109"/>
      <c r="M59" s="63" t="s">
        <v>42</v>
      </c>
      <c r="N59" s="100" t="s">
        <v>25</v>
      </c>
      <c r="O59" s="52" t="s">
        <v>25</v>
      </c>
      <c r="P59" s="37" t="s">
        <v>29</v>
      </c>
      <c r="Q59" s="94" t="s">
        <v>30</v>
      </c>
      <c r="R59" s="28" t="s">
        <v>31</v>
      </c>
      <c r="S59" s="94" t="s">
        <v>32</v>
      </c>
      <c r="T59" s="106" t="s">
        <v>33</v>
      </c>
      <c r="U59" s="94" t="s">
        <v>34</v>
      </c>
      <c r="V59" s="106" t="s">
        <v>53</v>
      </c>
      <c r="W59" s="95" t="s">
        <v>54</v>
      </c>
      <c r="X59" s="122"/>
      <c r="Y59" s="73"/>
      <c r="Z59" s="109"/>
      <c r="AA59" s="73"/>
      <c r="AB59" s="100" t="s">
        <v>25</v>
      </c>
      <c r="AC59" s="52" t="s">
        <v>25</v>
      </c>
      <c r="AD59" s="100" t="s">
        <v>25</v>
      </c>
      <c r="AE59" s="26" t="s">
        <v>25</v>
      </c>
    </row>
    <row r="60" spans="1:31" ht="35.25" customHeight="1" x14ac:dyDescent="0.25">
      <c r="A60" s="205"/>
      <c r="B60" s="190"/>
      <c r="C60" s="192"/>
      <c r="D60" s="82"/>
      <c r="E60" s="55"/>
      <c r="F60" s="106"/>
      <c r="G60" s="61"/>
      <c r="H60" s="100" t="s">
        <v>25</v>
      </c>
      <c r="I60" s="52" t="s">
        <v>25</v>
      </c>
      <c r="J60" s="106"/>
      <c r="K60" s="63" t="s">
        <v>40</v>
      </c>
      <c r="L60" s="106"/>
      <c r="M60" s="61"/>
      <c r="N60" s="100" t="s">
        <v>25</v>
      </c>
      <c r="O60" s="52" t="s">
        <v>25</v>
      </c>
      <c r="P60" s="37" t="s">
        <v>43</v>
      </c>
      <c r="Q60" s="95" t="s">
        <v>44</v>
      </c>
      <c r="R60" s="28" t="s">
        <v>45</v>
      </c>
      <c r="S60" s="95" t="s">
        <v>46</v>
      </c>
      <c r="T60" s="106"/>
      <c r="U60" s="61"/>
      <c r="V60" s="106"/>
      <c r="W60" s="61"/>
      <c r="X60" s="123"/>
      <c r="Y60" s="61"/>
      <c r="Z60" s="107" t="s">
        <v>48</v>
      </c>
      <c r="AA60" s="89" t="s">
        <v>49</v>
      </c>
      <c r="AB60" s="100" t="s">
        <v>25</v>
      </c>
      <c r="AC60" s="52" t="s">
        <v>25</v>
      </c>
      <c r="AD60" s="100" t="s">
        <v>25</v>
      </c>
      <c r="AE60" s="26" t="s">
        <v>25</v>
      </c>
    </row>
    <row r="61" spans="1:31" ht="35.25" customHeight="1" x14ac:dyDescent="0.25">
      <c r="A61" s="205"/>
      <c r="B61" s="191"/>
      <c r="C61" s="193"/>
      <c r="D61" s="83"/>
      <c r="E61" s="56"/>
      <c r="F61" s="108"/>
      <c r="G61" s="59"/>
      <c r="H61" s="101" t="s">
        <v>25</v>
      </c>
      <c r="I61" s="53" t="s">
        <v>25</v>
      </c>
      <c r="J61" s="108"/>
      <c r="K61" s="59"/>
      <c r="L61" s="108"/>
      <c r="M61" s="59"/>
      <c r="N61" s="101" t="s">
        <v>25</v>
      </c>
      <c r="O61" s="53" t="s">
        <v>25</v>
      </c>
      <c r="P61" s="108"/>
      <c r="Q61" s="59"/>
      <c r="R61" s="108"/>
      <c r="S61" s="59"/>
      <c r="T61" s="108"/>
      <c r="U61" s="59"/>
      <c r="V61" s="108"/>
      <c r="W61" s="59"/>
      <c r="X61" s="121"/>
      <c r="Y61" s="59"/>
      <c r="Z61" s="108"/>
      <c r="AA61" s="59"/>
      <c r="AB61" s="101" t="s">
        <v>25</v>
      </c>
      <c r="AC61" s="53" t="s">
        <v>25</v>
      </c>
      <c r="AD61" s="101" t="s">
        <v>25</v>
      </c>
      <c r="AE61" s="27" t="s">
        <v>25</v>
      </c>
    </row>
    <row r="62" spans="1:31" ht="35.25" customHeight="1" x14ac:dyDescent="0.25">
      <c r="A62" s="206">
        <v>20</v>
      </c>
      <c r="B62" s="190">
        <v>511026</v>
      </c>
      <c r="C62" s="192" t="s">
        <v>76</v>
      </c>
      <c r="D62" s="84"/>
      <c r="E62" s="65"/>
      <c r="F62" s="106" t="s">
        <v>23</v>
      </c>
      <c r="G62" s="54" t="s">
        <v>24</v>
      </c>
      <c r="H62" s="100" t="s">
        <v>25</v>
      </c>
      <c r="I62" s="52" t="s">
        <v>25</v>
      </c>
      <c r="J62" s="109"/>
      <c r="K62" s="54" t="s">
        <v>26</v>
      </c>
      <c r="L62" s="109"/>
      <c r="M62" s="73"/>
      <c r="N62" s="100" t="s">
        <v>25</v>
      </c>
      <c r="O62" s="52" t="s">
        <v>25</v>
      </c>
      <c r="P62" s="37" t="s">
        <v>29</v>
      </c>
      <c r="Q62" s="94" t="s">
        <v>30</v>
      </c>
      <c r="R62" s="28" t="s">
        <v>31</v>
      </c>
      <c r="S62" s="94" t="s">
        <v>32</v>
      </c>
      <c r="T62" s="106" t="s">
        <v>33</v>
      </c>
      <c r="U62" s="94" t="s">
        <v>34</v>
      </c>
      <c r="V62" s="106" t="s">
        <v>56</v>
      </c>
      <c r="W62" s="94" t="s">
        <v>57</v>
      </c>
      <c r="X62" s="122"/>
      <c r="Y62" s="73"/>
      <c r="Z62" s="109"/>
      <c r="AA62" s="73"/>
      <c r="AB62" s="100" t="s">
        <v>25</v>
      </c>
      <c r="AC62" s="52" t="s">
        <v>25</v>
      </c>
      <c r="AD62" s="100" t="s">
        <v>25</v>
      </c>
      <c r="AE62" s="26" t="s">
        <v>25</v>
      </c>
    </row>
    <row r="63" spans="1:31" ht="35.25" customHeight="1" x14ac:dyDescent="0.25">
      <c r="A63" s="206"/>
      <c r="B63" s="190"/>
      <c r="C63" s="192"/>
      <c r="D63" s="82"/>
      <c r="E63" s="55"/>
      <c r="F63" s="106"/>
      <c r="G63" s="61"/>
      <c r="H63" s="100" t="s">
        <v>25</v>
      </c>
      <c r="I63" s="52" t="s">
        <v>25</v>
      </c>
      <c r="J63" s="106"/>
      <c r="K63" s="63" t="s">
        <v>40</v>
      </c>
      <c r="L63" s="106"/>
      <c r="M63" s="61"/>
      <c r="N63" s="100" t="s">
        <v>25</v>
      </c>
      <c r="O63" s="52" t="s">
        <v>25</v>
      </c>
      <c r="P63" s="37" t="s">
        <v>43</v>
      </c>
      <c r="Q63" s="95" t="s">
        <v>44</v>
      </c>
      <c r="R63" s="28" t="s">
        <v>45</v>
      </c>
      <c r="S63" s="95" t="s">
        <v>46</v>
      </c>
      <c r="T63" s="106"/>
      <c r="U63" s="61"/>
      <c r="V63" s="106"/>
      <c r="W63" s="61"/>
      <c r="X63" s="123"/>
      <c r="Y63" s="61"/>
      <c r="Z63" s="106"/>
      <c r="AA63" s="61"/>
      <c r="AB63" s="100" t="s">
        <v>25</v>
      </c>
      <c r="AC63" s="52" t="s">
        <v>25</v>
      </c>
      <c r="AD63" s="100" t="s">
        <v>25</v>
      </c>
      <c r="AE63" s="26" t="s">
        <v>25</v>
      </c>
    </row>
    <row r="64" spans="1:31" ht="35.25" customHeight="1" x14ac:dyDescent="0.25">
      <c r="A64" s="206"/>
      <c r="B64" s="191"/>
      <c r="C64" s="193"/>
      <c r="D64" s="83"/>
      <c r="E64" s="56"/>
      <c r="F64" s="108"/>
      <c r="G64" s="59"/>
      <c r="H64" s="101" t="s">
        <v>25</v>
      </c>
      <c r="I64" s="53" t="s">
        <v>25</v>
      </c>
      <c r="J64" s="108"/>
      <c r="K64" s="59"/>
      <c r="L64" s="108"/>
      <c r="M64" s="59"/>
      <c r="N64" s="101" t="s">
        <v>25</v>
      </c>
      <c r="O64" s="53" t="s">
        <v>25</v>
      </c>
      <c r="P64" s="108"/>
      <c r="Q64" s="59"/>
      <c r="R64" s="108"/>
      <c r="S64" s="59"/>
      <c r="T64" s="108"/>
      <c r="U64" s="59"/>
      <c r="V64" s="108"/>
      <c r="W64" s="59"/>
      <c r="X64" s="121"/>
      <c r="Y64" s="59"/>
      <c r="Z64" s="108"/>
      <c r="AA64" s="59"/>
      <c r="AB64" s="101" t="s">
        <v>25</v>
      </c>
      <c r="AC64" s="53" t="s">
        <v>25</v>
      </c>
      <c r="AD64" s="101" t="s">
        <v>25</v>
      </c>
      <c r="AE64" s="27" t="s">
        <v>25</v>
      </c>
    </row>
    <row r="65" spans="1:32" ht="35.25" customHeight="1" x14ac:dyDescent="0.25">
      <c r="A65" s="205">
        <v>21</v>
      </c>
      <c r="B65" s="190">
        <v>511027</v>
      </c>
      <c r="C65" s="192" t="s">
        <v>77</v>
      </c>
      <c r="D65" s="84"/>
      <c r="E65" s="65"/>
      <c r="F65" s="106" t="s">
        <v>23</v>
      </c>
      <c r="G65" s="54" t="s">
        <v>24</v>
      </c>
      <c r="H65" s="100" t="s">
        <v>25</v>
      </c>
      <c r="I65" s="52" t="s">
        <v>25</v>
      </c>
      <c r="J65" s="109"/>
      <c r="K65" s="54" t="s">
        <v>26</v>
      </c>
      <c r="L65" s="109"/>
      <c r="M65" s="73"/>
      <c r="N65" s="100" t="s">
        <v>25</v>
      </c>
      <c r="O65" s="52" t="s">
        <v>25</v>
      </c>
      <c r="P65" s="37" t="s">
        <v>29</v>
      </c>
      <c r="Q65" s="94" t="s">
        <v>30</v>
      </c>
      <c r="R65" s="28" t="s">
        <v>31</v>
      </c>
      <c r="S65" s="94" t="s">
        <v>32</v>
      </c>
      <c r="T65" s="106" t="s">
        <v>33</v>
      </c>
      <c r="U65" s="94" t="s">
        <v>34</v>
      </c>
      <c r="V65" s="106" t="s">
        <v>56</v>
      </c>
      <c r="W65" s="94" t="s">
        <v>57</v>
      </c>
      <c r="X65" s="122"/>
      <c r="Y65" s="73"/>
      <c r="Z65" s="106" t="s">
        <v>37</v>
      </c>
      <c r="AA65" s="111" t="s">
        <v>38</v>
      </c>
      <c r="AB65" s="100" t="s">
        <v>25</v>
      </c>
      <c r="AC65" s="52" t="s">
        <v>25</v>
      </c>
      <c r="AD65" s="100" t="s">
        <v>25</v>
      </c>
      <c r="AE65" s="26" t="s">
        <v>25</v>
      </c>
    </row>
    <row r="66" spans="1:32" ht="35.25" customHeight="1" x14ac:dyDescent="0.25">
      <c r="A66" s="205"/>
      <c r="B66" s="190"/>
      <c r="C66" s="192"/>
      <c r="D66" s="82"/>
      <c r="E66" s="55"/>
      <c r="F66" s="106"/>
      <c r="G66" s="61"/>
      <c r="H66" s="100" t="s">
        <v>25</v>
      </c>
      <c r="I66" s="52" t="s">
        <v>25</v>
      </c>
      <c r="J66" s="106"/>
      <c r="K66" s="63" t="s">
        <v>40</v>
      </c>
      <c r="L66" s="106"/>
      <c r="M66" s="61"/>
      <c r="N66" s="100" t="s">
        <v>25</v>
      </c>
      <c r="O66" s="52" t="s">
        <v>25</v>
      </c>
      <c r="P66" s="37" t="s">
        <v>43</v>
      </c>
      <c r="Q66" s="95" t="s">
        <v>44</v>
      </c>
      <c r="R66" s="28" t="s">
        <v>45</v>
      </c>
      <c r="S66" s="95" t="s">
        <v>46</v>
      </c>
      <c r="T66" s="106"/>
      <c r="U66" s="61"/>
      <c r="V66" s="106"/>
      <c r="W66" s="61"/>
      <c r="X66" s="123"/>
      <c r="Y66" s="61"/>
      <c r="Z66" s="106"/>
      <c r="AA66" s="61"/>
      <c r="AB66" s="100" t="s">
        <v>25</v>
      </c>
      <c r="AC66" s="52" t="s">
        <v>25</v>
      </c>
      <c r="AD66" s="100" t="s">
        <v>25</v>
      </c>
      <c r="AE66" s="26" t="s">
        <v>25</v>
      </c>
    </row>
    <row r="67" spans="1:32" ht="35.25" customHeight="1" x14ac:dyDescent="0.25">
      <c r="A67" s="205"/>
      <c r="B67" s="191"/>
      <c r="C67" s="196"/>
      <c r="D67" s="83"/>
      <c r="E67" s="56"/>
      <c r="F67" s="108"/>
      <c r="G67" s="59"/>
      <c r="H67" s="101" t="s">
        <v>25</v>
      </c>
      <c r="I67" s="53" t="s">
        <v>25</v>
      </c>
      <c r="J67" s="108"/>
      <c r="K67" s="59"/>
      <c r="L67" s="108"/>
      <c r="M67" s="59"/>
      <c r="N67" s="101" t="s">
        <v>25</v>
      </c>
      <c r="O67" s="53" t="s">
        <v>25</v>
      </c>
      <c r="P67" s="108"/>
      <c r="Q67" s="59"/>
      <c r="R67" s="108"/>
      <c r="S67" s="59"/>
      <c r="T67" s="108"/>
      <c r="U67" s="59"/>
      <c r="V67" s="108"/>
      <c r="W67" s="59"/>
      <c r="X67" s="108"/>
      <c r="Y67" s="59"/>
      <c r="Z67" s="108"/>
      <c r="AA67" s="59"/>
      <c r="AB67" s="101" t="s">
        <v>25</v>
      </c>
      <c r="AC67" s="53" t="s">
        <v>25</v>
      </c>
      <c r="AD67" s="101" t="s">
        <v>25</v>
      </c>
      <c r="AE67" s="27" t="s">
        <v>25</v>
      </c>
    </row>
    <row r="68" spans="1:32" ht="35.25" customHeight="1" x14ac:dyDescent="0.25">
      <c r="A68" s="206">
        <v>22</v>
      </c>
      <c r="B68" s="194">
        <v>601053</v>
      </c>
      <c r="C68" s="197" t="s">
        <v>78</v>
      </c>
      <c r="D68" s="84"/>
      <c r="E68" s="65"/>
      <c r="F68" s="109"/>
      <c r="G68" s="73"/>
      <c r="H68" s="100" t="s">
        <v>25</v>
      </c>
      <c r="I68" s="52" t="s">
        <v>25</v>
      </c>
      <c r="J68" s="109"/>
      <c r="K68" s="73"/>
      <c r="L68" s="109"/>
      <c r="M68" s="54" t="s">
        <v>28</v>
      </c>
      <c r="N68" s="100" t="s">
        <v>25</v>
      </c>
      <c r="O68" s="52" t="s">
        <v>25</v>
      </c>
      <c r="P68" s="109"/>
      <c r="Q68" s="73"/>
      <c r="R68" s="109"/>
      <c r="S68" s="73"/>
      <c r="T68" s="106" t="s">
        <v>33</v>
      </c>
      <c r="U68" s="94" t="s">
        <v>34</v>
      </c>
      <c r="V68" s="109"/>
      <c r="W68" s="73"/>
      <c r="X68" s="109"/>
      <c r="Y68" s="73"/>
      <c r="Z68" s="109"/>
      <c r="AA68" s="73"/>
      <c r="AB68" s="100" t="s">
        <v>25</v>
      </c>
      <c r="AC68" s="52" t="s">
        <v>25</v>
      </c>
      <c r="AD68" s="100" t="s">
        <v>25</v>
      </c>
      <c r="AE68" s="26" t="s">
        <v>25</v>
      </c>
    </row>
    <row r="69" spans="1:32" ht="35.25" customHeight="1" x14ac:dyDescent="0.25">
      <c r="A69" s="206"/>
      <c r="B69" s="185"/>
      <c r="C69" s="192"/>
      <c r="D69" s="82"/>
      <c r="E69" s="66"/>
      <c r="F69" s="106"/>
      <c r="G69" s="61"/>
      <c r="H69" s="100" t="s">
        <v>25</v>
      </c>
      <c r="I69" s="52" t="s">
        <v>25</v>
      </c>
      <c r="J69" s="106"/>
      <c r="K69" s="61"/>
      <c r="L69" s="106"/>
      <c r="M69" s="61"/>
      <c r="N69" s="100" t="s">
        <v>25</v>
      </c>
      <c r="O69" s="52" t="s">
        <v>25</v>
      </c>
      <c r="P69" s="106"/>
      <c r="Q69" s="61"/>
      <c r="R69" s="106"/>
      <c r="S69" s="61"/>
      <c r="T69" s="106"/>
      <c r="U69" s="61"/>
      <c r="V69" s="106"/>
      <c r="W69" s="61"/>
      <c r="X69" s="106"/>
      <c r="Y69" s="61"/>
      <c r="Z69" s="106"/>
      <c r="AA69" s="61"/>
      <c r="AB69" s="100" t="s">
        <v>25</v>
      </c>
      <c r="AC69" s="52" t="s">
        <v>25</v>
      </c>
      <c r="AD69" s="100" t="s">
        <v>25</v>
      </c>
      <c r="AE69" s="26" t="s">
        <v>25</v>
      </c>
    </row>
    <row r="70" spans="1:32" s="16" customFormat="1" ht="35.25" customHeight="1" x14ac:dyDescent="0.25">
      <c r="A70" s="207"/>
      <c r="B70" s="195"/>
      <c r="C70" s="192"/>
      <c r="D70" s="85"/>
      <c r="E70" s="67"/>
      <c r="F70" s="110"/>
      <c r="G70" s="74"/>
      <c r="H70" s="102" t="s">
        <v>25</v>
      </c>
      <c r="I70" s="87" t="s">
        <v>25</v>
      </c>
      <c r="J70" s="110"/>
      <c r="K70" s="74"/>
      <c r="L70" s="110"/>
      <c r="M70" s="74"/>
      <c r="N70" s="102" t="s">
        <v>25</v>
      </c>
      <c r="O70" s="87" t="s">
        <v>25</v>
      </c>
      <c r="P70" s="110"/>
      <c r="Q70" s="74"/>
      <c r="R70" s="110"/>
      <c r="S70" s="74"/>
      <c r="T70" s="110"/>
      <c r="U70" s="74"/>
      <c r="V70" s="110"/>
      <c r="W70" s="74"/>
      <c r="X70" s="110"/>
      <c r="Y70" s="74"/>
      <c r="Z70" s="110"/>
      <c r="AA70" s="74"/>
      <c r="AB70" s="102" t="s">
        <v>25</v>
      </c>
      <c r="AC70" s="87" t="s">
        <v>25</v>
      </c>
      <c r="AD70" s="102" t="s">
        <v>25</v>
      </c>
      <c r="AE70" s="45" t="s">
        <v>25</v>
      </c>
      <c r="AF70" s="50"/>
    </row>
    <row r="71" spans="1:32" ht="9.75" customHeight="1" x14ac:dyDescent="0.25">
      <c r="B71" s="130"/>
      <c r="C71" s="131"/>
      <c r="D71" s="141"/>
      <c r="E71" s="142"/>
      <c r="F71" s="137"/>
      <c r="G71" s="138"/>
      <c r="H71" s="134"/>
      <c r="I71" s="135"/>
      <c r="J71" s="137"/>
      <c r="K71" s="138"/>
      <c r="L71" s="137"/>
      <c r="M71" s="138"/>
      <c r="N71" s="144"/>
      <c r="O71" s="145"/>
      <c r="P71" s="137"/>
      <c r="Q71" s="138"/>
      <c r="R71" s="137"/>
      <c r="S71" s="138"/>
      <c r="T71" s="132"/>
      <c r="U71" s="133"/>
      <c r="V71" s="132"/>
      <c r="W71" s="133"/>
      <c r="X71" s="132"/>
      <c r="Y71" s="133"/>
      <c r="Z71" s="132"/>
      <c r="AA71" s="133"/>
      <c r="AB71" s="134"/>
      <c r="AC71" s="135"/>
      <c r="AD71" s="134"/>
      <c r="AE71" s="136"/>
      <c r="AF71" s="1"/>
    </row>
    <row r="72" spans="1:32" ht="35.25" customHeight="1" x14ac:dyDescent="0.25">
      <c r="B72" s="128"/>
      <c r="C72" s="148" t="s">
        <v>79</v>
      </c>
      <c r="D72" s="155" t="s">
        <v>4</v>
      </c>
      <c r="E72" s="156"/>
      <c r="F72" s="157" t="s">
        <v>5</v>
      </c>
      <c r="G72" s="158"/>
      <c r="H72" s="159" t="s">
        <v>6</v>
      </c>
      <c r="I72" s="160"/>
      <c r="J72" s="161" t="s">
        <v>7</v>
      </c>
      <c r="K72" s="162"/>
      <c r="L72" s="163" t="s">
        <v>8</v>
      </c>
      <c r="M72" s="164"/>
      <c r="N72" s="165" t="s">
        <v>9</v>
      </c>
      <c r="O72" s="166"/>
      <c r="P72" s="167" t="s">
        <v>10</v>
      </c>
      <c r="Q72" s="168"/>
      <c r="R72" s="169" t="s">
        <v>11</v>
      </c>
      <c r="S72" s="170"/>
      <c r="T72" s="159" t="s">
        <v>12</v>
      </c>
      <c r="U72" s="146"/>
      <c r="V72" s="171" t="s">
        <v>13</v>
      </c>
      <c r="W72" s="171"/>
      <c r="X72" s="146" t="s">
        <v>14</v>
      </c>
      <c r="Y72" s="146"/>
      <c r="Z72" s="147" t="s">
        <v>15</v>
      </c>
      <c r="AA72" s="147"/>
      <c r="AB72" s="146" t="s">
        <v>16</v>
      </c>
      <c r="AC72" s="146"/>
      <c r="AD72" s="147" t="s">
        <v>17</v>
      </c>
      <c r="AE72" s="147"/>
      <c r="AF72" s="1"/>
    </row>
    <row r="73" spans="1:32" s="8" customFormat="1" ht="46.5" customHeight="1" x14ac:dyDescent="0.25">
      <c r="A73" s="7"/>
      <c r="C73" s="148"/>
      <c r="D73" s="86" t="s">
        <v>21</v>
      </c>
      <c r="E73" s="80">
        <f>COUNTIF(E5:E70,"Contrato 64 del RUP")</f>
        <v>12</v>
      </c>
      <c r="F73" s="140" t="s">
        <v>23</v>
      </c>
      <c r="G73" s="80">
        <f>COUNTIF(G5:G70,"Contrato 027 del RUP")</f>
        <v>19</v>
      </c>
      <c r="H73" s="127"/>
      <c r="I73" s="115"/>
      <c r="J73" s="41" t="s">
        <v>80</v>
      </c>
      <c r="K73" s="68">
        <f>COUNTIF(K5:K70,"Contrato 74 del RUP")</f>
        <v>16</v>
      </c>
      <c r="L73" s="124" t="s">
        <v>27</v>
      </c>
      <c r="M73" s="68">
        <f>COUNTIF(M5:M70,"Contrato 38 del RUP")</f>
        <v>11</v>
      </c>
      <c r="N73" s="46"/>
      <c r="O73" s="88"/>
      <c r="P73" s="38" t="s">
        <v>29</v>
      </c>
      <c r="Q73" s="80">
        <f>COUNTIF(Q5:Q70,"Contrato 13 del RUP")</f>
        <v>21</v>
      </c>
      <c r="R73" s="38" t="s">
        <v>31</v>
      </c>
      <c r="S73" s="80">
        <f>COUNTIF(S5:S70,"Contrato 70 del RUP")</f>
        <v>21</v>
      </c>
      <c r="T73" s="143" t="s">
        <v>33</v>
      </c>
      <c r="U73" s="114">
        <f>COUNTIF(U5:U70,"Contrato 4 del RUP")</f>
        <v>22</v>
      </c>
      <c r="V73" s="124" t="s">
        <v>56</v>
      </c>
      <c r="W73" s="112">
        <f>COUNTIF(W5:W70,"Contrato 012 del RUP")</f>
        <v>8</v>
      </c>
      <c r="X73" s="125" t="s">
        <v>35</v>
      </c>
      <c r="Y73" s="90">
        <f>COUNTIF(Y5:Y70,"Contrato 103 del RUP")</f>
        <v>9</v>
      </c>
      <c r="Z73" s="92" t="s">
        <v>37</v>
      </c>
      <c r="AA73" s="90">
        <f>COUNTIF(AA5:AA70,"Contrato 83 del RUP")</f>
        <v>9</v>
      </c>
      <c r="AB73" s="127"/>
      <c r="AC73" s="115"/>
      <c r="AD73" s="43"/>
      <c r="AE73" s="78"/>
    </row>
    <row r="74" spans="1:32" s="8" customFormat="1" ht="51" customHeight="1" x14ac:dyDescent="0.25">
      <c r="A74" s="7"/>
      <c r="C74" s="148"/>
      <c r="D74" s="30" t="s">
        <v>66</v>
      </c>
      <c r="E74" s="139">
        <f>COUNTIF(E6:E73,"Contrato 73 del RUP")</f>
        <v>2</v>
      </c>
      <c r="F74" s="129" t="s">
        <v>23</v>
      </c>
      <c r="G74" s="81">
        <f>COUNTIF(G6:G73,"Contrato 133 del RUP")</f>
        <v>9</v>
      </c>
      <c r="H74" s="47"/>
      <c r="I74" s="99"/>
      <c r="J74" s="42" t="s">
        <v>81</v>
      </c>
      <c r="K74" s="75">
        <f>COUNTIF(K6:K73,"Contrato 193 del RUP")</f>
        <v>16</v>
      </c>
      <c r="L74" s="98" t="s">
        <v>41</v>
      </c>
      <c r="M74" s="75">
        <f>COUNTIF(M6:M73,"Contrato 44 del RUP")</f>
        <v>10</v>
      </c>
      <c r="N74" s="44"/>
      <c r="O74" s="79"/>
      <c r="P74" s="39" t="s">
        <v>43</v>
      </c>
      <c r="Q74" s="81">
        <f>COUNTIF(Q6:Q73,"Contrato 28 del RUP")</f>
        <v>21</v>
      </c>
      <c r="R74" s="39" t="s">
        <v>45</v>
      </c>
      <c r="S74" s="81">
        <f>COUNTIF(S6:S73,"Contrato 41 del RUP")</f>
        <v>20</v>
      </c>
      <c r="T74" s="10"/>
      <c r="U74" s="76"/>
      <c r="V74" s="98" t="s">
        <v>53</v>
      </c>
      <c r="W74" s="113">
        <f>COUNTIF(W6:W73,"Contrato 061 del RUP")</f>
        <v>5</v>
      </c>
      <c r="X74" s="126" t="s">
        <v>35</v>
      </c>
      <c r="Y74" s="91">
        <f>COUNTIF(Y6:Y73,"Contrato 110 del RUP")</f>
        <v>16</v>
      </c>
      <c r="Z74" s="93" t="s">
        <v>48</v>
      </c>
      <c r="AA74" s="91">
        <f>COUNTIF(AA6:AA73,"Contrato 06 del RUP")</f>
        <v>12</v>
      </c>
      <c r="AB74" s="47"/>
      <c r="AC74" s="99"/>
      <c r="AD74" s="44"/>
      <c r="AE74" s="79"/>
    </row>
    <row r="75" spans="1:32" s="8" customFormat="1" ht="30" customHeight="1" x14ac:dyDescent="0.25">
      <c r="A75" s="7"/>
      <c r="C75" s="148"/>
      <c r="D75" s="30" t="s">
        <v>23</v>
      </c>
      <c r="E75" s="69">
        <f>COUNTIF(E7:E74,"Contrato 74 del RUP")</f>
        <v>4</v>
      </c>
      <c r="F75" s="10"/>
      <c r="G75" s="76"/>
      <c r="H75" s="103"/>
      <c r="I75" s="76"/>
      <c r="J75" s="103"/>
      <c r="K75" s="76"/>
      <c r="L75" s="103"/>
      <c r="M75" s="76"/>
      <c r="N75" s="103"/>
      <c r="O75" s="76"/>
      <c r="P75" s="103"/>
      <c r="Q75" s="76"/>
      <c r="R75" s="103"/>
      <c r="S75" s="76"/>
      <c r="T75" s="103"/>
      <c r="U75" s="76"/>
      <c r="V75" s="153" t="s">
        <v>82</v>
      </c>
      <c r="W75" s="154"/>
      <c r="X75" s="103"/>
      <c r="Y75" s="76"/>
      <c r="Z75" s="103"/>
      <c r="AA75" s="76"/>
      <c r="AB75" s="103"/>
      <c r="AC75" s="76"/>
      <c r="AD75" s="103"/>
      <c r="AE75" s="76"/>
      <c r="AF75" s="51"/>
    </row>
    <row r="76" spans="1:32" s="8" customFormat="1" ht="30" customHeight="1" x14ac:dyDescent="0.25">
      <c r="A76" s="7"/>
      <c r="C76" s="149"/>
      <c r="D76" s="31" t="s">
        <v>23</v>
      </c>
      <c r="E76" s="70">
        <f>COUNTIF(E8:E75,"Contrato 85 del RUP")</f>
        <v>6</v>
      </c>
      <c r="F76" s="10"/>
      <c r="G76" s="76"/>
      <c r="H76" s="103"/>
      <c r="I76" s="76"/>
      <c r="J76" s="103"/>
      <c r="K76" s="76"/>
      <c r="L76" s="103"/>
      <c r="M76" s="76"/>
      <c r="N76" s="103"/>
      <c r="O76" s="76"/>
      <c r="P76" s="103"/>
      <c r="Q76" s="76"/>
      <c r="R76" s="103"/>
      <c r="S76" s="76"/>
      <c r="T76" s="103"/>
      <c r="U76" s="76"/>
      <c r="V76" s="103"/>
      <c r="W76" s="76"/>
      <c r="X76" s="103"/>
      <c r="Y76" s="76"/>
      <c r="Z76" s="103"/>
      <c r="AA76" s="76"/>
      <c r="AB76" s="103"/>
      <c r="AC76" s="76"/>
      <c r="AD76" s="103"/>
      <c r="AE76" s="76"/>
      <c r="AF76" s="51"/>
    </row>
    <row r="77" spans="1:32" s="8" customFormat="1" ht="24.95" customHeight="1" x14ac:dyDescent="0.25">
      <c r="A77" s="7"/>
      <c r="C77" s="9"/>
      <c r="D77" s="11"/>
      <c r="E77" s="71"/>
      <c r="F77" s="104"/>
      <c r="G77" s="76"/>
      <c r="H77" s="104"/>
      <c r="I77" s="76"/>
      <c r="J77" s="104"/>
      <c r="K77" s="76"/>
      <c r="L77" s="104"/>
      <c r="M77" s="76"/>
      <c r="N77" s="104"/>
      <c r="O77" s="76"/>
      <c r="P77" s="104"/>
      <c r="Q77" s="97"/>
      <c r="R77" s="104"/>
      <c r="S77" s="76"/>
      <c r="T77" s="104"/>
      <c r="U77" s="76"/>
      <c r="V77" s="104"/>
      <c r="W77" s="76"/>
      <c r="X77" s="103"/>
      <c r="Y77" s="76"/>
      <c r="Z77" s="103"/>
      <c r="AA77" s="76"/>
      <c r="AB77" s="104"/>
      <c r="AC77" s="76"/>
      <c r="AD77" s="104"/>
      <c r="AE77" s="76"/>
      <c r="AF77" s="51"/>
    </row>
    <row r="78" spans="1:32" ht="24.95" customHeight="1" x14ac:dyDescent="0.25">
      <c r="E78" s="40"/>
      <c r="F78" s="12"/>
      <c r="G78" s="1"/>
      <c r="H78" s="12"/>
      <c r="I78" s="1"/>
      <c r="J78" s="12"/>
      <c r="K78" s="1"/>
      <c r="L78" s="12"/>
      <c r="M78" s="1"/>
      <c r="N78" s="12"/>
      <c r="O78" s="1"/>
      <c r="P78" s="12"/>
      <c r="Q78" s="1"/>
      <c r="R78" s="12"/>
      <c r="S78" s="1"/>
      <c r="T78" s="12"/>
      <c r="U78" s="1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"/>
    </row>
    <row r="79" spans="1:32" x14ac:dyDescent="0.25">
      <c r="E79" s="40"/>
      <c r="F79" s="12"/>
      <c r="G79" s="1"/>
      <c r="H79" s="12"/>
      <c r="I79" s="1"/>
      <c r="J79" s="12"/>
      <c r="K79" s="1"/>
      <c r="L79" s="12"/>
      <c r="M79" s="1"/>
      <c r="N79" s="12"/>
      <c r="O79" s="1"/>
      <c r="P79" s="12"/>
      <c r="Q79" s="1"/>
      <c r="R79" s="12"/>
      <c r="S79" s="1"/>
      <c r="T79" s="12"/>
      <c r="U79" s="1"/>
      <c r="V79" s="12"/>
      <c r="W79" s="1"/>
      <c r="X79" s="12"/>
      <c r="Y79" s="1"/>
      <c r="Z79" s="12"/>
      <c r="AA79" s="1"/>
      <c r="AB79" s="12"/>
      <c r="AC79" s="1"/>
      <c r="AD79" s="12"/>
      <c r="AE79" s="1"/>
      <c r="AF79" s="1"/>
    </row>
    <row r="80" spans="1:32" x14ac:dyDescent="0.25">
      <c r="D80" s="13" t="s">
        <v>50</v>
      </c>
      <c r="E80" s="40"/>
      <c r="F80" s="12"/>
      <c r="G80" s="1"/>
      <c r="H80" s="12"/>
      <c r="I80" s="1"/>
      <c r="J80" s="12"/>
      <c r="K80" s="1"/>
      <c r="L80" s="12"/>
      <c r="M80" s="1"/>
      <c r="N80" s="12"/>
      <c r="O80" s="1"/>
      <c r="P80" s="12"/>
      <c r="Q80" s="1"/>
      <c r="R80" s="12"/>
      <c r="S80" s="1"/>
      <c r="T80" s="12"/>
      <c r="U80" s="1"/>
      <c r="V80" s="12"/>
      <c r="W80" s="1"/>
      <c r="X80" s="12"/>
      <c r="Y80" s="1"/>
      <c r="Z80" s="12"/>
      <c r="AA80" s="1"/>
      <c r="AB80" s="12"/>
      <c r="AC80" s="1" t="s">
        <v>50</v>
      </c>
      <c r="AD80" s="12"/>
      <c r="AE80" s="1"/>
      <c r="AF80" s="1"/>
    </row>
    <row r="81" spans="1:30" s="1" customFormat="1" x14ac:dyDescent="0.25">
      <c r="A81" s="5"/>
      <c r="B81" s="2"/>
      <c r="C81" s="3"/>
      <c r="D81" s="13"/>
      <c r="E81" s="40"/>
      <c r="F81" s="12"/>
      <c r="H81" s="12"/>
      <c r="J81" s="12"/>
      <c r="L81" s="12"/>
      <c r="N81" s="12"/>
      <c r="P81" s="12"/>
      <c r="R81" s="12"/>
      <c r="T81" s="12"/>
      <c r="V81" s="12"/>
      <c r="X81" s="12"/>
      <c r="Z81" s="12"/>
      <c r="AB81" s="12"/>
      <c r="AD81" s="12"/>
    </row>
    <row r="82" spans="1:30" s="1" customFormat="1" x14ac:dyDescent="0.25">
      <c r="A82" s="5"/>
      <c r="B82" s="2"/>
      <c r="C82" s="3"/>
      <c r="D82" s="13"/>
      <c r="E82" s="40"/>
      <c r="F82" s="12"/>
      <c r="H82" s="12"/>
      <c r="J82" s="12"/>
      <c r="L82" s="12"/>
      <c r="N82" s="12"/>
      <c r="P82" s="12"/>
      <c r="R82" s="12"/>
      <c r="T82" s="12"/>
      <c r="U82" s="1" t="s">
        <v>50</v>
      </c>
      <c r="V82" s="12"/>
      <c r="X82" s="12"/>
      <c r="Z82" s="12"/>
      <c r="AB82" s="12"/>
      <c r="AD82" s="12"/>
    </row>
    <row r="83" spans="1:30" s="1" customFormat="1" x14ac:dyDescent="0.25">
      <c r="A83" s="5"/>
      <c r="B83" s="2"/>
      <c r="C83" s="3"/>
      <c r="D83" s="13"/>
      <c r="E83" s="40"/>
      <c r="F83" s="12"/>
      <c r="H83" s="12"/>
      <c r="J83" s="12"/>
      <c r="L83" s="12"/>
      <c r="N83" s="12"/>
      <c r="P83" s="12"/>
      <c r="R83" s="12"/>
      <c r="T83" s="12"/>
      <c r="V83" s="12"/>
      <c r="X83" s="12"/>
      <c r="Z83" s="12"/>
      <c r="AB83" s="12"/>
      <c r="AD83" s="12"/>
    </row>
    <row r="84" spans="1:30" s="1" customFormat="1" x14ac:dyDescent="0.25">
      <c r="A84" s="5"/>
      <c r="B84" s="2"/>
      <c r="C84" s="3"/>
      <c r="D84" s="13"/>
      <c r="E84" s="40"/>
      <c r="F84" s="12"/>
      <c r="H84" s="12"/>
      <c r="J84" s="12"/>
      <c r="L84" s="12"/>
      <c r="N84" s="12"/>
      <c r="P84" s="12"/>
      <c r="R84" s="12"/>
      <c r="T84" s="12"/>
      <c r="V84" s="12"/>
      <c r="X84" s="12"/>
      <c r="Z84" s="12"/>
      <c r="AB84" s="12"/>
      <c r="AD84" s="12"/>
    </row>
    <row r="85" spans="1:30" s="1" customFormat="1" x14ac:dyDescent="0.25">
      <c r="A85" s="5"/>
      <c r="B85" s="2"/>
      <c r="C85" s="3"/>
      <c r="D85" s="13"/>
      <c r="E85" s="40"/>
      <c r="F85" s="12"/>
      <c r="H85" s="12"/>
      <c r="J85" s="12"/>
      <c r="L85" s="12"/>
      <c r="N85" s="12"/>
      <c r="P85" s="12"/>
      <c r="R85" s="12"/>
      <c r="T85" s="12"/>
      <c r="V85" s="12"/>
      <c r="X85" s="12"/>
      <c r="Z85" s="12"/>
      <c r="AB85" s="12"/>
      <c r="AD85" s="12"/>
    </row>
    <row r="86" spans="1:30" s="1" customFormat="1" x14ac:dyDescent="0.25">
      <c r="A86" s="5"/>
      <c r="B86" s="2"/>
      <c r="C86" s="3"/>
      <c r="D86" s="13"/>
      <c r="E86" s="40"/>
      <c r="F86" s="12"/>
      <c r="H86" s="12"/>
      <c r="J86" s="12"/>
      <c r="L86" s="12"/>
      <c r="N86" s="12"/>
      <c r="P86" s="12"/>
      <c r="R86" s="12"/>
      <c r="T86" s="12"/>
      <c r="V86" s="12"/>
      <c r="X86" s="12"/>
      <c r="Z86" s="12"/>
      <c r="AB86" s="12"/>
      <c r="AD86" s="12"/>
    </row>
    <row r="87" spans="1:30" s="1" customFormat="1" x14ac:dyDescent="0.25">
      <c r="A87" s="5"/>
      <c r="B87" s="2"/>
      <c r="C87" s="3"/>
      <c r="D87" s="13"/>
      <c r="E87" s="40"/>
      <c r="F87" s="12"/>
      <c r="H87" s="12"/>
      <c r="J87" s="12"/>
      <c r="L87" s="12"/>
      <c r="N87" s="12"/>
      <c r="P87" s="12"/>
      <c r="R87" s="12"/>
      <c r="T87" s="12"/>
      <c r="V87" s="12"/>
      <c r="X87" s="12"/>
      <c r="Z87" s="12"/>
      <c r="AB87" s="12"/>
      <c r="AD87" s="12"/>
    </row>
    <row r="88" spans="1:30" s="1" customFormat="1" x14ac:dyDescent="0.25">
      <c r="A88" s="5"/>
      <c r="B88" s="2"/>
      <c r="C88" s="3"/>
      <c r="D88" s="13"/>
      <c r="E88" s="40"/>
      <c r="F88" s="12"/>
      <c r="H88" s="12"/>
      <c r="J88" s="12"/>
      <c r="L88" s="12"/>
      <c r="N88" s="12"/>
      <c r="P88" s="12"/>
      <c r="R88" s="12"/>
      <c r="T88" s="12"/>
      <c r="V88" s="12"/>
      <c r="X88" s="12"/>
      <c r="Z88" s="12"/>
      <c r="AB88" s="12"/>
      <c r="AD88" s="12"/>
    </row>
    <row r="89" spans="1:30" s="1" customFormat="1" x14ac:dyDescent="0.25">
      <c r="A89" s="5"/>
      <c r="B89" s="2"/>
      <c r="C89" s="3"/>
      <c r="D89" s="13"/>
      <c r="E89" s="40"/>
      <c r="F89" s="12"/>
      <c r="H89" s="12"/>
      <c r="J89" s="12"/>
      <c r="L89" s="12"/>
      <c r="N89" s="12"/>
      <c r="P89" s="12"/>
      <c r="R89" s="12"/>
      <c r="T89" s="12"/>
      <c r="V89" s="12"/>
      <c r="X89" s="12"/>
      <c r="Z89" s="12"/>
      <c r="AB89" s="12"/>
      <c r="AD89" s="12"/>
    </row>
    <row r="90" spans="1:30" s="1" customFormat="1" x14ac:dyDescent="0.25">
      <c r="A90" s="5"/>
      <c r="B90" s="2"/>
      <c r="C90" s="3"/>
      <c r="D90" s="13"/>
      <c r="E90" s="40"/>
      <c r="F90" s="12"/>
      <c r="H90" s="12"/>
      <c r="J90" s="12"/>
      <c r="L90" s="12"/>
      <c r="N90" s="12"/>
      <c r="P90" s="12"/>
      <c r="R90" s="12"/>
      <c r="T90" s="12"/>
      <c r="V90" s="12"/>
      <c r="X90" s="12"/>
      <c r="Z90" s="12"/>
      <c r="AB90" s="12"/>
      <c r="AD90" s="12"/>
    </row>
    <row r="91" spans="1:30" s="1" customFormat="1" x14ac:dyDescent="0.25">
      <c r="A91" s="5"/>
      <c r="B91" s="2"/>
      <c r="C91" s="3"/>
      <c r="D91" s="13"/>
      <c r="E91" s="40"/>
      <c r="F91" s="12"/>
      <c r="H91" s="12"/>
      <c r="J91" s="12"/>
      <c r="L91" s="12"/>
      <c r="N91" s="12"/>
      <c r="P91" s="12"/>
      <c r="R91" s="12"/>
      <c r="T91" s="12"/>
      <c r="V91" s="12"/>
      <c r="X91" s="12"/>
      <c r="Z91" s="12"/>
      <c r="AB91" s="12"/>
      <c r="AD91" s="12"/>
    </row>
    <row r="92" spans="1:30" s="1" customFormat="1" x14ac:dyDescent="0.25">
      <c r="A92" s="5"/>
      <c r="B92" s="2"/>
      <c r="C92" s="3"/>
      <c r="D92" s="13"/>
      <c r="E92" s="40"/>
      <c r="F92" s="12"/>
      <c r="H92" s="12"/>
      <c r="J92" s="12"/>
      <c r="L92" s="12"/>
      <c r="N92" s="12"/>
      <c r="P92" s="12"/>
      <c r="R92" s="12"/>
      <c r="T92" s="12"/>
      <c r="V92" s="12"/>
      <c r="X92" s="12"/>
      <c r="Z92" s="12"/>
      <c r="AB92" s="12"/>
      <c r="AD92" s="12"/>
    </row>
    <row r="93" spans="1:30" s="1" customFormat="1" x14ac:dyDescent="0.25">
      <c r="A93" s="5"/>
      <c r="B93" s="2"/>
      <c r="C93" s="3"/>
      <c r="D93" s="13"/>
      <c r="E93" s="40"/>
      <c r="F93" s="12"/>
      <c r="H93" s="12"/>
      <c r="J93" s="12"/>
      <c r="L93" s="12"/>
      <c r="N93" s="12"/>
      <c r="P93" s="12"/>
      <c r="R93" s="12"/>
      <c r="T93" s="12"/>
      <c r="V93" s="12"/>
      <c r="X93" s="12"/>
      <c r="Z93" s="12"/>
      <c r="AB93" s="12"/>
      <c r="AD93" s="12"/>
    </row>
    <row r="94" spans="1:30" s="1" customFormat="1" x14ac:dyDescent="0.25">
      <c r="A94" s="5"/>
      <c r="B94" s="2"/>
      <c r="C94" s="3"/>
      <c r="D94" s="13"/>
      <c r="E94" s="40"/>
      <c r="F94" s="12"/>
      <c r="H94" s="12"/>
      <c r="J94" s="12"/>
      <c r="L94" s="12"/>
      <c r="N94" s="12"/>
      <c r="P94" s="12"/>
      <c r="R94" s="12"/>
      <c r="T94" s="12"/>
      <c r="V94" s="12"/>
      <c r="X94" s="12"/>
      <c r="Z94" s="12"/>
      <c r="AB94" s="12"/>
      <c r="AD94" s="12"/>
    </row>
    <row r="95" spans="1:30" s="1" customFormat="1" x14ac:dyDescent="0.25">
      <c r="A95" s="5"/>
      <c r="B95" s="2"/>
      <c r="C95" s="3"/>
      <c r="D95" s="13"/>
      <c r="E95" s="40"/>
      <c r="F95" s="12"/>
      <c r="H95" s="12"/>
      <c r="J95" s="12"/>
      <c r="L95" s="12"/>
      <c r="N95" s="12"/>
      <c r="P95" s="12"/>
      <c r="R95" s="12"/>
      <c r="T95" s="12"/>
      <c r="V95" s="12"/>
      <c r="X95" s="12"/>
      <c r="Z95" s="12"/>
      <c r="AB95" s="12"/>
      <c r="AD95" s="12"/>
    </row>
    <row r="96" spans="1:30" s="1" customFormat="1" x14ac:dyDescent="0.25">
      <c r="A96" s="5"/>
      <c r="B96" s="2"/>
      <c r="C96" s="3"/>
      <c r="D96" s="13"/>
      <c r="E96" s="40"/>
      <c r="F96" s="12"/>
      <c r="H96" s="12"/>
      <c r="J96" s="12"/>
      <c r="L96" s="12"/>
      <c r="N96" s="12"/>
      <c r="P96" s="12"/>
      <c r="R96" s="12"/>
      <c r="T96" s="12"/>
      <c r="V96" s="12"/>
      <c r="X96" s="12"/>
      <c r="Z96" s="12"/>
      <c r="AB96" s="12"/>
      <c r="AD96" s="12"/>
    </row>
    <row r="97" spans="1:30" s="1" customFormat="1" x14ac:dyDescent="0.25">
      <c r="A97" s="5"/>
      <c r="B97" s="2"/>
      <c r="C97" s="3"/>
      <c r="D97" s="13"/>
      <c r="E97" s="40"/>
      <c r="F97" s="12"/>
      <c r="H97" s="12"/>
      <c r="J97" s="12"/>
      <c r="L97" s="12"/>
      <c r="N97" s="12"/>
      <c r="P97" s="12"/>
      <c r="R97" s="12"/>
      <c r="T97" s="12"/>
      <c r="V97" s="12"/>
      <c r="X97" s="12"/>
      <c r="Z97" s="12"/>
      <c r="AB97" s="12"/>
      <c r="AD97" s="12"/>
    </row>
    <row r="98" spans="1:30" s="1" customFormat="1" x14ac:dyDescent="0.25">
      <c r="A98" s="5"/>
      <c r="B98" s="2"/>
      <c r="C98" s="3"/>
      <c r="D98" s="13"/>
      <c r="E98" s="40"/>
      <c r="F98" s="12"/>
      <c r="H98" s="12"/>
      <c r="J98" s="12"/>
      <c r="L98" s="12"/>
      <c r="N98" s="12"/>
      <c r="P98" s="12"/>
      <c r="R98" s="12"/>
      <c r="T98" s="12"/>
      <c r="V98" s="12"/>
      <c r="X98" s="12"/>
      <c r="Z98" s="12"/>
      <c r="AB98" s="12"/>
      <c r="AD98" s="12"/>
    </row>
    <row r="99" spans="1:30" s="1" customFormat="1" x14ac:dyDescent="0.25">
      <c r="A99" s="5"/>
      <c r="B99" s="2"/>
      <c r="C99" s="3"/>
      <c r="D99" s="13"/>
      <c r="E99" s="40"/>
      <c r="F99" s="12"/>
      <c r="H99" s="12"/>
      <c r="J99" s="12"/>
      <c r="L99" s="12"/>
      <c r="N99" s="12"/>
      <c r="P99" s="12"/>
      <c r="R99" s="12"/>
      <c r="T99" s="12"/>
      <c r="V99" s="12"/>
      <c r="X99" s="12"/>
      <c r="Z99" s="12"/>
      <c r="AB99" s="12"/>
      <c r="AD99" s="12"/>
    </row>
    <row r="100" spans="1:30" s="1" customFormat="1" x14ac:dyDescent="0.25">
      <c r="A100" s="5"/>
      <c r="B100" s="2"/>
      <c r="C100" s="3"/>
      <c r="D100" s="13"/>
      <c r="E100" s="40"/>
      <c r="F100" s="12"/>
      <c r="H100" s="12"/>
      <c r="J100" s="12"/>
      <c r="L100" s="12"/>
      <c r="N100" s="12"/>
      <c r="P100" s="12"/>
      <c r="R100" s="12"/>
      <c r="T100" s="12"/>
      <c r="V100" s="12"/>
      <c r="X100" s="12"/>
      <c r="Z100" s="12"/>
      <c r="AB100" s="12"/>
      <c r="AD100" s="12"/>
    </row>
    <row r="101" spans="1:30" s="1" customFormat="1" x14ac:dyDescent="0.25">
      <c r="A101" s="5"/>
      <c r="B101" s="2"/>
      <c r="C101" s="3"/>
      <c r="D101" s="13"/>
      <c r="E101" s="40"/>
      <c r="F101" s="12"/>
      <c r="H101" s="12"/>
      <c r="J101" s="12"/>
      <c r="L101" s="12"/>
      <c r="N101" s="12"/>
      <c r="P101" s="12"/>
      <c r="R101" s="12"/>
      <c r="T101" s="12"/>
      <c r="V101" s="12"/>
      <c r="X101" s="12"/>
      <c r="Z101" s="12"/>
      <c r="AB101" s="12"/>
      <c r="AD101" s="12"/>
    </row>
    <row r="102" spans="1:30" s="1" customFormat="1" x14ac:dyDescent="0.25">
      <c r="A102" s="5"/>
      <c r="B102" s="2"/>
      <c r="C102" s="3"/>
      <c r="D102" s="13"/>
      <c r="E102" s="40"/>
      <c r="F102" s="12"/>
      <c r="H102" s="12"/>
      <c r="J102" s="12"/>
      <c r="L102" s="12"/>
      <c r="N102" s="12"/>
      <c r="P102" s="12"/>
      <c r="R102" s="12"/>
      <c r="T102" s="12"/>
      <c r="V102" s="12"/>
      <c r="X102" s="12"/>
      <c r="Z102" s="12"/>
      <c r="AB102" s="12"/>
      <c r="AD102" s="12"/>
    </row>
    <row r="103" spans="1:30" s="1" customFormat="1" x14ac:dyDescent="0.25">
      <c r="A103" s="5"/>
      <c r="B103" s="2"/>
      <c r="C103" s="3"/>
      <c r="D103" s="13"/>
      <c r="E103" s="40"/>
      <c r="F103" s="12"/>
      <c r="H103" s="12"/>
      <c r="J103" s="12"/>
      <c r="L103" s="12"/>
      <c r="N103" s="12"/>
      <c r="P103" s="12"/>
      <c r="R103" s="12"/>
      <c r="T103" s="12"/>
      <c r="V103" s="12"/>
      <c r="X103" s="12"/>
      <c r="Z103" s="12"/>
      <c r="AB103" s="12"/>
      <c r="AD103" s="12"/>
    </row>
    <row r="104" spans="1:30" s="1" customFormat="1" x14ac:dyDescent="0.25">
      <c r="A104" s="5"/>
      <c r="B104" s="2"/>
      <c r="C104" s="3"/>
      <c r="D104" s="13"/>
      <c r="E104" s="40"/>
      <c r="F104" s="12"/>
      <c r="H104" s="12"/>
      <c r="J104" s="12"/>
      <c r="L104" s="12"/>
      <c r="N104" s="12"/>
      <c r="P104" s="12"/>
      <c r="R104" s="12"/>
      <c r="T104" s="12"/>
      <c r="V104" s="12"/>
      <c r="X104" s="12"/>
      <c r="Z104" s="12"/>
      <c r="AB104" s="12"/>
      <c r="AD104" s="12"/>
    </row>
    <row r="105" spans="1:30" s="1" customFormat="1" x14ac:dyDescent="0.25">
      <c r="A105" s="5"/>
      <c r="B105" s="2"/>
      <c r="C105" s="3"/>
      <c r="D105" s="13"/>
      <c r="E105" s="40"/>
      <c r="F105" s="12"/>
      <c r="H105" s="12"/>
      <c r="J105" s="12"/>
      <c r="L105" s="12"/>
      <c r="N105" s="12"/>
      <c r="P105" s="12"/>
      <c r="R105" s="12"/>
      <c r="T105" s="12"/>
      <c r="V105" s="12"/>
      <c r="X105" s="12"/>
      <c r="Z105" s="12"/>
      <c r="AB105" s="12"/>
      <c r="AD105" s="12"/>
    </row>
    <row r="106" spans="1:30" s="1" customFormat="1" x14ac:dyDescent="0.25">
      <c r="A106" s="5"/>
      <c r="B106" s="2"/>
      <c r="C106" s="3"/>
      <c r="D106" s="13"/>
      <c r="E106" s="40"/>
      <c r="F106" s="12"/>
      <c r="H106" s="12"/>
      <c r="J106" s="12"/>
      <c r="L106" s="12"/>
      <c r="N106" s="12"/>
      <c r="P106" s="12"/>
      <c r="R106" s="12"/>
      <c r="T106" s="12"/>
      <c r="V106" s="12"/>
      <c r="X106" s="12"/>
      <c r="Z106" s="12"/>
      <c r="AB106" s="12"/>
      <c r="AD106" s="12"/>
    </row>
    <row r="107" spans="1:30" s="1" customFormat="1" x14ac:dyDescent="0.25">
      <c r="A107" s="5"/>
      <c r="B107" s="2"/>
      <c r="C107" s="3"/>
      <c r="D107" s="13"/>
      <c r="E107" s="40"/>
      <c r="F107" s="12"/>
      <c r="H107" s="12"/>
      <c r="J107" s="12"/>
      <c r="L107" s="12"/>
      <c r="N107" s="12"/>
      <c r="P107" s="12"/>
      <c r="R107" s="12"/>
      <c r="T107" s="12"/>
      <c r="V107" s="12"/>
      <c r="X107" s="12"/>
      <c r="Z107" s="12"/>
      <c r="AB107" s="12"/>
      <c r="AD107" s="12"/>
    </row>
    <row r="108" spans="1:30" s="1" customFormat="1" x14ac:dyDescent="0.25">
      <c r="A108" s="5"/>
      <c r="B108" s="2"/>
      <c r="C108" s="3"/>
      <c r="D108" s="13"/>
      <c r="E108" s="40"/>
      <c r="F108" s="12"/>
      <c r="H108" s="12"/>
      <c r="J108" s="12"/>
      <c r="L108" s="12"/>
      <c r="N108" s="12"/>
      <c r="P108" s="12"/>
      <c r="R108" s="12"/>
      <c r="T108" s="12"/>
      <c r="V108" s="12"/>
      <c r="X108" s="12"/>
      <c r="Z108" s="12"/>
      <c r="AB108" s="12"/>
      <c r="AD108" s="12"/>
    </row>
    <row r="109" spans="1:30" s="1" customFormat="1" x14ac:dyDescent="0.25">
      <c r="A109" s="5"/>
      <c r="B109" s="2"/>
      <c r="C109" s="3"/>
      <c r="D109" s="13"/>
      <c r="E109" s="40"/>
      <c r="F109" s="12"/>
      <c r="H109" s="12"/>
      <c r="J109" s="12"/>
      <c r="L109" s="12"/>
      <c r="N109" s="12"/>
      <c r="P109" s="12"/>
      <c r="R109" s="12"/>
      <c r="T109" s="12"/>
      <c r="V109" s="12"/>
      <c r="X109" s="12"/>
      <c r="Z109" s="12"/>
      <c r="AB109" s="12"/>
      <c r="AD109" s="12"/>
    </row>
    <row r="110" spans="1:30" s="1" customFormat="1" x14ac:dyDescent="0.25">
      <c r="A110" s="5"/>
      <c r="B110" s="2"/>
      <c r="C110" s="3"/>
      <c r="D110" s="13"/>
      <c r="E110" s="40"/>
      <c r="F110" s="12"/>
      <c r="H110" s="12"/>
      <c r="J110" s="12"/>
      <c r="L110" s="12"/>
      <c r="N110" s="12"/>
      <c r="P110" s="12"/>
      <c r="R110" s="12"/>
      <c r="T110" s="12"/>
      <c r="V110" s="12"/>
      <c r="X110" s="12"/>
      <c r="Z110" s="12"/>
      <c r="AB110" s="12"/>
      <c r="AD110" s="12"/>
    </row>
    <row r="111" spans="1:30" s="1" customFormat="1" x14ac:dyDescent="0.25">
      <c r="A111" s="5"/>
      <c r="B111" s="2"/>
      <c r="C111" s="3"/>
      <c r="D111" s="13"/>
      <c r="E111" s="40"/>
      <c r="F111" s="12"/>
      <c r="H111" s="12"/>
      <c r="J111" s="12"/>
      <c r="L111" s="12"/>
      <c r="N111" s="12"/>
      <c r="P111" s="12"/>
      <c r="R111" s="12"/>
      <c r="T111" s="12"/>
      <c r="V111" s="12"/>
      <c r="X111" s="12"/>
      <c r="Z111" s="12"/>
      <c r="AB111" s="12"/>
      <c r="AD111" s="12"/>
    </row>
    <row r="112" spans="1:30" s="1" customFormat="1" x14ac:dyDescent="0.25">
      <c r="A112" s="5"/>
      <c r="B112" s="2"/>
      <c r="C112" s="3"/>
      <c r="D112" s="13"/>
      <c r="E112" s="40"/>
      <c r="F112" s="12"/>
      <c r="H112" s="12"/>
      <c r="J112" s="12"/>
      <c r="L112" s="12"/>
      <c r="N112" s="12"/>
      <c r="P112" s="12"/>
      <c r="R112" s="12"/>
      <c r="T112" s="12"/>
      <c r="V112" s="12"/>
      <c r="X112" s="12"/>
      <c r="Z112" s="12"/>
      <c r="AB112" s="12"/>
      <c r="AD112" s="12"/>
    </row>
    <row r="113" spans="1:30" s="1" customFormat="1" x14ac:dyDescent="0.25">
      <c r="A113" s="5"/>
      <c r="B113" s="2"/>
      <c r="C113" s="3"/>
      <c r="D113" s="13"/>
      <c r="E113" s="40"/>
      <c r="F113" s="12"/>
      <c r="H113" s="12"/>
      <c r="J113" s="12"/>
      <c r="L113" s="12"/>
      <c r="N113" s="12"/>
      <c r="P113" s="12"/>
      <c r="R113" s="12"/>
      <c r="T113" s="12"/>
      <c r="V113" s="12"/>
      <c r="X113" s="12"/>
      <c r="Z113" s="12"/>
      <c r="AB113" s="12"/>
      <c r="AD113" s="12"/>
    </row>
    <row r="114" spans="1:30" s="1" customFormat="1" x14ac:dyDescent="0.25">
      <c r="A114" s="5"/>
      <c r="B114" s="2"/>
      <c r="C114" s="3"/>
      <c r="D114" s="13"/>
      <c r="E114" s="40"/>
      <c r="F114" s="12"/>
      <c r="H114" s="12"/>
      <c r="J114" s="12"/>
      <c r="L114" s="12"/>
      <c r="N114" s="12"/>
      <c r="P114" s="12"/>
      <c r="R114" s="12"/>
      <c r="T114" s="12"/>
      <c r="V114" s="12"/>
      <c r="X114" s="12"/>
      <c r="Z114" s="12"/>
      <c r="AB114" s="12"/>
      <c r="AD114" s="12"/>
    </row>
    <row r="115" spans="1:30" s="1" customFormat="1" x14ac:dyDescent="0.25">
      <c r="A115" s="5"/>
      <c r="B115" s="2"/>
      <c r="C115" s="3"/>
      <c r="D115" s="13"/>
      <c r="E115" s="40"/>
      <c r="F115" s="12"/>
      <c r="H115" s="12"/>
      <c r="J115" s="12"/>
      <c r="L115" s="12"/>
      <c r="N115" s="12"/>
      <c r="P115" s="12"/>
      <c r="R115" s="12"/>
      <c r="T115" s="12"/>
      <c r="V115" s="12"/>
      <c r="X115" s="12"/>
      <c r="Z115" s="12"/>
      <c r="AB115" s="12"/>
      <c r="AD115" s="12"/>
    </row>
    <row r="116" spans="1:30" s="1" customFormat="1" x14ac:dyDescent="0.25">
      <c r="A116" s="5"/>
      <c r="B116" s="2"/>
      <c r="C116" s="3"/>
      <c r="D116" s="13"/>
      <c r="E116" s="40"/>
      <c r="F116" s="12"/>
      <c r="H116" s="12"/>
      <c r="J116" s="12"/>
      <c r="L116" s="12"/>
      <c r="N116" s="12"/>
      <c r="P116" s="12"/>
      <c r="R116" s="12"/>
      <c r="T116" s="12"/>
      <c r="V116" s="12"/>
      <c r="X116" s="12"/>
      <c r="Z116" s="12"/>
      <c r="AB116" s="12"/>
      <c r="AD116" s="12"/>
    </row>
    <row r="117" spans="1:30" s="1" customFormat="1" x14ac:dyDescent="0.25">
      <c r="A117" s="5"/>
      <c r="B117" s="2"/>
      <c r="C117" s="3"/>
      <c r="D117" s="13"/>
      <c r="E117" s="40"/>
      <c r="F117" s="12"/>
      <c r="H117" s="12"/>
      <c r="J117" s="12"/>
      <c r="L117" s="12"/>
      <c r="N117" s="12"/>
      <c r="P117" s="12"/>
      <c r="R117" s="12"/>
      <c r="T117" s="12"/>
      <c r="V117" s="12"/>
      <c r="X117" s="12"/>
      <c r="Z117" s="12"/>
      <c r="AB117" s="12"/>
      <c r="AD117" s="12"/>
    </row>
    <row r="118" spans="1:30" s="1" customFormat="1" x14ac:dyDescent="0.25">
      <c r="A118" s="5"/>
      <c r="B118" s="2"/>
      <c r="C118" s="3"/>
      <c r="D118" s="13"/>
      <c r="E118" s="40"/>
      <c r="F118" s="12"/>
      <c r="H118" s="12"/>
      <c r="J118" s="12"/>
      <c r="L118" s="12"/>
      <c r="N118" s="12"/>
      <c r="P118" s="12"/>
      <c r="R118" s="12"/>
      <c r="T118" s="12"/>
      <c r="V118" s="12"/>
      <c r="X118" s="12"/>
      <c r="Z118" s="12"/>
      <c r="AB118" s="12"/>
      <c r="AD118" s="12"/>
    </row>
    <row r="119" spans="1:30" s="1" customFormat="1" x14ac:dyDescent="0.25">
      <c r="A119" s="5"/>
      <c r="B119" s="2"/>
      <c r="C119" s="3"/>
      <c r="D119" s="13"/>
      <c r="E119" s="40"/>
      <c r="F119" s="12"/>
      <c r="H119" s="12"/>
      <c r="J119" s="12"/>
      <c r="L119" s="12"/>
      <c r="N119" s="12"/>
      <c r="P119" s="12"/>
      <c r="R119" s="12"/>
      <c r="T119" s="12"/>
      <c r="V119" s="12"/>
      <c r="X119" s="12"/>
      <c r="Z119" s="12"/>
      <c r="AB119" s="12"/>
      <c r="AD119" s="12"/>
    </row>
    <row r="120" spans="1:30" s="1" customFormat="1" x14ac:dyDescent="0.25">
      <c r="A120" s="5"/>
      <c r="B120" s="2"/>
      <c r="C120" s="3"/>
      <c r="D120" s="13"/>
      <c r="E120" s="40"/>
      <c r="F120" s="12"/>
      <c r="H120" s="12"/>
      <c r="J120" s="12"/>
      <c r="L120" s="12"/>
      <c r="N120" s="12"/>
      <c r="P120" s="12"/>
      <c r="R120" s="12"/>
      <c r="T120" s="12"/>
      <c r="V120" s="12"/>
      <c r="X120" s="12"/>
      <c r="Z120" s="12"/>
      <c r="AB120" s="12"/>
      <c r="AD120" s="12"/>
    </row>
    <row r="121" spans="1:30" s="1" customFormat="1" x14ac:dyDescent="0.25">
      <c r="A121" s="5"/>
      <c r="B121" s="2"/>
      <c r="C121" s="3"/>
      <c r="D121" s="13"/>
      <c r="E121" s="40"/>
      <c r="F121" s="12"/>
      <c r="H121" s="12"/>
      <c r="J121" s="12"/>
      <c r="L121" s="12"/>
      <c r="N121" s="12"/>
      <c r="P121" s="12"/>
      <c r="R121" s="12"/>
      <c r="T121" s="12"/>
      <c r="V121" s="12"/>
      <c r="X121" s="12"/>
      <c r="Z121" s="12"/>
      <c r="AB121" s="12"/>
      <c r="AD121" s="12"/>
    </row>
    <row r="122" spans="1:30" s="1" customFormat="1" x14ac:dyDescent="0.25">
      <c r="A122" s="5"/>
      <c r="B122" s="2"/>
      <c r="C122" s="3"/>
      <c r="D122" s="13"/>
      <c r="E122" s="40"/>
      <c r="F122" s="12"/>
      <c r="H122" s="12"/>
      <c r="J122" s="12"/>
      <c r="L122" s="12"/>
      <c r="N122" s="12"/>
      <c r="P122" s="12"/>
      <c r="R122" s="12"/>
      <c r="T122" s="12"/>
      <c r="V122" s="12"/>
      <c r="X122" s="12"/>
      <c r="Z122" s="12"/>
      <c r="AB122" s="12"/>
      <c r="AD122" s="12"/>
    </row>
    <row r="123" spans="1:30" s="1" customFormat="1" x14ac:dyDescent="0.25">
      <c r="A123" s="5"/>
      <c r="B123" s="2"/>
      <c r="C123" s="3"/>
      <c r="D123" s="13"/>
      <c r="E123" s="40"/>
      <c r="F123" s="12"/>
      <c r="H123" s="12"/>
      <c r="J123" s="12"/>
      <c r="L123" s="12"/>
      <c r="N123" s="12"/>
      <c r="P123" s="12"/>
      <c r="R123" s="12"/>
      <c r="T123" s="12"/>
      <c r="V123" s="12"/>
      <c r="X123" s="12"/>
      <c r="Z123" s="12"/>
      <c r="AB123" s="12"/>
      <c r="AD123" s="12"/>
    </row>
    <row r="124" spans="1:30" s="1" customFormat="1" x14ac:dyDescent="0.25">
      <c r="A124" s="5"/>
      <c r="B124" s="2"/>
      <c r="C124" s="3"/>
      <c r="D124" s="13"/>
      <c r="E124" s="40"/>
      <c r="F124" s="12"/>
      <c r="H124" s="12"/>
      <c r="J124" s="12"/>
      <c r="L124" s="12"/>
      <c r="N124" s="12"/>
      <c r="P124" s="12"/>
      <c r="R124" s="12"/>
      <c r="T124" s="12"/>
      <c r="V124" s="12"/>
      <c r="X124" s="12"/>
      <c r="Z124" s="12"/>
      <c r="AB124" s="12"/>
      <c r="AD124" s="12"/>
    </row>
    <row r="125" spans="1:30" s="1" customFormat="1" x14ac:dyDescent="0.25">
      <c r="A125" s="5"/>
      <c r="B125" s="2"/>
      <c r="C125" s="3"/>
      <c r="D125" s="13"/>
      <c r="E125" s="40"/>
      <c r="F125" s="12"/>
      <c r="H125" s="12"/>
      <c r="J125" s="12"/>
      <c r="L125" s="12"/>
      <c r="N125" s="12"/>
      <c r="P125" s="12"/>
      <c r="R125" s="12"/>
      <c r="T125" s="12"/>
      <c r="V125" s="12"/>
      <c r="X125" s="12"/>
      <c r="Z125" s="12"/>
      <c r="AB125" s="12"/>
      <c r="AD125" s="12"/>
    </row>
    <row r="126" spans="1:30" s="1" customFormat="1" x14ac:dyDescent="0.25">
      <c r="A126" s="5"/>
      <c r="B126" s="2"/>
      <c r="C126" s="3"/>
      <c r="D126" s="13"/>
      <c r="E126" s="40"/>
      <c r="F126" s="12"/>
      <c r="H126" s="12"/>
      <c r="J126" s="12"/>
      <c r="L126" s="12"/>
      <c r="N126" s="12"/>
      <c r="P126" s="12"/>
      <c r="R126" s="12"/>
      <c r="T126" s="12"/>
      <c r="V126" s="12"/>
      <c r="X126" s="12"/>
      <c r="Z126" s="12"/>
      <c r="AB126" s="12"/>
      <c r="AD126" s="12"/>
    </row>
    <row r="127" spans="1:30" s="1" customFormat="1" x14ac:dyDescent="0.25">
      <c r="A127" s="5"/>
      <c r="B127" s="2"/>
      <c r="C127" s="3"/>
      <c r="D127" s="13"/>
      <c r="E127" s="40"/>
      <c r="F127" s="12"/>
      <c r="H127" s="12"/>
      <c r="J127" s="12"/>
      <c r="L127" s="12"/>
      <c r="N127" s="12"/>
      <c r="P127" s="12"/>
      <c r="R127" s="12"/>
      <c r="T127" s="12"/>
      <c r="V127" s="12"/>
      <c r="X127" s="12"/>
      <c r="Z127" s="12"/>
      <c r="AB127" s="12"/>
      <c r="AD127" s="12"/>
    </row>
    <row r="128" spans="1:30" s="1" customFormat="1" x14ac:dyDescent="0.25">
      <c r="A128" s="5"/>
      <c r="B128" s="2"/>
      <c r="C128" s="3"/>
      <c r="D128" s="13"/>
      <c r="E128" s="40"/>
      <c r="F128" s="12"/>
      <c r="H128" s="12"/>
      <c r="J128" s="12"/>
      <c r="L128" s="12"/>
      <c r="N128" s="12"/>
      <c r="P128" s="12"/>
      <c r="R128" s="12"/>
      <c r="T128" s="12"/>
      <c r="V128" s="12"/>
      <c r="X128" s="12"/>
      <c r="Z128" s="12"/>
      <c r="AB128" s="12"/>
      <c r="AD128" s="12"/>
    </row>
    <row r="129" spans="1:30" s="1" customFormat="1" x14ac:dyDescent="0.25">
      <c r="A129" s="5"/>
      <c r="B129" s="2"/>
      <c r="C129" s="3"/>
      <c r="D129" s="13"/>
      <c r="E129" s="40"/>
      <c r="F129" s="12"/>
      <c r="H129" s="12"/>
      <c r="J129" s="12"/>
      <c r="L129" s="12"/>
      <c r="N129" s="12"/>
      <c r="P129" s="12"/>
      <c r="R129" s="12"/>
      <c r="T129" s="12"/>
      <c r="V129" s="12"/>
      <c r="X129" s="12"/>
      <c r="Z129" s="12"/>
      <c r="AB129" s="12"/>
      <c r="AD129" s="12"/>
    </row>
    <row r="130" spans="1:30" s="1" customFormat="1" x14ac:dyDescent="0.25">
      <c r="A130" s="5"/>
      <c r="B130" s="2"/>
      <c r="C130" s="3"/>
      <c r="D130" s="13"/>
      <c r="E130" s="40"/>
      <c r="F130" s="12"/>
      <c r="H130" s="12"/>
      <c r="J130" s="12"/>
      <c r="L130" s="12"/>
      <c r="N130" s="12"/>
      <c r="P130" s="12"/>
      <c r="R130" s="12"/>
      <c r="T130" s="12"/>
      <c r="V130" s="12"/>
      <c r="X130" s="12"/>
      <c r="Z130" s="12"/>
      <c r="AB130" s="12"/>
      <c r="AD130" s="12"/>
    </row>
    <row r="131" spans="1:30" s="1" customFormat="1" x14ac:dyDescent="0.25">
      <c r="A131" s="5"/>
      <c r="B131" s="2"/>
      <c r="C131" s="3"/>
      <c r="D131" s="13"/>
      <c r="E131" s="40"/>
      <c r="F131" s="12"/>
      <c r="H131" s="12"/>
      <c r="J131" s="12"/>
      <c r="L131" s="12"/>
      <c r="N131" s="12"/>
      <c r="P131" s="12"/>
      <c r="R131" s="12"/>
      <c r="T131" s="12"/>
      <c r="V131" s="12"/>
      <c r="X131" s="12"/>
      <c r="Z131" s="12"/>
      <c r="AB131" s="12"/>
      <c r="AD131" s="12"/>
    </row>
    <row r="132" spans="1:30" s="1" customFormat="1" x14ac:dyDescent="0.25">
      <c r="A132" s="5"/>
      <c r="B132" s="2"/>
      <c r="C132" s="3"/>
      <c r="D132" s="13"/>
      <c r="E132" s="40"/>
      <c r="F132" s="12"/>
      <c r="H132" s="12"/>
      <c r="J132" s="12"/>
      <c r="L132" s="12"/>
      <c r="N132" s="12"/>
      <c r="P132" s="12"/>
      <c r="R132" s="12"/>
      <c r="T132" s="12"/>
      <c r="V132" s="12"/>
      <c r="X132" s="12"/>
      <c r="Z132" s="12"/>
      <c r="AB132" s="12"/>
      <c r="AD132" s="12"/>
    </row>
    <row r="133" spans="1:30" s="1" customFormat="1" x14ac:dyDescent="0.25">
      <c r="A133" s="5"/>
      <c r="B133" s="2"/>
      <c r="C133" s="3"/>
      <c r="D133" s="13"/>
      <c r="E133" s="40"/>
      <c r="F133" s="12"/>
      <c r="H133" s="12"/>
      <c r="J133" s="12"/>
      <c r="L133" s="12"/>
      <c r="N133" s="12"/>
      <c r="P133" s="12"/>
      <c r="R133" s="12"/>
      <c r="T133" s="12"/>
      <c r="V133" s="12"/>
      <c r="X133" s="12"/>
      <c r="Z133" s="12"/>
      <c r="AB133" s="12"/>
      <c r="AD133" s="12"/>
    </row>
    <row r="134" spans="1:30" s="1" customFormat="1" x14ac:dyDescent="0.25">
      <c r="A134" s="5"/>
      <c r="B134" s="2"/>
      <c r="C134" s="3"/>
      <c r="D134" s="13"/>
      <c r="E134" s="40"/>
      <c r="F134" s="12"/>
      <c r="H134" s="12"/>
      <c r="J134" s="12"/>
      <c r="L134" s="12"/>
      <c r="N134" s="12"/>
      <c r="P134" s="12"/>
      <c r="R134" s="12"/>
      <c r="T134" s="12"/>
      <c r="V134" s="12"/>
      <c r="X134" s="12"/>
      <c r="Z134" s="12"/>
      <c r="AB134" s="12"/>
      <c r="AD134" s="12"/>
    </row>
    <row r="135" spans="1:30" s="1" customFormat="1" x14ac:dyDescent="0.25">
      <c r="A135" s="5"/>
      <c r="B135" s="2"/>
      <c r="C135" s="3"/>
      <c r="D135" s="13"/>
      <c r="E135" s="40"/>
      <c r="F135" s="12"/>
      <c r="H135" s="12"/>
      <c r="J135" s="12"/>
      <c r="L135" s="12"/>
      <c r="N135" s="12"/>
      <c r="P135" s="12"/>
      <c r="R135" s="12"/>
      <c r="T135" s="12"/>
      <c r="V135" s="12"/>
      <c r="X135" s="12"/>
      <c r="Z135" s="12"/>
      <c r="AB135" s="12"/>
      <c r="AD135" s="12"/>
    </row>
    <row r="136" spans="1:30" s="1" customFormat="1" x14ac:dyDescent="0.25">
      <c r="A136" s="5"/>
      <c r="B136" s="2"/>
      <c r="C136" s="3"/>
      <c r="D136" s="13"/>
      <c r="E136" s="40"/>
      <c r="F136" s="12"/>
      <c r="H136" s="12"/>
      <c r="J136" s="12"/>
      <c r="L136" s="12"/>
      <c r="N136" s="12"/>
      <c r="P136" s="12"/>
      <c r="R136" s="12"/>
      <c r="T136" s="12"/>
      <c r="V136" s="12"/>
      <c r="X136" s="12"/>
      <c r="Z136" s="12"/>
      <c r="AB136" s="12"/>
      <c r="AD136" s="12"/>
    </row>
    <row r="137" spans="1:30" s="1" customFormat="1" x14ac:dyDescent="0.25">
      <c r="A137" s="5"/>
      <c r="B137" s="2"/>
      <c r="C137" s="3"/>
      <c r="D137" s="13"/>
      <c r="E137" s="40"/>
      <c r="F137" s="12"/>
      <c r="H137" s="12"/>
      <c r="J137" s="12"/>
      <c r="L137" s="12"/>
      <c r="N137" s="12"/>
      <c r="P137" s="12"/>
      <c r="R137" s="12"/>
      <c r="T137" s="12"/>
      <c r="V137" s="12"/>
      <c r="X137" s="12"/>
      <c r="Z137" s="12"/>
      <c r="AB137" s="12"/>
      <c r="AD137" s="12"/>
    </row>
    <row r="138" spans="1:30" s="1" customFormat="1" x14ac:dyDescent="0.25">
      <c r="A138" s="5"/>
      <c r="B138" s="2"/>
      <c r="C138" s="3"/>
      <c r="D138" s="13"/>
      <c r="E138" s="40"/>
      <c r="F138" s="12"/>
      <c r="H138" s="12"/>
      <c r="J138" s="12"/>
      <c r="L138" s="12"/>
      <c r="N138" s="12"/>
      <c r="P138" s="12"/>
      <c r="R138" s="12"/>
      <c r="T138" s="12"/>
      <c r="V138" s="12"/>
      <c r="X138" s="12"/>
      <c r="Z138" s="12"/>
      <c r="AB138" s="12"/>
      <c r="AD138" s="12"/>
    </row>
    <row r="139" spans="1:30" s="1" customFormat="1" x14ac:dyDescent="0.25">
      <c r="A139" s="5"/>
      <c r="B139" s="2"/>
      <c r="C139" s="3"/>
      <c r="D139" s="13"/>
      <c r="E139" s="40"/>
      <c r="F139" s="12"/>
      <c r="H139" s="12"/>
      <c r="J139" s="12"/>
      <c r="L139" s="12"/>
      <c r="N139" s="12"/>
      <c r="P139" s="12"/>
      <c r="R139" s="12"/>
      <c r="T139" s="12"/>
      <c r="V139" s="12"/>
      <c r="X139" s="12"/>
      <c r="Z139" s="12"/>
      <c r="AB139" s="12"/>
      <c r="AD139" s="12"/>
    </row>
    <row r="140" spans="1:30" s="1" customFormat="1" x14ac:dyDescent="0.25">
      <c r="A140" s="5"/>
      <c r="B140" s="2"/>
      <c r="C140" s="3"/>
      <c r="D140" s="13"/>
      <c r="E140" s="40"/>
      <c r="F140" s="12"/>
      <c r="H140" s="12"/>
      <c r="J140" s="12"/>
      <c r="L140" s="12"/>
      <c r="N140" s="12"/>
      <c r="P140" s="12"/>
      <c r="R140" s="12"/>
      <c r="T140" s="12"/>
      <c r="V140" s="12"/>
      <c r="X140" s="12"/>
      <c r="Z140" s="12"/>
      <c r="AB140" s="12"/>
      <c r="AD140" s="12"/>
    </row>
    <row r="141" spans="1:30" s="1" customFormat="1" x14ac:dyDescent="0.25">
      <c r="A141" s="5"/>
      <c r="B141" s="2"/>
      <c r="C141" s="3"/>
      <c r="D141" s="13"/>
      <c r="E141" s="40"/>
      <c r="F141" s="12"/>
      <c r="H141" s="12"/>
      <c r="J141" s="12"/>
      <c r="L141" s="12"/>
      <c r="N141" s="12"/>
      <c r="P141" s="12"/>
      <c r="R141" s="12"/>
      <c r="T141" s="12"/>
      <c r="V141" s="12"/>
      <c r="X141" s="12"/>
      <c r="Z141" s="12"/>
      <c r="AB141" s="12"/>
      <c r="AD141" s="12"/>
    </row>
    <row r="142" spans="1:30" s="1" customFormat="1" x14ac:dyDescent="0.25">
      <c r="A142" s="5"/>
      <c r="B142" s="2"/>
      <c r="C142" s="3"/>
      <c r="D142" s="13"/>
      <c r="E142" s="40"/>
      <c r="F142" s="12"/>
      <c r="H142" s="12"/>
      <c r="J142" s="12"/>
      <c r="L142" s="12"/>
      <c r="N142" s="12"/>
      <c r="P142" s="12"/>
      <c r="R142" s="12"/>
      <c r="T142" s="12"/>
      <c r="V142" s="12"/>
      <c r="X142" s="12"/>
      <c r="Z142" s="12"/>
      <c r="AB142" s="12"/>
      <c r="AD142" s="12"/>
    </row>
    <row r="143" spans="1:30" s="1" customFormat="1" x14ac:dyDescent="0.25">
      <c r="A143" s="5"/>
      <c r="B143" s="2"/>
      <c r="C143" s="3"/>
      <c r="D143" s="13"/>
      <c r="E143" s="40"/>
      <c r="F143" s="12"/>
      <c r="H143" s="12"/>
      <c r="J143" s="12"/>
      <c r="L143" s="12"/>
      <c r="N143" s="12"/>
      <c r="P143" s="12"/>
      <c r="R143" s="12"/>
      <c r="T143" s="12"/>
      <c r="V143" s="12"/>
      <c r="X143" s="12"/>
      <c r="Z143" s="12"/>
      <c r="AB143" s="12"/>
      <c r="AD143" s="12"/>
    </row>
    <row r="144" spans="1:30" s="1" customFormat="1" x14ac:dyDescent="0.25">
      <c r="A144" s="5"/>
      <c r="B144" s="2"/>
      <c r="C144" s="3"/>
      <c r="D144" s="13"/>
      <c r="E144" s="40"/>
      <c r="F144" s="12"/>
      <c r="H144" s="12"/>
      <c r="J144" s="12"/>
      <c r="L144" s="12"/>
      <c r="N144" s="12"/>
      <c r="P144" s="12"/>
      <c r="R144" s="12"/>
      <c r="T144" s="12"/>
      <c r="V144" s="12"/>
      <c r="X144" s="12"/>
      <c r="Z144" s="12"/>
      <c r="AB144" s="12"/>
      <c r="AD144" s="12"/>
    </row>
    <row r="145" spans="5:32" x14ac:dyDescent="0.25">
      <c r="E145" s="40"/>
      <c r="F145" s="12"/>
      <c r="G145" s="1"/>
      <c r="H145" s="12"/>
      <c r="I145" s="1"/>
      <c r="J145" s="12"/>
      <c r="K145" s="1"/>
      <c r="L145" s="12"/>
      <c r="M145" s="1"/>
      <c r="N145" s="12"/>
      <c r="O145" s="1"/>
      <c r="P145" s="12"/>
      <c r="Q145" s="1"/>
      <c r="R145" s="12"/>
      <c r="S145" s="1"/>
      <c r="T145" s="12"/>
      <c r="U145" s="1"/>
      <c r="V145" s="12"/>
      <c r="W145" s="1"/>
      <c r="X145" s="12"/>
      <c r="Y145" s="1"/>
      <c r="Z145" s="12"/>
      <c r="AA145" s="1"/>
      <c r="AB145" s="12"/>
      <c r="AC145" s="1"/>
      <c r="AD145" s="12"/>
      <c r="AE145" s="1"/>
      <c r="AF145" s="1"/>
    </row>
    <row r="146" spans="5:32" x14ac:dyDescent="0.25">
      <c r="E146" s="40"/>
      <c r="F146" s="12"/>
      <c r="G146" s="1"/>
      <c r="H146" s="12"/>
      <c r="I146" s="1"/>
      <c r="J146" s="12"/>
      <c r="K146" s="1"/>
      <c r="L146" s="12"/>
      <c r="M146" s="1"/>
      <c r="N146" s="12"/>
      <c r="O146" s="1"/>
      <c r="P146" s="12"/>
      <c r="Q146" s="1"/>
      <c r="R146" s="12"/>
      <c r="S146" s="1"/>
      <c r="T146" s="12"/>
      <c r="U146" s="1"/>
      <c r="V146" s="12"/>
      <c r="W146" s="1"/>
      <c r="X146" s="12"/>
      <c r="Y146" s="1"/>
      <c r="Z146" s="12"/>
      <c r="AA146" s="1"/>
      <c r="AB146" s="12"/>
      <c r="AC146" s="1"/>
      <c r="AD146" s="12"/>
      <c r="AE146" s="1"/>
      <c r="AF146" s="1"/>
    </row>
    <row r="147" spans="5:32" x14ac:dyDescent="0.25">
      <c r="E147" s="40"/>
      <c r="F147" s="12"/>
      <c r="G147" s="1"/>
      <c r="H147" s="12"/>
      <c r="I147" s="1"/>
      <c r="J147" s="12"/>
      <c r="K147" s="1"/>
      <c r="L147" s="12"/>
      <c r="M147" s="1"/>
      <c r="N147" s="12"/>
      <c r="O147" s="1"/>
      <c r="P147" s="12"/>
      <c r="Q147" s="1"/>
      <c r="R147" s="12"/>
      <c r="S147" s="1"/>
      <c r="T147" s="12"/>
      <c r="U147" s="1"/>
      <c r="V147" s="12"/>
      <c r="W147" s="1"/>
      <c r="X147" s="12"/>
      <c r="Y147" s="1"/>
      <c r="Z147" s="12"/>
      <c r="AA147" s="1"/>
      <c r="AB147" s="12"/>
      <c r="AC147" s="1"/>
      <c r="AD147" s="12"/>
      <c r="AE147" s="1"/>
      <c r="AF147" s="1"/>
    </row>
    <row r="148" spans="5:32" x14ac:dyDescent="0.25">
      <c r="E148" s="40"/>
      <c r="F148" s="12"/>
      <c r="G148" s="1"/>
      <c r="H148" s="12"/>
      <c r="I148" s="1"/>
      <c r="J148" s="12"/>
      <c r="K148" s="1"/>
      <c r="L148" s="12"/>
      <c r="M148" s="1"/>
      <c r="N148" s="12"/>
      <c r="O148" s="1"/>
      <c r="P148" s="12"/>
      <c r="Q148" s="1"/>
      <c r="R148" s="12"/>
      <c r="S148" s="1"/>
      <c r="T148" s="12"/>
      <c r="U148" s="1"/>
      <c r="V148" s="12"/>
      <c r="W148" s="1"/>
      <c r="X148" s="12"/>
      <c r="Y148" s="1"/>
      <c r="Z148" s="12"/>
      <c r="AA148" s="1"/>
      <c r="AB148" s="12"/>
      <c r="AC148" s="1"/>
      <c r="AD148" s="12"/>
      <c r="AE148" s="1"/>
      <c r="AF148" s="1"/>
    </row>
    <row r="149" spans="5:32" x14ac:dyDescent="0.25">
      <c r="E149" s="40"/>
      <c r="F149" s="12"/>
      <c r="G149" s="1"/>
      <c r="H149" s="12"/>
      <c r="I149" s="1"/>
      <c r="J149" s="12"/>
      <c r="K149" s="1"/>
      <c r="L149" s="12"/>
      <c r="M149" s="1"/>
      <c r="N149" s="12"/>
      <c r="O149" s="1"/>
      <c r="P149" s="12"/>
      <c r="Q149" s="1"/>
      <c r="R149" s="12"/>
      <c r="S149" s="1"/>
      <c r="T149" s="12"/>
      <c r="U149" s="1"/>
      <c r="V149" s="12"/>
      <c r="W149" s="1"/>
      <c r="X149" s="12"/>
      <c r="Y149" s="1"/>
      <c r="Z149" s="12"/>
      <c r="AA149" s="1"/>
      <c r="AB149" s="12"/>
      <c r="AC149" s="1"/>
      <c r="AD149" s="12"/>
      <c r="AE149" s="1"/>
      <c r="AF149" s="1"/>
    </row>
    <row r="150" spans="5:32" x14ac:dyDescent="0.25">
      <c r="E150" s="40"/>
      <c r="F150" s="12"/>
      <c r="G150" s="1"/>
      <c r="H150" s="12"/>
      <c r="I150" s="1"/>
      <c r="J150" s="12"/>
      <c r="K150" s="1"/>
      <c r="L150" s="12"/>
      <c r="M150" s="1"/>
      <c r="N150" s="12"/>
      <c r="O150" s="1"/>
      <c r="P150" s="12"/>
      <c r="Q150" s="1"/>
      <c r="R150" s="12"/>
      <c r="S150" s="1"/>
      <c r="T150" s="12"/>
      <c r="U150" s="1"/>
      <c r="V150" s="12"/>
      <c r="W150" s="1"/>
      <c r="X150" s="12"/>
      <c r="Y150" s="1"/>
      <c r="Z150" s="12"/>
      <c r="AA150" s="1"/>
      <c r="AB150" s="12"/>
      <c r="AC150" s="1"/>
      <c r="AD150" s="12"/>
      <c r="AE150" s="1"/>
      <c r="AF150" s="1"/>
    </row>
    <row r="151" spans="5:32" x14ac:dyDescent="0.25">
      <c r="E151" s="40"/>
      <c r="F151" s="12"/>
      <c r="G151" s="1"/>
      <c r="H151" s="12"/>
      <c r="I151" s="1"/>
      <c r="J151" s="12"/>
      <c r="K151" s="1"/>
      <c r="L151" s="12"/>
      <c r="M151" s="1"/>
      <c r="N151" s="12"/>
      <c r="O151" s="1"/>
      <c r="P151" s="12"/>
      <c r="Q151" s="1"/>
      <c r="R151" s="12"/>
      <c r="S151" s="1"/>
      <c r="T151" s="12"/>
      <c r="U151" s="1"/>
      <c r="V151" s="12"/>
      <c r="W151" s="1"/>
      <c r="X151" s="12"/>
      <c r="Y151" s="1"/>
      <c r="Z151" s="12"/>
      <c r="AA151" s="1"/>
      <c r="AB151" s="12"/>
      <c r="AC151" s="1"/>
      <c r="AD151" s="12"/>
      <c r="AE151" s="1"/>
      <c r="AF151" s="1"/>
    </row>
    <row r="152" spans="5:32" x14ac:dyDescent="0.25">
      <c r="E152" s="40"/>
      <c r="F152" s="12"/>
      <c r="G152" s="1"/>
      <c r="H152" s="12"/>
      <c r="I152" s="1"/>
      <c r="J152" s="12"/>
      <c r="K152" s="1"/>
      <c r="L152" s="12"/>
      <c r="M152" s="1"/>
      <c r="N152" s="12"/>
      <c r="O152" s="1"/>
      <c r="P152" s="12"/>
      <c r="Q152" s="1"/>
      <c r="R152" s="12"/>
      <c r="S152" s="1"/>
      <c r="T152" s="12"/>
      <c r="U152" s="1"/>
      <c r="V152" s="12"/>
      <c r="W152" s="1"/>
      <c r="X152" s="12"/>
      <c r="Y152" s="1"/>
      <c r="Z152" s="12"/>
      <c r="AA152" s="1"/>
      <c r="AB152" s="12"/>
      <c r="AC152" s="1"/>
      <c r="AD152" s="12"/>
      <c r="AE152" s="1"/>
      <c r="AF152" s="1"/>
    </row>
    <row r="153" spans="5:32" x14ac:dyDescent="0.25">
      <c r="E153" s="40"/>
      <c r="F153" s="12"/>
      <c r="G153" s="1"/>
      <c r="H153" s="12"/>
      <c r="I153" s="1"/>
      <c r="J153" s="12"/>
      <c r="K153" s="1"/>
      <c r="L153" s="12"/>
      <c r="M153" s="1"/>
      <c r="N153" s="12"/>
      <c r="O153" s="1"/>
      <c r="P153" s="12"/>
      <c r="Q153" s="1"/>
      <c r="R153" s="12"/>
      <c r="S153" s="1"/>
      <c r="T153" s="12"/>
      <c r="U153" s="1"/>
      <c r="V153" s="12"/>
      <c r="W153" s="1"/>
      <c r="X153" s="12"/>
      <c r="Y153" s="1"/>
      <c r="Z153" s="12"/>
      <c r="AA153" s="1"/>
      <c r="AB153" s="12"/>
      <c r="AC153" s="1"/>
      <c r="AD153" s="12"/>
      <c r="AE153" s="1"/>
      <c r="AF153" s="1"/>
    </row>
    <row r="154" spans="5:32" x14ac:dyDescent="0.25">
      <c r="E154" s="40"/>
      <c r="F154" s="12"/>
      <c r="G154" s="1"/>
      <c r="H154" s="12"/>
      <c r="I154" s="1"/>
      <c r="J154" s="12"/>
      <c r="K154" s="1"/>
      <c r="L154" s="12"/>
      <c r="M154" s="1"/>
      <c r="N154" s="12"/>
      <c r="O154" s="1"/>
      <c r="P154" s="12"/>
      <c r="Q154" s="1"/>
      <c r="R154" s="12"/>
      <c r="S154" s="1"/>
      <c r="T154" s="12"/>
      <c r="U154" s="1"/>
      <c r="V154" s="12"/>
      <c r="W154" s="1"/>
      <c r="X154" s="12"/>
      <c r="Y154" s="1"/>
      <c r="Z154" s="12"/>
      <c r="AA154" s="1"/>
      <c r="AB154" s="12"/>
      <c r="AC154" s="1"/>
      <c r="AD154" s="12"/>
      <c r="AE154" s="1"/>
      <c r="AF154" s="1"/>
    </row>
    <row r="155" spans="5:32" x14ac:dyDescent="0.25">
      <c r="E155" s="40"/>
      <c r="F155" s="12"/>
      <c r="G155" s="1"/>
      <c r="H155" s="12"/>
      <c r="I155" s="1"/>
      <c r="J155" s="12"/>
      <c r="K155" s="1"/>
      <c r="L155" s="12"/>
      <c r="M155" s="1"/>
      <c r="N155" s="12"/>
      <c r="O155" s="1"/>
      <c r="P155" s="12"/>
      <c r="Q155" s="1"/>
      <c r="R155" s="12"/>
      <c r="S155" s="1"/>
      <c r="T155" s="12"/>
      <c r="U155" s="1"/>
      <c r="V155" s="12"/>
      <c r="W155" s="1"/>
      <c r="X155" s="12"/>
      <c r="Y155" s="1"/>
      <c r="Z155" s="12"/>
      <c r="AA155" s="1"/>
      <c r="AB155" s="12"/>
      <c r="AC155" s="1"/>
      <c r="AD155" s="12"/>
      <c r="AE155" s="1"/>
      <c r="AF155" s="1"/>
    </row>
    <row r="156" spans="5:32" x14ac:dyDescent="0.25">
      <c r="E156" s="40"/>
      <c r="F156" s="12"/>
      <c r="G156" s="1"/>
      <c r="H156" s="12"/>
      <c r="I156" s="1"/>
      <c r="J156" s="12"/>
      <c r="K156" s="1"/>
      <c r="L156" s="12"/>
      <c r="M156" s="1"/>
      <c r="N156" s="12"/>
      <c r="O156" s="1"/>
      <c r="P156" s="12"/>
      <c r="Q156" s="1"/>
      <c r="R156" s="12"/>
      <c r="S156" s="1"/>
      <c r="T156" s="12"/>
      <c r="U156" s="1"/>
      <c r="V156" s="12"/>
      <c r="W156" s="1"/>
      <c r="X156" s="12"/>
      <c r="Y156" s="1"/>
      <c r="Z156" s="12"/>
      <c r="AA156" s="1"/>
      <c r="AB156" s="12"/>
      <c r="AC156" s="1"/>
      <c r="AD156" s="12"/>
      <c r="AE156" s="1"/>
      <c r="AF156" s="1"/>
    </row>
    <row r="157" spans="5:32" x14ac:dyDescent="0.25">
      <c r="E157" s="40"/>
      <c r="F157" s="12"/>
      <c r="G157" s="1"/>
      <c r="H157" s="12"/>
      <c r="I157" s="1"/>
      <c r="J157" s="12"/>
      <c r="K157" s="1"/>
      <c r="L157" s="12"/>
      <c r="M157" s="1"/>
      <c r="N157" s="12"/>
      <c r="O157" s="1"/>
      <c r="P157" s="12"/>
      <c r="Q157" s="1"/>
      <c r="R157" s="12"/>
      <c r="S157" s="1"/>
      <c r="T157" s="12"/>
      <c r="U157" s="1"/>
      <c r="V157" s="12"/>
      <c r="W157" s="1"/>
      <c r="X157" s="12"/>
      <c r="Y157" s="1"/>
      <c r="Z157" s="12"/>
      <c r="AA157" s="1"/>
      <c r="AB157" s="12"/>
      <c r="AC157" s="1"/>
      <c r="AD157" s="12"/>
      <c r="AE157" s="1"/>
      <c r="AF157" s="1"/>
    </row>
    <row r="158" spans="5:32" x14ac:dyDescent="0.25">
      <c r="E158" s="40"/>
      <c r="F158" s="12"/>
      <c r="G158" s="1"/>
      <c r="H158" s="12"/>
      <c r="I158" s="1"/>
      <c r="J158" s="12"/>
      <c r="K158" s="1"/>
      <c r="L158" s="12"/>
      <c r="M158" s="1"/>
      <c r="N158" s="12"/>
      <c r="O158" s="1"/>
      <c r="P158" s="12"/>
      <c r="Q158" s="1"/>
      <c r="R158" s="12"/>
      <c r="S158" s="1"/>
      <c r="T158" s="12"/>
      <c r="U158" s="1"/>
      <c r="V158" s="12"/>
      <c r="W158" s="1"/>
      <c r="X158" s="12"/>
      <c r="Y158" s="1"/>
      <c r="Z158" s="12"/>
      <c r="AA158" s="1"/>
      <c r="AB158" s="12"/>
      <c r="AC158" s="1"/>
      <c r="AD158" s="12"/>
      <c r="AE158" s="1"/>
      <c r="AF158" s="1"/>
    </row>
    <row r="159" spans="5:32" x14ac:dyDescent="0.25">
      <c r="E159" s="40"/>
      <c r="F159" s="12"/>
      <c r="G159" s="1"/>
      <c r="H159" s="12"/>
      <c r="I159" s="1"/>
      <c r="J159" s="12"/>
      <c r="K159" s="1"/>
      <c r="L159" s="12"/>
      <c r="M159" s="1"/>
      <c r="N159" s="12"/>
      <c r="O159" s="1"/>
      <c r="P159" s="12"/>
      <c r="Q159" s="1"/>
      <c r="R159" s="12"/>
      <c r="S159" s="1"/>
      <c r="T159" s="12"/>
      <c r="U159" s="1"/>
      <c r="V159" s="12"/>
      <c r="W159" s="1"/>
      <c r="X159" s="12"/>
      <c r="Y159" s="1"/>
      <c r="Z159" s="12"/>
      <c r="AA159" s="1"/>
      <c r="AB159" s="12"/>
      <c r="AC159" s="1"/>
      <c r="AD159" s="12"/>
      <c r="AE159" s="1"/>
      <c r="AF159" s="1"/>
    </row>
  </sheetData>
  <mergeCells count="105">
    <mergeCell ref="A32:A34"/>
    <mergeCell ref="A35:A37"/>
    <mergeCell ref="A38:A40"/>
    <mergeCell ref="A41:A43"/>
    <mergeCell ref="A44:A46"/>
    <mergeCell ref="A47:A49"/>
    <mergeCell ref="A50:A52"/>
    <mergeCell ref="A68:A70"/>
    <mergeCell ref="A53:A55"/>
    <mergeCell ref="A56:A58"/>
    <mergeCell ref="A59:A61"/>
    <mergeCell ref="A62:A64"/>
    <mergeCell ref="A65:A67"/>
    <mergeCell ref="A5:A7"/>
    <mergeCell ref="A11:A13"/>
    <mergeCell ref="A14:A16"/>
    <mergeCell ref="A17:A19"/>
    <mergeCell ref="A20:A22"/>
    <mergeCell ref="A8:A10"/>
    <mergeCell ref="A23:A25"/>
    <mergeCell ref="A26:A28"/>
    <mergeCell ref="A29:A31"/>
    <mergeCell ref="AD3:AE3"/>
    <mergeCell ref="X2:AE2"/>
    <mergeCell ref="R3:S3"/>
    <mergeCell ref="T3:U3"/>
    <mergeCell ref="V3:W3"/>
    <mergeCell ref="N3:O3"/>
    <mergeCell ref="B3:B4"/>
    <mergeCell ref="C3:C4"/>
    <mergeCell ref="C35:C37"/>
    <mergeCell ref="C17:C19"/>
    <mergeCell ref="B20:B22"/>
    <mergeCell ref="C20:C22"/>
    <mergeCell ref="B23:B25"/>
    <mergeCell ref="C23:C25"/>
    <mergeCell ref="B68:B70"/>
    <mergeCell ref="C65:C67"/>
    <mergeCell ref="C62:C64"/>
    <mergeCell ref="C59:C61"/>
    <mergeCell ref="B38:B40"/>
    <mergeCell ref="B44:B46"/>
    <mergeCell ref="B53:B55"/>
    <mergeCell ref="B50:B52"/>
    <mergeCell ref="B47:B49"/>
    <mergeCell ref="B56:B58"/>
    <mergeCell ref="C41:C43"/>
    <mergeCell ref="C44:C46"/>
    <mergeCell ref="B59:B61"/>
    <mergeCell ref="B62:B64"/>
    <mergeCell ref="B65:B67"/>
    <mergeCell ref="C56:C58"/>
    <mergeCell ref="C68:C70"/>
    <mergeCell ref="C50:C52"/>
    <mergeCell ref="C53:C55"/>
    <mergeCell ref="C47:C49"/>
    <mergeCell ref="C38:C40"/>
    <mergeCell ref="F3:G3"/>
    <mergeCell ref="H3:I3"/>
    <mergeCell ref="J3:K3"/>
    <mergeCell ref="L3:M3"/>
    <mergeCell ref="X3:Y3"/>
    <mergeCell ref="Z3:AA3"/>
    <mergeCell ref="AB3:AC3"/>
    <mergeCell ref="B41:B43"/>
    <mergeCell ref="B5:B7"/>
    <mergeCell ref="C5:C7"/>
    <mergeCell ref="B8:B10"/>
    <mergeCell ref="C8:C10"/>
    <mergeCell ref="B11:B13"/>
    <mergeCell ref="B17:B19"/>
    <mergeCell ref="C11:C13"/>
    <mergeCell ref="B14:B16"/>
    <mergeCell ref="C14:C16"/>
    <mergeCell ref="B32:B34"/>
    <mergeCell ref="C32:C34"/>
    <mergeCell ref="B35:B37"/>
    <mergeCell ref="B29:B31"/>
    <mergeCell ref="C29:C31"/>
    <mergeCell ref="B26:B28"/>
    <mergeCell ref="C26:C28"/>
    <mergeCell ref="X72:Y72"/>
    <mergeCell ref="Z72:AA72"/>
    <mergeCell ref="AB72:AC72"/>
    <mergeCell ref="AD72:AE72"/>
    <mergeCell ref="C72:C76"/>
    <mergeCell ref="B1:C2"/>
    <mergeCell ref="V75:W75"/>
    <mergeCell ref="D72:E72"/>
    <mergeCell ref="F72:G72"/>
    <mergeCell ref="H72:I72"/>
    <mergeCell ref="J72:K72"/>
    <mergeCell ref="L72:M72"/>
    <mergeCell ref="N72:O72"/>
    <mergeCell ref="P72:Q72"/>
    <mergeCell ref="R72:S72"/>
    <mergeCell ref="T72:U72"/>
    <mergeCell ref="V72:W72"/>
    <mergeCell ref="P1:W1"/>
    <mergeCell ref="P2:W2"/>
    <mergeCell ref="X1:AE1"/>
    <mergeCell ref="D2:O2"/>
    <mergeCell ref="D1:O1"/>
    <mergeCell ref="D3:E3"/>
    <mergeCell ref="P3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7F46-25C2-45BB-8498-A3FBAAE22E08}">
  <dimension ref="B2:I23"/>
  <sheetViews>
    <sheetView workbookViewId="0">
      <selection activeCell="G27" sqref="G27"/>
    </sheetView>
  </sheetViews>
  <sheetFormatPr baseColWidth="10" defaultColWidth="11.42578125" defaultRowHeight="15" x14ac:dyDescent="0.25"/>
  <cols>
    <col min="1" max="1" width="3.85546875" customWidth="1"/>
    <col min="2" max="2" width="11.42578125" style="17" bestFit="1" customWidth="1"/>
    <col min="3" max="3" width="21.7109375" customWidth="1"/>
    <col min="4" max="4" width="16.85546875" bestFit="1" customWidth="1"/>
    <col min="5" max="5" width="5.140625" customWidth="1"/>
    <col min="6" max="6" width="10" customWidth="1"/>
    <col min="8" max="8" width="16.7109375" customWidth="1"/>
  </cols>
  <sheetData>
    <row r="2" spans="2:9" x14ac:dyDescent="0.25">
      <c r="B2" s="211" t="s">
        <v>83</v>
      </c>
      <c r="C2" s="23" t="s">
        <v>84</v>
      </c>
      <c r="D2" s="18"/>
      <c r="F2" s="211" t="s">
        <v>85</v>
      </c>
      <c r="G2" s="24" t="s">
        <v>86</v>
      </c>
      <c r="H2" s="18"/>
    </row>
    <row r="3" spans="2:9" x14ac:dyDescent="0.25">
      <c r="B3" s="212"/>
      <c r="C3" t="s">
        <v>87</v>
      </c>
      <c r="D3" s="19">
        <v>1160000</v>
      </c>
      <c r="F3" s="212"/>
      <c r="G3" s="25" t="s">
        <v>88</v>
      </c>
      <c r="H3" s="19">
        <v>1000000</v>
      </c>
    </row>
    <row r="4" spans="2:9" x14ac:dyDescent="0.25">
      <c r="B4" s="212"/>
      <c r="C4" t="s">
        <v>89</v>
      </c>
      <c r="D4" s="20">
        <v>204579000</v>
      </c>
      <c r="F4" s="212"/>
      <c r="G4" s="25" t="s">
        <v>89</v>
      </c>
      <c r="H4" s="20">
        <v>178327876</v>
      </c>
      <c r="I4">
        <v>133</v>
      </c>
    </row>
    <row r="5" spans="2:9" x14ac:dyDescent="0.25">
      <c r="B5" s="213"/>
      <c r="C5" s="21"/>
      <c r="D5" s="22">
        <f>D4/D3</f>
        <v>176.36120689655172</v>
      </c>
      <c r="F5" s="214"/>
      <c r="G5" s="32"/>
      <c r="H5" s="33">
        <f>H4/H3</f>
        <v>178.327876</v>
      </c>
      <c r="I5" s="34"/>
    </row>
    <row r="6" spans="2:9" x14ac:dyDescent="0.25">
      <c r="F6" s="212" t="s">
        <v>85</v>
      </c>
      <c r="G6" s="35" t="s">
        <v>90</v>
      </c>
      <c r="H6" s="36"/>
    </row>
    <row r="7" spans="2:9" x14ac:dyDescent="0.25">
      <c r="F7" s="212"/>
      <c r="G7" s="25" t="s">
        <v>88</v>
      </c>
      <c r="H7" s="19">
        <v>1160000</v>
      </c>
    </row>
    <row r="8" spans="2:9" x14ac:dyDescent="0.25">
      <c r="F8" s="212"/>
      <c r="G8" s="25" t="s">
        <v>89</v>
      </c>
      <c r="H8" s="20">
        <v>187244270</v>
      </c>
      <c r="I8">
        <v>27</v>
      </c>
    </row>
    <row r="9" spans="2:9" x14ac:dyDescent="0.25">
      <c r="B9" s="217" t="s">
        <v>91</v>
      </c>
      <c r="C9" s="23" t="s">
        <v>92</v>
      </c>
      <c r="D9" s="18"/>
      <c r="F9" s="214"/>
      <c r="G9" s="32"/>
      <c r="H9" s="33">
        <f>H8/H7</f>
        <v>161.41747413793104</v>
      </c>
      <c r="I9" s="34"/>
    </row>
    <row r="10" spans="2:9" x14ac:dyDescent="0.25">
      <c r="B10" s="218"/>
      <c r="C10" t="s">
        <v>93</v>
      </c>
      <c r="D10" s="19">
        <v>1000000</v>
      </c>
      <c r="F10" s="215" t="s">
        <v>94</v>
      </c>
      <c r="G10" s="35" t="s">
        <v>95</v>
      </c>
      <c r="H10" s="36"/>
    </row>
    <row r="11" spans="2:9" x14ac:dyDescent="0.25">
      <c r="B11" s="218"/>
      <c r="C11" t="s">
        <v>89</v>
      </c>
      <c r="D11" s="20">
        <v>183908424.97999999</v>
      </c>
      <c r="F11" s="215"/>
      <c r="G11" s="25" t="s">
        <v>88</v>
      </c>
      <c r="H11" s="19">
        <v>644530</v>
      </c>
    </row>
    <row r="12" spans="2:9" x14ac:dyDescent="0.25">
      <c r="B12" s="219"/>
      <c r="C12" s="21"/>
      <c r="D12" s="22">
        <f>D11/D10</f>
        <v>183.90842497999998</v>
      </c>
      <c r="F12" s="215"/>
      <c r="G12" s="25" t="s">
        <v>89</v>
      </c>
      <c r="H12" s="20">
        <v>285088611</v>
      </c>
      <c r="I12">
        <v>74</v>
      </c>
    </row>
    <row r="13" spans="2:9" x14ac:dyDescent="0.25">
      <c r="F13" s="216"/>
      <c r="G13" s="32"/>
      <c r="H13" s="33">
        <f>H12/H11</f>
        <v>442.32015732394149</v>
      </c>
      <c r="I13" s="34"/>
    </row>
    <row r="14" spans="2:9" x14ac:dyDescent="0.25">
      <c r="F14" s="215" t="s">
        <v>94</v>
      </c>
      <c r="G14" s="35" t="s">
        <v>90</v>
      </c>
      <c r="H14" s="36"/>
    </row>
    <row r="15" spans="2:9" x14ac:dyDescent="0.25">
      <c r="F15" s="215"/>
      <c r="G15" s="25" t="s">
        <v>88</v>
      </c>
      <c r="H15" s="19">
        <v>1160000</v>
      </c>
    </row>
    <row r="16" spans="2:9" x14ac:dyDescent="0.25">
      <c r="F16" s="215"/>
      <c r="G16" s="25" t="s">
        <v>89</v>
      </c>
      <c r="H16" s="20">
        <v>743011958</v>
      </c>
      <c r="I16">
        <v>193</v>
      </c>
    </row>
    <row r="17" spans="2:9" x14ac:dyDescent="0.25">
      <c r="F17" s="216"/>
      <c r="G17" s="32"/>
      <c r="H17" s="33">
        <f>H16/H15</f>
        <v>640.52755000000002</v>
      </c>
      <c r="I17" s="34"/>
    </row>
    <row r="20" spans="2:9" x14ac:dyDescent="0.25">
      <c r="B20" s="208" t="s">
        <v>96</v>
      </c>
      <c r="C20" s="23"/>
      <c r="D20" s="18"/>
    </row>
    <row r="21" spans="2:9" x14ac:dyDescent="0.25">
      <c r="B21" s="209"/>
      <c r="C21" t="s">
        <v>97</v>
      </c>
      <c r="D21" s="19">
        <v>1300000</v>
      </c>
    </row>
    <row r="22" spans="2:9" x14ac:dyDescent="0.25">
      <c r="B22" s="209"/>
      <c r="C22" t="s">
        <v>89</v>
      </c>
      <c r="D22" s="20">
        <v>156883200</v>
      </c>
    </row>
    <row r="23" spans="2:9" x14ac:dyDescent="0.25">
      <c r="B23" s="210"/>
      <c r="C23" s="21"/>
      <c r="D23" s="22">
        <f>D22/D21</f>
        <v>120.67938461538462</v>
      </c>
      <c r="F23" t="s">
        <v>50</v>
      </c>
    </row>
  </sheetData>
  <mergeCells count="7">
    <mergeCell ref="B20:B23"/>
    <mergeCell ref="B2:B5"/>
    <mergeCell ref="F2:F5"/>
    <mergeCell ref="F6:F9"/>
    <mergeCell ref="F10:F13"/>
    <mergeCell ref="F14:F17"/>
    <mergeCell ref="B9:B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Oferentes REQ. 2</vt:lpstr>
      <vt:lpstr>Datos SMLV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Marin O.</dc:creator>
  <cp:keywords/>
  <dc:description/>
  <cp:lastModifiedBy>Luz Eneida Pulgarin Carmona</cp:lastModifiedBy>
  <cp:revision/>
  <dcterms:created xsi:type="dcterms:W3CDTF">2026-03-09T20:06:57Z</dcterms:created>
  <dcterms:modified xsi:type="dcterms:W3CDTF">2026-03-12T23:48:04Z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2026-03-09T21:48:20Z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c14dbd3b-59ba-4fba-8858-19b7df36d592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