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audincia\"/>
    </mc:Choice>
  </mc:AlternateContent>
  <xr:revisionPtr revIDLastSave="0" documentId="8_{1E6EE0C3-6740-4D3F-BA68-53FF3EA5C1A8}" xr6:coauthVersionLast="47" xr6:coauthVersionMax="47" xr10:uidLastSave="{00000000-0000-0000-0000-000000000000}"/>
  <bookViews>
    <workbookView xWindow="-108" yWindow="-108" windowWidth="23256" windowHeight="12456" tabRatio="482" xr2:uid="{00000000-000D-0000-FFFF-FFFF00000000}"/>
  </bookViews>
  <sheets>
    <sheet name="Resumen" sheetId="1" r:id="rId1"/>
    <sheet name="Formulario" sheetId="2" r:id="rId2"/>
    <sheet name="Informe" sheetId="3" r:id="rId3"/>
    <sheet name="Control" sheetId="4" r:id="rId4"/>
    <sheet name="Evaluación" sheetId="5" r:id="rId5"/>
  </sheets>
  <definedNames>
    <definedName name="_xlnm._FilterDatabase" localSheetId="0" hidden="1">Resumen!$A$1:$J$35</definedName>
    <definedName name="_Key1">#REF!</definedName>
    <definedName name="_Sort">#REF!</definedName>
    <definedName name="_xlnm.Print_Area" localSheetId="4">Evaluación!$A$1:$P$51</definedName>
    <definedName name="CONCRET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61" i="4"/>
  <c r="C62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ET63" i="3"/>
  <c r="EP63" i="3"/>
  <c r="EL63" i="3"/>
  <c r="EH63" i="3"/>
  <c r="ED63" i="3"/>
  <c r="DZ63" i="3"/>
  <c r="DV63" i="3"/>
  <c r="DR63" i="3"/>
  <c r="DN63" i="3"/>
  <c r="DJ63" i="3"/>
  <c r="DF63" i="3"/>
  <c r="DB63" i="3"/>
  <c r="CX63" i="3"/>
  <c r="CT63" i="3"/>
  <c r="CP63" i="3"/>
  <c r="CL63" i="3"/>
  <c r="CH63" i="3"/>
  <c r="CD63" i="3"/>
  <c r="BZ63" i="3"/>
  <c r="BV63" i="3"/>
  <c r="BR63" i="3"/>
  <c r="BN63" i="3"/>
  <c r="BJ63" i="3"/>
  <c r="BF63" i="3"/>
  <c r="BB63" i="3"/>
  <c r="AX63" i="3"/>
  <c r="AT63" i="3"/>
  <c r="AP63" i="3"/>
  <c r="AL63" i="3"/>
  <c r="AH63" i="3"/>
  <c r="AD63" i="3"/>
  <c r="Z63" i="3"/>
  <c r="V63" i="3"/>
  <c r="R63" i="3"/>
  <c r="N63" i="3"/>
  <c r="J63" i="3"/>
  <c r="F63" i="3"/>
  <c r="ET62" i="3"/>
  <c r="EP62" i="3"/>
  <c r="EL62" i="3"/>
  <c r="EH62" i="3"/>
  <c r="ED62" i="3"/>
  <c r="DZ62" i="3"/>
  <c r="DV62" i="3"/>
  <c r="DR62" i="3"/>
  <c r="DN62" i="3"/>
  <c r="DJ62" i="3"/>
  <c r="DF62" i="3"/>
  <c r="DB62" i="3"/>
  <c r="CX62" i="3"/>
  <c r="CT62" i="3"/>
  <c r="CP62" i="3"/>
  <c r="CL62" i="3"/>
  <c r="CH62" i="3"/>
  <c r="CD62" i="3"/>
  <c r="BZ62" i="3"/>
  <c r="BV62" i="3"/>
  <c r="BR62" i="3"/>
  <c r="BN62" i="3"/>
  <c r="BJ62" i="3"/>
  <c r="BF62" i="3"/>
  <c r="BB62" i="3"/>
  <c r="AX62" i="3"/>
  <c r="AT62" i="3"/>
  <c r="AP62" i="3"/>
  <c r="AL62" i="3"/>
  <c r="AH62" i="3"/>
  <c r="AD62" i="3"/>
  <c r="Z62" i="3"/>
  <c r="V62" i="3"/>
  <c r="R62" i="3"/>
  <c r="N62" i="3"/>
  <c r="J62" i="3"/>
  <c r="F62" i="3"/>
  <c r="ET61" i="3"/>
  <c r="EP61" i="3"/>
  <c r="EL61" i="3"/>
  <c r="EH61" i="3"/>
  <c r="ED61" i="3"/>
  <c r="DZ61" i="3"/>
  <c r="DV61" i="3"/>
  <c r="DR61" i="3"/>
  <c r="DN61" i="3"/>
  <c r="DJ61" i="3"/>
  <c r="DF61" i="3"/>
  <c r="DB61" i="3"/>
  <c r="CX61" i="3"/>
  <c r="CT61" i="3"/>
  <c r="CP61" i="3"/>
  <c r="CL61" i="3"/>
  <c r="CH61" i="3"/>
  <c r="CD61" i="3"/>
  <c r="BZ61" i="3"/>
  <c r="BV61" i="3"/>
  <c r="BR61" i="3"/>
  <c r="BN61" i="3"/>
  <c r="BJ61" i="3"/>
  <c r="BF61" i="3"/>
  <c r="BB61" i="3"/>
  <c r="AX61" i="3"/>
  <c r="AT61" i="3"/>
  <c r="AP61" i="3"/>
  <c r="AL61" i="3"/>
  <c r="AH61" i="3"/>
  <c r="AD61" i="3"/>
  <c r="Z61" i="3"/>
  <c r="V61" i="3"/>
  <c r="R61" i="3"/>
  <c r="N61" i="3"/>
  <c r="J61" i="3"/>
  <c r="F61" i="3"/>
  <c r="ET60" i="3"/>
  <c r="EP60" i="3"/>
  <c r="EL60" i="3"/>
  <c r="EH60" i="3"/>
  <c r="ED60" i="3"/>
  <c r="DZ60" i="3"/>
  <c r="DV60" i="3"/>
  <c r="DR60" i="3"/>
  <c r="DN60" i="3"/>
  <c r="DJ60" i="3"/>
  <c r="DF60" i="3"/>
  <c r="DB60" i="3"/>
  <c r="CX60" i="3"/>
  <c r="CT60" i="3"/>
  <c r="CP60" i="3"/>
  <c r="CL60" i="3"/>
  <c r="CH60" i="3"/>
  <c r="CD60" i="3"/>
  <c r="BZ60" i="3"/>
  <c r="BV60" i="3"/>
  <c r="BR60" i="3"/>
  <c r="BN60" i="3"/>
  <c r="BJ60" i="3"/>
  <c r="BF60" i="3"/>
  <c r="BB60" i="3"/>
  <c r="AX60" i="3"/>
  <c r="AT60" i="3"/>
  <c r="AP60" i="3"/>
  <c r="AL60" i="3"/>
  <c r="AH60" i="3"/>
  <c r="AD60" i="3"/>
  <c r="Z60" i="3"/>
  <c r="V60" i="3"/>
  <c r="R60" i="3"/>
  <c r="N60" i="3"/>
  <c r="J60" i="3"/>
  <c r="F60" i="3"/>
  <c r="ET59" i="3"/>
  <c r="EP59" i="3"/>
  <c r="EL59" i="3"/>
  <c r="EH59" i="3"/>
  <c r="ED59" i="3"/>
  <c r="DZ59" i="3"/>
  <c r="DV59" i="3"/>
  <c r="DR59" i="3"/>
  <c r="DN59" i="3"/>
  <c r="DJ59" i="3"/>
  <c r="DF59" i="3"/>
  <c r="DB59" i="3"/>
  <c r="CX59" i="3"/>
  <c r="CT59" i="3"/>
  <c r="CP59" i="3"/>
  <c r="CL59" i="3"/>
  <c r="CH59" i="3"/>
  <c r="CD59" i="3"/>
  <c r="BZ59" i="3"/>
  <c r="BV59" i="3"/>
  <c r="BR59" i="3"/>
  <c r="BN59" i="3"/>
  <c r="BJ59" i="3"/>
  <c r="BF59" i="3"/>
  <c r="BB59" i="3"/>
  <c r="AX59" i="3"/>
  <c r="AT59" i="3"/>
  <c r="AP59" i="3"/>
  <c r="AL59" i="3"/>
  <c r="AH59" i="3"/>
  <c r="AD59" i="3"/>
  <c r="Z59" i="3"/>
  <c r="V59" i="3"/>
  <c r="R59" i="3"/>
  <c r="N59" i="3"/>
  <c r="J59" i="3"/>
  <c r="F59" i="3"/>
  <c r="ET58" i="3"/>
  <c r="EP58" i="3"/>
  <c r="EL58" i="3"/>
  <c r="EH58" i="3"/>
  <c r="ED58" i="3"/>
  <c r="DZ58" i="3"/>
  <c r="DV58" i="3"/>
  <c r="DR58" i="3"/>
  <c r="DN58" i="3"/>
  <c r="DJ58" i="3"/>
  <c r="DF58" i="3"/>
  <c r="DB58" i="3"/>
  <c r="CX58" i="3"/>
  <c r="CT58" i="3"/>
  <c r="CP58" i="3"/>
  <c r="CL58" i="3"/>
  <c r="CH58" i="3"/>
  <c r="CD58" i="3"/>
  <c r="BZ58" i="3"/>
  <c r="BV58" i="3"/>
  <c r="BR58" i="3"/>
  <c r="BN58" i="3"/>
  <c r="BJ58" i="3"/>
  <c r="BF58" i="3"/>
  <c r="BB58" i="3"/>
  <c r="AX58" i="3"/>
  <c r="AT58" i="3"/>
  <c r="AP58" i="3"/>
  <c r="AL58" i="3"/>
  <c r="AH58" i="3"/>
  <c r="AD58" i="3"/>
  <c r="Z58" i="3"/>
  <c r="V58" i="3"/>
  <c r="R58" i="3"/>
  <c r="N58" i="3"/>
  <c r="J58" i="3"/>
  <c r="F58" i="3"/>
  <c r="ET57" i="3"/>
  <c r="EP57" i="3"/>
  <c r="EL57" i="3"/>
  <c r="EH57" i="3"/>
  <c r="ED57" i="3"/>
  <c r="DZ57" i="3"/>
  <c r="DV57" i="3"/>
  <c r="DR57" i="3"/>
  <c r="DN57" i="3"/>
  <c r="DJ57" i="3"/>
  <c r="DF57" i="3"/>
  <c r="DB57" i="3"/>
  <c r="CX57" i="3"/>
  <c r="CT57" i="3"/>
  <c r="CP57" i="3"/>
  <c r="CL57" i="3"/>
  <c r="CH57" i="3"/>
  <c r="CD57" i="3"/>
  <c r="BZ57" i="3"/>
  <c r="BV57" i="3"/>
  <c r="BR57" i="3"/>
  <c r="BN57" i="3"/>
  <c r="BJ57" i="3"/>
  <c r="BF57" i="3"/>
  <c r="BB57" i="3"/>
  <c r="AX57" i="3"/>
  <c r="AT57" i="3"/>
  <c r="AP57" i="3"/>
  <c r="AL57" i="3"/>
  <c r="AH57" i="3"/>
  <c r="AD57" i="3"/>
  <c r="Z57" i="3"/>
  <c r="V57" i="3"/>
  <c r="R57" i="3"/>
  <c r="N57" i="3"/>
  <c r="J57" i="3"/>
  <c r="F57" i="3"/>
  <c r="ET56" i="3"/>
  <c r="EP56" i="3"/>
  <c r="EL56" i="3"/>
  <c r="EH56" i="3"/>
  <c r="ED56" i="3"/>
  <c r="DZ56" i="3"/>
  <c r="DV56" i="3"/>
  <c r="DR56" i="3"/>
  <c r="DN56" i="3"/>
  <c r="DJ56" i="3"/>
  <c r="DF56" i="3"/>
  <c r="DB56" i="3"/>
  <c r="CX56" i="3"/>
  <c r="CT56" i="3"/>
  <c r="CP56" i="3"/>
  <c r="CL56" i="3"/>
  <c r="CH56" i="3"/>
  <c r="CD56" i="3"/>
  <c r="BZ56" i="3"/>
  <c r="BV56" i="3"/>
  <c r="BR56" i="3"/>
  <c r="BN56" i="3"/>
  <c r="BJ56" i="3"/>
  <c r="BF56" i="3"/>
  <c r="BB56" i="3"/>
  <c r="AX56" i="3"/>
  <c r="AT56" i="3"/>
  <c r="AP56" i="3"/>
  <c r="AL56" i="3"/>
  <c r="AH56" i="3"/>
  <c r="AD56" i="3"/>
  <c r="Z56" i="3"/>
  <c r="V56" i="3"/>
  <c r="R56" i="3"/>
  <c r="N56" i="3"/>
  <c r="J56" i="3"/>
  <c r="F56" i="3"/>
  <c r="ET55" i="3"/>
  <c r="EP55" i="3"/>
  <c r="EL55" i="3"/>
  <c r="EH55" i="3"/>
  <c r="ED55" i="3"/>
  <c r="DZ55" i="3"/>
  <c r="DV55" i="3"/>
  <c r="DR55" i="3"/>
  <c r="DN55" i="3"/>
  <c r="DJ55" i="3"/>
  <c r="DF55" i="3"/>
  <c r="DB55" i="3"/>
  <c r="CX55" i="3"/>
  <c r="CT55" i="3"/>
  <c r="CP55" i="3"/>
  <c r="CL55" i="3"/>
  <c r="CH55" i="3"/>
  <c r="CD55" i="3"/>
  <c r="BZ55" i="3"/>
  <c r="BV55" i="3"/>
  <c r="BR55" i="3"/>
  <c r="BN55" i="3"/>
  <c r="BJ55" i="3"/>
  <c r="BF55" i="3"/>
  <c r="BB55" i="3"/>
  <c r="AX55" i="3"/>
  <c r="AT55" i="3"/>
  <c r="AP55" i="3"/>
  <c r="AL55" i="3"/>
  <c r="AH55" i="3"/>
  <c r="AD55" i="3"/>
  <c r="Z55" i="3"/>
  <c r="V55" i="3"/>
  <c r="R55" i="3"/>
  <c r="N55" i="3"/>
  <c r="J55" i="3"/>
  <c r="F55" i="3"/>
  <c r="ET54" i="3"/>
  <c r="EP54" i="3"/>
  <c r="EL54" i="3"/>
  <c r="EH54" i="3"/>
  <c r="ED54" i="3"/>
  <c r="DZ54" i="3"/>
  <c r="DV54" i="3"/>
  <c r="DR54" i="3"/>
  <c r="DN54" i="3"/>
  <c r="DJ54" i="3"/>
  <c r="DF54" i="3"/>
  <c r="DB54" i="3"/>
  <c r="CX54" i="3"/>
  <c r="CT54" i="3"/>
  <c r="CP54" i="3"/>
  <c r="CL54" i="3"/>
  <c r="CH54" i="3"/>
  <c r="CD54" i="3"/>
  <c r="BZ54" i="3"/>
  <c r="BV54" i="3"/>
  <c r="BR54" i="3"/>
  <c r="BN54" i="3"/>
  <c r="BJ54" i="3"/>
  <c r="BF54" i="3"/>
  <c r="BB54" i="3"/>
  <c r="AX54" i="3"/>
  <c r="AT54" i="3"/>
  <c r="AP54" i="3"/>
  <c r="AL54" i="3"/>
  <c r="AH54" i="3"/>
  <c r="AD54" i="3"/>
  <c r="Z54" i="3"/>
  <c r="V54" i="3"/>
  <c r="R54" i="3"/>
  <c r="N54" i="3"/>
  <c r="J54" i="3"/>
  <c r="F54" i="3"/>
  <c r="ET53" i="3"/>
  <c r="EP53" i="3"/>
  <c r="EL53" i="3"/>
  <c r="EH53" i="3"/>
  <c r="ED53" i="3"/>
  <c r="DZ53" i="3"/>
  <c r="DV53" i="3"/>
  <c r="DR53" i="3"/>
  <c r="DN53" i="3"/>
  <c r="DJ53" i="3"/>
  <c r="DF53" i="3"/>
  <c r="DB53" i="3"/>
  <c r="CX53" i="3"/>
  <c r="CT53" i="3"/>
  <c r="CP53" i="3"/>
  <c r="CL53" i="3"/>
  <c r="CH53" i="3"/>
  <c r="CD53" i="3"/>
  <c r="BZ53" i="3"/>
  <c r="BV53" i="3"/>
  <c r="BR53" i="3"/>
  <c r="BN53" i="3"/>
  <c r="BJ53" i="3"/>
  <c r="BF53" i="3"/>
  <c r="BB53" i="3"/>
  <c r="AX53" i="3"/>
  <c r="AT53" i="3"/>
  <c r="AP53" i="3"/>
  <c r="AL53" i="3"/>
  <c r="AH53" i="3"/>
  <c r="AD53" i="3"/>
  <c r="Z53" i="3"/>
  <c r="V53" i="3"/>
  <c r="R53" i="3"/>
  <c r="N53" i="3"/>
  <c r="J53" i="3"/>
  <c r="F53" i="3"/>
  <c r="ET52" i="3"/>
  <c r="EP52" i="3"/>
  <c r="EL52" i="3"/>
  <c r="EH52" i="3"/>
  <c r="ED52" i="3"/>
  <c r="DZ52" i="3"/>
  <c r="DV52" i="3"/>
  <c r="DR52" i="3"/>
  <c r="DN52" i="3"/>
  <c r="DJ52" i="3"/>
  <c r="DF52" i="3"/>
  <c r="DB52" i="3"/>
  <c r="CX52" i="3"/>
  <c r="CT52" i="3"/>
  <c r="CP52" i="3"/>
  <c r="CL52" i="3"/>
  <c r="CH52" i="3"/>
  <c r="CD52" i="3"/>
  <c r="BZ52" i="3"/>
  <c r="BV52" i="3"/>
  <c r="BR52" i="3"/>
  <c r="BN52" i="3"/>
  <c r="BJ52" i="3"/>
  <c r="BF52" i="3"/>
  <c r="BB52" i="3"/>
  <c r="AX52" i="3"/>
  <c r="AT52" i="3"/>
  <c r="AP52" i="3"/>
  <c r="AL52" i="3"/>
  <c r="AH52" i="3"/>
  <c r="AD52" i="3"/>
  <c r="Z52" i="3"/>
  <c r="V52" i="3"/>
  <c r="R52" i="3"/>
  <c r="N52" i="3"/>
  <c r="J52" i="3"/>
  <c r="F52" i="3"/>
  <c r="ET51" i="3"/>
  <c r="EP51" i="3"/>
  <c r="EL51" i="3"/>
  <c r="EH51" i="3"/>
  <c r="ED51" i="3"/>
  <c r="DZ51" i="3"/>
  <c r="DV51" i="3"/>
  <c r="DR51" i="3"/>
  <c r="DN51" i="3"/>
  <c r="DJ51" i="3"/>
  <c r="DF51" i="3"/>
  <c r="DB51" i="3"/>
  <c r="CX51" i="3"/>
  <c r="CT51" i="3"/>
  <c r="CP51" i="3"/>
  <c r="CL51" i="3"/>
  <c r="CH51" i="3"/>
  <c r="CD51" i="3"/>
  <c r="BZ51" i="3"/>
  <c r="BV51" i="3"/>
  <c r="BR51" i="3"/>
  <c r="BN51" i="3"/>
  <c r="BJ51" i="3"/>
  <c r="BF51" i="3"/>
  <c r="BB51" i="3"/>
  <c r="AX51" i="3"/>
  <c r="AT51" i="3"/>
  <c r="AP51" i="3"/>
  <c r="AL51" i="3"/>
  <c r="AH51" i="3"/>
  <c r="AD51" i="3"/>
  <c r="Z51" i="3"/>
  <c r="V51" i="3"/>
  <c r="R51" i="3"/>
  <c r="N51" i="3"/>
  <c r="J51" i="3"/>
  <c r="F51" i="3"/>
  <c r="ET50" i="3"/>
  <c r="EP50" i="3"/>
  <c r="EL50" i="3"/>
  <c r="EH50" i="3"/>
  <c r="ED50" i="3"/>
  <c r="DZ50" i="3"/>
  <c r="DV50" i="3"/>
  <c r="DR50" i="3"/>
  <c r="DN50" i="3"/>
  <c r="DJ50" i="3"/>
  <c r="DF50" i="3"/>
  <c r="DB50" i="3"/>
  <c r="CX50" i="3"/>
  <c r="CT50" i="3"/>
  <c r="CP50" i="3"/>
  <c r="CL50" i="3"/>
  <c r="CH50" i="3"/>
  <c r="CD50" i="3"/>
  <c r="BZ50" i="3"/>
  <c r="BV50" i="3"/>
  <c r="BR50" i="3"/>
  <c r="BN50" i="3"/>
  <c r="BJ50" i="3"/>
  <c r="BF50" i="3"/>
  <c r="BB50" i="3"/>
  <c r="AX50" i="3"/>
  <c r="AT50" i="3"/>
  <c r="AP50" i="3"/>
  <c r="AL50" i="3"/>
  <c r="AH50" i="3"/>
  <c r="AD50" i="3"/>
  <c r="Z50" i="3"/>
  <c r="V50" i="3"/>
  <c r="R50" i="3"/>
  <c r="N50" i="3"/>
  <c r="J50" i="3"/>
  <c r="F50" i="3"/>
  <c r="ET49" i="3"/>
  <c r="EP49" i="3"/>
  <c r="EL49" i="3"/>
  <c r="EH49" i="3"/>
  <c r="ED49" i="3"/>
  <c r="DZ49" i="3"/>
  <c r="DV49" i="3"/>
  <c r="DR49" i="3"/>
  <c r="DN49" i="3"/>
  <c r="DJ49" i="3"/>
  <c r="DF49" i="3"/>
  <c r="DB49" i="3"/>
  <c r="CX49" i="3"/>
  <c r="CT49" i="3"/>
  <c r="CP49" i="3"/>
  <c r="CL49" i="3"/>
  <c r="CH49" i="3"/>
  <c r="CD49" i="3"/>
  <c r="BZ49" i="3"/>
  <c r="BV49" i="3"/>
  <c r="BR49" i="3"/>
  <c r="BN49" i="3"/>
  <c r="BJ49" i="3"/>
  <c r="BF49" i="3"/>
  <c r="BB49" i="3"/>
  <c r="AX49" i="3"/>
  <c r="AT49" i="3"/>
  <c r="AP49" i="3"/>
  <c r="AL49" i="3"/>
  <c r="AH49" i="3"/>
  <c r="AD49" i="3"/>
  <c r="Z49" i="3"/>
  <c r="V49" i="3"/>
  <c r="R49" i="3"/>
  <c r="N49" i="3"/>
  <c r="J49" i="3"/>
  <c r="F49" i="3"/>
  <c r="ET48" i="3"/>
  <c r="EP48" i="3"/>
  <c r="EL48" i="3"/>
  <c r="EH48" i="3"/>
  <c r="ED48" i="3"/>
  <c r="DZ48" i="3"/>
  <c r="DV48" i="3"/>
  <c r="DR48" i="3"/>
  <c r="DN48" i="3"/>
  <c r="DJ48" i="3"/>
  <c r="DF48" i="3"/>
  <c r="DB48" i="3"/>
  <c r="CX48" i="3"/>
  <c r="CT48" i="3"/>
  <c r="CP48" i="3"/>
  <c r="CL48" i="3"/>
  <c r="CH48" i="3"/>
  <c r="CD48" i="3"/>
  <c r="BZ48" i="3"/>
  <c r="BV48" i="3"/>
  <c r="BR48" i="3"/>
  <c r="BN48" i="3"/>
  <c r="BJ48" i="3"/>
  <c r="BF48" i="3"/>
  <c r="BB48" i="3"/>
  <c r="AX48" i="3"/>
  <c r="AT48" i="3"/>
  <c r="AP48" i="3"/>
  <c r="AL48" i="3"/>
  <c r="AH48" i="3"/>
  <c r="AD48" i="3"/>
  <c r="Z48" i="3"/>
  <c r="V48" i="3"/>
  <c r="R48" i="3"/>
  <c r="N48" i="3"/>
  <c r="J48" i="3"/>
  <c r="F48" i="3"/>
  <c r="ET47" i="3"/>
  <c r="EP47" i="3"/>
  <c r="EL47" i="3"/>
  <c r="EH47" i="3"/>
  <c r="ED47" i="3"/>
  <c r="DZ47" i="3"/>
  <c r="DV47" i="3"/>
  <c r="DR47" i="3"/>
  <c r="DN47" i="3"/>
  <c r="DJ47" i="3"/>
  <c r="DF47" i="3"/>
  <c r="DB47" i="3"/>
  <c r="CX47" i="3"/>
  <c r="CT47" i="3"/>
  <c r="CP47" i="3"/>
  <c r="CL47" i="3"/>
  <c r="CH47" i="3"/>
  <c r="CD47" i="3"/>
  <c r="BZ47" i="3"/>
  <c r="BV47" i="3"/>
  <c r="BR47" i="3"/>
  <c r="BN47" i="3"/>
  <c r="BJ47" i="3"/>
  <c r="BF47" i="3"/>
  <c r="BB47" i="3"/>
  <c r="AX47" i="3"/>
  <c r="AT47" i="3"/>
  <c r="AP47" i="3"/>
  <c r="AL47" i="3"/>
  <c r="AH47" i="3"/>
  <c r="AD47" i="3"/>
  <c r="Z47" i="3"/>
  <c r="V47" i="3"/>
  <c r="R47" i="3"/>
  <c r="N47" i="3"/>
  <c r="J47" i="3"/>
  <c r="F47" i="3"/>
  <c r="ET46" i="3"/>
  <c r="EP46" i="3"/>
  <c r="EL46" i="3"/>
  <c r="EH46" i="3"/>
  <c r="ED46" i="3"/>
  <c r="DZ46" i="3"/>
  <c r="DV46" i="3"/>
  <c r="DR46" i="3"/>
  <c r="DN46" i="3"/>
  <c r="DJ46" i="3"/>
  <c r="DF46" i="3"/>
  <c r="DB46" i="3"/>
  <c r="CX46" i="3"/>
  <c r="CT46" i="3"/>
  <c r="CP46" i="3"/>
  <c r="CL46" i="3"/>
  <c r="CH46" i="3"/>
  <c r="CD46" i="3"/>
  <c r="BZ46" i="3"/>
  <c r="BV46" i="3"/>
  <c r="BR46" i="3"/>
  <c r="BN46" i="3"/>
  <c r="BJ46" i="3"/>
  <c r="BF46" i="3"/>
  <c r="BB46" i="3"/>
  <c r="AX46" i="3"/>
  <c r="AT46" i="3"/>
  <c r="AP46" i="3"/>
  <c r="AL46" i="3"/>
  <c r="AH46" i="3"/>
  <c r="AD46" i="3"/>
  <c r="Z46" i="3"/>
  <c r="V46" i="3"/>
  <c r="R46" i="3"/>
  <c r="N46" i="3"/>
  <c r="J46" i="3"/>
  <c r="F46" i="3"/>
  <c r="ET45" i="3"/>
  <c r="EP45" i="3"/>
  <c r="EL45" i="3"/>
  <c r="EH45" i="3"/>
  <c r="ED45" i="3"/>
  <c r="DZ45" i="3"/>
  <c r="DV45" i="3"/>
  <c r="DR45" i="3"/>
  <c r="DN45" i="3"/>
  <c r="DJ45" i="3"/>
  <c r="DF45" i="3"/>
  <c r="DB45" i="3"/>
  <c r="CX45" i="3"/>
  <c r="CT45" i="3"/>
  <c r="CP45" i="3"/>
  <c r="CL45" i="3"/>
  <c r="CH45" i="3"/>
  <c r="CD45" i="3"/>
  <c r="BZ45" i="3"/>
  <c r="BV45" i="3"/>
  <c r="BR45" i="3"/>
  <c r="BN45" i="3"/>
  <c r="BJ45" i="3"/>
  <c r="BF45" i="3"/>
  <c r="BB45" i="3"/>
  <c r="AX45" i="3"/>
  <c r="AT45" i="3"/>
  <c r="AP45" i="3"/>
  <c r="AL45" i="3"/>
  <c r="AH45" i="3"/>
  <c r="AD45" i="3"/>
  <c r="Z45" i="3"/>
  <c r="V45" i="3"/>
  <c r="R45" i="3"/>
  <c r="N45" i="3"/>
  <c r="J45" i="3"/>
  <c r="F45" i="3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CP67" i="3" l="1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3" i="5"/>
  <c r="E45" i="5"/>
  <c r="G45" i="5" s="1"/>
  <c r="C36" i="4"/>
  <c r="C35" i="4"/>
  <c r="C34" i="4"/>
  <c r="C33" i="4"/>
  <c r="C32" i="4"/>
  <c r="C23" i="4"/>
  <c r="C22" i="4"/>
  <c r="C21" i="4"/>
  <c r="C20" i="4"/>
  <c r="C19" i="4"/>
  <c r="C18" i="4"/>
  <c r="C17" i="4"/>
  <c r="C47" i="4"/>
  <c r="C46" i="4"/>
  <c r="C45" i="4"/>
  <c r="C44" i="4"/>
  <c r="C43" i="4"/>
  <c r="C42" i="4"/>
  <c r="C41" i="4"/>
  <c r="C40" i="4"/>
  <c r="C39" i="4"/>
  <c r="ET16" i="3"/>
  <c r="EP16" i="3"/>
  <c r="EL16" i="3"/>
  <c r="EH16" i="3"/>
  <c r="ED16" i="3"/>
  <c r="DZ16" i="3"/>
  <c r="DV16" i="3"/>
  <c r="DR16" i="3"/>
  <c r="DN16" i="3"/>
  <c r="DJ16" i="3"/>
  <c r="DF16" i="3"/>
  <c r="DB16" i="3"/>
  <c r="CX16" i="3"/>
  <c r="CT16" i="3"/>
  <c r="CP16" i="3"/>
  <c r="CL16" i="3"/>
  <c r="CH16" i="3"/>
  <c r="CD16" i="3"/>
  <c r="BZ16" i="3"/>
  <c r="BV16" i="3"/>
  <c r="BR16" i="3"/>
  <c r="BN16" i="3"/>
  <c r="BJ16" i="3"/>
  <c r="BF16" i="3"/>
  <c r="BB16" i="3"/>
  <c r="AX16" i="3"/>
  <c r="AT16" i="3"/>
  <c r="AP16" i="3"/>
  <c r="AL16" i="3"/>
  <c r="AH16" i="3"/>
  <c r="AD16" i="3"/>
  <c r="Z16" i="3"/>
  <c r="V16" i="3"/>
  <c r="R16" i="3"/>
  <c r="N16" i="3"/>
  <c r="J16" i="3"/>
  <c r="F16" i="3"/>
  <c r="ET15" i="3"/>
  <c r="EP15" i="3"/>
  <c r="EL15" i="3"/>
  <c r="EH15" i="3"/>
  <c r="ED15" i="3"/>
  <c r="DZ15" i="3"/>
  <c r="DV15" i="3"/>
  <c r="DR15" i="3"/>
  <c r="DN15" i="3"/>
  <c r="DJ15" i="3"/>
  <c r="DF15" i="3"/>
  <c r="DB15" i="3"/>
  <c r="CX15" i="3"/>
  <c r="CT15" i="3"/>
  <c r="CP15" i="3"/>
  <c r="CL15" i="3"/>
  <c r="CH15" i="3"/>
  <c r="CD15" i="3"/>
  <c r="BZ15" i="3"/>
  <c r="BV15" i="3"/>
  <c r="BR15" i="3"/>
  <c r="BN15" i="3"/>
  <c r="BJ15" i="3"/>
  <c r="BF15" i="3"/>
  <c r="BB15" i="3"/>
  <c r="AX15" i="3"/>
  <c r="AT15" i="3"/>
  <c r="AP15" i="3"/>
  <c r="AL15" i="3"/>
  <c r="AH15" i="3"/>
  <c r="AD15" i="3"/>
  <c r="Z15" i="3"/>
  <c r="V15" i="3"/>
  <c r="R15" i="3"/>
  <c r="N15" i="3"/>
  <c r="J15" i="3"/>
  <c r="F15" i="3"/>
  <c r="ET14" i="3"/>
  <c r="EP14" i="3"/>
  <c r="EL14" i="3"/>
  <c r="EH14" i="3"/>
  <c r="ED14" i="3"/>
  <c r="DZ14" i="3"/>
  <c r="DV14" i="3"/>
  <c r="DR14" i="3"/>
  <c r="DN14" i="3"/>
  <c r="DJ14" i="3"/>
  <c r="DF14" i="3"/>
  <c r="DB14" i="3"/>
  <c r="CX14" i="3"/>
  <c r="CT14" i="3"/>
  <c r="CP14" i="3"/>
  <c r="CL14" i="3"/>
  <c r="CH14" i="3"/>
  <c r="CD14" i="3"/>
  <c r="BZ14" i="3"/>
  <c r="BV14" i="3"/>
  <c r="BR14" i="3"/>
  <c r="BN14" i="3"/>
  <c r="BJ14" i="3"/>
  <c r="BF14" i="3"/>
  <c r="BB14" i="3"/>
  <c r="AX14" i="3"/>
  <c r="AT14" i="3"/>
  <c r="AP14" i="3"/>
  <c r="AL14" i="3"/>
  <c r="AH14" i="3"/>
  <c r="AD14" i="3"/>
  <c r="Z14" i="3"/>
  <c r="V14" i="3"/>
  <c r="R14" i="3"/>
  <c r="N14" i="3"/>
  <c r="J14" i="3"/>
  <c r="F14" i="3"/>
  <c r="ET13" i="3"/>
  <c r="EP13" i="3"/>
  <c r="EL13" i="3"/>
  <c r="EH13" i="3"/>
  <c r="ED13" i="3"/>
  <c r="DZ13" i="3"/>
  <c r="DV13" i="3"/>
  <c r="DR13" i="3"/>
  <c r="DN13" i="3"/>
  <c r="DJ13" i="3"/>
  <c r="DF13" i="3"/>
  <c r="DB13" i="3"/>
  <c r="CX13" i="3"/>
  <c r="CT13" i="3"/>
  <c r="CP13" i="3"/>
  <c r="CL13" i="3"/>
  <c r="CH13" i="3"/>
  <c r="CD13" i="3"/>
  <c r="BZ13" i="3"/>
  <c r="BV13" i="3"/>
  <c r="BR13" i="3"/>
  <c r="BN13" i="3"/>
  <c r="BJ13" i="3"/>
  <c r="BF13" i="3"/>
  <c r="BB13" i="3"/>
  <c r="AX13" i="3"/>
  <c r="AT13" i="3"/>
  <c r="AP13" i="3"/>
  <c r="AL13" i="3"/>
  <c r="AH13" i="3"/>
  <c r="AD13" i="3"/>
  <c r="Z13" i="3"/>
  <c r="V13" i="3"/>
  <c r="R13" i="3"/>
  <c r="N13" i="3"/>
  <c r="J13" i="3"/>
  <c r="F13" i="3"/>
  <c r="ET12" i="3"/>
  <c r="EP12" i="3"/>
  <c r="EL12" i="3"/>
  <c r="EH12" i="3"/>
  <c r="ED12" i="3"/>
  <c r="DZ12" i="3"/>
  <c r="DV12" i="3"/>
  <c r="DR12" i="3"/>
  <c r="DN12" i="3"/>
  <c r="DJ12" i="3"/>
  <c r="DF12" i="3"/>
  <c r="DB12" i="3"/>
  <c r="CX12" i="3"/>
  <c r="CT12" i="3"/>
  <c r="CP12" i="3"/>
  <c r="CL12" i="3"/>
  <c r="CH12" i="3"/>
  <c r="CD12" i="3"/>
  <c r="BZ12" i="3"/>
  <c r="BV12" i="3"/>
  <c r="BR12" i="3"/>
  <c r="BN12" i="3"/>
  <c r="BJ12" i="3"/>
  <c r="BF12" i="3"/>
  <c r="BB12" i="3"/>
  <c r="AX12" i="3"/>
  <c r="AT12" i="3"/>
  <c r="AP12" i="3"/>
  <c r="AL12" i="3"/>
  <c r="AH12" i="3"/>
  <c r="AD12" i="3"/>
  <c r="Z12" i="3"/>
  <c r="V12" i="3"/>
  <c r="R12" i="3"/>
  <c r="N12" i="3"/>
  <c r="J12" i="3"/>
  <c r="F12" i="3"/>
  <c r="ET11" i="3"/>
  <c r="EP11" i="3"/>
  <c r="EL11" i="3"/>
  <c r="EH11" i="3"/>
  <c r="ED11" i="3"/>
  <c r="DZ11" i="3"/>
  <c r="DV11" i="3"/>
  <c r="DR11" i="3"/>
  <c r="DN11" i="3"/>
  <c r="DJ11" i="3"/>
  <c r="DF11" i="3"/>
  <c r="DB11" i="3"/>
  <c r="CX11" i="3"/>
  <c r="CT11" i="3"/>
  <c r="CP11" i="3"/>
  <c r="CL11" i="3"/>
  <c r="CH11" i="3"/>
  <c r="CD11" i="3"/>
  <c r="BZ11" i="3"/>
  <c r="BV11" i="3"/>
  <c r="BR11" i="3"/>
  <c r="BN11" i="3"/>
  <c r="BJ11" i="3"/>
  <c r="BF11" i="3"/>
  <c r="BB11" i="3"/>
  <c r="AX11" i="3"/>
  <c r="AT11" i="3"/>
  <c r="AP11" i="3"/>
  <c r="AL11" i="3"/>
  <c r="AH11" i="3"/>
  <c r="AD11" i="3"/>
  <c r="Z11" i="3"/>
  <c r="V11" i="3"/>
  <c r="R11" i="3"/>
  <c r="N11" i="3"/>
  <c r="J11" i="3"/>
  <c r="F11" i="3"/>
  <c r="ET10" i="3"/>
  <c r="EP10" i="3"/>
  <c r="EL10" i="3"/>
  <c r="EH10" i="3"/>
  <c r="ED10" i="3"/>
  <c r="DZ10" i="3"/>
  <c r="DV10" i="3"/>
  <c r="DR10" i="3"/>
  <c r="DN10" i="3"/>
  <c r="DJ10" i="3"/>
  <c r="DF10" i="3"/>
  <c r="DB10" i="3"/>
  <c r="CX10" i="3"/>
  <c r="CT10" i="3"/>
  <c r="CP10" i="3"/>
  <c r="CL10" i="3"/>
  <c r="CH10" i="3"/>
  <c r="CD10" i="3"/>
  <c r="BZ10" i="3"/>
  <c r="BV10" i="3"/>
  <c r="BR10" i="3"/>
  <c r="BN10" i="3"/>
  <c r="BJ10" i="3"/>
  <c r="BF10" i="3"/>
  <c r="BB10" i="3"/>
  <c r="AX10" i="3"/>
  <c r="AT10" i="3"/>
  <c r="AP10" i="3"/>
  <c r="AL10" i="3"/>
  <c r="AH10" i="3"/>
  <c r="AD10" i="3"/>
  <c r="Z10" i="3"/>
  <c r="V10" i="3"/>
  <c r="R10" i="3"/>
  <c r="N10" i="3"/>
  <c r="J10" i="3"/>
  <c r="F10" i="3"/>
  <c r="ET9" i="3"/>
  <c r="EP9" i="3"/>
  <c r="EL9" i="3"/>
  <c r="EH9" i="3"/>
  <c r="ED9" i="3"/>
  <c r="DZ9" i="3"/>
  <c r="DV9" i="3"/>
  <c r="DR9" i="3"/>
  <c r="DN9" i="3"/>
  <c r="DJ9" i="3"/>
  <c r="DF9" i="3"/>
  <c r="DB9" i="3"/>
  <c r="CX9" i="3"/>
  <c r="CT9" i="3"/>
  <c r="CP9" i="3"/>
  <c r="CL9" i="3"/>
  <c r="CH9" i="3"/>
  <c r="CD9" i="3"/>
  <c r="BZ9" i="3"/>
  <c r="BV9" i="3"/>
  <c r="BR9" i="3"/>
  <c r="BN9" i="3"/>
  <c r="BJ9" i="3"/>
  <c r="BF9" i="3"/>
  <c r="BB9" i="3"/>
  <c r="AX9" i="3"/>
  <c r="AT9" i="3"/>
  <c r="AP9" i="3"/>
  <c r="AL9" i="3"/>
  <c r="AH9" i="3"/>
  <c r="AD9" i="3"/>
  <c r="Z9" i="3"/>
  <c r="V9" i="3"/>
  <c r="R9" i="3"/>
  <c r="N9" i="3"/>
  <c r="J9" i="3"/>
  <c r="F9" i="3"/>
  <c r="ET8" i="3"/>
  <c r="EP8" i="3"/>
  <c r="EL8" i="3"/>
  <c r="EH8" i="3"/>
  <c r="ED8" i="3"/>
  <c r="DZ8" i="3"/>
  <c r="DV8" i="3"/>
  <c r="DR8" i="3"/>
  <c r="DN8" i="3"/>
  <c r="DJ8" i="3"/>
  <c r="DF8" i="3"/>
  <c r="DB8" i="3"/>
  <c r="CX8" i="3"/>
  <c r="CT8" i="3"/>
  <c r="CP8" i="3"/>
  <c r="CL8" i="3"/>
  <c r="CH8" i="3"/>
  <c r="CD8" i="3"/>
  <c r="BZ8" i="3"/>
  <c r="BV8" i="3"/>
  <c r="BR8" i="3"/>
  <c r="BN8" i="3"/>
  <c r="BJ8" i="3"/>
  <c r="BF8" i="3"/>
  <c r="BB8" i="3"/>
  <c r="AX8" i="3"/>
  <c r="AT8" i="3"/>
  <c r="AP8" i="3"/>
  <c r="AL8" i="3"/>
  <c r="AH8" i="3"/>
  <c r="AD8" i="3"/>
  <c r="Z8" i="3"/>
  <c r="V8" i="3"/>
  <c r="R8" i="3"/>
  <c r="N8" i="3"/>
  <c r="J8" i="3"/>
  <c r="F8" i="3"/>
  <c r="ET7" i="3"/>
  <c r="EP7" i="3"/>
  <c r="EL7" i="3"/>
  <c r="EH7" i="3"/>
  <c r="ED7" i="3"/>
  <c r="DZ7" i="3"/>
  <c r="DV7" i="3"/>
  <c r="DR7" i="3"/>
  <c r="DN7" i="3"/>
  <c r="DJ7" i="3"/>
  <c r="DF7" i="3"/>
  <c r="DB7" i="3"/>
  <c r="CX7" i="3"/>
  <c r="CT7" i="3"/>
  <c r="CP7" i="3"/>
  <c r="CL7" i="3"/>
  <c r="CH7" i="3"/>
  <c r="CD7" i="3"/>
  <c r="BZ7" i="3"/>
  <c r="BV7" i="3"/>
  <c r="BR7" i="3"/>
  <c r="BN7" i="3"/>
  <c r="BJ7" i="3"/>
  <c r="BF7" i="3"/>
  <c r="BB7" i="3"/>
  <c r="AX7" i="3"/>
  <c r="AT7" i="3"/>
  <c r="AP7" i="3"/>
  <c r="AL7" i="3"/>
  <c r="AH7" i="3"/>
  <c r="AD7" i="3"/>
  <c r="Z7" i="3"/>
  <c r="V7" i="3"/>
  <c r="R7" i="3"/>
  <c r="N7" i="3"/>
  <c r="J7" i="3"/>
  <c r="F7" i="3"/>
  <c r="ET40" i="3"/>
  <c r="EP40" i="3"/>
  <c r="EL40" i="3"/>
  <c r="EH40" i="3"/>
  <c r="ED40" i="3"/>
  <c r="DZ40" i="3"/>
  <c r="DV40" i="3"/>
  <c r="DR40" i="3"/>
  <c r="DN40" i="3"/>
  <c r="DJ40" i="3"/>
  <c r="DF40" i="3"/>
  <c r="DB40" i="3"/>
  <c r="CX40" i="3"/>
  <c r="CT40" i="3"/>
  <c r="CP40" i="3"/>
  <c r="CL40" i="3"/>
  <c r="CH40" i="3"/>
  <c r="CD40" i="3"/>
  <c r="BZ40" i="3"/>
  <c r="BV40" i="3"/>
  <c r="BR40" i="3"/>
  <c r="BN40" i="3"/>
  <c r="BJ40" i="3"/>
  <c r="BF40" i="3"/>
  <c r="BB40" i="3"/>
  <c r="AX40" i="3"/>
  <c r="AT40" i="3"/>
  <c r="AP40" i="3"/>
  <c r="AL40" i="3"/>
  <c r="AH40" i="3"/>
  <c r="AD40" i="3"/>
  <c r="Z40" i="3"/>
  <c r="V40" i="3"/>
  <c r="R40" i="3"/>
  <c r="N40" i="3"/>
  <c r="J40" i="3"/>
  <c r="F40" i="3"/>
  <c r="ET39" i="3"/>
  <c r="EP39" i="3"/>
  <c r="EL39" i="3"/>
  <c r="EH39" i="3"/>
  <c r="ED39" i="3"/>
  <c r="DZ39" i="3"/>
  <c r="DV39" i="3"/>
  <c r="DR39" i="3"/>
  <c r="DN39" i="3"/>
  <c r="DJ39" i="3"/>
  <c r="DF39" i="3"/>
  <c r="DB39" i="3"/>
  <c r="CX39" i="3"/>
  <c r="CT39" i="3"/>
  <c r="CP39" i="3"/>
  <c r="CL39" i="3"/>
  <c r="CH39" i="3"/>
  <c r="CD39" i="3"/>
  <c r="BZ39" i="3"/>
  <c r="BV39" i="3"/>
  <c r="BR39" i="3"/>
  <c r="BN39" i="3"/>
  <c r="BJ39" i="3"/>
  <c r="BF39" i="3"/>
  <c r="BB39" i="3"/>
  <c r="AX39" i="3"/>
  <c r="AT39" i="3"/>
  <c r="AP39" i="3"/>
  <c r="AL39" i="3"/>
  <c r="AH39" i="3"/>
  <c r="AD39" i="3"/>
  <c r="Z39" i="3"/>
  <c r="V39" i="3"/>
  <c r="R39" i="3"/>
  <c r="N39" i="3"/>
  <c r="J39" i="3"/>
  <c r="F39" i="3"/>
  <c r="ET38" i="3"/>
  <c r="EP38" i="3"/>
  <c r="EL38" i="3"/>
  <c r="EH38" i="3"/>
  <c r="ED38" i="3"/>
  <c r="DZ38" i="3"/>
  <c r="DV38" i="3"/>
  <c r="DR38" i="3"/>
  <c r="DN38" i="3"/>
  <c r="DJ38" i="3"/>
  <c r="DF38" i="3"/>
  <c r="DB38" i="3"/>
  <c r="CX38" i="3"/>
  <c r="CT38" i="3"/>
  <c r="CP38" i="3"/>
  <c r="CL38" i="3"/>
  <c r="CH38" i="3"/>
  <c r="CD38" i="3"/>
  <c r="BZ38" i="3"/>
  <c r="BV38" i="3"/>
  <c r="BR38" i="3"/>
  <c r="BN38" i="3"/>
  <c r="BJ38" i="3"/>
  <c r="BF38" i="3"/>
  <c r="BB38" i="3"/>
  <c r="AX38" i="3"/>
  <c r="AT38" i="3"/>
  <c r="AP38" i="3"/>
  <c r="AL38" i="3"/>
  <c r="AH38" i="3"/>
  <c r="AD38" i="3"/>
  <c r="Z38" i="3"/>
  <c r="V38" i="3"/>
  <c r="R38" i="3"/>
  <c r="N38" i="3"/>
  <c r="J38" i="3"/>
  <c r="F38" i="3"/>
  <c r="ET37" i="3"/>
  <c r="EP37" i="3"/>
  <c r="EL37" i="3"/>
  <c r="EH37" i="3"/>
  <c r="ED37" i="3"/>
  <c r="DZ37" i="3"/>
  <c r="DV37" i="3"/>
  <c r="DR37" i="3"/>
  <c r="DN37" i="3"/>
  <c r="DJ37" i="3"/>
  <c r="DF37" i="3"/>
  <c r="DB37" i="3"/>
  <c r="CX37" i="3"/>
  <c r="CT37" i="3"/>
  <c r="CP37" i="3"/>
  <c r="CL37" i="3"/>
  <c r="CH37" i="3"/>
  <c r="CD37" i="3"/>
  <c r="BZ37" i="3"/>
  <c r="BV37" i="3"/>
  <c r="BR37" i="3"/>
  <c r="BN37" i="3"/>
  <c r="BJ37" i="3"/>
  <c r="BF37" i="3"/>
  <c r="BB37" i="3"/>
  <c r="AX37" i="3"/>
  <c r="AT37" i="3"/>
  <c r="AP37" i="3"/>
  <c r="AL37" i="3"/>
  <c r="AH37" i="3"/>
  <c r="AD37" i="3"/>
  <c r="Z37" i="3"/>
  <c r="V37" i="3"/>
  <c r="R37" i="3"/>
  <c r="N37" i="3"/>
  <c r="J37" i="3"/>
  <c r="F37" i="3"/>
  <c r="ET36" i="3"/>
  <c r="EP36" i="3"/>
  <c r="EL36" i="3"/>
  <c r="EH36" i="3"/>
  <c r="ED36" i="3"/>
  <c r="DZ36" i="3"/>
  <c r="DV36" i="3"/>
  <c r="DR36" i="3"/>
  <c r="DN36" i="3"/>
  <c r="DJ36" i="3"/>
  <c r="DF36" i="3"/>
  <c r="DB36" i="3"/>
  <c r="CX36" i="3"/>
  <c r="CT36" i="3"/>
  <c r="CP36" i="3"/>
  <c r="CL36" i="3"/>
  <c r="CH36" i="3"/>
  <c r="CD36" i="3"/>
  <c r="BZ36" i="3"/>
  <c r="BV36" i="3"/>
  <c r="BR36" i="3"/>
  <c r="BN36" i="3"/>
  <c r="BJ36" i="3"/>
  <c r="BF36" i="3"/>
  <c r="BB36" i="3"/>
  <c r="AX36" i="3"/>
  <c r="AT36" i="3"/>
  <c r="AP36" i="3"/>
  <c r="AL36" i="3"/>
  <c r="AH36" i="3"/>
  <c r="AD36" i="3"/>
  <c r="Z36" i="3"/>
  <c r="V36" i="3"/>
  <c r="R36" i="3"/>
  <c r="N36" i="3"/>
  <c r="J36" i="3"/>
  <c r="F36" i="3"/>
  <c r="ET35" i="3"/>
  <c r="EP35" i="3"/>
  <c r="EL35" i="3"/>
  <c r="EH35" i="3"/>
  <c r="ED35" i="3"/>
  <c r="DZ35" i="3"/>
  <c r="DV35" i="3"/>
  <c r="DR35" i="3"/>
  <c r="DN35" i="3"/>
  <c r="DJ35" i="3"/>
  <c r="DF35" i="3"/>
  <c r="DB35" i="3"/>
  <c r="CX35" i="3"/>
  <c r="CT35" i="3"/>
  <c r="CP35" i="3"/>
  <c r="CL35" i="3"/>
  <c r="CH35" i="3"/>
  <c r="CD35" i="3"/>
  <c r="BZ35" i="3"/>
  <c r="BV35" i="3"/>
  <c r="BR35" i="3"/>
  <c r="BN35" i="3"/>
  <c r="BJ35" i="3"/>
  <c r="BF35" i="3"/>
  <c r="BB35" i="3"/>
  <c r="AX35" i="3"/>
  <c r="AT35" i="3"/>
  <c r="AP35" i="3"/>
  <c r="AL35" i="3"/>
  <c r="AH35" i="3"/>
  <c r="AD35" i="3"/>
  <c r="Z35" i="3"/>
  <c r="V35" i="3"/>
  <c r="R35" i="3"/>
  <c r="N35" i="3"/>
  <c r="J35" i="3"/>
  <c r="F35" i="3"/>
  <c r="ET34" i="3"/>
  <c r="EP34" i="3"/>
  <c r="EL34" i="3"/>
  <c r="EH34" i="3"/>
  <c r="ED34" i="3"/>
  <c r="DZ34" i="3"/>
  <c r="DV34" i="3"/>
  <c r="DR34" i="3"/>
  <c r="DN34" i="3"/>
  <c r="DJ34" i="3"/>
  <c r="DF34" i="3"/>
  <c r="DB34" i="3"/>
  <c r="CX34" i="3"/>
  <c r="CT34" i="3"/>
  <c r="CP34" i="3"/>
  <c r="CL34" i="3"/>
  <c r="CH34" i="3"/>
  <c r="CD34" i="3"/>
  <c r="BZ34" i="3"/>
  <c r="BV34" i="3"/>
  <c r="BR34" i="3"/>
  <c r="BN34" i="3"/>
  <c r="BJ34" i="3"/>
  <c r="BF34" i="3"/>
  <c r="BB34" i="3"/>
  <c r="AX34" i="3"/>
  <c r="AT34" i="3"/>
  <c r="AP34" i="3"/>
  <c r="AL34" i="3"/>
  <c r="AH34" i="3"/>
  <c r="AD34" i="3"/>
  <c r="Z34" i="3"/>
  <c r="V34" i="3"/>
  <c r="R34" i="3"/>
  <c r="N34" i="3"/>
  <c r="J34" i="3"/>
  <c r="F34" i="3"/>
  <c r="ET33" i="3"/>
  <c r="EP33" i="3"/>
  <c r="EL33" i="3"/>
  <c r="EH33" i="3"/>
  <c r="ED33" i="3"/>
  <c r="DZ33" i="3"/>
  <c r="DV33" i="3"/>
  <c r="DR33" i="3"/>
  <c r="DN33" i="3"/>
  <c r="DJ33" i="3"/>
  <c r="DF33" i="3"/>
  <c r="DB33" i="3"/>
  <c r="CX33" i="3"/>
  <c r="CT33" i="3"/>
  <c r="CP33" i="3"/>
  <c r="CL33" i="3"/>
  <c r="CH33" i="3"/>
  <c r="CD33" i="3"/>
  <c r="BZ33" i="3"/>
  <c r="BV33" i="3"/>
  <c r="BR33" i="3"/>
  <c r="BN33" i="3"/>
  <c r="BJ33" i="3"/>
  <c r="BF33" i="3"/>
  <c r="BB33" i="3"/>
  <c r="AX33" i="3"/>
  <c r="AT33" i="3"/>
  <c r="AP33" i="3"/>
  <c r="AL33" i="3"/>
  <c r="AH33" i="3"/>
  <c r="AD33" i="3"/>
  <c r="Z33" i="3"/>
  <c r="V33" i="3"/>
  <c r="R33" i="3"/>
  <c r="N33" i="3"/>
  <c r="J33" i="3"/>
  <c r="F33" i="3"/>
  <c r="ET32" i="3"/>
  <c r="EP32" i="3"/>
  <c r="EL32" i="3"/>
  <c r="EH32" i="3"/>
  <c r="ED32" i="3"/>
  <c r="DZ32" i="3"/>
  <c r="DV32" i="3"/>
  <c r="DR32" i="3"/>
  <c r="DN32" i="3"/>
  <c r="DJ32" i="3"/>
  <c r="DF32" i="3"/>
  <c r="DB32" i="3"/>
  <c r="CX32" i="3"/>
  <c r="CT32" i="3"/>
  <c r="CP32" i="3"/>
  <c r="CL32" i="3"/>
  <c r="CH32" i="3"/>
  <c r="CD32" i="3"/>
  <c r="BZ32" i="3"/>
  <c r="BV32" i="3"/>
  <c r="BR32" i="3"/>
  <c r="BN32" i="3"/>
  <c r="BJ32" i="3"/>
  <c r="BF32" i="3"/>
  <c r="BB32" i="3"/>
  <c r="AX32" i="3"/>
  <c r="AT32" i="3"/>
  <c r="AP32" i="3"/>
  <c r="AL32" i="3"/>
  <c r="AH32" i="3"/>
  <c r="AD32" i="3"/>
  <c r="Z32" i="3"/>
  <c r="V32" i="3"/>
  <c r="R32" i="3"/>
  <c r="N32" i="3"/>
  <c r="J32" i="3"/>
  <c r="F32" i="3"/>
  <c r="ET31" i="3"/>
  <c r="EP31" i="3"/>
  <c r="EL31" i="3"/>
  <c r="EH31" i="3"/>
  <c r="ED31" i="3"/>
  <c r="DZ31" i="3"/>
  <c r="DV31" i="3"/>
  <c r="DR31" i="3"/>
  <c r="DN31" i="3"/>
  <c r="DJ31" i="3"/>
  <c r="DF31" i="3"/>
  <c r="DB31" i="3"/>
  <c r="CX31" i="3"/>
  <c r="CT31" i="3"/>
  <c r="CP31" i="3"/>
  <c r="CL31" i="3"/>
  <c r="CH31" i="3"/>
  <c r="CD31" i="3"/>
  <c r="BZ31" i="3"/>
  <c r="BV31" i="3"/>
  <c r="BR31" i="3"/>
  <c r="BN31" i="3"/>
  <c r="BJ31" i="3"/>
  <c r="BF31" i="3"/>
  <c r="BB31" i="3"/>
  <c r="AX31" i="3"/>
  <c r="AT31" i="3"/>
  <c r="AP31" i="3"/>
  <c r="AL31" i="3"/>
  <c r="AH31" i="3"/>
  <c r="AD31" i="3"/>
  <c r="Z31" i="3"/>
  <c r="V31" i="3"/>
  <c r="R31" i="3"/>
  <c r="N31" i="3"/>
  <c r="J31" i="3"/>
  <c r="F31" i="3"/>
  <c r="ET30" i="3"/>
  <c r="EP30" i="3"/>
  <c r="EL30" i="3"/>
  <c r="EH30" i="3"/>
  <c r="ED30" i="3"/>
  <c r="DZ30" i="3"/>
  <c r="DV30" i="3"/>
  <c r="DR30" i="3"/>
  <c r="DN30" i="3"/>
  <c r="DJ30" i="3"/>
  <c r="DF30" i="3"/>
  <c r="DB30" i="3"/>
  <c r="CX30" i="3"/>
  <c r="CT30" i="3"/>
  <c r="CP30" i="3"/>
  <c r="CL30" i="3"/>
  <c r="CH30" i="3"/>
  <c r="CD30" i="3"/>
  <c r="BZ30" i="3"/>
  <c r="BV30" i="3"/>
  <c r="BR30" i="3"/>
  <c r="BN30" i="3"/>
  <c r="BJ30" i="3"/>
  <c r="BF30" i="3"/>
  <c r="BB30" i="3"/>
  <c r="AX30" i="3"/>
  <c r="AT30" i="3"/>
  <c r="AP30" i="3"/>
  <c r="AL30" i="3"/>
  <c r="AH30" i="3"/>
  <c r="AD30" i="3"/>
  <c r="Z30" i="3"/>
  <c r="V30" i="3"/>
  <c r="R30" i="3"/>
  <c r="N30" i="3"/>
  <c r="J30" i="3"/>
  <c r="F30" i="3"/>
  <c r="ET29" i="3"/>
  <c r="EP29" i="3"/>
  <c r="EL29" i="3"/>
  <c r="EH29" i="3"/>
  <c r="ED29" i="3"/>
  <c r="DZ29" i="3"/>
  <c r="DV29" i="3"/>
  <c r="DR29" i="3"/>
  <c r="DN29" i="3"/>
  <c r="DJ29" i="3"/>
  <c r="DF29" i="3"/>
  <c r="DB29" i="3"/>
  <c r="CX29" i="3"/>
  <c r="CT29" i="3"/>
  <c r="CP29" i="3"/>
  <c r="CL29" i="3"/>
  <c r="CH29" i="3"/>
  <c r="CD29" i="3"/>
  <c r="BZ29" i="3"/>
  <c r="BV29" i="3"/>
  <c r="BR29" i="3"/>
  <c r="BN29" i="3"/>
  <c r="BJ29" i="3"/>
  <c r="BF29" i="3"/>
  <c r="BB29" i="3"/>
  <c r="AX29" i="3"/>
  <c r="AT29" i="3"/>
  <c r="AP29" i="3"/>
  <c r="AL29" i="3"/>
  <c r="AH29" i="3"/>
  <c r="AD29" i="3"/>
  <c r="Z29" i="3"/>
  <c r="V29" i="3"/>
  <c r="R29" i="3"/>
  <c r="N29" i="3"/>
  <c r="J29" i="3"/>
  <c r="F29" i="3"/>
  <c r="ET28" i="3"/>
  <c r="EP28" i="3"/>
  <c r="EL28" i="3"/>
  <c r="EH28" i="3"/>
  <c r="ED28" i="3"/>
  <c r="DZ28" i="3"/>
  <c r="DV28" i="3"/>
  <c r="DR28" i="3"/>
  <c r="DN28" i="3"/>
  <c r="DJ28" i="3"/>
  <c r="DF28" i="3"/>
  <c r="DB28" i="3"/>
  <c r="CX28" i="3"/>
  <c r="CT28" i="3"/>
  <c r="CP28" i="3"/>
  <c r="CL28" i="3"/>
  <c r="CH28" i="3"/>
  <c r="CD28" i="3"/>
  <c r="BZ28" i="3"/>
  <c r="BV28" i="3"/>
  <c r="BR28" i="3"/>
  <c r="BN28" i="3"/>
  <c r="BJ28" i="3"/>
  <c r="BF28" i="3"/>
  <c r="BB28" i="3"/>
  <c r="AX28" i="3"/>
  <c r="AT28" i="3"/>
  <c r="AP28" i="3"/>
  <c r="AL28" i="3"/>
  <c r="AH28" i="3"/>
  <c r="AD28" i="3"/>
  <c r="Z28" i="3"/>
  <c r="V28" i="3"/>
  <c r="R28" i="3"/>
  <c r="N28" i="3"/>
  <c r="J28" i="3"/>
  <c r="F28" i="3"/>
  <c r="ET27" i="3"/>
  <c r="EP27" i="3"/>
  <c r="EL27" i="3"/>
  <c r="EH27" i="3"/>
  <c r="ED27" i="3"/>
  <c r="DZ27" i="3"/>
  <c r="DV27" i="3"/>
  <c r="DR27" i="3"/>
  <c r="DN27" i="3"/>
  <c r="DJ27" i="3"/>
  <c r="DF27" i="3"/>
  <c r="DB27" i="3"/>
  <c r="CX27" i="3"/>
  <c r="CT27" i="3"/>
  <c r="CP27" i="3"/>
  <c r="CL27" i="3"/>
  <c r="CH27" i="3"/>
  <c r="CD27" i="3"/>
  <c r="BZ27" i="3"/>
  <c r="BV27" i="3"/>
  <c r="BR27" i="3"/>
  <c r="BN27" i="3"/>
  <c r="BJ27" i="3"/>
  <c r="BF27" i="3"/>
  <c r="BB27" i="3"/>
  <c r="AX27" i="3"/>
  <c r="AT27" i="3"/>
  <c r="AP27" i="3"/>
  <c r="AL27" i="3"/>
  <c r="AH27" i="3"/>
  <c r="AD27" i="3"/>
  <c r="Z27" i="3"/>
  <c r="V27" i="3"/>
  <c r="R27" i="3"/>
  <c r="N27" i="3"/>
  <c r="J27" i="3"/>
  <c r="F27" i="3"/>
  <c r="ET26" i="3"/>
  <c r="EP26" i="3"/>
  <c r="EL26" i="3"/>
  <c r="EH26" i="3"/>
  <c r="ED26" i="3"/>
  <c r="DZ26" i="3"/>
  <c r="DV26" i="3"/>
  <c r="DR26" i="3"/>
  <c r="DN26" i="3"/>
  <c r="DJ26" i="3"/>
  <c r="DF26" i="3"/>
  <c r="DB26" i="3"/>
  <c r="CX26" i="3"/>
  <c r="CT26" i="3"/>
  <c r="CP26" i="3"/>
  <c r="CL26" i="3"/>
  <c r="CH26" i="3"/>
  <c r="CD26" i="3"/>
  <c r="BZ26" i="3"/>
  <c r="BV26" i="3"/>
  <c r="BR26" i="3"/>
  <c r="BN26" i="3"/>
  <c r="BJ26" i="3"/>
  <c r="BF26" i="3"/>
  <c r="BB26" i="3"/>
  <c r="AX26" i="3"/>
  <c r="AT26" i="3"/>
  <c r="AP26" i="3"/>
  <c r="AL26" i="3"/>
  <c r="AH26" i="3"/>
  <c r="AD26" i="3"/>
  <c r="Z26" i="3"/>
  <c r="V26" i="3"/>
  <c r="R26" i="3"/>
  <c r="N26" i="3"/>
  <c r="J26" i="3"/>
  <c r="F26" i="3"/>
  <c r="ET25" i="3"/>
  <c r="EP25" i="3"/>
  <c r="EL25" i="3"/>
  <c r="EH25" i="3"/>
  <c r="ED25" i="3"/>
  <c r="DZ25" i="3"/>
  <c r="DV25" i="3"/>
  <c r="DR25" i="3"/>
  <c r="DN25" i="3"/>
  <c r="DJ25" i="3"/>
  <c r="DF25" i="3"/>
  <c r="DB25" i="3"/>
  <c r="CX25" i="3"/>
  <c r="CT25" i="3"/>
  <c r="CP25" i="3"/>
  <c r="CL25" i="3"/>
  <c r="CH25" i="3"/>
  <c r="CD25" i="3"/>
  <c r="BZ25" i="3"/>
  <c r="BV25" i="3"/>
  <c r="BR25" i="3"/>
  <c r="BN25" i="3"/>
  <c r="BJ25" i="3"/>
  <c r="BF25" i="3"/>
  <c r="BB25" i="3"/>
  <c r="AX25" i="3"/>
  <c r="AT25" i="3"/>
  <c r="AP25" i="3"/>
  <c r="AL25" i="3"/>
  <c r="AH25" i="3"/>
  <c r="AD25" i="3"/>
  <c r="Z25" i="3"/>
  <c r="V25" i="3"/>
  <c r="R25" i="3"/>
  <c r="N25" i="3"/>
  <c r="J25" i="3"/>
  <c r="F25" i="3"/>
  <c r="ET24" i="3"/>
  <c r="EP24" i="3"/>
  <c r="EL24" i="3"/>
  <c r="EH24" i="3"/>
  <c r="ED24" i="3"/>
  <c r="DZ24" i="3"/>
  <c r="DV24" i="3"/>
  <c r="DR24" i="3"/>
  <c r="DN24" i="3"/>
  <c r="DJ24" i="3"/>
  <c r="DF24" i="3"/>
  <c r="DB24" i="3"/>
  <c r="CX24" i="3"/>
  <c r="CT24" i="3"/>
  <c r="CP24" i="3"/>
  <c r="CL24" i="3"/>
  <c r="CH24" i="3"/>
  <c r="CD24" i="3"/>
  <c r="BZ24" i="3"/>
  <c r="BV24" i="3"/>
  <c r="BR24" i="3"/>
  <c r="BN24" i="3"/>
  <c r="BJ24" i="3"/>
  <c r="BF24" i="3"/>
  <c r="BB24" i="3"/>
  <c r="AX24" i="3"/>
  <c r="AT24" i="3"/>
  <c r="AP24" i="3"/>
  <c r="AL24" i="3"/>
  <c r="AH24" i="3"/>
  <c r="AD24" i="3"/>
  <c r="Z24" i="3"/>
  <c r="V24" i="3"/>
  <c r="R24" i="3"/>
  <c r="N24" i="3"/>
  <c r="J24" i="3"/>
  <c r="F24" i="3"/>
  <c r="ET23" i="3"/>
  <c r="EP23" i="3"/>
  <c r="EL23" i="3"/>
  <c r="EH23" i="3"/>
  <c r="ED23" i="3"/>
  <c r="DZ23" i="3"/>
  <c r="DV23" i="3"/>
  <c r="DR23" i="3"/>
  <c r="DN23" i="3"/>
  <c r="DJ23" i="3"/>
  <c r="DF23" i="3"/>
  <c r="DB23" i="3"/>
  <c r="CX23" i="3"/>
  <c r="CT23" i="3"/>
  <c r="CP23" i="3"/>
  <c r="CL23" i="3"/>
  <c r="CH23" i="3"/>
  <c r="CD23" i="3"/>
  <c r="BZ23" i="3"/>
  <c r="BV23" i="3"/>
  <c r="BR23" i="3"/>
  <c r="BN23" i="3"/>
  <c r="BJ23" i="3"/>
  <c r="BF23" i="3"/>
  <c r="BB23" i="3"/>
  <c r="AX23" i="3"/>
  <c r="AT23" i="3"/>
  <c r="AP23" i="3"/>
  <c r="AL23" i="3"/>
  <c r="AH23" i="3"/>
  <c r="AD23" i="3"/>
  <c r="Z23" i="3"/>
  <c r="V23" i="3"/>
  <c r="R23" i="3"/>
  <c r="N23" i="3"/>
  <c r="J23" i="3"/>
  <c r="F23" i="3"/>
  <c r="ET22" i="3"/>
  <c r="EP22" i="3"/>
  <c r="EL22" i="3"/>
  <c r="EH22" i="3"/>
  <c r="ED22" i="3"/>
  <c r="DZ22" i="3"/>
  <c r="DV22" i="3"/>
  <c r="DR22" i="3"/>
  <c r="DN22" i="3"/>
  <c r="DJ22" i="3"/>
  <c r="DF22" i="3"/>
  <c r="DB22" i="3"/>
  <c r="CX22" i="3"/>
  <c r="CT22" i="3"/>
  <c r="CP22" i="3"/>
  <c r="CL22" i="3"/>
  <c r="CH22" i="3"/>
  <c r="CD22" i="3"/>
  <c r="BZ22" i="3"/>
  <c r="BV22" i="3"/>
  <c r="BR22" i="3"/>
  <c r="BN22" i="3"/>
  <c r="BJ22" i="3"/>
  <c r="BF22" i="3"/>
  <c r="BB22" i="3"/>
  <c r="AX22" i="3"/>
  <c r="AT22" i="3"/>
  <c r="AP22" i="3"/>
  <c r="AL22" i="3"/>
  <c r="AH22" i="3"/>
  <c r="AD22" i="3"/>
  <c r="Z22" i="3"/>
  <c r="V22" i="3"/>
  <c r="R22" i="3"/>
  <c r="N22" i="3"/>
  <c r="J22" i="3"/>
  <c r="F22" i="3"/>
  <c r="ET21" i="3"/>
  <c r="EP21" i="3"/>
  <c r="EL21" i="3"/>
  <c r="EH21" i="3"/>
  <c r="ED21" i="3"/>
  <c r="DZ21" i="3"/>
  <c r="DV21" i="3"/>
  <c r="DR21" i="3"/>
  <c r="DN21" i="3"/>
  <c r="DJ21" i="3"/>
  <c r="DF21" i="3"/>
  <c r="DB21" i="3"/>
  <c r="CX21" i="3"/>
  <c r="CT21" i="3"/>
  <c r="CP21" i="3"/>
  <c r="CL21" i="3"/>
  <c r="CH21" i="3"/>
  <c r="CD21" i="3"/>
  <c r="BZ21" i="3"/>
  <c r="BV21" i="3"/>
  <c r="BR21" i="3"/>
  <c r="BN21" i="3"/>
  <c r="BJ21" i="3"/>
  <c r="BF21" i="3"/>
  <c r="BB21" i="3"/>
  <c r="AX21" i="3"/>
  <c r="AT21" i="3"/>
  <c r="AP21" i="3"/>
  <c r="AL21" i="3"/>
  <c r="AH21" i="3"/>
  <c r="AD21" i="3"/>
  <c r="Z21" i="3"/>
  <c r="V21" i="3"/>
  <c r="R21" i="3"/>
  <c r="N21" i="3"/>
  <c r="J21" i="3"/>
  <c r="F21" i="3"/>
  <c r="ET20" i="3"/>
  <c r="EP20" i="3"/>
  <c r="EL20" i="3"/>
  <c r="EH20" i="3"/>
  <c r="ED20" i="3"/>
  <c r="DZ20" i="3"/>
  <c r="DV20" i="3"/>
  <c r="DR20" i="3"/>
  <c r="DN20" i="3"/>
  <c r="DJ20" i="3"/>
  <c r="DF20" i="3"/>
  <c r="DB20" i="3"/>
  <c r="CX20" i="3"/>
  <c r="CT20" i="3"/>
  <c r="CP20" i="3"/>
  <c r="CL20" i="3"/>
  <c r="CH20" i="3"/>
  <c r="CD20" i="3"/>
  <c r="BZ20" i="3"/>
  <c r="BV20" i="3"/>
  <c r="BR20" i="3"/>
  <c r="BN20" i="3"/>
  <c r="BJ20" i="3"/>
  <c r="BF20" i="3"/>
  <c r="BB20" i="3"/>
  <c r="AX20" i="3"/>
  <c r="AT20" i="3"/>
  <c r="AP20" i="3"/>
  <c r="AL20" i="3"/>
  <c r="AH20" i="3"/>
  <c r="AD20" i="3"/>
  <c r="Z20" i="3"/>
  <c r="V20" i="3"/>
  <c r="R20" i="3"/>
  <c r="N20" i="3"/>
  <c r="J20" i="3"/>
  <c r="F20" i="3"/>
  <c r="ET19" i="3"/>
  <c r="EP19" i="3"/>
  <c r="EL19" i="3"/>
  <c r="EH19" i="3"/>
  <c r="ED19" i="3"/>
  <c r="DZ19" i="3"/>
  <c r="DV19" i="3"/>
  <c r="DR19" i="3"/>
  <c r="DN19" i="3"/>
  <c r="DJ19" i="3"/>
  <c r="DF19" i="3"/>
  <c r="DB19" i="3"/>
  <c r="CX19" i="3"/>
  <c r="CT19" i="3"/>
  <c r="CP19" i="3"/>
  <c r="CL19" i="3"/>
  <c r="CH19" i="3"/>
  <c r="CD19" i="3"/>
  <c r="BZ19" i="3"/>
  <c r="BV19" i="3"/>
  <c r="BR19" i="3"/>
  <c r="BN19" i="3"/>
  <c r="BJ19" i="3"/>
  <c r="BF19" i="3"/>
  <c r="BB19" i="3"/>
  <c r="AX19" i="3"/>
  <c r="AT19" i="3"/>
  <c r="AP19" i="3"/>
  <c r="AL19" i="3"/>
  <c r="AH19" i="3"/>
  <c r="AD19" i="3"/>
  <c r="Z19" i="3"/>
  <c r="V19" i="3"/>
  <c r="R19" i="3"/>
  <c r="N19" i="3"/>
  <c r="J19" i="3"/>
  <c r="F19" i="3"/>
  <c r="ET18" i="3"/>
  <c r="EP18" i="3"/>
  <c r="EL18" i="3"/>
  <c r="EH18" i="3"/>
  <c r="ED18" i="3"/>
  <c r="DZ18" i="3"/>
  <c r="DV18" i="3"/>
  <c r="DR18" i="3"/>
  <c r="DN18" i="3"/>
  <c r="DJ18" i="3"/>
  <c r="DF18" i="3"/>
  <c r="DB18" i="3"/>
  <c r="CX18" i="3"/>
  <c r="CT18" i="3"/>
  <c r="CP18" i="3"/>
  <c r="CL18" i="3"/>
  <c r="CH18" i="3"/>
  <c r="CD18" i="3"/>
  <c r="BZ18" i="3"/>
  <c r="BV18" i="3"/>
  <c r="BR18" i="3"/>
  <c r="BN18" i="3"/>
  <c r="BJ18" i="3"/>
  <c r="BF18" i="3"/>
  <c r="BB18" i="3"/>
  <c r="AX18" i="3"/>
  <c r="AT18" i="3"/>
  <c r="AP18" i="3"/>
  <c r="AL18" i="3"/>
  <c r="AH18" i="3"/>
  <c r="AD18" i="3"/>
  <c r="Z18" i="3"/>
  <c r="V18" i="3"/>
  <c r="R18" i="3"/>
  <c r="N18" i="3"/>
  <c r="J18" i="3"/>
  <c r="F18" i="3"/>
  <c r="ET17" i="3"/>
  <c r="EP17" i="3"/>
  <c r="EL17" i="3"/>
  <c r="EH17" i="3"/>
  <c r="ED17" i="3"/>
  <c r="DZ17" i="3"/>
  <c r="DV17" i="3"/>
  <c r="DR17" i="3"/>
  <c r="DN17" i="3"/>
  <c r="DJ17" i="3"/>
  <c r="DF17" i="3"/>
  <c r="DB17" i="3"/>
  <c r="CX17" i="3"/>
  <c r="CT17" i="3"/>
  <c r="CP17" i="3"/>
  <c r="CL17" i="3"/>
  <c r="CH17" i="3"/>
  <c r="CD17" i="3"/>
  <c r="BZ17" i="3"/>
  <c r="BV17" i="3"/>
  <c r="BR17" i="3"/>
  <c r="BN17" i="3"/>
  <c r="BJ17" i="3"/>
  <c r="BF17" i="3"/>
  <c r="BB17" i="3"/>
  <c r="AX17" i="3"/>
  <c r="AT17" i="3"/>
  <c r="AP17" i="3"/>
  <c r="AL17" i="3"/>
  <c r="AH17" i="3"/>
  <c r="AD17" i="3"/>
  <c r="Z17" i="3"/>
  <c r="V17" i="3"/>
  <c r="R17" i="3"/>
  <c r="N17" i="3"/>
  <c r="J17" i="3"/>
  <c r="F17" i="3"/>
  <c r="G42" i="2"/>
  <c r="G41" i="2"/>
  <c r="G40" i="2"/>
  <c r="G39" i="2"/>
  <c r="G38" i="2"/>
  <c r="G37" i="2"/>
  <c r="G36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J3" i="1" l="1"/>
  <c r="J4" i="1"/>
  <c r="J5" i="1"/>
  <c r="J6" i="1"/>
  <c r="K8" i="5" s="1"/>
  <c r="J7" i="1"/>
  <c r="J8" i="1"/>
  <c r="J9" i="1"/>
  <c r="K11" i="5" s="1"/>
  <c r="J10" i="1"/>
  <c r="K12" i="5" s="1"/>
  <c r="J11" i="1"/>
  <c r="K13" i="5" s="1"/>
  <c r="J12" i="1"/>
  <c r="K14" i="5" s="1"/>
  <c r="J13" i="1"/>
  <c r="K15" i="5" s="1"/>
  <c r="J14" i="1"/>
  <c r="K16" i="5" s="1"/>
  <c r="J15" i="1"/>
  <c r="K17" i="5" s="1"/>
  <c r="J16" i="1"/>
  <c r="K18" i="5" s="1"/>
  <c r="J17" i="1"/>
  <c r="K19" i="5" s="1"/>
  <c r="J18" i="1"/>
  <c r="K20" i="5" s="1"/>
  <c r="J19" i="1"/>
  <c r="K21" i="5" s="1"/>
  <c r="J20" i="1"/>
  <c r="K22" i="5" s="1"/>
  <c r="J21" i="1"/>
  <c r="K23" i="5" s="1"/>
  <c r="J22" i="1"/>
  <c r="K24" i="5" s="1"/>
  <c r="J23" i="1"/>
  <c r="K25" i="5" s="1"/>
  <c r="J24" i="1"/>
  <c r="K26" i="5" s="1"/>
  <c r="J25" i="1"/>
  <c r="K27" i="5" s="1"/>
  <c r="J26" i="1"/>
  <c r="J27" i="1"/>
  <c r="K30" i="5" s="1"/>
  <c r="J28" i="1"/>
  <c r="K31" i="5" s="1"/>
  <c r="J29" i="1"/>
  <c r="K32" i="5" s="1"/>
  <c r="J30" i="1"/>
  <c r="K33" i="5" s="1"/>
  <c r="J31" i="1"/>
  <c r="K34" i="5" s="1"/>
  <c r="J32" i="1"/>
  <c r="K35" i="5" s="1"/>
  <c r="J33" i="1"/>
  <c r="K36" i="5" s="1"/>
  <c r="J34" i="1"/>
  <c r="K37" i="5" s="1"/>
  <c r="J35" i="1"/>
  <c r="K38" i="5" s="1"/>
  <c r="J2" i="1"/>
  <c r="K3" i="5" s="1"/>
  <c r="K39" i="5" l="1"/>
  <c r="K7" i="5"/>
  <c r="K28" i="5"/>
  <c r="K29" i="5"/>
  <c r="K10" i="5"/>
  <c r="K6" i="5"/>
  <c r="K9" i="5"/>
  <c r="K5" i="5"/>
  <c r="K4" i="5"/>
  <c r="DZ5" i="3"/>
  <c r="DZ6" i="3"/>
  <c r="DZ41" i="3"/>
  <c r="DZ42" i="3"/>
  <c r="DZ43" i="3"/>
  <c r="DZ44" i="3"/>
  <c r="DW64" i="3" l="1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38" i="5"/>
  <c r="B37" i="5"/>
  <c r="B36" i="5"/>
  <c r="B35" i="5"/>
  <c r="B34" i="5"/>
  <c r="B33" i="5"/>
  <c r="B32" i="5"/>
  <c r="B31" i="5"/>
  <c r="B30" i="5"/>
  <c r="B29" i="5"/>
  <c r="C63" i="4"/>
  <c r="C6" i="4"/>
  <c r="C7" i="4"/>
  <c r="C8" i="4"/>
  <c r="C9" i="4"/>
  <c r="C10" i="4"/>
  <c r="C11" i="4"/>
  <c r="C12" i="4"/>
  <c r="C13" i="4"/>
  <c r="C14" i="4"/>
  <c r="C15" i="4"/>
  <c r="C16" i="4"/>
  <c r="C24" i="4"/>
  <c r="C25" i="4"/>
  <c r="C26" i="4"/>
  <c r="C27" i="4"/>
  <c r="C28" i="4"/>
  <c r="C29" i="4"/>
  <c r="C30" i="4"/>
  <c r="C31" i="4"/>
  <c r="C37" i="4"/>
  <c r="C38" i="4"/>
  <c r="C5" i="4"/>
  <c r="G64" i="2"/>
  <c r="BB6" i="3" l="1"/>
  <c r="BB41" i="3"/>
  <c r="BB42" i="3"/>
  <c r="BB43" i="3"/>
  <c r="BB44" i="3"/>
  <c r="BB5" i="3"/>
  <c r="B3" i="5"/>
  <c r="BB67" i="3"/>
  <c r="B39" i="5" l="1"/>
  <c r="B28" i="5"/>
  <c r="B27" i="5"/>
  <c r="B26" i="5"/>
  <c r="B25" i="5"/>
  <c r="B24" i="5"/>
  <c r="ET44" i="3"/>
  <c r="EP44" i="3"/>
  <c r="EL44" i="3"/>
  <c r="EH44" i="3"/>
  <c r="ED44" i="3"/>
  <c r="DV44" i="3"/>
  <c r="DR44" i="3"/>
  <c r="DN44" i="3"/>
  <c r="DJ44" i="3"/>
  <c r="DF44" i="3"/>
  <c r="DB44" i="3"/>
  <c r="CX44" i="3"/>
  <c r="CT44" i="3"/>
  <c r="CP44" i="3"/>
  <c r="CL44" i="3"/>
  <c r="CH44" i="3"/>
  <c r="CD44" i="3"/>
  <c r="BZ44" i="3"/>
  <c r="BV44" i="3"/>
  <c r="BR44" i="3"/>
  <c r="BN44" i="3"/>
  <c r="BJ44" i="3"/>
  <c r="BF44" i="3"/>
  <c r="AX44" i="3"/>
  <c r="AT44" i="3"/>
  <c r="AP44" i="3"/>
  <c r="AL44" i="3"/>
  <c r="AH44" i="3"/>
  <c r="AD44" i="3"/>
  <c r="Z44" i="3"/>
  <c r="V44" i="3"/>
  <c r="R44" i="3"/>
  <c r="N44" i="3"/>
  <c r="J44" i="3"/>
  <c r="F44" i="3"/>
  <c r="ET43" i="3"/>
  <c r="EP43" i="3"/>
  <c r="EL43" i="3"/>
  <c r="EH43" i="3"/>
  <c r="ED43" i="3"/>
  <c r="DV43" i="3"/>
  <c r="DR43" i="3"/>
  <c r="DN43" i="3"/>
  <c r="DJ43" i="3"/>
  <c r="DF43" i="3"/>
  <c r="DB43" i="3"/>
  <c r="CX43" i="3"/>
  <c r="CT43" i="3"/>
  <c r="CP43" i="3"/>
  <c r="CL43" i="3"/>
  <c r="CH43" i="3"/>
  <c r="CD43" i="3"/>
  <c r="BZ43" i="3"/>
  <c r="BV43" i="3"/>
  <c r="BR43" i="3"/>
  <c r="BN43" i="3"/>
  <c r="BJ43" i="3"/>
  <c r="BF43" i="3"/>
  <c r="AX43" i="3"/>
  <c r="AT43" i="3"/>
  <c r="AP43" i="3"/>
  <c r="AL43" i="3"/>
  <c r="AH43" i="3"/>
  <c r="AD43" i="3"/>
  <c r="Z43" i="3"/>
  <c r="V43" i="3"/>
  <c r="R43" i="3"/>
  <c r="N43" i="3"/>
  <c r="J43" i="3"/>
  <c r="F43" i="3"/>
  <c r="ET42" i="3"/>
  <c r="EP42" i="3"/>
  <c r="EL42" i="3"/>
  <c r="EH42" i="3"/>
  <c r="ED42" i="3"/>
  <c r="DV42" i="3"/>
  <c r="DR42" i="3"/>
  <c r="DN42" i="3"/>
  <c r="DJ42" i="3"/>
  <c r="DF42" i="3"/>
  <c r="DB42" i="3"/>
  <c r="CX42" i="3"/>
  <c r="CT42" i="3"/>
  <c r="CP42" i="3"/>
  <c r="CL42" i="3"/>
  <c r="CH42" i="3"/>
  <c r="CD42" i="3"/>
  <c r="BZ42" i="3"/>
  <c r="BV42" i="3"/>
  <c r="BR42" i="3"/>
  <c r="BN42" i="3"/>
  <c r="BJ42" i="3"/>
  <c r="BF42" i="3"/>
  <c r="AX42" i="3"/>
  <c r="AT42" i="3"/>
  <c r="AP42" i="3"/>
  <c r="AL42" i="3"/>
  <c r="AH42" i="3"/>
  <c r="AD42" i="3"/>
  <c r="Z42" i="3"/>
  <c r="V42" i="3"/>
  <c r="R42" i="3"/>
  <c r="N42" i="3"/>
  <c r="J42" i="3"/>
  <c r="F42" i="3"/>
  <c r="ET41" i="3"/>
  <c r="EP41" i="3"/>
  <c r="EL41" i="3"/>
  <c r="EH41" i="3"/>
  <c r="ED41" i="3"/>
  <c r="DV41" i="3"/>
  <c r="DR41" i="3"/>
  <c r="DN41" i="3"/>
  <c r="DJ41" i="3"/>
  <c r="DF41" i="3"/>
  <c r="DB41" i="3"/>
  <c r="CX41" i="3"/>
  <c r="CT41" i="3"/>
  <c r="CP41" i="3"/>
  <c r="CL41" i="3"/>
  <c r="CH41" i="3"/>
  <c r="CD41" i="3"/>
  <c r="BZ41" i="3"/>
  <c r="BV41" i="3"/>
  <c r="BR41" i="3"/>
  <c r="BN41" i="3"/>
  <c r="BJ41" i="3"/>
  <c r="BF41" i="3"/>
  <c r="AX41" i="3"/>
  <c r="AT41" i="3"/>
  <c r="AP41" i="3"/>
  <c r="AL41" i="3"/>
  <c r="AH41" i="3"/>
  <c r="AD41" i="3"/>
  <c r="Z41" i="3"/>
  <c r="V41" i="3"/>
  <c r="R41" i="3"/>
  <c r="N41" i="3"/>
  <c r="J41" i="3"/>
  <c r="F41" i="3"/>
  <c r="G3" i="2"/>
  <c r="G4" i="2"/>
  <c r="G29" i="2"/>
  <c r="G30" i="2"/>
  <c r="G31" i="2"/>
  <c r="G32" i="2"/>
  <c r="G33" i="2"/>
  <c r="G34" i="2"/>
  <c r="G35" i="2"/>
  <c r="G43" i="2"/>
  <c r="G44" i="2"/>
  <c r="G45" i="2"/>
  <c r="G46" i="2"/>
  <c r="G47" i="2"/>
  <c r="G2" i="2"/>
  <c r="G61" i="2" l="1"/>
  <c r="V67" i="3"/>
  <c r="AM3" i="4" l="1"/>
  <c r="AL3" i="4"/>
  <c r="AK3" i="4"/>
  <c r="ET67" i="3" l="1"/>
  <c r="ET6" i="3"/>
  <c r="ET5" i="3"/>
  <c r="EQ3" i="3"/>
  <c r="EP67" i="3"/>
  <c r="EP6" i="3"/>
  <c r="EP5" i="3"/>
  <c r="EM3" i="3"/>
  <c r="EL67" i="3"/>
  <c r="EL6" i="3"/>
  <c r="EL5" i="3"/>
  <c r="EI3" i="3"/>
  <c r="EH67" i="3"/>
  <c r="EH6" i="3"/>
  <c r="EH5" i="3"/>
  <c r="EE3" i="3"/>
  <c r="ED67" i="3"/>
  <c r="ED6" i="3"/>
  <c r="ED5" i="3"/>
  <c r="EA3" i="3"/>
  <c r="C43" i="5"/>
  <c r="EQ64" i="3" l="1"/>
  <c r="EM64" i="3"/>
  <c r="EE64" i="3"/>
  <c r="EA64" i="3"/>
  <c r="EI64" i="3"/>
  <c r="O35" i="5" l="1"/>
  <c r="O34" i="5"/>
  <c r="O38" i="5"/>
  <c r="O36" i="5"/>
  <c r="O37" i="5"/>
  <c r="F6" i="3" l="1"/>
  <c r="F5" i="3"/>
  <c r="DV6" i="3"/>
  <c r="DV5" i="3"/>
  <c r="DR6" i="3"/>
  <c r="DR5" i="3"/>
  <c r="DN6" i="3"/>
  <c r="DN5" i="3"/>
  <c r="DJ6" i="3"/>
  <c r="DJ5" i="3"/>
  <c r="DF6" i="3"/>
  <c r="DF5" i="3"/>
  <c r="DB6" i="3"/>
  <c r="DB5" i="3"/>
  <c r="CX6" i="3"/>
  <c r="CX5" i="3"/>
  <c r="CT6" i="3"/>
  <c r="CT5" i="3"/>
  <c r="CP6" i="3"/>
  <c r="CP5" i="3"/>
  <c r="CL6" i="3"/>
  <c r="CL5" i="3"/>
  <c r="CH6" i="3"/>
  <c r="CH5" i="3"/>
  <c r="CD6" i="3"/>
  <c r="CD5" i="3"/>
  <c r="BZ6" i="3"/>
  <c r="BZ5" i="3"/>
  <c r="BV6" i="3"/>
  <c r="BV5" i="3"/>
  <c r="BR6" i="3"/>
  <c r="BR5" i="3"/>
  <c r="BN6" i="3"/>
  <c r="BN5" i="3"/>
  <c r="BJ6" i="3"/>
  <c r="BJ5" i="3"/>
  <c r="BF6" i="3"/>
  <c r="BF5" i="3"/>
  <c r="AX6" i="3"/>
  <c r="AX5" i="3"/>
  <c r="AT6" i="3"/>
  <c r="AT5" i="3"/>
  <c r="AP6" i="3"/>
  <c r="AP5" i="3"/>
  <c r="AL6" i="3"/>
  <c r="AL5" i="3"/>
  <c r="AH6" i="3"/>
  <c r="AH5" i="3"/>
  <c r="AD6" i="3"/>
  <c r="AD5" i="3"/>
  <c r="Z6" i="3"/>
  <c r="Z5" i="3"/>
  <c r="V6" i="3"/>
  <c r="V5" i="3"/>
  <c r="R6" i="3"/>
  <c r="R5" i="3"/>
  <c r="N6" i="3"/>
  <c r="N5" i="3"/>
  <c r="J6" i="3"/>
  <c r="J5" i="3"/>
  <c r="BC64" i="3" l="1"/>
  <c r="C64" i="3"/>
  <c r="C3" i="5" s="1"/>
  <c r="G64" i="3"/>
  <c r="B4" i="5"/>
  <c r="O3" i="5" l="1"/>
  <c r="DF67" i="3"/>
  <c r="B22" i="5"/>
  <c r="B21" i="5"/>
  <c r="B23" i="5"/>
  <c r="AJ3" i="4"/>
  <c r="AI3" i="4"/>
  <c r="AH3" i="4"/>
  <c r="AG3" i="4"/>
  <c r="AF3" i="4"/>
  <c r="AE3" i="4"/>
  <c r="AD3" i="4"/>
  <c r="AC3" i="4"/>
  <c r="AB3" i="4"/>
  <c r="AA3" i="4"/>
  <c r="O4" i="5" l="1"/>
  <c r="AL67" i="3"/>
  <c r="DZ67" i="3"/>
  <c r="DW3" i="3"/>
  <c r="DV67" i="3"/>
  <c r="DS3" i="3"/>
  <c r="DR67" i="3"/>
  <c r="DO3" i="3"/>
  <c r="DN67" i="3"/>
  <c r="DK3" i="3"/>
  <c r="DJ67" i="3"/>
  <c r="DG3" i="3"/>
  <c r="DC3" i="3"/>
  <c r="DB67" i="3"/>
  <c r="CY3" i="3"/>
  <c r="CX67" i="3"/>
  <c r="CU3" i="3"/>
  <c r="DS64" i="3" l="1"/>
  <c r="DO64" i="3"/>
  <c r="DK64" i="3"/>
  <c r="DG64" i="3"/>
  <c r="DC64" i="3"/>
  <c r="CY64" i="3"/>
  <c r="CU64" i="3"/>
  <c r="O30" i="5" l="1"/>
  <c r="O31" i="5"/>
  <c r="O32" i="5"/>
  <c r="O29" i="5"/>
  <c r="O33" i="5"/>
  <c r="J67" i="3" l="1"/>
  <c r="CT67" i="3"/>
  <c r="CL67" i="3"/>
  <c r="CH67" i="3"/>
  <c r="CD67" i="3"/>
  <c r="BZ67" i="3"/>
  <c r="BV67" i="3"/>
  <c r="BR67" i="3"/>
  <c r="BN67" i="3"/>
  <c r="BJ67" i="3"/>
  <c r="BF67" i="3"/>
  <c r="AX67" i="3"/>
  <c r="AT67" i="3"/>
  <c r="AP67" i="3"/>
  <c r="AH67" i="3"/>
  <c r="AD67" i="3"/>
  <c r="Z67" i="3"/>
  <c r="R67" i="3"/>
  <c r="N67" i="3"/>
  <c r="B5" i="5" l="1"/>
  <c r="B6" i="5"/>
  <c r="Z3" i="4" l="1"/>
  <c r="Y3" i="4"/>
  <c r="X3" i="4"/>
  <c r="W3" i="4"/>
  <c r="V3" i="4"/>
  <c r="U3" i="4"/>
  <c r="T3" i="4"/>
  <c r="S3" i="4"/>
  <c r="R3" i="4"/>
  <c r="Q3" i="4"/>
  <c r="CQ3" i="3" l="1"/>
  <c r="CM3" i="3"/>
  <c r="CI3" i="3"/>
  <c r="CE3" i="3"/>
  <c r="CA3" i="3"/>
  <c r="BW3" i="3"/>
  <c r="BS3" i="3"/>
  <c r="BO3" i="3"/>
  <c r="BK3" i="3"/>
  <c r="BG3" i="3"/>
  <c r="BG64" i="3" l="1"/>
  <c r="BK64" i="3"/>
  <c r="CI64" i="3"/>
  <c r="CM64" i="3"/>
  <c r="CQ64" i="3"/>
  <c r="BO64" i="3"/>
  <c r="BS64" i="3"/>
  <c r="BW64" i="3"/>
  <c r="CA64" i="3"/>
  <c r="CE64" i="3"/>
  <c r="D45" i="5"/>
  <c r="F45" i="5" s="1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D1" i="4"/>
  <c r="BC3" i="3"/>
  <c r="AY3" i="3"/>
  <c r="AU3" i="3"/>
  <c r="AQ3" i="3"/>
  <c r="AM3" i="3"/>
  <c r="AI3" i="3"/>
  <c r="AE3" i="3"/>
  <c r="AA3" i="3"/>
  <c r="W3" i="3"/>
  <c r="S3" i="3"/>
  <c r="O3" i="3"/>
  <c r="K3" i="3"/>
  <c r="G3" i="3"/>
  <c r="C3" i="3"/>
  <c r="D57" i="4" l="1"/>
  <c r="D53" i="4"/>
  <c r="D49" i="4"/>
  <c r="D45" i="4"/>
  <c r="D41" i="4"/>
  <c r="D37" i="4"/>
  <c r="D33" i="4"/>
  <c r="D29" i="4"/>
  <c r="D25" i="4"/>
  <c r="D21" i="4"/>
  <c r="D17" i="4"/>
  <c r="D13" i="4"/>
  <c r="D9" i="4"/>
  <c r="D5" i="4"/>
  <c r="D63" i="4"/>
  <c r="D60" i="4"/>
  <c r="D56" i="4"/>
  <c r="D52" i="4"/>
  <c r="D48" i="4"/>
  <c r="D44" i="4"/>
  <c r="D40" i="4"/>
  <c r="D36" i="4"/>
  <c r="D32" i="4"/>
  <c r="D28" i="4"/>
  <c r="D24" i="4"/>
  <c r="D20" i="4"/>
  <c r="D16" i="4"/>
  <c r="D12" i="4"/>
  <c r="D8" i="4"/>
  <c r="D62" i="4"/>
  <c r="D59" i="4"/>
  <c r="D55" i="4"/>
  <c r="D51" i="4"/>
  <c r="D47" i="4"/>
  <c r="D43" i="4"/>
  <c r="D39" i="4"/>
  <c r="D35" i="4"/>
  <c r="D31" i="4"/>
  <c r="D27" i="4"/>
  <c r="D23" i="4"/>
  <c r="D19" i="4"/>
  <c r="D15" i="4"/>
  <c r="D11" i="4"/>
  <c r="D7" i="4"/>
  <c r="D58" i="4"/>
  <c r="D42" i="4"/>
  <c r="D26" i="4"/>
  <c r="D10" i="4"/>
  <c r="D61" i="4"/>
  <c r="D54" i="4"/>
  <c r="D38" i="4"/>
  <c r="D22" i="4"/>
  <c r="D6" i="4"/>
  <c r="D50" i="4"/>
  <c r="D34" i="4"/>
  <c r="D18" i="4"/>
  <c r="D46" i="4"/>
  <c r="D30" i="4"/>
  <c r="D14" i="4"/>
  <c r="C48" i="5"/>
  <c r="C49" i="5"/>
  <c r="C50" i="5"/>
  <c r="C51" i="5"/>
  <c r="O20" i="5"/>
  <c r="O16" i="5"/>
  <c r="O18" i="5"/>
  <c r="O19" i="5"/>
  <c r="O17" i="5"/>
  <c r="O27" i="5"/>
  <c r="O39" i="5"/>
  <c r="K64" i="3"/>
  <c r="E1" i="4"/>
  <c r="W64" i="3"/>
  <c r="AM64" i="3"/>
  <c r="AQ64" i="3"/>
  <c r="AA64" i="3"/>
  <c r="AY64" i="3"/>
  <c r="AU64" i="3"/>
  <c r="AI64" i="3"/>
  <c r="AE64" i="3"/>
  <c r="S64" i="3"/>
  <c r="O64" i="3"/>
  <c r="E59" i="4" l="1"/>
  <c r="E55" i="4"/>
  <c r="E51" i="4"/>
  <c r="E47" i="4"/>
  <c r="E43" i="4"/>
  <c r="E39" i="4"/>
  <c r="E35" i="4"/>
  <c r="E31" i="4"/>
  <c r="E27" i="4"/>
  <c r="E23" i="4"/>
  <c r="E19" i="4"/>
  <c r="E15" i="4"/>
  <c r="E11" i="4"/>
  <c r="E7" i="4"/>
  <c r="E60" i="4"/>
  <c r="E56" i="4"/>
  <c r="E48" i="4"/>
  <c r="E63" i="4"/>
  <c r="E58" i="4"/>
  <c r="E54" i="4"/>
  <c r="E50" i="4"/>
  <c r="E46" i="4"/>
  <c r="E42" i="4"/>
  <c r="E38" i="4"/>
  <c r="E34" i="4"/>
  <c r="E30" i="4"/>
  <c r="E26" i="4"/>
  <c r="E22" i="4"/>
  <c r="E18" i="4"/>
  <c r="E14" i="4"/>
  <c r="E10" i="4"/>
  <c r="E6" i="4"/>
  <c r="E62" i="4"/>
  <c r="E57" i="4"/>
  <c r="E53" i="4"/>
  <c r="E49" i="4"/>
  <c r="E45" i="4"/>
  <c r="E41" i="4"/>
  <c r="E37" i="4"/>
  <c r="E33" i="4"/>
  <c r="E29" i="4"/>
  <c r="E25" i="4"/>
  <c r="E21" i="4"/>
  <c r="E17" i="4"/>
  <c r="E13" i="4"/>
  <c r="E9" i="4"/>
  <c r="E5" i="4"/>
  <c r="E61" i="4"/>
  <c r="E52" i="4"/>
  <c r="E32" i="4"/>
  <c r="E16" i="4"/>
  <c r="E44" i="4"/>
  <c r="E28" i="4"/>
  <c r="E12" i="4"/>
  <c r="E40" i="4"/>
  <c r="E24" i="4"/>
  <c r="E8" i="4"/>
  <c r="E36" i="4"/>
  <c r="E20" i="4"/>
  <c r="O12" i="5"/>
  <c r="O8" i="5"/>
  <c r="O10" i="5"/>
  <c r="O7" i="5"/>
  <c r="O9" i="5"/>
  <c r="O11" i="5"/>
  <c r="O14" i="5"/>
  <c r="O15" i="5"/>
  <c r="O13" i="5"/>
  <c r="D20" i="5"/>
  <c r="M20" i="5" s="1"/>
  <c r="D19" i="5"/>
  <c r="M19" i="5" s="1"/>
  <c r="D18" i="5"/>
  <c r="M18" i="5" s="1"/>
  <c r="D17" i="5"/>
  <c r="M17" i="5" s="1"/>
  <c r="D16" i="5"/>
  <c r="M16" i="5" s="1"/>
  <c r="D8" i="5"/>
  <c r="M8" i="5" s="1"/>
  <c r="D7" i="5"/>
  <c r="M7" i="5" s="1"/>
  <c r="D38" i="5"/>
  <c r="M38" i="5" s="1"/>
  <c r="D37" i="5"/>
  <c r="M37" i="5" s="1"/>
  <c r="D36" i="5"/>
  <c r="M36" i="5" s="1"/>
  <c r="D35" i="5"/>
  <c r="M35" i="5" s="1"/>
  <c r="D34" i="5"/>
  <c r="M34" i="5" s="1"/>
  <c r="D33" i="5"/>
  <c r="M33" i="5" s="1"/>
  <c r="D32" i="5"/>
  <c r="M32" i="5" s="1"/>
  <c r="D31" i="5"/>
  <c r="M31" i="5" s="1"/>
  <c r="D30" i="5"/>
  <c r="M30" i="5" s="1"/>
  <c r="D29" i="5"/>
  <c r="M29" i="5" s="1"/>
  <c r="O26" i="5"/>
  <c r="D4" i="5"/>
  <c r="M4" i="5" s="1"/>
  <c r="D23" i="5"/>
  <c r="M23" i="5" s="1"/>
  <c r="D27" i="5"/>
  <c r="M27" i="5" s="1"/>
  <c r="D5" i="5"/>
  <c r="M5" i="5" s="1"/>
  <c r="D21" i="5"/>
  <c r="M21" i="5" s="1"/>
  <c r="D24" i="5"/>
  <c r="M24" i="5" s="1"/>
  <c r="D28" i="5"/>
  <c r="M28" i="5" s="1"/>
  <c r="D3" i="5"/>
  <c r="M3" i="5" s="1"/>
  <c r="D6" i="5"/>
  <c r="M6" i="5" s="1"/>
  <c r="D22" i="5"/>
  <c r="M22" i="5" s="1"/>
  <c r="D25" i="5"/>
  <c r="M25" i="5" s="1"/>
  <c r="D39" i="5"/>
  <c r="M39" i="5" s="1"/>
  <c r="D26" i="5"/>
  <c r="M26" i="5" s="1"/>
  <c r="O28" i="5"/>
  <c r="O23" i="5"/>
  <c r="F1" i="4"/>
  <c r="F62" i="4" l="1"/>
  <c r="F57" i="4"/>
  <c r="F53" i="4"/>
  <c r="F49" i="4"/>
  <c r="F45" i="4"/>
  <c r="F41" i="4"/>
  <c r="F37" i="4"/>
  <c r="F33" i="4"/>
  <c r="F29" i="4"/>
  <c r="F25" i="4"/>
  <c r="F21" i="4"/>
  <c r="F17" i="4"/>
  <c r="F13" i="4"/>
  <c r="F9" i="4"/>
  <c r="F5" i="4"/>
  <c r="F58" i="4"/>
  <c r="F50" i="4"/>
  <c r="F42" i="4"/>
  <c r="F30" i="4"/>
  <c r="F22" i="4"/>
  <c r="F14" i="4"/>
  <c r="F6" i="4"/>
  <c r="F61" i="4"/>
  <c r="F60" i="4"/>
  <c r="F56" i="4"/>
  <c r="F52" i="4"/>
  <c r="F48" i="4"/>
  <c r="F44" i="4"/>
  <c r="F40" i="4"/>
  <c r="F36" i="4"/>
  <c r="F32" i="4"/>
  <c r="F28" i="4"/>
  <c r="F24" i="4"/>
  <c r="F20" i="4"/>
  <c r="F16" i="4"/>
  <c r="F12" i="4"/>
  <c r="F8" i="4"/>
  <c r="F63" i="4"/>
  <c r="F59" i="4"/>
  <c r="F55" i="4"/>
  <c r="F51" i="4"/>
  <c r="F47" i="4"/>
  <c r="F43" i="4"/>
  <c r="F39" i="4"/>
  <c r="F35" i="4"/>
  <c r="F31" i="4"/>
  <c r="F27" i="4"/>
  <c r="F23" i="4"/>
  <c r="F19" i="4"/>
  <c r="F15" i="4"/>
  <c r="F11" i="4"/>
  <c r="F7" i="4"/>
  <c r="F54" i="4"/>
  <c r="F46" i="4"/>
  <c r="F38" i="4"/>
  <c r="F34" i="4"/>
  <c r="F26" i="4"/>
  <c r="F18" i="4"/>
  <c r="F10" i="4"/>
  <c r="D9" i="5"/>
  <c r="M9" i="5" s="1"/>
  <c r="D12" i="5"/>
  <c r="M12" i="5" s="1"/>
  <c r="D10" i="5"/>
  <c r="M10" i="5" s="1"/>
  <c r="D13" i="5"/>
  <c r="M13" i="5" s="1"/>
  <c r="P47" i="5"/>
  <c r="P46" i="5"/>
  <c r="D15" i="5"/>
  <c r="M15" i="5" s="1"/>
  <c r="D14" i="5"/>
  <c r="M14" i="5" s="1"/>
  <c r="D11" i="5"/>
  <c r="M11" i="5" s="1"/>
  <c r="Q15" i="5"/>
  <c r="Q13" i="5"/>
  <c r="Q11" i="5"/>
  <c r="Q12" i="5"/>
  <c r="Q10" i="5"/>
  <c r="Q18" i="5"/>
  <c r="Q16" i="5"/>
  <c r="Q17" i="5"/>
  <c r="Q20" i="5"/>
  <c r="Q19" i="5"/>
  <c r="Q9" i="5"/>
  <c r="Q8" i="5"/>
  <c r="Q14" i="5"/>
  <c r="Q7" i="5"/>
  <c r="Q6" i="5"/>
  <c r="Q34" i="5"/>
  <c r="Q38" i="5"/>
  <c r="Q35" i="5"/>
  <c r="Q32" i="5"/>
  <c r="Q36" i="5"/>
  <c r="Q29" i="5"/>
  <c r="Q33" i="5"/>
  <c r="Q30" i="5"/>
  <c r="Q31" i="5"/>
  <c r="Q37" i="5"/>
  <c r="Q23" i="5"/>
  <c r="Q21" i="5"/>
  <c r="Q26" i="5"/>
  <c r="Q22" i="5"/>
  <c r="Q4" i="5"/>
  <c r="Q3" i="5"/>
  <c r="Q28" i="5"/>
  <c r="Q39" i="5"/>
  <c r="Q27" i="5"/>
  <c r="Q24" i="5"/>
  <c r="Q25" i="5"/>
  <c r="Q5" i="5"/>
  <c r="O5" i="5"/>
  <c r="O25" i="5"/>
  <c r="O22" i="5"/>
  <c r="O21" i="5"/>
  <c r="O6" i="5"/>
  <c r="O24" i="5"/>
  <c r="G1" i="4"/>
  <c r="G59" i="4" l="1"/>
  <c r="G55" i="4"/>
  <c r="G51" i="4"/>
  <c r="G47" i="4"/>
  <c r="G43" i="4"/>
  <c r="G39" i="4"/>
  <c r="G35" i="4"/>
  <c r="G31" i="4"/>
  <c r="G27" i="4"/>
  <c r="G23" i="4"/>
  <c r="G19" i="4"/>
  <c r="G15" i="4"/>
  <c r="G11" i="4"/>
  <c r="G7" i="4"/>
  <c r="G60" i="4"/>
  <c r="G56" i="4"/>
  <c r="G48" i="4"/>
  <c r="G40" i="4"/>
  <c r="G32" i="4"/>
  <c r="G24" i="4"/>
  <c r="G16" i="4"/>
  <c r="G8" i="4"/>
  <c r="G63" i="4"/>
  <c r="G58" i="4"/>
  <c r="G54" i="4"/>
  <c r="G50" i="4"/>
  <c r="G46" i="4"/>
  <c r="G42" i="4"/>
  <c r="G38" i="4"/>
  <c r="G34" i="4"/>
  <c r="G30" i="4"/>
  <c r="G26" i="4"/>
  <c r="G22" i="4"/>
  <c r="G18" i="4"/>
  <c r="G14" i="4"/>
  <c r="G10" i="4"/>
  <c r="G6" i="4"/>
  <c r="G61" i="4"/>
  <c r="G62" i="4"/>
  <c r="G57" i="4"/>
  <c r="G53" i="4"/>
  <c r="G49" i="4"/>
  <c r="G45" i="4"/>
  <c r="G41" i="4"/>
  <c r="G37" i="4"/>
  <c r="G33" i="4"/>
  <c r="G29" i="4"/>
  <c r="G25" i="4"/>
  <c r="G21" i="4"/>
  <c r="G17" i="4"/>
  <c r="G13" i="4"/>
  <c r="G9" i="4"/>
  <c r="G5" i="4"/>
  <c r="G52" i="4"/>
  <c r="G44" i="4"/>
  <c r="G36" i="4"/>
  <c r="G28" i="4"/>
  <c r="G20" i="4"/>
  <c r="G12" i="4"/>
  <c r="P48" i="5"/>
  <c r="Q48" i="5" s="1"/>
  <c r="H1" i="4"/>
  <c r="H62" i="4" l="1"/>
  <c r="H57" i="4"/>
  <c r="H53" i="4"/>
  <c r="H49" i="4"/>
  <c r="H45" i="4"/>
  <c r="H41" i="4"/>
  <c r="H37" i="4"/>
  <c r="H33" i="4"/>
  <c r="H29" i="4"/>
  <c r="H25" i="4"/>
  <c r="H21" i="4"/>
  <c r="H17" i="4"/>
  <c r="H13" i="4"/>
  <c r="H9" i="4"/>
  <c r="H5" i="4"/>
  <c r="H54" i="4"/>
  <c r="H42" i="4"/>
  <c r="H34" i="4"/>
  <c r="H26" i="4"/>
  <c r="H18" i="4"/>
  <c r="H10" i="4"/>
  <c r="H61" i="4"/>
  <c r="H60" i="4"/>
  <c r="H56" i="4"/>
  <c r="H52" i="4"/>
  <c r="H48" i="4"/>
  <c r="H44" i="4"/>
  <c r="H40" i="4"/>
  <c r="H36" i="4"/>
  <c r="H32" i="4"/>
  <c r="H28" i="4"/>
  <c r="H24" i="4"/>
  <c r="H20" i="4"/>
  <c r="H16" i="4"/>
  <c r="H12" i="4"/>
  <c r="H8" i="4"/>
  <c r="H58" i="4"/>
  <c r="H50" i="4"/>
  <c r="H46" i="4"/>
  <c r="H38" i="4"/>
  <c r="H30" i="4"/>
  <c r="H22" i="4"/>
  <c r="H14" i="4"/>
  <c r="H59" i="4"/>
  <c r="H55" i="4"/>
  <c r="H51" i="4"/>
  <c r="H47" i="4"/>
  <c r="H43" i="4"/>
  <c r="H39" i="4"/>
  <c r="H35" i="4"/>
  <c r="H31" i="4"/>
  <c r="H27" i="4"/>
  <c r="H23" i="4"/>
  <c r="H19" i="4"/>
  <c r="H15" i="4"/>
  <c r="H11" i="4"/>
  <c r="H7" i="4"/>
  <c r="H63" i="4"/>
  <c r="H6" i="4"/>
  <c r="N10" i="5"/>
  <c r="N11" i="5"/>
  <c r="N12" i="5"/>
  <c r="N14" i="5"/>
  <c r="N15" i="5"/>
  <c r="N16" i="5"/>
  <c r="N20" i="5"/>
  <c r="N17" i="5"/>
  <c r="N18" i="5"/>
  <c r="N19" i="5"/>
  <c r="N9" i="5"/>
  <c r="N7" i="5"/>
  <c r="N8" i="5"/>
  <c r="N13" i="5"/>
  <c r="N29" i="5"/>
  <c r="N34" i="5"/>
  <c r="N38" i="5"/>
  <c r="N37" i="5"/>
  <c r="N33" i="5"/>
  <c r="N36" i="5"/>
  <c r="N31" i="5"/>
  <c r="N35" i="5"/>
  <c r="N32" i="5"/>
  <c r="N30" i="5"/>
  <c r="N4" i="5"/>
  <c r="N23" i="5"/>
  <c r="N22" i="5"/>
  <c r="N5" i="5"/>
  <c r="N24" i="5"/>
  <c r="N3" i="5"/>
  <c r="N6" i="5"/>
  <c r="N25" i="5"/>
  <c r="N21" i="5"/>
  <c r="N26" i="5"/>
  <c r="N27" i="5"/>
  <c r="N28" i="5"/>
  <c r="N39" i="5"/>
  <c r="I1" i="4"/>
  <c r="I62" i="4" l="1"/>
  <c r="I59" i="4"/>
  <c r="I55" i="4"/>
  <c r="I56" i="4"/>
  <c r="I51" i="4"/>
  <c r="I47" i="4"/>
  <c r="I43" i="4"/>
  <c r="I39" i="4"/>
  <c r="I35" i="4"/>
  <c r="I31" i="4"/>
  <c r="I27" i="4"/>
  <c r="I23" i="4"/>
  <c r="I19" i="4"/>
  <c r="I15" i="4"/>
  <c r="I11" i="4"/>
  <c r="I7" i="4"/>
  <c r="I32" i="4"/>
  <c r="I12" i="4"/>
  <c r="I63" i="4"/>
  <c r="I60" i="4"/>
  <c r="I54" i="4"/>
  <c r="I50" i="4"/>
  <c r="I46" i="4"/>
  <c r="I42" i="4"/>
  <c r="I38" i="4"/>
  <c r="I34" i="4"/>
  <c r="I30" i="4"/>
  <c r="I26" i="4"/>
  <c r="I22" i="4"/>
  <c r="I18" i="4"/>
  <c r="I14" i="4"/>
  <c r="I10" i="4"/>
  <c r="I6" i="4"/>
  <c r="I57" i="4"/>
  <c r="I52" i="4"/>
  <c r="I48" i="4"/>
  <c r="I44" i="4"/>
  <c r="I36" i="4"/>
  <c r="I24" i="4"/>
  <c r="I16" i="4"/>
  <c r="I8" i="4"/>
  <c r="I61" i="4"/>
  <c r="I58" i="4"/>
  <c r="I53" i="4"/>
  <c r="I49" i="4"/>
  <c r="I45" i="4"/>
  <c r="I41" i="4"/>
  <c r="I37" i="4"/>
  <c r="I33" i="4"/>
  <c r="I29" i="4"/>
  <c r="I25" i="4"/>
  <c r="I21" i="4"/>
  <c r="I17" i="4"/>
  <c r="I13" i="4"/>
  <c r="I9" i="4"/>
  <c r="I5" i="4"/>
  <c r="I40" i="4"/>
  <c r="I28" i="4"/>
  <c r="I20" i="4"/>
  <c r="J1" i="4"/>
  <c r="J59" i="4" l="1"/>
  <c r="J55" i="4"/>
  <c r="J51" i="4"/>
  <c r="J47" i="4"/>
  <c r="J43" i="4"/>
  <c r="J39" i="4"/>
  <c r="J35" i="4"/>
  <c r="J31" i="4"/>
  <c r="J27" i="4"/>
  <c r="J23" i="4"/>
  <c r="J19" i="4"/>
  <c r="J15" i="4"/>
  <c r="J11" i="4"/>
  <c r="J7" i="4"/>
  <c r="J62" i="4"/>
  <c r="J57" i="4"/>
  <c r="J53" i="4"/>
  <c r="J49" i="4"/>
  <c r="J45" i="4"/>
  <c r="J41" i="4"/>
  <c r="J37" i="4"/>
  <c r="J33" i="4"/>
  <c r="J29" i="4"/>
  <c r="J25" i="4"/>
  <c r="J21" i="4"/>
  <c r="J17" i="4"/>
  <c r="J13" i="4"/>
  <c r="J9" i="4"/>
  <c r="J5" i="4"/>
  <c r="J54" i="4"/>
  <c r="J46" i="4"/>
  <c r="J38" i="4"/>
  <c r="J30" i="4"/>
  <c r="J22" i="4"/>
  <c r="J14" i="4"/>
  <c r="J6" i="4"/>
  <c r="J61" i="4"/>
  <c r="J60" i="4"/>
  <c r="J52" i="4"/>
  <c r="J44" i="4"/>
  <c r="J36" i="4"/>
  <c r="J28" i="4"/>
  <c r="J20" i="4"/>
  <c r="J12" i="4"/>
  <c r="J56" i="4"/>
  <c r="J48" i="4"/>
  <c r="J40" i="4"/>
  <c r="J32" i="4"/>
  <c r="J24" i="4"/>
  <c r="J16" i="4"/>
  <c r="J8" i="4"/>
  <c r="J63" i="4"/>
  <c r="J58" i="4"/>
  <c r="J50" i="4"/>
  <c r="J42" i="4"/>
  <c r="J34" i="4"/>
  <c r="J26" i="4"/>
  <c r="J18" i="4"/>
  <c r="J10" i="4"/>
  <c r="K1" i="4"/>
  <c r="K62" i="4" l="1"/>
  <c r="K57" i="4"/>
  <c r="K53" i="4"/>
  <c r="K49" i="4"/>
  <c r="K45" i="4"/>
  <c r="K41" i="4"/>
  <c r="K37" i="4"/>
  <c r="K33" i="4"/>
  <c r="K29" i="4"/>
  <c r="K25" i="4"/>
  <c r="K21" i="4"/>
  <c r="K17" i="4"/>
  <c r="K13" i="4"/>
  <c r="K9" i="4"/>
  <c r="K5" i="4"/>
  <c r="K59" i="4"/>
  <c r="K55" i="4"/>
  <c r="K51" i="4"/>
  <c r="K47" i="4"/>
  <c r="K43" i="4"/>
  <c r="K39" i="4"/>
  <c r="K35" i="4"/>
  <c r="K31" i="4"/>
  <c r="K27" i="4"/>
  <c r="K23" i="4"/>
  <c r="K19" i="4"/>
  <c r="K15" i="4"/>
  <c r="K11" i="4"/>
  <c r="K7" i="4"/>
  <c r="K61" i="4"/>
  <c r="K56" i="4"/>
  <c r="K48" i="4"/>
  <c r="K40" i="4"/>
  <c r="K32" i="4"/>
  <c r="K24" i="4"/>
  <c r="K16" i="4"/>
  <c r="K8" i="4"/>
  <c r="K58" i="4"/>
  <c r="K34" i="4"/>
  <c r="K18" i="4"/>
  <c r="K54" i="4"/>
  <c r="K46" i="4"/>
  <c r="K38" i="4"/>
  <c r="K30" i="4"/>
  <c r="K22" i="4"/>
  <c r="K14" i="4"/>
  <c r="K6" i="4"/>
  <c r="K50" i="4"/>
  <c r="K42" i="4"/>
  <c r="K26" i="4"/>
  <c r="K10" i="4"/>
  <c r="K60" i="4"/>
  <c r="K52" i="4"/>
  <c r="K44" i="4"/>
  <c r="K36" i="4"/>
  <c r="K28" i="4"/>
  <c r="K20" i="4"/>
  <c r="K12" i="4"/>
  <c r="K63" i="4"/>
  <c r="L1" i="4"/>
  <c r="L59" i="4" l="1"/>
  <c r="L55" i="4"/>
  <c r="L51" i="4"/>
  <c r="L47" i="4"/>
  <c r="L43" i="4"/>
  <c r="L39" i="4"/>
  <c r="L35" i="4"/>
  <c r="L31" i="4"/>
  <c r="L27" i="4"/>
  <c r="L23" i="4"/>
  <c r="L19" i="4"/>
  <c r="L15" i="4"/>
  <c r="L11" i="4"/>
  <c r="L7" i="4"/>
  <c r="L63" i="4"/>
  <c r="L58" i="4"/>
  <c r="L54" i="4"/>
  <c r="L62" i="4"/>
  <c r="L57" i="4"/>
  <c r="L53" i="4"/>
  <c r="L49" i="4"/>
  <c r="L45" i="4"/>
  <c r="L41" i="4"/>
  <c r="L37" i="4"/>
  <c r="L33" i="4"/>
  <c r="L29" i="4"/>
  <c r="L25" i="4"/>
  <c r="L21" i="4"/>
  <c r="L17" i="4"/>
  <c r="L13" i="4"/>
  <c r="L9" i="4"/>
  <c r="L5" i="4"/>
  <c r="L61" i="4"/>
  <c r="L50" i="4"/>
  <c r="L42" i="4"/>
  <c r="L34" i="4"/>
  <c r="L26" i="4"/>
  <c r="L18" i="4"/>
  <c r="L10" i="4"/>
  <c r="L44" i="4"/>
  <c r="L20" i="4"/>
  <c r="L60" i="4"/>
  <c r="L48" i="4"/>
  <c r="L40" i="4"/>
  <c r="L32" i="4"/>
  <c r="L24" i="4"/>
  <c r="L16" i="4"/>
  <c r="L8" i="4"/>
  <c r="L36" i="4"/>
  <c r="L12" i="4"/>
  <c r="L56" i="4"/>
  <c r="L46" i="4"/>
  <c r="L38" i="4"/>
  <c r="L30" i="4"/>
  <c r="L22" i="4"/>
  <c r="L14" i="4"/>
  <c r="L6" i="4"/>
  <c r="L52" i="4"/>
  <c r="L28" i="4"/>
  <c r="M1" i="4"/>
  <c r="M62" i="4" l="1"/>
  <c r="M57" i="4"/>
  <c r="M53" i="4"/>
  <c r="M49" i="4"/>
  <c r="M45" i="4"/>
  <c r="M41" i="4"/>
  <c r="M37" i="4"/>
  <c r="M33" i="4"/>
  <c r="M29" i="4"/>
  <c r="M25" i="4"/>
  <c r="M21" i="4"/>
  <c r="M17" i="4"/>
  <c r="M13" i="4"/>
  <c r="M9" i="4"/>
  <c r="M5" i="4"/>
  <c r="M61" i="4"/>
  <c r="M60" i="4"/>
  <c r="M56" i="4"/>
  <c r="M52" i="4"/>
  <c r="M48" i="4"/>
  <c r="M44" i="4"/>
  <c r="M40" i="4"/>
  <c r="M36" i="4"/>
  <c r="M32" i="4"/>
  <c r="M28" i="4"/>
  <c r="M24" i="4"/>
  <c r="M20" i="4"/>
  <c r="M16" i="4"/>
  <c r="M12" i="4"/>
  <c r="M8" i="4"/>
  <c r="M59" i="4"/>
  <c r="M55" i="4"/>
  <c r="M51" i="4"/>
  <c r="M47" i="4"/>
  <c r="M43" i="4"/>
  <c r="M39" i="4"/>
  <c r="M35" i="4"/>
  <c r="M31" i="4"/>
  <c r="M27" i="4"/>
  <c r="M23" i="4"/>
  <c r="M19" i="4"/>
  <c r="M15" i="4"/>
  <c r="M11" i="4"/>
  <c r="M7" i="4"/>
  <c r="M63" i="4"/>
  <c r="M50" i="4"/>
  <c r="M34" i="4"/>
  <c r="M18" i="4"/>
  <c r="M22" i="4"/>
  <c r="M46" i="4"/>
  <c r="M30" i="4"/>
  <c r="M14" i="4"/>
  <c r="M54" i="4"/>
  <c r="M6" i="4"/>
  <c r="M58" i="4"/>
  <c r="M42" i="4"/>
  <c r="M26" i="4"/>
  <c r="M10" i="4"/>
  <c r="M38" i="4"/>
  <c r="N1" i="4"/>
  <c r="N59" i="4" l="1"/>
  <c r="N55" i="4"/>
  <c r="N51" i="4"/>
  <c r="N47" i="4"/>
  <c r="N43" i="4"/>
  <c r="N39" i="4"/>
  <c r="N35" i="4"/>
  <c r="N31" i="4"/>
  <c r="N27" i="4"/>
  <c r="N23" i="4"/>
  <c r="N19" i="4"/>
  <c r="N15" i="4"/>
  <c r="N11" i="4"/>
  <c r="N7" i="4"/>
  <c r="N63" i="4"/>
  <c r="N58" i="4"/>
  <c r="N54" i="4"/>
  <c r="N50" i="4"/>
  <c r="N46" i="4"/>
  <c r="N42" i="4"/>
  <c r="N38" i="4"/>
  <c r="N34" i="4"/>
  <c r="N30" i="4"/>
  <c r="N26" i="4"/>
  <c r="N22" i="4"/>
  <c r="N18" i="4"/>
  <c r="N14" i="4"/>
  <c r="N10" i="4"/>
  <c r="N6" i="4"/>
  <c r="N62" i="4"/>
  <c r="N57" i="4"/>
  <c r="N53" i="4"/>
  <c r="N49" i="4"/>
  <c r="N45" i="4"/>
  <c r="N41" i="4"/>
  <c r="N37" i="4"/>
  <c r="N33" i="4"/>
  <c r="N29" i="4"/>
  <c r="N25" i="4"/>
  <c r="N21" i="4"/>
  <c r="N17" i="4"/>
  <c r="N13" i="4"/>
  <c r="N9" i="4"/>
  <c r="N5" i="4"/>
  <c r="N52" i="4"/>
  <c r="N36" i="4"/>
  <c r="N20" i="4"/>
  <c r="N56" i="4"/>
  <c r="N8" i="4"/>
  <c r="N61" i="4"/>
  <c r="N48" i="4"/>
  <c r="N32" i="4"/>
  <c r="N16" i="4"/>
  <c r="N40" i="4"/>
  <c r="N60" i="4"/>
  <c r="N44" i="4"/>
  <c r="N28" i="4"/>
  <c r="N12" i="4"/>
  <c r="N24" i="4"/>
  <c r="O1" i="4"/>
  <c r="O62" i="4" l="1"/>
  <c r="O57" i="4"/>
  <c r="O53" i="4"/>
  <c r="O49" i="4"/>
  <c r="O45" i="4"/>
  <c r="O41" i="4"/>
  <c r="O37" i="4"/>
  <c r="O33" i="4"/>
  <c r="O29" i="4"/>
  <c r="O25" i="4"/>
  <c r="O21" i="4"/>
  <c r="O17" i="4"/>
  <c r="O13" i="4"/>
  <c r="O9" i="4"/>
  <c r="O5" i="4"/>
  <c r="O61" i="4"/>
  <c r="O60" i="4"/>
  <c r="O56" i="4"/>
  <c r="O52" i="4"/>
  <c r="O48" i="4"/>
  <c r="O44" i="4"/>
  <c r="O40" i="4"/>
  <c r="O36" i="4"/>
  <c r="O32" i="4"/>
  <c r="O28" i="4"/>
  <c r="O24" i="4"/>
  <c r="O20" i="4"/>
  <c r="O16" i="4"/>
  <c r="O12" i="4"/>
  <c r="O8" i="4"/>
  <c r="O59" i="4"/>
  <c r="O55" i="4"/>
  <c r="O51" i="4"/>
  <c r="O47" i="4"/>
  <c r="O43" i="4"/>
  <c r="O39" i="4"/>
  <c r="O35" i="4"/>
  <c r="O31" i="4"/>
  <c r="O27" i="4"/>
  <c r="O23" i="4"/>
  <c r="O19" i="4"/>
  <c r="O15" i="4"/>
  <c r="O11" i="4"/>
  <c r="O7" i="4"/>
  <c r="O54" i="4"/>
  <c r="O38" i="4"/>
  <c r="O22" i="4"/>
  <c r="O6" i="4"/>
  <c r="O42" i="4"/>
  <c r="O63" i="4"/>
  <c r="O50" i="4"/>
  <c r="O34" i="4"/>
  <c r="O18" i="4"/>
  <c r="O26" i="4"/>
  <c r="O46" i="4"/>
  <c r="O30" i="4"/>
  <c r="O14" i="4"/>
  <c r="O58" i="4"/>
  <c r="O10" i="4"/>
  <c r="P1" i="4"/>
  <c r="P59" i="4" l="1"/>
  <c r="P55" i="4"/>
  <c r="P51" i="4"/>
  <c r="P47" i="4"/>
  <c r="P43" i="4"/>
  <c r="P39" i="4"/>
  <c r="P35" i="4"/>
  <c r="P31" i="4"/>
  <c r="P27" i="4"/>
  <c r="P23" i="4"/>
  <c r="P19" i="4"/>
  <c r="P15" i="4"/>
  <c r="P11" i="4"/>
  <c r="P7" i="4"/>
  <c r="P63" i="4"/>
  <c r="P58" i="4"/>
  <c r="P54" i="4"/>
  <c r="P50" i="4"/>
  <c r="P46" i="4"/>
  <c r="P42" i="4"/>
  <c r="P38" i="4"/>
  <c r="P34" i="4"/>
  <c r="P30" i="4"/>
  <c r="P26" i="4"/>
  <c r="P22" i="4"/>
  <c r="P18" i="4"/>
  <c r="P14" i="4"/>
  <c r="P10" i="4"/>
  <c r="P6" i="4"/>
  <c r="P62" i="4"/>
  <c r="P57" i="4"/>
  <c r="P53" i="4"/>
  <c r="P49" i="4"/>
  <c r="P45" i="4"/>
  <c r="P41" i="4"/>
  <c r="P37" i="4"/>
  <c r="P33" i="4"/>
  <c r="P29" i="4"/>
  <c r="P25" i="4"/>
  <c r="P21" i="4"/>
  <c r="P17" i="4"/>
  <c r="P13" i="4"/>
  <c r="P9" i="4"/>
  <c r="P5" i="4"/>
  <c r="P56" i="4"/>
  <c r="P40" i="4"/>
  <c r="P24" i="4"/>
  <c r="P8" i="4"/>
  <c r="P44" i="4"/>
  <c r="P52" i="4"/>
  <c r="P36" i="4"/>
  <c r="P20" i="4"/>
  <c r="P60" i="4"/>
  <c r="P12" i="4"/>
  <c r="P61" i="4"/>
  <c r="P48" i="4"/>
  <c r="P32" i="4"/>
  <c r="P16" i="4"/>
  <c r="P28" i="4"/>
  <c r="Q1" i="4"/>
  <c r="Q62" i="4" l="1"/>
  <c r="Q57" i="4"/>
  <c r="Q53" i="4"/>
  <c r="Q49" i="4"/>
  <c r="Q45" i="4"/>
  <c r="Q56" i="4"/>
  <c r="Q51" i="4"/>
  <c r="Q46" i="4"/>
  <c r="Q41" i="4"/>
  <c r="Q37" i="4"/>
  <c r="Q33" i="4"/>
  <c r="Q29" i="4"/>
  <c r="Q25" i="4"/>
  <c r="Q21" i="4"/>
  <c r="Q17" i="4"/>
  <c r="Q13" i="4"/>
  <c r="Q9" i="4"/>
  <c r="Q5" i="4"/>
  <c r="Q63" i="4"/>
  <c r="Q60" i="4"/>
  <c r="Q55" i="4"/>
  <c r="Q50" i="4"/>
  <c r="Q44" i="4"/>
  <c r="Q40" i="4"/>
  <c r="Q36" i="4"/>
  <c r="Q32" i="4"/>
  <c r="Q28" i="4"/>
  <c r="Q24" i="4"/>
  <c r="Q20" i="4"/>
  <c r="Q16" i="4"/>
  <c r="Q12" i="4"/>
  <c r="Q8" i="4"/>
  <c r="Q61" i="4"/>
  <c r="Q59" i="4"/>
  <c r="Q54" i="4"/>
  <c r="Q48" i="4"/>
  <c r="Q43" i="4"/>
  <c r="Q39" i="4"/>
  <c r="Q35" i="4"/>
  <c r="Q31" i="4"/>
  <c r="Q27" i="4"/>
  <c r="Q23" i="4"/>
  <c r="Q19" i="4"/>
  <c r="Q15" i="4"/>
  <c r="Q11" i="4"/>
  <c r="Q7" i="4"/>
  <c r="Q42" i="4"/>
  <c r="Q26" i="4"/>
  <c r="Q10" i="4"/>
  <c r="Q47" i="4"/>
  <c r="Q58" i="4"/>
  <c r="Q38" i="4"/>
  <c r="Q22" i="4"/>
  <c r="Q6" i="4"/>
  <c r="Q30" i="4"/>
  <c r="Q52" i="4"/>
  <c r="Q34" i="4"/>
  <c r="Q18" i="4"/>
  <c r="Q14" i="4"/>
  <c r="R1" i="4"/>
  <c r="R61" i="4" l="1"/>
  <c r="R60" i="4"/>
  <c r="R56" i="4"/>
  <c r="R52" i="4"/>
  <c r="R48" i="4"/>
  <c r="R44" i="4"/>
  <c r="R40" i="4"/>
  <c r="R36" i="4"/>
  <c r="R32" i="4"/>
  <c r="R59" i="4"/>
  <c r="R55" i="4"/>
  <c r="R51" i="4"/>
  <c r="R47" i="4"/>
  <c r="R43" i="4"/>
  <c r="R39" i="4"/>
  <c r="R35" i="4"/>
  <c r="R31" i="4"/>
  <c r="R27" i="4"/>
  <c r="R23" i="4"/>
  <c r="R19" i="4"/>
  <c r="R15" i="4"/>
  <c r="R11" i="4"/>
  <c r="R7" i="4"/>
  <c r="R63" i="4"/>
  <c r="R58" i="4"/>
  <c r="R54" i="4"/>
  <c r="R50" i="4"/>
  <c r="R46" i="4"/>
  <c r="R42" i="4"/>
  <c r="R38" i="4"/>
  <c r="R34" i="4"/>
  <c r="R62" i="4"/>
  <c r="R49" i="4"/>
  <c r="R33" i="4"/>
  <c r="R26" i="4"/>
  <c r="R21" i="4"/>
  <c r="R16" i="4"/>
  <c r="R10" i="4"/>
  <c r="R5" i="4"/>
  <c r="R45" i="4"/>
  <c r="R30" i="4"/>
  <c r="R25" i="4"/>
  <c r="R20" i="4"/>
  <c r="R14" i="4"/>
  <c r="R9" i="4"/>
  <c r="R57" i="4"/>
  <c r="R41" i="4"/>
  <c r="R29" i="4"/>
  <c r="R24" i="4"/>
  <c r="R18" i="4"/>
  <c r="R13" i="4"/>
  <c r="R8" i="4"/>
  <c r="R22" i="4"/>
  <c r="R53" i="4"/>
  <c r="R17" i="4"/>
  <c r="R28" i="4"/>
  <c r="R37" i="4"/>
  <c r="R12" i="4"/>
  <c r="R6" i="4"/>
  <c r="S1" i="4"/>
  <c r="S63" i="4" l="1"/>
  <c r="S58" i="4"/>
  <c r="S54" i="4"/>
  <c r="S50" i="4"/>
  <c r="S46" i="4"/>
  <c r="S42" i="4"/>
  <c r="S38" i="4"/>
  <c r="S34" i="4"/>
  <c r="S30" i="4"/>
  <c r="S26" i="4"/>
  <c r="S22" i="4"/>
  <c r="S18" i="4"/>
  <c r="S14" i="4"/>
  <c r="S10" i="4"/>
  <c r="S6" i="4"/>
  <c r="S62" i="4"/>
  <c r="S57" i="4"/>
  <c r="S53" i="4"/>
  <c r="S49" i="4"/>
  <c r="S45" i="4"/>
  <c r="S41" i="4"/>
  <c r="S37" i="4"/>
  <c r="S33" i="4"/>
  <c r="S29" i="4"/>
  <c r="S25" i="4"/>
  <c r="S21" i="4"/>
  <c r="S17" i="4"/>
  <c r="S13" i="4"/>
  <c r="S9" i="4"/>
  <c r="S5" i="4"/>
  <c r="S61" i="4"/>
  <c r="S60" i="4"/>
  <c r="S56" i="4"/>
  <c r="S52" i="4"/>
  <c r="S48" i="4"/>
  <c r="S44" i="4"/>
  <c r="S40" i="4"/>
  <c r="S36" i="4"/>
  <c r="S32" i="4"/>
  <c r="S28" i="4"/>
  <c r="S24" i="4"/>
  <c r="S20" i="4"/>
  <c r="S16" i="4"/>
  <c r="S12" i="4"/>
  <c r="S8" i="4"/>
  <c r="S51" i="4"/>
  <c r="S35" i="4"/>
  <c r="S19" i="4"/>
  <c r="S47" i="4"/>
  <c r="S31" i="4"/>
  <c r="S15" i="4"/>
  <c r="S59" i="4"/>
  <c r="S43" i="4"/>
  <c r="S27" i="4"/>
  <c r="S11" i="4"/>
  <c r="S7" i="4"/>
  <c r="S23" i="4"/>
  <c r="S55" i="4"/>
  <c r="S39" i="4"/>
  <c r="T1" i="4"/>
  <c r="T61" i="4" l="1"/>
  <c r="T60" i="4"/>
  <c r="T56" i="4"/>
  <c r="T52" i="4"/>
  <c r="T48" i="4"/>
  <c r="T44" i="4"/>
  <c r="T40" i="4"/>
  <c r="T36" i="4"/>
  <c r="T32" i="4"/>
  <c r="T28" i="4"/>
  <c r="T24" i="4"/>
  <c r="T20" i="4"/>
  <c r="T16" i="4"/>
  <c r="T12" i="4"/>
  <c r="T8" i="4"/>
  <c r="T59" i="4"/>
  <c r="T55" i="4"/>
  <c r="T51" i="4"/>
  <c r="T47" i="4"/>
  <c r="T43" i="4"/>
  <c r="T39" i="4"/>
  <c r="T35" i="4"/>
  <c r="T31" i="4"/>
  <c r="T27" i="4"/>
  <c r="T23" i="4"/>
  <c r="T19" i="4"/>
  <c r="T15" i="4"/>
  <c r="T11" i="4"/>
  <c r="T7" i="4"/>
  <c r="T63" i="4"/>
  <c r="T58" i="4"/>
  <c r="T54" i="4"/>
  <c r="T50" i="4"/>
  <c r="T46" i="4"/>
  <c r="T42" i="4"/>
  <c r="T38" i="4"/>
  <c r="T34" i="4"/>
  <c r="T30" i="4"/>
  <c r="T26" i="4"/>
  <c r="T22" i="4"/>
  <c r="T18" i="4"/>
  <c r="T14" i="4"/>
  <c r="T10" i="4"/>
  <c r="T6" i="4"/>
  <c r="T53" i="4"/>
  <c r="T37" i="4"/>
  <c r="T21" i="4"/>
  <c r="T5" i="4"/>
  <c r="T62" i="4"/>
  <c r="T49" i="4"/>
  <c r="T33" i="4"/>
  <c r="T17" i="4"/>
  <c r="T45" i="4"/>
  <c r="T29" i="4"/>
  <c r="T13" i="4"/>
  <c r="T9" i="4"/>
  <c r="T57" i="4"/>
  <c r="T41" i="4"/>
  <c r="T25" i="4"/>
  <c r="U1" i="4"/>
  <c r="U63" i="4" l="1"/>
  <c r="U58" i="4"/>
  <c r="U54" i="4"/>
  <c r="U50" i="4"/>
  <c r="U46" i="4"/>
  <c r="U42" i="4"/>
  <c r="U38" i="4"/>
  <c r="U34" i="4"/>
  <c r="U30" i="4"/>
  <c r="U26" i="4"/>
  <c r="U22" i="4"/>
  <c r="U18" i="4"/>
  <c r="U14" i="4"/>
  <c r="U10" i="4"/>
  <c r="U6" i="4"/>
  <c r="U62" i="4"/>
  <c r="U57" i="4"/>
  <c r="U53" i="4"/>
  <c r="U49" i="4"/>
  <c r="U45" i="4"/>
  <c r="U41" i="4"/>
  <c r="U37" i="4"/>
  <c r="U33" i="4"/>
  <c r="U29" i="4"/>
  <c r="U25" i="4"/>
  <c r="U21" i="4"/>
  <c r="U17" i="4"/>
  <c r="U13" i="4"/>
  <c r="U9" i="4"/>
  <c r="U5" i="4"/>
  <c r="U61" i="4"/>
  <c r="U60" i="4"/>
  <c r="U56" i="4"/>
  <c r="U52" i="4"/>
  <c r="U48" i="4"/>
  <c r="U44" i="4"/>
  <c r="U40" i="4"/>
  <c r="U36" i="4"/>
  <c r="U32" i="4"/>
  <c r="U28" i="4"/>
  <c r="U24" i="4"/>
  <c r="U20" i="4"/>
  <c r="U16" i="4"/>
  <c r="U12" i="4"/>
  <c r="U8" i="4"/>
  <c r="U55" i="4"/>
  <c r="U39" i="4"/>
  <c r="U23" i="4"/>
  <c r="U7" i="4"/>
  <c r="U51" i="4"/>
  <c r="U35" i="4"/>
  <c r="U19" i="4"/>
  <c r="U47" i="4"/>
  <c r="U31" i="4"/>
  <c r="U15" i="4"/>
  <c r="U11" i="4"/>
  <c r="U59" i="4"/>
  <c r="U27" i="4"/>
  <c r="U43" i="4"/>
  <c r="V1" i="4"/>
  <c r="V61" i="4" l="1"/>
  <c r="V60" i="4"/>
  <c r="V56" i="4"/>
  <c r="V52" i="4"/>
  <c r="V48" i="4"/>
  <c r="V44" i="4"/>
  <c r="V40" i="4"/>
  <c r="V36" i="4"/>
  <c r="V32" i="4"/>
  <c r="V28" i="4"/>
  <c r="V24" i="4"/>
  <c r="V20" i="4"/>
  <c r="V16" i="4"/>
  <c r="V12" i="4"/>
  <c r="V8" i="4"/>
  <c r="V59" i="4"/>
  <c r="V55" i="4"/>
  <c r="V51" i="4"/>
  <c r="V47" i="4"/>
  <c r="V43" i="4"/>
  <c r="V39" i="4"/>
  <c r="V35" i="4"/>
  <c r="V31" i="4"/>
  <c r="V27" i="4"/>
  <c r="V23" i="4"/>
  <c r="V19" i="4"/>
  <c r="V15" i="4"/>
  <c r="V11" i="4"/>
  <c r="V7" i="4"/>
  <c r="V63" i="4"/>
  <c r="V58" i="4"/>
  <c r="V54" i="4"/>
  <c r="V50" i="4"/>
  <c r="V46" i="4"/>
  <c r="V42" i="4"/>
  <c r="V38" i="4"/>
  <c r="V34" i="4"/>
  <c r="V30" i="4"/>
  <c r="V26" i="4"/>
  <c r="V22" i="4"/>
  <c r="V18" i="4"/>
  <c r="V14" i="4"/>
  <c r="V10" i="4"/>
  <c r="V6" i="4"/>
  <c r="V57" i="4"/>
  <c r="V41" i="4"/>
  <c r="V25" i="4"/>
  <c r="V9" i="4"/>
  <c r="V53" i="4"/>
  <c r="V37" i="4"/>
  <c r="V21" i="4"/>
  <c r="V5" i="4"/>
  <c r="V62" i="4"/>
  <c r="V49" i="4"/>
  <c r="V33" i="4"/>
  <c r="V17" i="4"/>
  <c r="V13" i="4"/>
  <c r="V45" i="4"/>
  <c r="V29" i="4"/>
  <c r="W1" i="4"/>
  <c r="W63" i="4" l="1"/>
  <c r="W58" i="4"/>
  <c r="W54" i="4"/>
  <c r="W50" i="4"/>
  <c r="W46" i="4"/>
  <c r="W42" i="4"/>
  <c r="W38" i="4"/>
  <c r="W34" i="4"/>
  <c r="W30" i="4"/>
  <c r="W26" i="4"/>
  <c r="W22" i="4"/>
  <c r="W18" i="4"/>
  <c r="W14" i="4"/>
  <c r="W10" i="4"/>
  <c r="W6" i="4"/>
  <c r="W62" i="4"/>
  <c r="W57" i="4"/>
  <c r="W53" i="4"/>
  <c r="W49" i="4"/>
  <c r="W45" i="4"/>
  <c r="W41" i="4"/>
  <c r="W37" i="4"/>
  <c r="W33" i="4"/>
  <c r="W29" i="4"/>
  <c r="W25" i="4"/>
  <c r="W21" i="4"/>
  <c r="W17" i="4"/>
  <c r="W13" i="4"/>
  <c r="W9" i="4"/>
  <c r="W5" i="4"/>
  <c r="W61" i="4"/>
  <c r="W60" i="4"/>
  <c r="W56" i="4"/>
  <c r="W52" i="4"/>
  <c r="W48" i="4"/>
  <c r="W44" i="4"/>
  <c r="W40" i="4"/>
  <c r="W36" i="4"/>
  <c r="W32" i="4"/>
  <c r="W28" i="4"/>
  <c r="W24" i="4"/>
  <c r="W20" i="4"/>
  <c r="W16" i="4"/>
  <c r="W12" i="4"/>
  <c r="W8" i="4"/>
  <c r="W59" i="4"/>
  <c r="W43" i="4"/>
  <c r="W27" i="4"/>
  <c r="W11" i="4"/>
  <c r="W55" i="4"/>
  <c r="W39" i="4"/>
  <c r="W23" i="4"/>
  <c r="W7" i="4"/>
  <c r="W51" i="4"/>
  <c r="W35" i="4"/>
  <c r="W19" i="4"/>
  <c r="W15" i="4"/>
  <c r="W31" i="4"/>
  <c r="W47" i="4"/>
  <c r="X1" i="4"/>
  <c r="X61" i="4" l="1"/>
  <c r="X60" i="4"/>
  <c r="X56" i="4"/>
  <c r="X52" i="4"/>
  <c r="X48" i="4"/>
  <c r="X44" i="4"/>
  <c r="X40" i="4"/>
  <c r="X36" i="4"/>
  <c r="X32" i="4"/>
  <c r="X28" i="4"/>
  <c r="X24" i="4"/>
  <c r="X20" i="4"/>
  <c r="X16" i="4"/>
  <c r="X12" i="4"/>
  <c r="X8" i="4"/>
  <c r="X59" i="4"/>
  <c r="X55" i="4"/>
  <c r="X51" i="4"/>
  <c r="X47" i="4"/>
  <c r="X43" i="4"/>
  <c r="X39" i="4"/>
  <c r="X35" i="4"/>
  <c r="X31" i="4"/>
  <c r="X27" i="4"/>
  <c r="X23" i="4"/>
  <c r="X19" i="4"/>
  <c r="X15" i="4"/>
  <c r="X11" i="4"/>
  <c r="X7" i="4"/>
  <c r="X63" i="4"/>
  <c r="X58" i="4"/>
  <c r="X54" i="4"/>
  <c r="X50" i="4"/>
  <c r="X46" i="4"/>
  <c r="X42" i="4"/>
  <c r="X38" i="4"/>
  <c r="X34" i="4"/>
  <c r="X30" i="4"/>
  <c r="X26" i="4"/>
  <c r="X22" i="4"/>
  <c r="X18" i="4"/>
  <c r="X14" i="4"/>
  <c r="X10" i="4"/>
  <c r="X6" i="4"/>
  <c r="X45" i="4"/>
  <c r="X29" i="4"/>
  <c r="X13" i="4"/>
  <c r="X57" i="4"/>
  <c r="X41" i="4"/>
  <c r="X25" i="4"/>
  <c r="X9" i="4"/>
  <c r="X53" i="4"/>
  <c r="X37" i="4"/>
  <c r="X21" i="4"/>
  <c r="X5" i="4"/>
  <c r="X17" i="4"/>
  <c r="X33" i="4"/>
  <c r="X62" i="4"/>
  <c r="X49" i="4"/>
  <c r="Y1" i="4"/>
  <c r="Y63" i="4" l="1"/>
  <c r="Y58" i="4"/>
  <c r="Y54" i="4"/>
  <c r="Y50" i="4"/>
  <c r="Y46" i="4"/>
  <c r="Y42" i="4"/>
  <c r="Y38" i="4"/>
  <c r="Y34" i="4"/>
  <c r="Y30" i="4"/>
  <c r="Y26" i="4"/>
  <c r="Y22" i="4"/>
  <c r="Y18" i="4"/>
  <c r="Y14" i="4"/>
  <c r="Y10" i="4"/>
  <c r="Y6" i="4"/>
  <c r="Y62" i="4"/>
  <c r="Y57" i="4"/>
  <c r="Y53" i="4"/>
  <c r="Y49" i="4"/>
  <c r="Y45" i="4"/>
  <c r="Y41" i="4"/>
  <c r="Y37" i="4"/>
  <c r="Y33" i="4"/>
  <c r="Y29" i="4"/>
  <c r="Y25" i="4"/>
  <c r="Y21" i="4"/>
  <c r="Y17" i="4"/>
  <c r="Y13" i="4"/>
  <c r="Y9" i="4"/>
  <c r="Y5" i="4"/>
  <c r="Y61" i="4"/>
  <c r="Y60" i="4"/>
  <c r="Y56" i="4"/>
  <c r="Y52" i="4"/>
  <c r="Y48" i="4"/>
  <c r="Y44" i="4"/>
  <c r="Y40" i="4"/>
  <c r="Y36" i="4"/>
  <c r="Y32" i="4"/>
  <c r="Y28" i="4"/>
  <c r="Y24" i="4"/>
  <c r="Y20" i="4"/>
  <c r="Y16" i="4"/>
  <c r="Y12" i="4"/>
  <c r="Y8" i="4"/>
  <c r="Y47" i="4"/>
  <c r="Y31" i="4"/>
  <c r="Y15" i="4"/>
  <c r="Y59" i="4"/>
  <c r="Y43" i="4"/>
  <c r="Y27" i="4"/>
  <c r="Y11" i="4"/>
  <c r="Y55" i="4"/>
  <c r="Y39" i="4"/>
  <c r="Y23" i="4"/>
  <c r="Y7" i="4"/>
  <c r="Y19" i="4"/>
  <c r="Y51" i="4"/>
  <c r="Y35" i="4"/>
  <c r="Z1" i="4"/>
  <c r="Z63" i="4" l="1"/>
  <c r="Z58" i="4"/>
  <c r="Z54" i="4"/>
  <c r="Z50" i="4"/>
  <c r="Z46" i="4"/>
  <c r="Z42" i="4"/>
  <c r="Z61" i="4"/>
  <c r="Z60" i="4"/>
  <c r="Z56" i="4"/>
  <c r="Z52" i="4"/>
  <c r="Z48" i="4"/>
  <c r="Z44" i="4"/>
  <c r="Z40" i="4"/>
  <c r="Z36" i="4"/>
  <c r="Z32" i="4"/>
  <c r="Z28" i="4"/>
  <c r="Z24" i="4"/>
  <c r="Z62" i="4"/>
  <c r="Z57" i="4"/>
  <c r="Z49" i="4"/>
  <c r="Z41" i="4"/>
  <c r="Z35" i="4"/>
  <c r="Z30" i="4"/>
  <c r="Z25" i="4"/>
  <c r="Z20" i="4"/>
  <c r="Z16" i="4"/>
  <c r="Z12" i="4"/>
  <c r="Z8" i="4"/>
  <c r="Z55" i="4"/>
  <c r="Z47" i="4"/>
  <c r="Z39" i="4"/>
  <c r="Z34" i="4"/>
  <c r="Z29" i="4"/>
  <c r="Z23" i="4"/>
  <c r="Z19" i="4"/>
  <c r="Z15" i="4"/>
  <c r="Z11" i="4"/>
  <c r="Z7" i="4"/>
  <c r="Z53" i="4"/>
  <c r="Z45" i="4"/>
  <c r="Z38" i="4"/>
  <c r="Z33" i="4"/>
  <c r="Z27" i="4"/>
  <c r="Z22" i="4"/>
  <c r="Z18" i="4"/>
  <c r="Z14" i="4"/>
  <c r="Z10" i="4"/>
  <c r="Z6" i="4"/>
  <c r="Z37" i="4"/>
  <c r="Z17" i="4"/>
  <c r="Z59" i="4"/>
  <c r="Z31" i="4"/>
  <c r="Z13" i="4"/>
  <c r="Z51" i="4"/>
  <c r="Z26" i="4"/>
  <c r="Z9" i="4"/>
  <c r="Z21" i="4"/>
  <c r="Z5" i="4"/>
  <c r="Z43" i="4"/>
  <c r="AA1" i="4"/>
  <c r="AA61" i="4" l="1"/>
  <c r="AA60" i="4"/>
  <c r="AA56" i="4"/>
  <c r="AA52" i="4"/>
  <c r="AA48" i="4"/>
  <c r="AA44" i="4"/>
  <c r="AA40" i="4"/>
  <c r="AA36" i="4"/>
  <c r="AA32" i="4"/>
  <c r="AA28" i="4"/>
  <c r="AA24" i="4"/>
  <c r="AA20" i="4"/>
  <c r="AA16" i="4"/>
  <c r="AA12" i="4"/>
  <c r="AA8" i="4"/>
  <c r="AA63" i="4"/>
  <c r="AA58" i="4"/>
  <c r="AA54" i="4"/>
  <c r="AA50" i="4"/>
  <c r="AA46" i="4"/>
  <c r="AA42" i="4"/>
  <c r="AA38" i="4"/>
  <c r="AA34" i="4"/>
  <c r="AA30" i="4"/>
  <c r="AA26" i="4"/>
  <c r="AA22" i="4"/>
  <c r="AA18" i="4"/>
  <c r="AA14" i="4"/>
  <c r="AA10" i="4"/>
  <c r="AA6" i="4"/>
  <c r="AA59" i="4"/>
  <c r="AA51" i="4"/>
  <c r="AA43" i="4"/>
  <c r="AA35" i="4"/>
  <c r="AA27" i="4"/>
  <c r="AA19" i="4"/>
  <c r="AA11" i="4"/>
  <c r="AA62" i="4"/>
  <c r="AA57" i="4"/>
  <c r="AA49" i="4"/>
  <c r="AA41" i="4"/>
  <c r="AA33" i="4"/>
  <c r="AA25" i="4"/>
  <c r="AA17" i="4"/>
  <c r="AA9" i="4"/>
  <c r="AA55" i="4"/>
  <c r="AA47" i="4"/>
  <c r="AA39" i="4"/>
  <c r="AA31" i="4"/>
  <c r="AA23" i="4"/>
  <c r="AA15" i="4"/>
  <c r="AA7" i="4"/>
  <c r="AA37" i="4"/>
  <c r="AA5" i="4"/>
  <c r="AA29" i="4"/>
  <c r="AA53" i="4"/>
  <c r="AA21" i="4"/>
  <c r="AA45" i="4"/>
  <c r="AA13" i="4"/>
  <c r="AB1" i="4"/>
  <c r="AB63" i="4" l="1"/>
  <c r="AB58" i="4"/>
  <c r="AB54" i="4"/>
  <c r="AB50" i="4"/>
  <c r="AB46" i="4"/>
  <c r="AB42" i="4"/>
  <c r="AB38" i="4"/>
  <c r="AB34" i="4"/>
  <c r="AB30" i="4"/>
  <c r="AB26" i="4"/>
  <c r="AB22" i="4"/>
  <c r="AB18" i="4"/>
  <c r="AB14" i="4"/>
  <c r="AB10" i="4"/>
  <c r="AB6" i="4"/>
  <c r="AB61" i="4"/>
  <c r="AB60" i="4"/>
  <c r="AB56" i="4"/>
  <c r="AB52" i="4"/>
  <c r="AB48" i="4"/>
  <c r="AB44" i="4"/>
  <c r="AB40" i="4"/>
  <c r="AB36" i="4"/>
  <c r="AB32" i="4"/>
  <c r="AB28" i="4"/>
  <c r="AB24" i="4"/>
  <c r="AB20" i="4"/>
  <c r="AB16" i="4"/>
  <c r="AB12" i="4"/>
  <c r="AB8" i="4"/>
  <c r="AB53" i="4"/>
  <c r="AB45" i="4"/>
  <c r="AB37" i="4"/>
  <c r="AB29" i="4"/>
  <c r="AB21" i="4"/>
  <c r="AB13" i="4"/>
  <c r="AB5" i="4"/>
  <c r="AB59" i="4"/>
  <c r="AB51" i="4"/>
  <c r="AB43" i="4"/>
  <c r="AB35" i="4"/>
  <c r="AB27" i="4"/>
  <c r="AB19" i="4"/>
  <c r="AB11" i="4"/>
  <c r="AB62" i="4"/>
  <c r="AB57" i="4"/>
  <c r="AB49" i="4"/>
  <c r="AB41" i="4"/>
  <c r="AB33" i="4"/>
  <c r="AB25" i="4"/>
  <c r="AB17" i="4"/>
  <c r="AB9" i="4"/>
  <c r="AB39" i="4"/>
  <c r="AB7" i="4"/>
  <c r="AB31" i="4"/>
  <c r="AB55" i="4"/>
  <c r="AB23" i="4"/>
  <c r="AB15" i="4"/>
  <c r="AB47" i="4"/>
  <c r="AC1" i="4"/>
  <c r="AC61" i="4" l="1"/>
  <c r="AC60" i="4"/>
  <c r="AC56" i="4"/>
  <c r="AC52" i="4"/>
  <c r="AC48" i="4"/>
  <c r="AC44" i="4"/>
  <c r="AC40" i="4"/>
  <c r="AC36" i="4"/>
  <c r="AC32" i="4"/>
  <c r="AC28" i="4"/>
  <c r="AC24" i="4"/>
  <c r="AC20" i="4"/>
  <c r="AC16" i="4"/>
  <c r="AC12" i="4"/>
  <c r="AC8" i="4"/>
  <c r="AC59" i="4"/>
  <c r="AC55" i="4"/>
  <c r="AC51" i="4"/>
  <c r="AC63" i="4"/>
  <c r="AC58" i="4"/>
  <c r="AC54" i="4"/>
  <c r="AC50" i="4"/>
  <c r="AC46" i="4"/>
  <c r="AC42" i="4"/>
  <c r="AC38" i="4"/>
  <c r="AC34" i="4"/>
  <c r="AC30" i="4"/>
  <c r="AC26" i="4"/>
  <c r="AC22" i="4"/>
  <c r="AC18" i="4"/>
  <c r="AC14" i="4"/>
  <c r="AC10" i="4"/>
  <c r="AC6" i="4"/>
  <c r="AC47" i="4"/>
  <c r="AC39" i="4"/>
  <c r="AC31" i="4"/>
  <c r="AC23" i="4"/>
  <c r="AC15" i="4"/>
  <c r="AC7" i="4"/>
  <c r="AC57" i="4"/>
  <c r="AC45" i="4"/>
  <c r="AC37" i="4"/>
  <c r="AC29" i="4"/>
  <c r="AC21" i="4"/>
  <c r="AC13" i="4"/>
  <c r="AC5" i="4"/>
  <c r="AC53" i="4"/>
  <c r="AC43" i="4"/>
  <c r="AC35" i="4"/>
  <c r="AC27" i="4"/>
  <c r="AC19" i="4"/>
  <c r="AC11" i="4"/>
  <c r="AC41" i="4"/>
  <c r="AC9" i="4"/>
  <c r="AC33" i="4"/>
  <c r="AC62" i="4"/>
  <c r="AC25" i="4"/>
  <c r="AC49" i="4"/>
  <c r="AC17" i="4"/>
  <c r="AD1" i="4"/>
  <c r="AD61" i="4" l="1"/>
  <c r="AD60" i="4"/>
  <c r="AD56" i="4"/>
  <c r="AD52" i="4"/>
  <c r="AD48" i="4"/>
  <c r="AD44" i="4"/>
  <c r="AD40" i="4"/>
  <c r="AD36" i="4"/>
  <c r="AD59" i="4"/>
  <c r="AD55" i="4"/>
  <c r="AD51" i="4"/>
  <c r="AD47" i="4"/>
  <c r="AD43" i="4"/>
  <c r="AD39" i="4"/>
  <c r="AD35" i="4"/>
  <c r="AD31" i="4"/>
  <c r="AD27" i="4"/>
  <c r="AD23" i="4"/>
  <c r="AD63" i="4"/>
  <c r="AD58" i="4"/>
  <c r="AD54" i="4"/>
  <c r="AD50" i="4"/>
  <c r="AD46" i="4"/>
  <c r="AD42" i="4"/>
  <c r="AD38" i="4"/>
  <c r="AD34" i="4"/>
  <c r="AD62" i="4"/>
  <c r="AD49" i="4"/>
  <c r="AD33" i="4"/>
  <c r="AD28" i="4"/>
  <c r="AD22" i="4"/>
  <c r="AD18" i="4"/>
  <c r="AD14" i="4"/>
  <c r="AD10" i="4"/>
  <c r="AD6" i="4"/>
  <c r="AD45" i="4"/>
  <c r="AD32" i="4"/>
  <c r="AD26" i="4"/>
  <c r="AD21" i="4"/>
  <c r="AD17" i="4"/>
  <c r="AD13" i="4"/>
  <c r="AD9" i="4"/>
  <c r="AD5" i="4"/>
  <c r="AD57" i="4"/>
  <c r="AD41" i="4"/>
  <c r="AD30" i="4"/>
  <c r="AD25" i="4"/>
  <c r="AD20" i="4"/>
  <c r="AD16" i="4"/>
  <c r="AD12" i="4"/>
  <c r="AD8" i="4"/>
  <c r="AD37" i="4"/>
  <c r="AD15" i="4"/>
  <c r="AD29" i="4"/>
  <c r="AD11" i="4"/>
  <c r="AD24" i="4"/>
  <c r="AD7" i="4"/>
  <c r="AD53" i="4"/>
  <c r="AD19" i="4"/>
  <c r="AE1" i="4"/>
  <c r="AE63" i="4" l="1"/>
  <c r="AE58" i="4"/>
  <c r="AE54" i="4"/>
  <c r="AE50" i="4"/>
  <c r="AE46" i="4"/>
  <c r="AE42" i="4"/>
  <c r="AE38" i="4"/>
  <c r="AE34" i="4"/>
  <c r="AE30" i="4"/>
  <c r="AE26" i="4"/>
  <c r="AE22" i="4"/>
  <c r="AE18" i="4"/>
  <c r="AE14" i="4"/>
  <c r="AE10" i="4"/>
  <c r="AE6" i="4"/>
  <c r="AE62" i="4"/>
  <c r="AE57" i="4"/>
  <c r="AE53" i="4"/>
  <c r="AE49" i="4"/>
  <c r="AE45" i="4"/>
  <c r="AE41" i="4"/>
  <c r="AE37" i="4"/>
  <c r="AE33" i="4"/>
  <c r="AE29" i="4"/>
  <c r="AE25" i="4"/>
  <c r="AE21" i="4"/>
  <c r="AE17" i="4"/>
  <c r="AE13" i="4"/>
  <c r="AE9" i="4"/>
  <c r="AE5" i="4"/>
  <c r="AE61" i="4"/>
  <c r="AE60" i="4"/>
  <c r="AE56" i="4"/>
  <c r="AE52" i="4"/>
  <c r="AE48" i="4"/>
  <c r="AE44" i="4"/>
  <c r="AE40" i="4"/>
  <c r="AE36" i="4"/>
  <c r="AE32" i="4"/>
  <c r="AE28" i="4"/>
  <c r="AE24" i="4"/>
  <c r="AE20" i="4"/>
  <c r="AE16" i="4"/>
  <c r="AE12" i="4"/>
  <c r="AE8" i="4"/>
  <c r="AE51" i="4"/>
  <c r="AE35" i="4"/>
  <c r="AE19" i="4"/>
  <c r="AE47" i="4"/>
  <c r="AE31" i="4"/>
  <c r="AE15" i="4"/>
  <c r="AE59" i="4"/>
  <c r="AE43" i="4"/>
  <c r="AE27" i="4"/>
  <c r="AE11" i="4"/>
  <c r="AE39" i="4"/>
  <c r="AE23" i="4"/>
  <c r="AE7" i="4"/>
  <c r="AE55" i="4"/>
  <c r="AF1" i="4"/>
  <c r="AF61" i="4" l="1"/>
  <c r="AF60" i="4"/>
  <c r="AF56" i="4"/>
  <c r="AF52" i="4"/>
  <c r="AF48" i="4"/>
  <c r="AF44" i="4"/>
  <c r="AF40" i="4"/>
  <c r="AF36" i="4"/>
  <c r="AF32" i="4"/>
  <c r="AF28" i="4"/>
  <c r="AF24" i="4"/>
  <c r="AF20" i="4"/>
  <c r="AF16" i="4"/>
  <c r="AF12" i="4"/>
  <c r="AF8" i="4"/>
  <c r="AF59" i="4"/>
  <c r="AF55" i="4"/>
  <c r="AF51" i="4"/>
  <c r="AF47" i="4"/>
  <c r="AF43" i="4"/>
  <c r="AF39" i="4"/>
  <c r="AF35" i="4"/>
  <c r="AF31" i="4"/>
  <c r="AF27" i="4"/>
  <c r="AF23" i="4"/>
  <c r="AF19" i="4"/>
  <c r="AF15" i="4"/>
  <c r="AF11" i="4"/>
  <c r="AF7" i="4"/>
  <c r="AF63" i="4"/>
  <c r="AF58" i="4"/>
  <c r="AF54" i="4"/>
  <c r="AF50" i="4"/>
  <c r="AF46" i="4"/>
  <c r="AF42" i="4"/>
  <c r="AF38" i="4"/>
  <c r="AF34" i="4"/>
  <c r="AF30" i="4"/>
  <c r="AF26" i="4"/>
  <c r="AF22" i="4"/>
  <c r="AF18" i="4"/>
  <c r="AF14" i="4"/>
  <c r="AF10" i="4"/>
  <c r="AF6" i="4"/>
  <c r="AF53" i="4"/>
  <c r="AF37" i="4"/>
  <c r="AF21" i="4"/>
  <c r="AF5" i="4"/>
  <c r="AF62" i="4"/>
  <c r="AF49" i="4"/>
  <c r="AF33" i="4"/>
  <c r="AF17" i="4"/>
  <c r="AF45" i="4"/>
  <c r="AF29" i="4"/>
  <c r="AF13" i="4"/>
  <c r="AF41" i="4"/>
  <c r="AF25" i="4"/>
  <c r="AF9" i="4"/>
  <c r="AF57" i="4"/>
  <c r="AG1" i="4"/>
  <c r="AG63" i="4" l="1"/>
  <c r="AG58" i="4"/>
  <c r="AG54" i="4"/>
  <c r="AG50" i="4"/>
  <c r="AG46" i="4"/>
  <c r="AG42" i="4"/>
  <c r="AG38" i="4"/>
  <c r="AG34" i="4"/>
  <c r="AG30" i="4"/>
  <c r="AG26" i="4"/>
  <c r="AG22" i="4"/>
  <c r="AG18" i="4"/>
  <c r="AG14" i="4"/>
  <c r="AG10" i="4"/>
  <c r="AG6" i="4"/>
  <c r="AG62" i="4"/>
  <c r="AG57" i="4"/>
  <c r="AG53" i="4"/>
  <c r="AG49" i="4"/>
  <c r="AG45" i="4"/>
  <c r="AG41" i="4"/>
  <c r="AG37" i="4"/>
  <c r="AG33" i="4"/>
  <c r="AG29" i="4"/>
  <c r="AG25" i="4"/>
  <c r="AG21" i="4"/>
  <c r="AG17" i="4"/>
  <c r="AG13" i="4"/>
  <c r="AG9" i="4"/>
  <c r="AG5" i="4"/>
  <c r="AG61" i="4"/>
  <c r="AG60" i="4"/>
  <c r="AG56" i="4"/>
  <c r="AG52" i="4"/>
  <c r="AG48" i="4"/>
  <c r="AG44" i="4"/>
  <c r="AG40" i="4"/>
  <c r="AG36" i="4"/>
  <c r="AG32" i="4"/>
  <c r="AG28" i="4"/>
  <c r="AG24" i="4"/>
  <c r="AG20" i="4"/>
  <c r="AG16" i="4"/>
  <c r="AG12" i="4"/>
  <c r="AG8" i="4"/>
  <c r="AG55" i="4"/>
  <c r="AG39" i="4"/>
  <c r="AG23" i="4"/>
  <c r="AG7" i="4"/>
  <c r="AG51" i="4"/>
  <c r="AG35" i="4"/>
  <c r="AG19" i="4"/>
  <c r="AG47" i="4"/>
  <c r="AG31" i="4"/>
  <c r="AG15" i="4"/>
  <c r="AG43" i="4"/>
  <c r="AG27" i="4"/>
  <c r="AG11" i="4"/>
  <c r="AG59" i="4"/>
  <c r="AH1" i="4"/>
  <c r="AH61" i="4" l="1"/>
  <c r="AH60" i="4"/>
  <c r="AH56" i="4"/>
  <c r="AH52" i="4"/>
  <c r="AH48" i="4"/>
  <c r="AH44" i="4"/>
  <c r="AH59" i="4"/>
  <c r="AH55" i="4"/>
  <c r="AH51" i="4"/>
  <c r="AH47" i="4"/>
  <c r="AH43" i="4"/>
  <c r="AH39" i="4"/>
  <c r="AH63" i="4"/>
  <c r="AH58" i="4"/>
  <c r="AH54" i="4"/>
  <c r="AH50" i="4"/>
  <c r="AH46" i="4"/>
  <c r="AH53" i="4"/>
  <c r="AH41" i="4"/>
  <c r="AH36" i="4"/>
  <c r="AH32" i="4"/>
  <c r="AH28" i="4"/>
  <c r="AH24" i="4"/>
  <c r="AH20" i="4"/>
  <c r="AH16" i="4"/>
  <c r="AH12" i="4"/>
  <c r="AH8" i="4"/>
  <c r="AH62" i="4"/>
  <c r="AH49" i="4"/>
  <c r="AH40" i="4"/>
  <c r="AH35" i="4"/>
  <c r="AH31" i="4"/>
  <c r="AH27" i="4"/>
  <c r="AH23" i="4"/>
  <c r="AH19" i="4"/>
  <c r="AH15" i="4"/>
  <c r="AH11" i="4"/>
  <c r="AH7" i="4"/>
  <c r="AH45" i="4"/>
  <c r="AH38" i="4"/>
  <c r="AH34" i="4"/>
  <c r="AH30" i="4"/>
  <c r="AH26" i="4"/>
  <c r="AH22" i="4"/>
  <c r="AH18" i="4"/>
  <c r="AH14" i="4"/>
  <c r="AH10" i="4"/>
  <c r="AH6" i="4"/>
  <c r="AH42" i="4"/>
  <c r="AH25" i="4"/>
  <c r="AH9" i="4"/>
  <c r="AH37" i="4"/>
  <c r="AH21" i="4"/>
  <c r="AH5" i="4"/>
  <c r="AH33" i="4"/>
  <c r="AH17" i="4"/>
  <c r="AH57" i="4"/>
  <c r="AH29" i="4"/>
  <c r="AH13" i="4"/>
  <c r="AI1" i="4"/>
  <c r="AI63" i="4" l="1"/>
  <c r="AI58" i="4"/>
  <c r="AI54" i="4"/>
  <c r="AI50" i="4"/>
  <c r="AI46" i="4"/>
  <c r="AI42" i="4"/>
  <c r="AI38" i="4"/>
  <c r="AI34" i="4"/>
  <c r="AI30" i="4"/>
  <c r="AI26" i="4"/>
  <c r="AI22" i="4"/>
  <c r="AI18" i="4"/>
  <c r="AI14" i="4"/>
  <c r="AI10" i="4"/>
  <c r="AI6" i="4"/>
  <c r="AI62" i="4"/>
  <c r="AI57" i="4"/>
  <c r="AI53" i="4"/>
  <c r="AI49" i="4"/>
  <c r="AI45" i="4"/>
  <c r="AI41" i="4"/>
  <c r="AI37" i="4"/>
  <c r="AI33" i="4"/>
  <c r="AI29" i="4"/>
  <c r="AI25" i="4"/>
  <c r="AI21" i="4"/>
  <c r="AI17" i="4"/>
  <c r="AI13" i="4"/>
  <c r="AI9" i="4"/>
  <c r="AI5" i="4"/>
  <c r="AI61" i="4"/>
  <c r="AI60" i="4"/>
  <c r="AI56" i="4"/>
  <c r="AI52" i="4"/>
  <c r="AI48" i="4"/>
  <c r="AI44" i="4"/>
  <c r="AI40" i="4"/>
  <c r="AI36" i="4"/>
  <c r="AI32" i="4"/>
  <c r="AI28" i="4"/>
  <c r="AI24" i="4"/>
  <c r="AI20" i="4"/>
  <c r="AI16" i="4"/>
  <c r="AI12" i="4"/>
  <c r="AI8" i="4"/>
  <c r="AI55" i="4"/>
  <c r="AI39" i="4"/>
  <c r="AI23" i="4"/>
  <c r="AI7" i="4"/>
  <c r="AI51" i="4"/>
  <c r="AI35" i="4"/>
  <c r="AI19" i="4"/>
  <c r="AI47" i="4"/>
  <c r="AI31" i="4"/>
  <c r="AI15" i="4"/>
  <c r="AI43" i="4"/>
  <c r="AI27" i="4"/>
  <c r="AI11" i="4"/>
  <c r="AI59" i="4"/>
  <c r="AJ1" i="4"/>
  <c r="AJ61" i="4" l="1"/>
  <c r="AJ60" i="4"/>
  <c r="AJ56" i="4"/>
  <c r="AJ52" i="4"/>
  <c r="AJ48" i="4"/>
  <c r="AJ44" i="4"/>
  <c r="AJ40" i="4"/>
  <c r="AJ36" i="4"/>
  <c r="AJ32" i="4"/>
  <c r="AJ28" i="4"/>
  <c r="AJ24" i="4"/>
  <c r="AJ20" i="4"/>
  <c r="AJ16" i="4"/>
  <c r="AJ12" i="4"/>
  <c r="AJ8" i="4"/>
  <c r="AJ59" i="4"/>
  <c r="AJ55" i="4"/>
  <c r="AJ51" i="4"/>
  <c r="AJ47" i="4"/>
  <c r="AJ43" i="4"/>
  <c r="AJ39" i="4"/>
  <c r="AJ35" i="4"/>
  <c r="AJ31" i="4"/>
  <c r="AJ27" i="4"/>
  <c r="AJ23" i="4"/>
  <c r="AJ19" i="4"/>
  <c r="AJ15" i="4"/>
  <c r="AJ11" i="4"/>
  <c r="AJ7" i="4"/>
  <c r="AJ63" i="4"/>
  <c r="AJ58" i="4"/>
  <c r="AJ54" i="4"/>
  <c r="AJ50" i="4"/>
  <c r="AJ46" i="4"/>
  <c r="AJ42" i="4"/>
  <c r="AJ38" i="4"/>
  <c r="AJ34" i="4"/>
  <c r="AJ30" i="4"/>
  <c r="AJ26" i="4"/>
  <c r="AJ22" i="4"/>
  <c r="AJ18" i="4"/>
  <c r="AJ14" i="4"/>
  <c r="AJ10" i="4"/>
  <c r="AJ6" i="4"/>
  <c r="AJ57" i="4"/>
  <c r="AJ41" i="4"/>
  <c r="AJ25" i="4"/>
  <c r="AJ9" i="4"/>
  <c r="AJ53" i="4"/>
  <c r="AJ37" i="4"/>
  <c r="AJ21" i="4"/>
  <c r="AJ5" i="4"/>
  <c r="AJ62" i="4"/>
  <c r="AJ49" i="4"/>
  <c r="AJ33" i="4"/>
  <c r="AJ17" i="4"/>
  <c r="AJ45" i="4"/>
  <c r="AJ29" i="4"/>
  <c r="AJ13" i="4"/>
  <c r="AK1" i="4"/>
  <c r="AK63" i="4" l="1"/>
  <c r="AK58" i="4"/>
  <c r="AK54" i="4"/>
  <c r="AK50" i="4"/>
  <c r="AK46" i="4"/>
  <c r="AK42" i="4"/>
  <c r="AK38" i="4"/>
  <c r="AK34" i="4"/>
  <c r="AK30" i="4"/>
  <c r="AK26" i="4"/>
  <c r="AK22" i="4"/>
  <c r="AK18" i="4"/>
  <c r="AK14" i="4"/>
  <c r="AK10" i="4"/>
  <c r="AK6" i="4"/>
  <c r="AK62" i="4"/>
  <c r="AK57" i="4"/>
  <c r="AK53" i="4"/>
  <c r="AK49" i="4"/>
  <c r="AK45" i="4"/>
  <c r="AK41" i="4"/>
  <c r="AK37" i="4"/>
  <c r="AK33" i="4"/>
  <c r="AK29" i="4"/>
  <c r="AK25" i="4"/>
  <c r="AK21" i="4"/>
  <c r="AK17" i="4"/>
  <c r="AK13" i="4"/>
  <c r="AK9" i="4"/>
  <c r="AK5" i="4"/>
  <c r="AK61" i="4"/>
  <c r="AK60" i="4"/>
  <c r="AK56" i="4"/>
  <c r="AK52" i="4"/>
  <c r="AK48" i="4"/>
  <c r="AK44" i="4"/>
  <c r="AK40" i="4"/>
  <c r="AK36" i="4"/>
  <c r="AK32" i="4"/>
  <c r="AK28" i="4"/>
  <c r="AK24" i="4"/>
  <c r="AK20" i="4"/>
  <c r="AK16" i="4"/>
  <c r="AK12" i="4"/>
  <c r="AK8" i="4"/>
  <c r="AK59" i="4"/>
  <c r="AK43" i="4"/>
  <c r="AK27" i="4"/>
  <c r="AK11" i="4"/>
  <c r="AK55" i="4"/>
  <c r="AK39" i="4"/>
  <c r="AK23" i="4"/>
  <c r="AK7" i="4"/>
  <c r="AK51" i="4"/>
  <c r="AK35" i="4"/>
  <c r="AK19" i="4"/>
  <c r="AK47" i="4"/>
  <c r="AK31" i="4"/>
  <c r="AK15" i="4"/>
  <c r="AL1" i="4"/>
  <c r="AL61" i="4" l="1"/>
  <c r="AL60" i="4"/>
  <c r="AL56" i="4"/>
  <c r="AL52" i="4"/>
  <c r="AL48" i="4"/>
  <c r="AL44" i="4"/>
  <c r="AL40" i="4"/>
  <c r="AL36" i="4"/>
  <c r="AL32" i="4"/>
  <c r="AL28" i="4"/>
  <c r="AL24" i="4"/>
  <c r="AL20" i="4"/>
  <c r="AL16" i="4"/>
  <c r="AL12" i="4"/>
  <c r="AL8" i="4"/>
  <c r="AL59" i="4"/>
  <c r="AL55" i="4"/>
  <c r="AL51" i="4"/>
  <c r="AL47" i="4"/>
  <c r="AL43" i="4"/>
  <c r="AL39" i="4"/>
  <c r="AL35" i="4"/>
  <c r="AL31" i="4"/>
  <c r="AL27" i="4"/>
  <c r="AL23" i="4"/>
  <c r="AL19" i="4"/>
  <c r="AL15" i="4"/>
  <c r="AL11" i="4"/>
  <c r="AL7" i="4"/>
  <c r="AL63" i="4"/>
  <c r="AL58" i="4"/>
  <c r="AL54" i="4"/>
  <c r="AL50" i="4"/>
  <c r="AL46" i="4"/>
  <c r="AL42" i="4"/>
  <c r="AL38" i="4"/>
  <c r="AL34" i="4"/>
  <c r="AL30" i="4"/>
  <c r="AL26" i="4"/>
  <c r="AL22" i="4"/>
  <c r="AL18" i="4"/>
  <c r="AL14" i="4"/>
  <c r="AL10" i="4"/>
  <c r="AL6" i="4"/>
  <c r="AL45" i="4"/>
  <c r="AL29" i="4"/>
  <c r="AL13" i="4"/>
  <c r="AL57" i="4"/>
  <c r="AL41" i="4"/>
  <c r="AL25" i="4"/>
  <c r="AL9" i="4"/>
  <c r="AL53" i="4"/>
  <c r="AL37" i="4"/>
  <c r="AL21" i="4"/>
  <c r="AL5" i="4"/>
  <c r="AL49" i="4"/>
  <c r="AL33" i="4"/>
  <c r="AL17" i="4"/>
  <c r="AL62" i="4"/>
  <c r="AM1" i="4"/>
  <c r="AM63" i="4" l="1"/>
  <c r="AM58" i="4"/>
  <c r="AM54" i="4"/>
  <c r="AM50" i="4"/>
  <c r="AM46" i="4"/>
  <c r="AM42" i="4"/>
  <c r="AM38" i="4"/>
  <c r="AM34" i="4"/>
  <c r="AM30" i="4"/>
  <c r="AM26" i="4"/>
  <c r="AM22" i="4"/>
  <c r="AM18" i="4"/>
  <c r="AM14" i="4"/>
  <c r="AM10" i="4"/>
  <c r="AM6" i="4"/>
  <c r="AM62" i="4"/>
  <c r="AM57" i="4"/>
  <c r="AM53" i="4"/>
  <c r="AM49" i="4"/>
  <c r="AM45" i="4"/>
  <c r="AM41" i="4"/>
  <c r="AM37" i="4"/>
  <c r="AM33" i="4"/>
  <c r="AM29" i="4"/>
  <c r="AM25" i="4"/>
  <c r="AM21" i="4"/>
  <c r="AM17" i="4"/>
  <c r="AM13" i="4"/>
  <c r="AM9" i="4"/>
  <c r="AM5" i="4"/>
  <c r="AM61" i="4"/>
  <c r="AM60" i="4"/>
  <c r="AM56" i="4"/>
  <c r="AM52" i="4"/>
  <c r="AM48" i="4"/>
  <c r="AM44" i="4"/>
  <c r="AM40" i="4"/>
  <c r="AM36" i="4"/>
  <c r="AM32" i="4"/>
  <c r="AM28" i="4"/>
  <c r="AM24" i="4"/>
  <c r="AM20" i="4"/>
  <c r="AM16" i="4"/>
  <c r="AM12" i="4"/>
  <c r="AM8" i="4"/>
  <c r="AM47" i="4"/>
  <c r="AM31" i="4"/>
  <c r="AM15" i="4"/>
  <c r="AM59" i="4"/>
  <c r="AM43" i="4"/>
  <c r="AM27" i="4"/>
  <c r="AM11" i="4"/>
  <c r="AM55" i="4"/>
  <c r="AM39" i="4"/>
  <c r="AM23" i="4"/>
  <c r="AM7" i="4"/>
  <c r="AM51" i="4"/>
  <c r="AM35" i="4"/>
  <c r="AM19" i="4"/>
</calcChain>
</file>

<file path=xl/sharedStrings.xml><?xml version="1.0" encoding="utf-8"?>
<sst xmlns="http://schemas.openxmlformats.org/spreadsheetml/2006/main" count="2726" uniqueCount="143">
  <si>
    <t>No.</t>
  </si>
  <si>
    <t>Proponente</t>
  </si>
  <si>
    <t>CALIFICACIÓN</t>
  </si>
  <si>
    <t>IMPLEMENTACIÓN DEL PROGRAMA DE GERENCIA DE PROYECTOS
(4)</t>
  </si>
  <si>
    <t>DISPONIBILIDAD Y CONDICIONES FUNCIONALES DE LA MAQUINARIA DE OBRA
(3)</t>
  </si>
  <si>
    <t>PRESENTACIÓN DE UN PLAN DE CALIDAD
(3)</t>
  </si>
  <si>
    <t>Criterios ambientales y sociales (20)</t>
  </si>
  <si>
    <t>Promoción a la industria nacional
(20)</t>
  </si>
  <si>
    <t>Acreditación personal en condición de discapacidad
(1)</t>
  </si>
  <si>
    <t>Emprendimientos y empresas de mujeres
(0.25)</t>
  </si>
  <si>
    <t>Acreditación MIPYMES
(0.25)</t>
  </si>
  <si>
    <t>Total</t>
  </si>
  <si>
    <t>HÁBIL</t>
  </si>
  <si>
    <t>NO HÁBIL</t>
  </si>
  <si>
    <t>CONSORCIO MEJORAMIENTO VIAL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</si>
  <si>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</si>
  <si>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</si>
  <si>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</si>
  <si>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</si>
  <si>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</si>
  <si>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</si>
  <si>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</si>
  <si>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m3</t>
  </si>
  <si>
    <t>EXCAVACIÓN EN ROCA DE LA EXPLANACIÓN Y CANALES</t>
  </si>
  <si>
    <t>DEMOLICIÓN DE ESTRUCTURAS</t>
  </si>
  <si>
    <t>m2</t>
  </si>
  <si>
    <t>RIEGO DE IMPRIMACIÓN CON EMULSIÓN ASFÁLTICA CRL-57</t>
  </si>
  <si>
    <t>EXCAVACIONES VARIAS EN ROCA EN SECO</t>
  </si>
  <si>
    <t>m</t>
  </si>
  <si>
    <t>kg</t>
  </si>
  <si>
    <t>MATERIAL GRANULAR DRENANTE</t>
  </si>
  <si>
    <t>LÍNEA DE DEMARCACIÓN CON PINTURA EN FRÍO</t>
  </si>
  <si>
    <t xml:space="preserve">un </t>
  </si>
  <si>
    <t>un</t>
  </si>
  <si>
    <t>km</t>
  </si>
  <si>
    <t>DESCRIPCIÓN</t>
  </si>
  <si>
    <t>Cant</t>
  </si>
  <si>
    <t>Un</t>
  </si>
  <si>
    <t>Precio Unitario</t>
  </si>
  <si>
    <t>Valor Total</t>
  </si>
  <si>
    <t>ADMINISTRACIÓN</t>
  </si>
  <si>
    <t>UTILIDAD</t>
  </si>
  <si>
    <t>NOMBRE</t>
  </si>
  <si>
    <t>VALOR TOTAL PROPUESTA CALCULADO</t>
  </si>
  <si>
    <t>PUNTAJE ASIGNADO</t>
  </si>
  <si>
    <t>PUNTAJE TOTAL ASIGNADO</t>
  </si>
  <si>
    <t>ORDEN DE ELEGIBILIDAD</t>
  </si>
  <si>
    <t>Por valor de la Propuesta</t>
  </si>
  <si>
    <t>PRESUPUESTO OFICIAL ESTIMADO</t>
  </si>
  <si>
    <t>TRM</t>
  </si>
  <si>
    <t>Mediana</t>
  </si>
  <si>
    <t>Método</t>
  </si>
  <si>
    <t>Valor</t>
  </si>
  <si>
    <t>Decimales TRM</t>
  </si>
  <si>
    <t>Desviación estandar</t>
  </si>
  <si>
    <t>Mediana con valor absoluto</t>
  </si>
  <si>
    <t>00 a 24</t>
  </si>
  <si>
    <t>Valor mínimo</t>
  </si>
  <si>
    <t>Media geometrica</t>
  </si>
  <si>
    <t>25 a 49</t>
  </si>
  <si>
    <t>Media aritmetica baja</t>
  </si>
  <si>
    <t>50 a 74</t>
  </si>
  <si>
    <t>Menor valor</t>
  </si>
  <si>
    <t>75 a 99</t>
  </si>
  <si>
    <t>CONSORCIO CALDENSE EP</t>
  </si>
  <si>
    <t>CONSORCIO HERMANDAD</t>
  </si>
  <si>
    <t>CONSORCIO VIAL 012- AJMR</t>
  </si>
  <si>
    <t>CONSORCIO HERMANAMIENTO AZUL</t>
  </si>
  <si>
    <t>CONSORCIO MEJORAMIENTOS DEL HERMANAMIENTO</t>
  </si>
  <si>
    <t>CONSORCIO VIAS DE CALDAS</t>
  </si>
  <si>
    <t>CONSORCIO VIAS DE CALDAS 2026</t>
  </si>
  <si>
    <t>CONSORCIO VIAL 2026</t>
  </si>
  <si>
    <t>CONSORCIO SOLUCION VIAL CALDAS 2</t>
  </si>
  <si>
    <t>CONSORCIO HERMANAMIENTO 2026</t>
  </si>
  <si>
    <t>CONSORCIO BCT CALDAS 2026</t>
  </si>
  <si>
    <t>CONSORCIO FG HERMANAMIENTO</t>
  </si>
  <si>
    <t>CONSORCIO SOLUCION VIAL SAMANÁ</t>
  </si>
  <si>
    <t>CONSORCIO VIAL CALDAS</t>
  </si>
  <si>
    <t>CONSORCIO DE PAVIMENTACIONES SIMAB</t>
  </si>
  <si>
    <t>CONSORCIO YVY VIALES</t>
  </si>
  <si>
    <t>CONSORCIO INTEGRACION CALDAS - ANTIOQUIA</t>
  </si>
  <si>
    <t>CONSORCIO CONECTIVIDAD CALDAS 2026</t>
  </si>
  <si>
    <t>CONSORCIO CONEXION VIAL SAMANA 2026</t>
  </si>
  <si>
    <t>CONSORCIO PLAN VIAL SAMANA 2026</t>
  </si>
  <si>
    <t>CONSORCIO RED VIAL OCCIDENTE 2026</t>
  </si>
  <si>
    <t>CONSORCIO CALDAS WTK</t>
  </si>
  <si>
    <t>CONSORCIO MEJORAMIENTO VIAS 026</t>
  </si>
  <si>
    <t>CONSORCIO VIAS DE CALDAS FDC 2026</t>
  </si>
  <si>
    <t>CONSORCIO ET SINCOL</t>
  </si>
  <si>
    <t>CONSORCIO INFRAESTRUCTURA VIAL SAMANA 2026</t>
  </si>
  <si>
    <t>CONSORCIO CALDAS 2026</t>
  </si>
  <si>
    <t>CONSORCIO VIAL RIOSUCIO - SAMANÁ</t>
  </si>
  <si>
    <t>CONSORCIO MEJORAMIENTO DE CALDAS</t>
  </si>
  <si>
    <t>CONSORCIO SAN CHARBEL SAMANÁ</t>
  </si>
  <si>
    <t>CONSORCIO TERRAK</t>
  </si>
  <si>
    <t>REMOCIÓN DE DERRUMBES</t>
  </si>
  <si>
    <t>TERRAPLENES</t>
  </si>
  <si>
    <t xml:space="preserve">MEZCLA DENSA EN CALIENTE TIPO MDC‐19  </t>
  </si>
  <si>
    <t>CONCRETO RESISTENCIA 28MPA (C)</t>
  </si>
  <si>
    <t>CONCRETO RESISTENCIA 14MPA (F)</t>
  </si>
  <si>
    <t>CONCRETO RESISTENCIA 21MPA (D)</t>
  </si>
  <si>
    <t>GEOTEXTIL TIPO NT-2500 O SIMILAR NO TEJIDO</t>
  </si>
  <si>
    <t>DREN HORIZONTAL DE LONGITUD MAYOR A VEINTE (20) METROS</t>
  </si>
  <si>
    <t>TRANSPORTE DE MATERIALES PROVENIENTES DE LA EXCAVACIÓN DE LA EXPLANACIÓN, CANALES Y PRÉSTAMOS PARA DISTANCIAS MAYORES DE MIL METROS (1.000 M) MEDIDO A PARTIR DE CIEN METROS (100 M)</t>
  </si>
  <si>
    <t>RELLENOS PARA ESTRUCTURAS CON SUELO</t>
  </si>
  <si>
    <t>ACERO DE REFUERZO FY = 420 MPA (INCLUYE TRANSPORTE</t>
  </si>
  <si>
    <t>ml</t>
  </si>
  <si>
    <t>TACHA REFLECTIVA</t>
  </si>
  <si>
    <t>CONSORCIO LOS VOLCANES</t>
  </si>
  <si>
    <t>CONSORCIO PROSPERIDAD 2026</t>
  </si>
  <si>
    <t>EXCAVACIÓN SIN CLASIFICAR DE LA EXPLANACIÓN Y CANALES</t>
  </si>
  <si>
    <t>REMOCION DE CERCAS DE ALAMBRE DE PÚAS</t>
  </si>
  <si>
    <t>ADECUACIÓN DE ZONAS DE DEPÓSITO Y DISPOSICIÓN FINAL DE MATERIAL SOBRANTE. INCLUYE DESCAPOTE, CONFORMACIÓN Y COMPACTACIÓN</t>
  </si>
  <si>
    <t>SUBBASE GRANULAR CLASE C</t>
  </si>
  <si>
    <t>BASE ESTABILIZADA CON UNA MEZCLA ASFÁLTICA NATURAL TIPO BEMAN-25</t>
  </si>
  <si>
    <t>CONFORMACIÓN DE LA CALZADA EXISTENTE SIN ADICIÓN DE MATERIAL</t>
  </si>
  <si>
    <t>MEJORAMIENTO DE LA SUBRASANTE INVOLUCRANDO SUELO EXISTENTE</t>
  </si>
  <si>
    <t>EXCAVACIONES VARIAS SIN CLASIFICAR</t>
  </si>
  <si>
    <t>M3</t>
  </si>
  <si>
    <t>AFIRMADO (CBR &gt;15)</t>
  </si>
  <si>
    <t xml:space="preserve">Suministro y colocación de tubería PVC diámetro de D=4"  </t>
  </si>
  <si>
    <t>TUBERÍA NOVAFORT DIAMETRO 36"</t>
  </si>
  <si>
    <t>Enrocados</t>
  </si>
  <si>
    <t>Juntas de construcción</t>
  </si>
  <si>
    <t>CUNETA DE CONCRETO VACIADA IN SITU; NO INCLUYE LA CONFORMACIÓN DE LA SUPERFICIE DE APOYO</t>
  </si>
  <si>
    <t>CONCRETO RESISTENCIA 14 MPA (G) - CICLOPEO</t>
  </si>
  <si>
    <t>SUMINISTRO Y COLOCACIÓN DE TUBERÍA PVC 3" DE DIÁMETRO CON GEOTEXTIL O SIMILAR</t>
  </si>
  <si>
    <t>JUNTAS DE CONSTRUCCIÓN</t>
  </si>
  <si>
    <t>TUBERÍA MICROPERFORADA SIN FILTRO Ø 65 MM</t>
  </si>
  <si>
    <t xml:space="preserve">GAVIÓNES DE MALLA DE ALAMBRE DE ACERO ENTRELAZADO  CLASE 1; RECUBRIMIENTO DE ZINC (GALVANIZADO) </t>
  </si>
  <si>
    <t>SUMINISTRO, TRANSPORTE E INSTALACION GEODREN PLANAR H=1,0 MT</t>
  </si>
  <si>
    <t>SUMINISTRO Y COLOCACIÓN DE TUBERÍA 100 MM DE DIÁMETRO MICROPERFORADA</t>
  </si>
  <si>
    <t>ANCLAJE PASIVO D=4", VARILLA 1" L=8.5 MT + 0,50 GANCHO</t>
  </si>
  <si>
    <t>ESTABLECIMIENTO DE VEGETACION CON ABONOS VERDES</t>
  </si>
  <si>
    <t>INDUCCIÓN PROFUNDA DE RAIZ</t>
  </si>
  <si>
    <t>ESTAQUILLADO DE MADERA DURA</t>
  </si>
  <si>
    <t>CANAL EN SACOS SUELO CEMENTO 6 A 1</t>
  </si>
  <si>
    <t>SEÑAL VERTICAL DE TRANSITO TIPO 1 CON LAMINA RETRORREFLECTIVA TIPO III (75 X 75 ) CM</t>
  </si>
  <si>
    <t>MARCA VIAL CON PINTURA EN FRÍO</t>
  </si>
  <si>
    <t>CERCA DE ALAMBRE DE PÚAS CON POSTES DE MADERA</t>
  </si>
  <si>
    <t>(INMODIFICABLE)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</si>
  <si>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(INMODIFICABLE) 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</si>
  <si>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(INMODIFICABLE) VALOR PGIO (PAGA Y PMT)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</si>
</sst>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_-* #,##0.00_-;\-* #,##0.00_-;_-* &quot;-&quot;??_-;_-@"/>
    <numFmt numFmtId="170" formatCode="_(* #,##0.00_);_(* \(#,##0.00\);_(* &quot;-&quot;_);_(@_)"/>
    <numFmt numFmtId="171" formatCode="_(&quot;$&quot;* #,##0.00_);_(&quot;$&quot;* \(#,##0.00\);_(&quot;$&quot;* &quot;-&quot;_);_(@_)"/>
    <numFmt numFmtId="172" formatCode="_(&quot;$&quot;\ * #,##0_);_(&quot;$&quot;\ * \(#,##0\);_(&quot;$&quot;\ * &quot;-&quot;??_);_(@_)"/>
    <numFmt numFmtId="173" formatCode="0.000"/>
    <numFmt numFmtId="174" formatCode="0.0%"/>
    <numFmt numFmtId="175" formatCode="_-* #,##0.00\ &quot;Pts&quot;_-;\-* #,##0.00\ &quot;Pts&quot;_-;_-* &quot;-&quot;??\ &quot;Pts&quot;_-;_-@_-"/>
    <numFmt numFmtId="176" formatCode="_(&quot;$&quot;\ * #,##0.0_);_(&quot;$&quot;\ * \(#,##0.0\);_(&quot;$&quot;\ * &quot;-&quot;??_);_(@_)"/>
    <numFmt numFmtId="177" formatCode="[$$-240A]\ #,##0.00"/>
    <numFmt numFmtId="178" formatCode="_-[$$-240A]\ * #,##0.00_-;\-[$$-240A]\ * #,##0.00_-;_-[$$-240A]\ * &quot;-&quot;??_-;_-@_-"/>
    <numFmt numFmtId="179" formatCode="_-* #,##0.00\ &quot;€&quot;_-;\-* #,##0.00\ &quot;€&quot;_-;_-* &quot;-&quot;??\ &quot;€&quot;_-;_-@_-"/>
    <numFmt numFmtId="180" formatCode="_(&quot;$&quot;\ * #,##0.0000_);_(&quot;$&quot;\ * \(#,##0.0000\);_(&quot;$&quot;\ * &quot;-&quot;??_);_(@_)"/>
  </numFmts>
  <fonts count="25" x14ac:knownFonts="1">
    <font>
      <sz val="11"/>
      <color theme="1"/>
      <name val="Arial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7"/>
      <color rgb="FF000000"/>
      <name val="Calibri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b/>
      <sz val="8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3D7DB"/>
        <bgColor rgb="FFC3D7DB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49" fontId="22" fillId="0" borderId="5" applyFill="0" applyBorder="0" applyProtection="0">
      <alignment horizontal="left" vertical="center"/>
    </xf>
    <xf numFmtId="0" fontId="24" fillId="0" borderId="5"/>
    <xf numFmtId="175" fontId="24" fillId="0" borderId="5" applyFont="0" applyFill="0" applyBorder="0" applyAlignment="0" applyProtection="0"/>
    <xf numFmtId="179" fontId="5" fillId="0" borderId="5" applyFont="0" applyFill="0" applyBorder="0" applyAlignment="0" applyProtection="0"/>
  </cellStyleXfs>
  <cellXfs count="1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9" fontId="3" fillId="0" borderId="4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70" fontId="4" fillId="2" borderId="5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70" fontId="6" fillId="0" borderId="0" xfId="0" applyNumberFormat="1" applyFont="1" applyAlignment="1">
      <alignment horizontal="right" vertical="center" wrapText="1"/>
    </xf>
    <xf numFmtId="171" fontId="6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172" fontId="10" fillId="0" borderId="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70" fontId="8" fillId="0" borderId="2" xfId="0" applyNumberFormat="1" applyFont="1" applyBorder="1" applyAlignment="1">
      <alignment horizontal="center" vertical="center"/>
    </xf>
    <xf numFmtId="172" fontId="8" fillId="3" borderId="2" xfId="0" applyNumberFormat="1" applyFont="1" applyFill="1" applyBorder="1" applyAlignment="1">
      <alignment horizontal="center" vertical="center"/>
    </xf>
    <xf numFmtId="174" fontId="8" fillId="0" borderId="0" xfId="0" applyNumberFormat="1" applyFont="1" applyAlignment="1">
      <alignment vertical="center"/>
    </xf>
    <xf numFmtId="174" fontId="8" fillId="0" borderId="2" xfId="0" applyNumberFormat="1" applyFont="1" applyBorder="1" applyAlignment="1">
      <alignment vertical="center"/>
    </xf>
    <xf numFmtId="174" fontId="12" fillId="0" borderId="0" xfId="0" applyNumberFormat="1" applyFont="1" applyAlignment="1">
      <alignment vertical="center"/>
    </xf>
    <xf numFmtId="174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shrinkToFit="1"/>
    </xf>
    <xf numFmtId="172" fontId="13" fillId="0" borderId="10" xfId="0" applyNumberFormat="1" applyFont="1" applyBorder="1" applyAlignment="1">
      <alignment horizontal="center" vertical="center"/>
    </xf>
    <xf numFmtId="172" fontId="13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8" fontId="17" fillId="0" borderId="0" xfId="0" applyNumberFormat="1" applyFont="1" applyAlignment="1">
      <alignment vertical="center"/>
    </xf>
    <xf numFmtId="172" fontId="5" fillId="0" borderId="0" xfId="0" applyNumberFormat="1" applyFont="1" applyAlignment="1">
      <alignment vertical="center"/>
    </xf>
    <xf numFmtId="172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horizontal="center" vertical="center"/>
    </xf>
    <xf numFmtId="165" fontId="5" fillId="0" borderId="2" xfId="0" applyNumberFormat="1" applyFont="1" applyBorder="1" applyAlignment="1">
      <alignment vertical="center"/>
    </xf>
    <xf numFmtId="172" fontId="14" fillId="0" borderId="0" xfId="0" applyNumberFormat="1" applyFont="1" applyAlignment="1">
      <alignment vertical="center"/>
    </xf>
    <xf numFmtId="49" fontId="5" fillId="0" borderId="2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72" fontId="17" fillId="0" borderId="0" xfId="0" applyNumberFormat="1" applyFont="1" applyAlignment="1">
      <alignment horizontal="center" vertical="center"/>
    </xf>
    <xf numFmtId="172" fontId="5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5" fontId="17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  <xf numFmtId="9" fontId="5" fillId="0" borderId="0" xfId="0" applyNumberFormat="1" applyFont="1" applyAlignment="1">
      <alignment vertical="center"/>
    </xf>
    <xf numFmtId="165" fontId="8" fillId="0" borderId="2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172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165" fontId="5" fillId="0" borderId="13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2" fontId="8" fillId="0" borderId="2" xfId="1" applyNumberFormat="1" applyFont="1" applyBorder="1" applyAlignment="1">
      <alignment horizontal="center" vertical="center"/>
    </xf>
    <xf numFmtId="166" fontId="5" fillId="0" borderId="13" xfId="3" applyFont="1" applyBorder="1" applyAlignment="1">
      <alignment horizontal="center" vertical="center"/>
    </xf>
    <xf numFmtId="174" fontId="17" fillId="0" borderId="0" xfId="2" applyNumberFormat="1" applyFont="1" applyAlignment="1">
      <alignment horizontal="center" vertical="center"/>
    </xf>
    <xf numFmtId="174" fontId="8" fillId="0" borderId="13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10" fontId="11" fillId="0" borderId="2" xfId="0" applyNumberFormat="1" applyFont="1" applyBorder="1"/>
    <xf numFmtId="10" fontId="11" fillId="0" borderId="13" xfId="0" applyNumberFormat="1" applyFont="1" applyBorder="1"/>
    <xf numFmtId="173" fontId="11" fillId="0" borderId="3" xfId="0" applyNumberFormat="1" applyFont="1" applyBorder="1" applyAlignment="1">
      <alignment horizontal="center" vertical="center"/>
    </xf>
    <xf numFmtId="172" fontId="10" fillId="0" borderId="1" xfId="0" applyNumberFormat="1" applyFont="1" applyBorder="1" applyAlignment="1">
      <alignment horizontal="center" vertical="center"/>
    </xf>
    <xf numFmtId="4" fontId="21" fillId="0" borderId="13" xfId="0" applyNumberFormat="1" applyFont="1" applyBorder="1"/>
    <xf numFmtId="0" fontId="20" fillId="4" borderId="2" xfId="0" applyFont="1" applyFill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166" fontId="5" fillId="0" borderId="5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1" fontId="0" fillId="0" borderId="0" xfId="0" applyNumberFormat="1"/>
    <xf numFmtId="171" fontId="23" fillId="0" borderId="0" xfId="0" applyNumberFormat="1" applyFont="1" applyAlignment="1">
      <alignment horizontal="right" vertical="center" wrapText="1"/>
    </xf>
    <xf numFmtId="9" fontId="6" fillId="0" borderId="0" xfId="2" applyFont="1" applyAlignment="1">
      <alignment horizontal="right" vertical="center" wrapText="1"/>
    </xf>
    <xf numFmtId="4" fontId="8" fillId="0" borderId="2" xfId="1" applyNumberFormat="1" applyFont="1" applyBorder="1" applyAlignment="1">
      <alignment horizontal="center" vertical="center"/>
    </xf>
    <xf numFmtId="172" fontId="8" fillId="3" borderId="8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vertical="center"/>
    </xf>
    <xf numFmtId="2" fontId="0" fillId="0" borderId="0" xfId="0" applyNumberFormat="1"/>
    <xf numFmtId="4" fontId="0" fillId="0" borderId="0" xfId="0" applyNumberFormat="1"/>
    <xf numFmtId="44" fontId="0" fillId="0" borderId="0" xfId="0" applyNumberFormat="1"/>
    <xf numFmtId="2" fontId="20" fillId="0" borderId="4" xfId="0" applyNumberFormat="1" applyFont="1" applyBorder="1" applyAlignment="1">
      <alignment horizontal="center" vertical="center" wrapText="1"/>
    </xf>
    <xf numFmtId="165" fontId="0" fillId="0" borderId="0" xfId="1" applyFont="1" applyFill="1"/>
    <xf numFmtId="4" fontId="8" fillId="0" borderId="2" xfId="1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177" fontId="0" fillId="0" borderId="0" xfId="0" applyNumberFormat="1"/>
    <xf numFmtId="178" fontId="0" fillId="0" borderId="0" xfId="0" applyNumberFormat="1"/>
    <xf numFmtId="166" fontId="5" fillId="0" borderId="13" xfId="0" applyNumberFormat="1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 wrapText="1"/>
    </xf>
    <xf numFmtId="0" fontId="0" fillId="0" borderId="0" xfId="0" applyFill="1"/>
    <xf numFmtId="2" fontId="0" fillId="0" borderId="0" xfId="0" applyNumberFormat="1" applyFill="1"/>
    <xf numFmtId="4" fontId="8" fillId="0" borderId="1" xfId="1" applyNumberFormat="1" applyFont="1" applyBorder="1" applyAlignment="1">
      <alignment horizontal="center" vertical="center"/>
    </xf>
    <xf numFmtId="171" fontId="6" fillId="0" borderId="13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/>
    <xf numFmtId="0" fontId="10" fillId="0" borderId="3" xfId="0" applyFont="1" applyBorder="1" applyAlignment="1">
      <alignment horizontal="center" vertical="center" wrapText="1"/>
    </xf>
    <xf numFmtId="0" fontId="9" fillId="0" borderId="7" xfId="0" applyFont="1" applyBorder="1" applyAlignment="1"/>
    <xf numFmtId="0" fontId="9" fillId="0" borderId="8" xfId="0" applyFont="1" applyBorder="1" applyAlignment="1"/>
    <xf numFmtId="165" fontId="10" fillId="0" borderId="3" xfId="0" applyNumberFormat="1" applyFont="1" applyBorder="1" applyAlignment="1">
      <alignment horizontal="center" vertical="center"/>
    </xf>
    <xf numFmtId="180" fontId="10" fillId="0" borderId="3" xfId="0" applyNumberFormat="1" applyFont="1" applyFill="1" applyBorder="1" applyAlignment="1">
      <alignment horizontal="center" vertical="center"/>
    </xf>
    <xf numFmtId="180" fontId="9" fillId="0" borderId="7" xfId="0" applyNumberFormat="1" applyFont="1" applyFill="1" applyBorder="1" applyAlignment="1"/>
    <xf numFmtId="180" fontId="9" fillId="0" borderId="8" xfId="0" applyNumberFormat="1" applyFont="1" applyFill="1" applyBorder="1" applyAlignment="1"/>
    <xf numFmtId="176" fontId="10" fillId="0" borderId="3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/>
    <xf numFmtId="176" fontId="9" fillId="0" borderId="8" xfId="0" applyNumberFormat="1" applyFont="1" applyBorder="1" applyAlignment="1"/>
    <xf numFmtId="165" fontId="10" fillId="0" borderId="3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/>
    <xf numFmtId="0" fontId="13" fillId="0" borderId="0" xfId="0" applyFont="1" applyAlignment="1">
      <alignment horizontal="left" vertical="center"/>
    </xf>
    <xf numFmtId="0" fontId="0" fillId="0" borderId="0" xfId="0" applyAlignment="1"/>
    <xf numFmtId="0" fontId="9" fillId="0" borderId="12" xfId="0" applyFont="1" applyBorder="1" applyAlignment="1"/>
    <xf numFmtId="172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 wrapText="1"/>
    </xf>
  </cellXfs>
  <cellStyles count="8">
    <cellStyle name="BodyStyle" xfId="4" xr:uid="{00000000-0005-0000-0000-000000000000}"/>
    <cellStyle name="Currency" xfId="7" xr:uid="{00000000-0005-0000-0000-000001000000}"/>
    <cellStyle name="Millares" xfId="3" builtinId="3"/>
    <cellStyle name="Moneda" xfId="1" builtinId="4"/>
    <cellStyle name="Moneda 2 2 2 2 2" xfId="6" xr:uid="{00000000-0005-0000-0000-000004000000}"/>
    <cellStyle name="Normal" xfId="0" builtinId="0"/>
    <cellStyle name="Normal 3 2 2" xfId="5" xr:uid="{00000000-0005-0000-0000-000006000000}"/>
    <cellStyle name="Porcentaje" xfId="2" builtinId="5"/>
  </cellStyles>
  <dxfs count="230">
    <dxf>
      <fill>
        <patternFill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Normal="100" workbookViewId="0">
      <pane ySplit="1" topLeftCell="A20" activePane="bottomLeft" state="frozen"/>
      <selection pane="bottomLeft" activeCell="D34" sqref="D34"/>
    </sheetView>
  </sheetViews>
  <sheetFormatPr baseColWidth="10" defaultColWidth="12.59765625" defaultRowHeight="13.8" x14ac:dyDescent="0.25"/>
  <cols>
    <col min="1" max="1" width="7.8984375" customWidth="1"/>
    <col min="2" max="2" width="24.09765625" bestFit="1" customWidth="1"/>
    <col min="3" max="3" width="14.8984375" bestFit="1" customWidth="1"/>
    <col min="4" max="4" width="15.59765625" customWidth="1"/>
    <col min="5" max="6" width="14.3984375" customWidth="1"/>
    <col min="7" max="7" width="12.69921875" customWidth="1"/>
    <col min="8" max="9" width="13.69921875" customWidth="1"/>
    <col min="10" max="10" width="7.3984375" customWidth="1"/>
    <col min="11" max="27" width="10" customWidth="1"/>
  </cols>
  <sheetData>
    <row r="1" spans="1:10" ht="69" x14ac:dyDescent="0.25">
      <c r="A1" s="1" t="s">
        <v>0</v>
      </c>
      <c r="B1" s="1" t="s">
        <v>1</v>
      </c>
      <c r="C1" s="1" t="s">
        <v>2</v>
      </c>
      <c r="D1" s="1" t="s">
        <v>5</v>
      </c>
      <c r="E1" s="2" t="s">
        <v>6</v>
      </c>
      <c r="F1" s="1" t="s">
        <v>7</v>
      </c>
      <c r="G1" s="1" t="s">
        <v>8</v>
      </c>
      <c r="H1" s="3" t="s">
        <v>9</v>
      </c>
      <c r="I1" s="3" t="s">
        <v>10</v>
      </c>
      <c r="J1" s="69" t="s">
        <v>11</v>
      </c>
    </row>
    <row r="2" spans="1:10" x14ac:dyDescent="0.25">
      <c r="A2" s="71">
        <v>1</v>
      </c>
      <c r="B2" s="77" t="s">
        <v>64</v>
      </c>
      <c r="C2" s="71" t="s">
        <v>12</v>
      </c>
      <c r="D2" s="91">
        <v>10</v>
      </c>
      <c r="E2" s="91">
        <v>20</v>
      </c>
      <c r="F2" s="91">
        <v>20</v>
      </c>
      <c r="G2" s="91">
        <v>1</v>
      </c>
      <c r="H2" s="91">
        <v>0.25</v>
      </c>
      <c r="I2" s="91">
        <v>0.25</v>
      </c>
      <c r="J2" s="70">
        <f t="shared" ref="J2:J35" si="0">+SUM(D2:I2)</f>
        <v>51.5</v>
      </c>
    </row>
    <row r="3" spans="1:10" x14ac:dyDescent="0.25">
      <c r="A3" s="71">
        <v>2</v>
      </c>
      <c r="B3" s="77" t="s">
        <v>108</v>
      </c>
      <c r="C3" s="71" t="s">
        <v>12</v>
      </c>
      <c r="D3" s="91">
        <v>10</v>
      </c>
      <c r="E3" s="91">
        <v>20</v>
      </c>
      <c r="F3" s="91">
        <v>20</v>
      </c>
      <c r="G3" s="91">
        <v>1</v>
      </c>
      <c r="H3" s="91">
        <v>0.25</v>
      </c>
      <c r="I3" s="91">
        <v>0.25</v>
      </c>
      <c r="J3" s="70">
        <f t="shared" si="0"/>
        <v>51.5</v>
      </c>
    </row>
    <row r="4" spans="1:10" x14ac:dyDescent="0.25">
      <c r="A4" s="71">
        <v>3</v>
      </c>
      <c r="B4" s="77" t="s">
        <v>65</v>
      </c>
      <c r="C4" s="71" t="s">
        <v>13</v>
      </c>
      <c r="D4" s="91">
        <v>10</v>
      </c>
      <c r="E4" s="91">
        <v>20</v>
      </c>
      <c r="F4" s="91">
        <v>20</v>
      </c>
      <c r="G4" s="91">
        <v>0</v>
      </c>
      <c r="H4" s="91">
        <v>0.25</v>
      </c>
      <c r="I4" s="91">
        <v>0.25</v>
      </c>
      <c r="J4" s="70">
        <f t="shared" si="0"/>
        <v>50.5</v>
      </c>
    </row>
    <row r="5" spans="1:10" x14ac:dyDescent="0.25">
      <c r="A5" s="71">
        <v>4</v>
      </c>
      <c r="B5" s="77" t="s">
        <v>66</v>
      </c>
      <c r="C5" s="4" t="s">
        <v>12</v>
      </c>
      <c r="D5" s="91">
        <v>10</v>
      </c>
      <c r="E5" s="91">
        <v>20</v>
      </c>
      <c r="F5" s="91">
        <v>20</v>
      </c>
      <c r="G5" s="91">
        <v>1</v>
      </c>
      <c r="H5" s="91">
        <v>0.25</v>
      </c>
      <c r="I5" s="91">
        <v>0.25</v>
      </c>
      <c r="J5" s="70">
        <f t="shared" si="0"/>
        <v>51.5</v>
      </c>
    </row>
    <row r="6" spans="1:10" x14ac:dyDescent="0.25">
      <c r="A6" s="71">
        <v>5</v>
      </c>
      <c r="B6" s="77" t="s">
        <v>67</v>
      </c>
      <c r="C6" s="4" t="s">
        <v>12</v>
      </c>
      <c r="D6" s="91">
        <v>10</v>
      </c>
      <c r="E6" s="91">
        <v>20</v>
      </c>
      <c r="F6" s="91">
        <v>20</v>
      </c>
      <c r="G6" s="91">
        <v>1</v>
      </c>
      <c r="H6" s="91">
        <v>0.25</v>
      </c>
      <c r="I6" s="91">
        <v>0.25</v>
      </c>
      <c r="J6" s="70">
        <f t="shared" si="0"/>
        <v>51.5</v>
      </c>
    </row>
    <row r="7" spans="1:10" ht="20.399999999999999" x14ac:dyDescent="0.25">
      <c r="A7" s="71">
        <v>6</v>
      </c>
      <c r="B7" s="77" t="s">
        <v>68</v>
      </c>
      <c r="C7" s="4" t="s">
        <v>12</v>
      </c>
      <c r="D7" s="91">
        <v>10</v>
      </c>
      <c r="E7" s="91">
        <v>20</v>
      </c>
      <c r="F7" s="91">
        <v>20</v>
      </c>
      <c r="G7" s="91">
        <v>1</v>
      </c>
      <c r="H7" s="91">
        <v>0.25</v>
      </c>
      <c r="I7" s="91">
        <v>0.25</v>
      </c>
      <c r="J7" s="70">
        <f t="shared" si="0"/>
        <v>51.5</v>
      </c>
    </row>
    <row r="8" spans="1:10" x14ac:dyDescent="0.25">
      <c r="A8" s="71">
        <v>7</v>
      </c>
      <c r="B8" s="77" t="s">
        <v>69</v>
      </c>
      <c r="C8" s="4" t="s">
        <v>12</v>
      </c>
      <c r="D8" s="91">
        <v>10</v>
      </c>
      <c r="E8" s="91">
        <v>20</v>
      </c>
      <c r="F8" s="91">
        <v>20</v>
      </c>
      <c r="G8" s="91">
        <v>1</v>
      </c>
      <c r="H8" s="91">
        <v>0.25</v>
      </c>
      <c r="I8" s="91">
        <v>0.25</v>
      </c>
      <c r="J8" s="70">
        <f t="shared" si="0"/>
        <v>51.5</v>
      </c>
    </row>
    <row r="9" spans="1:10" x14ac:dyDescent="0.25">
      <c r="A9" s="71">
        <v>8</v>
      </c>
      <c r="B9" s="77" t="s">
        <v>14</v>
      </c>
      <c r="C9" s="4" t="s">
        <v>12</v>
      </c>
      <c r="D9" s="91">
        <v>10</v>
      </c>
      <c r="E9" s="91">
        <v>20</v>
      </c>
      <c r="F9" s="91">
        <v>20</v>
      </c>
      <c r="G9" s="91">
        <v>1</v>
      </c>
      <c r="H9" s="91">
        <v>0.25</v>
      </c>
      <c r="I9" s="91">
        <v>0.25</v>
      </c>
      <c r="J9" s="70">
        <f t="shared" si="0"/>
        <v>51.5</v>
      </c>
    </row>
    <row r="10" spans="1:10" x14ac:dyDescent="0.25">
      <c r="A10" s="71">
        <v>10</v>
      </c>
      <c r="B10" s="77" t="s">
        <v>70</v>
      </c>
      <c r="C10" s="4" t="s">
        <v>12</v>
      </c>
      <c r="D10" s="91">
        <v>10</v>
      </c>
      <c r="E10" s="91">
        <v>20</v>
      </c>
      <c r="F10" s="91">
        <v>20</v>
      </c>
      <c r="G10" s="91">
        <v>1</v>
      </c>
      <c r="H10" s="91">
        <v>0.25</v>
      </c>
      <c r="I10" s="91">
        <v>0.25</v>
      </c>
      <c r="J10" s="70">
        <f t="shared" si="0"/>
        <v>51.5</v>
      </c>
    </row>
    <row r="11" spans="1:10" x14ac:dyDescent="0.25">
      <c r="A11" s="71">
        <v>11</v>
      </c>
      <c r="B11" s="77" t="s">
        <v>71</v>
      </c>
      <c r="C11" s="4" t="s">
        <v>12</v>
      </c>
      <c r="D11" s="91">
        <v>10</v>
      </c>
      <c r="E11" s="91">
        <v>20</v>
      </c>
      <c r="F11" s="91">
        <v>20</v>
      </c>
      <c r="G11" s="91">
        <v>1</v>
      </c>
      <c r="H11" s="91">
        <v>0.25</v>
      </c>
      <c r="I11" s="91">
        <v>0.25</v>
      </c>
      <c r="J11" s="70">
        <f t="shared" si="0"/>
        <v>51.5</v>
      </c>
    </row>
    <row r="12" spans="1:10" ht="20.399999999999999" x14ac:dyDescent="0.25">
      <c r="A12" s="71">
        <v>12</v>
      </c>
      <c r="B12" s="77" t="s">
        <v>72</v>
      </c>
      <c r="C12" s="4" t="s">
        <v>12</v>
      </c>
      <c r="D12" s="91">
        <v>10</v>
      </c>
      <c r="E12" s="91">
        <v>20</v>
      </c>
      <c r="F12" s="91">
        <v>20</v>
      </c>
      <c r="G12" s="91">
        <v>1</v>
      </c>
      <c r="H12" s="91">
        <v>0.25</v>
      </c>
      <c r="I12" s="91">
        <v>0.25</v>
      </c>
      <c r="J12" s="70">
        <f t="shared" si="0"/>
        <v>51.5</v>
      </c>
    </row>
    <row r="13" spans="1:10" x14ac:dyDescent="0.25">
      <c r="A13" s="98">
        <v>13</v>
      </c>
      <c r="B13" s="99" t="s">
        <v>73</v>
      </c>
      <c r="C13" s="4" t="s">
        <v>12</v>
      </c>
      <c r="D13" s="91">
        <v>10</v>
      </c>
      <c r="E13" s="91">
        <v>20</v>
      </c>
      <c r="F13" s="91">
        <v>20</v>
      </c>
      <c r="G13" s="91">
        <v>1</v>
      </c>
      <c r="H13" s="91">
        <v>0.25</v>
      </c>
      <c r="I13" s="91">
        <v>0.25</v>
      </c>
      <c r="J13" s="70">
        <f t="shared" si="0"/>
        <v>51.5</v>
      </c>
    </row>
    <row r="14" spans="1:10" x14ac:dyDescent="0.25">
      <c r="A14" s="71">
        <v>14</v>
      </c>
      <c r="B14" s="77" t="s">
        <v>74</v>
      </c>
      <c r="C14" s="4" t="s">
        <v>12</v>
      </c>
      <c r="D14" s="91">
        <v>10</v>
      </c>
      <c r="E14" s="91">
        <v>20</v>
      </c>
      <c r="F14" s="91">
        <v>20</v>
      </c>
      <c r="G14" s="91">
        <v>1</v>
      </c>
      <c r="H14" s="91">
        <v>0.25</v>
      </c>
      <c r="I14" s="91">
        <v>0.25</v>
      </c>
      <c r="J14" s="70">
        <f t="shared" si="0"/>
        <v>51.5</v>
      </c>
    </row>
    <row r="15" spans="1:10" x14ac:dyDescent="0.25">
      <c r="A15" s="71">
        <v>15</v>
      </c>
      <c r="B15" s="77" t="s">
        <v>75</v>
      </c>
      <c r="C15" s="4" t="s">
        <v>12</v>
      </c>
      <c r="D15" s="91">
        <v>10</v>
      </c>
      <c r="E15" s="91">
        <v>20</v>
      </c>
      <c r="F15" s="91">
        <v>20</v>
      </c>
      <c r="G15" s="91">
        <v>1</v>
      </c>
      <c r="H15" s="91">
        <v>0.25</v>
      </c>
      <c r="I15" s="91">
        <v>0.25</v>
      </c>
      <c r="J15" s="70">
        <f t="shared" si="0"/>
        <v>51.5</v>
      </c>
    </row>
    <row r="16" spans="1:10" ht="20.399999999999999" x14ac:dyDescent="0.25">
      <c r="A16" s="71">
        <v>16</v>
      </c>
      <c r="B16" s="77" t="s">
        <v>76</v>
      </c>
      <c r="C16" s="4" t="s">
        <v>12</v>
      </c>
      <c r="D16" s="91">
        <v>10</v>
      </c>
      <c r="E16" s="91">
        <v>20</v>
      </c>
      <c r="F16" s="91">
        <v>20</v>
      </c>
      <c r="G16" s="91">
        <v>1</v>
      </c>
      <c r="H16" s="91">
        <v>0.25</v>
      </c>
      <c r="I16" s="91">
        <v>0.25</v>
      </c>
      <c r="J16" s="70">
        <f t="shared" si="0"/>
        <v>51.5</v>
      </c>
    </row>
    <row r="17" spans="1:12" x14ac:dyDescent="0.25">
      <c r="A17" s="71">
        <v>17</v>
      </c>
      <c r="B17" s="77" t="s">
        <v>77</v>
      </c>
      <c r="C17" s="4" t="s">
        <v>12</v>
      </c>
      <c r="D17" s="91">
        <v>10</v>
      </c>
      <c r="E17" s="91">
        <v>20</v>
      </c>
      <c r="F17" s="91">
        <v>20</v>
      </c>
      <c r="G17" s="91">
        <v>1</v>
      </c>
      <c r="H17" s="91">
        <v>0.25</v>
      </c>
      <c r="I17" s="91">
        <v>0.25</v>
      </c>
      <c r="J17" s="70">
        <f t="shared" si="0"/>
        <v>51.5</v>
      </c>
    </row>
    <row r="18" spans="1:12" ht="20.399999999999999" x14ac:dyDescent="0.25">
      <c r="A18" s="71">
        <v>18</v>
      </c>
      <c r="B18" s="77" t="s">
        <v>78</v>
      </c>
      <c r="C18" s="4" t="s">
        <v>12</v>
      </c>
      <c r="D18" s="91">
        <v>10</v>
      </c>
      <c r="E18" s="91">
        <v>20</v>
      </c>
      <c r="F18" s="91">
        <v>20</v>
      </c>
      <c r="G18" s="91">
        <v>1</v>
      </c>
      <c r="H18" s="91">
        <v>0.25</v>
      </c>
      <c r="I18" s="91">
        <v>0.25</v>
      </c>
      <c r="J18" s="70">
        <f t="shared" si="0"/>
        <v>51.5</v>
      </c>
    </row>
    <row r="19" spans="1:12" x14ac:dyDescent="0.25">
      <c r="A19" s="71">
        <v>19</v>
      </c>
      <c r="B19" s="77" t="s">
        <v>79</v>
      </c>
      <c r="C19" s="4" t="s">
        <v>12</v>
      </c>
      <c r="D19" s="91">
        <v>10</v>
      </c>
      <c r="E19" s="91">
        <v>20</v>
      </c>
      <c r="F19" s="91">
        <v>20</v>
      </c>
      <c r="G19" s="91">
        <v>1</v>
      </c>
      <c r="H19" s="91">
        <v>0.25</v>
      </c>
      <c r="I19" s="91">
        <v>0.25</v>
      </c>
      <c r="J19" s="70">
        <f t="shared" si="0"/>
        <v>51.5</v>
      </c>
    </row>
    <row r="20" spans="1:12" ht="20.399999999999999" x14ac:dyDescent="0.25">
      <c r="A20" s="71">
        <v>20</v>
      </c>
      <c r="B20" s="94" t="s">
        <v>80</v>
      </c>
      <c r="C20" s="4" t="s">
        <v>12</v>
      </c>
      <c r="D20" s="91">
        <v>10</v>
      </c>
      <c r="E20" s="91">
        <v>20</v>
      </c>
      <c r="F20" s="91">
        <v>20</v>
      </c>
      <c r="G20" s="91">
        <v>1</v>
      </c>
      <c r="H20" s="91">
        <v>0.25</v>
      </c>
      <c r="I20" s="91">
        <v>0.25</v>
      </c>
      <c r="J20" s="70">
        <f t="shared" si="0"/>
        <v>51.5</v>
      </c>
    </row>
    <row r="21" spans="1:12" ht="20.399999999999999" x14ac:dyDescent="0.25">
      <c r="A21" s="71">
        <v>21</v>
      </c>
      <c r="B21" s="77" t="s">
        <v>81</v>
      </c>
      <c r="C21" s="4" t="s">
        <v>12</v>
      </c>
      <c r="D21" s="91">
        <v>10</v>
      </c>
      <c r="E21" s="91">
        <v>20</v>
      </c>
      <c r="F21" s="91">
        <v>20</v>
      </c>
      <c r="G21" s="91">
        <v>1</v>
      </c>
      <c r="H21" s="91">
        <v>0.25</v>
      </c>
      <c r="I21" s="91">
        <v>0.25</v>
      </c>
      <c r="J21" s="70">
        <f t="shared" si="0"/>
        <v>51.5</v>
      </c>
    </row>
    <row r="22" spans="1:12" ht="20.399999999999999" x14ac:dyDescent="0.25">
      <c r="A22" s="71">
        <v>22</v>
      </c>
      <c r="B22" s="77" t="s">
        <v>82</v>
      </c>
      <c r="C22" s="4" t="s">
        <v>12</v>
      </c>
      <c r="D22" s="91">
        <v>10</v>
      </c>
      <c r="E22" s="91">
        <v>20</v>
      </c>
      <c r="F22" s="91">
        <v>20</v>
      </c>
      <c r="G22" s="91">
        <v>1</v>
      </c>
      <c r="H22" s="91">
        <v>0.25</v>
      </c>
      <c r="I22" s="91">
        <v>0.25</v>
      </c>
      <c r="J22" s="70">
        <f t="shared" si="0"/>
        <v>51.5</v>
      </c>
    </row>
    <row r="23" spans="1:12" ht="20.399999999999999" x14ac:dyDescent="0.25">
      <c r="A23" s="71">
        <v>23</v>
      </c>
      <c r="B23" s="77" t="s">
        <v>83</v>
      </c>
      <c r="C23" s="4" t="s">
        <v>12</v>
      </c>
      <c r="D23" s="91">
        <v>10</v>
      </c>
      <c r="E23" s="91">
        <v>20</v>
      </c>
      <c r="F23" s="91">
        <v>20</v>
      </c>
      <c r="G23" s="91">
        <v>1</v>
      </c>
      <c r="H23" s="91">
        <v>0.25</v>
      </c>
      <c r="I23" s="91">
        <v>0.25</v>
      </c>
      <c r="J23" s="70">
        <f t="shared" si="0"/>
        <v>51.5</v>
      </c>
    </row>
    <row r="24" spans="1:12" ht="20.399999999999999" x14ac:dyDescent="0.25">
      <c r="A24" s="71">
        <v>24</v>
      </c>
      <c r="B24" s="77" t="s">
        <v>84</v>
      </c>
      <c r="C24" s="4" t="s">
        <v>12</v>
      </c>
      <c r="D24" s="91">
        <v>10</v>
      </c>
      <c r="E24" s="91">
        <v>20</v>
      </c>
      <c r="F24" s="91">
        <v>20</v>
      </c>
      <c r="G24" s="91">
        <v>1</v>
      </c>
      <c r="H24" s="91">
        <v>0.25</v>
      </c>
      <c r="I24" s="91">
        <v>0.25</v>
      </c>
      <c r="J24" s="70">
        <f t="shared" si="0"/>
        <v>51.5</v>
      </c>
    </row>
    <row r="25" spans="1:12" x14ac:dyDescent="0.25">
      <c r="A25" s="71">
        <v>25</v>
      </c>
      <c r="B25" s="77" t="s">
        <v>85</v>
      </c>
      <c r="C25" s="4" t="s">
        <v>12</v>
      </c>
      <c r="D25" s="91">
        <v>10</v>
      </c>
      <c r="E25" s="91">
        <v>20</v>
      </c>
      <c r="F25" s="91">
        <v>20</v>
      </c>
      <c r="G25" s="91">
        <v>1</v>
      </c>
      <c r="H25" s="91">
        <v>0.25</v>
      </c>
      <c r="I25" s="91">
        <v>0.25</v>
      </c>
      <c r="J25" s="70">
        <f t="shared" si="0"/>
        <v>51.5</v>
      </c>
      <c r="L25" s="88"/>
    </row>
    <row r="26" spans="1:12" x14ac:dyDescent="0.25">
      <c r="A26" s="71">
        <v>27</v>
      </c>
      <c r="B26" s="77" t="s">
        <v>109</v>
      </c>
      <c r="C26" s="4" t="s">
        <v>12</v>
      </c>
      <c r="D26" s="91">
        <v>10</v>
      </c>
      <c r="E26" s="91">
        <v>20</v>
      </c>
      <c r="F26" s="91">
        <v>20</v>
      </c>
      <c r="G26" s="91">
        <v>1</v>
      </c>
      <c r="H26" s="91">
        <v>0.25</v>
      </c>
      <c r="I26" s="91">
        <v>0.25</v>
      </c>
      <c r="J26" s="70">
        <f t="shared" si="0"/>
        <v>51.5</v>
      </c>
    </row>
    <row r="27" spans="1:12" ht="20.399999999999999" x14ac:dyDescent="0.25">
      <c r="A27" s="71">
        <v>28</v>
      </c>
      <c r="B27" s="77" t="s">
        <v>86</v>
      </c>
      <c r="C27" s="4" t="s">
        <v>12</v>
      </c>
      <c r="D27" s="91">
        <v>10</v>
      </c>
      <c r="E27" s="91">
        <v>20</v>
      </c>
      <c r="F27" s="91">
        <v>20</v>
      </c>
      <c r="G27" s="91">
        <v>1</v>
      </c>
      <c r="H27" s="91">
        <v>0.25</v>
      </c>
      <c r="I27" s="91">
        <v>0.25</v>
      </c>
      <c r="J27" s="70">
        <f t="shared" si="0"/>
        <v>51.5</v>
      </c>
    </row>
    <row r="28" spans="1:12" ht="20.399999999999999" x14ac:dyDescent="0.25">
      <c r="A28" s="71">
        <v>29</v>
      </c>
      <c r="B28" s="77" t="s">
        <v>87</v>
      </c>
      <c r="C28" s="4" t="s">
        <v>12</v>
      </c>
      <c r="D28" s="91">
        <v>10</v>
      </c>
      <c r="E28" s="91">
        <v>20</v>
      </c>
      <c r="F28" s="91">
        <v>20</v>
      </c>
      <c r="G28" s="91">
        <v>1</v>
      </c>
      <c r="H28" s="91">
        <v>0.25</v>
      </c>
      <c r="I28" s="91">
        <v>0.25</v>
      </c>
      <c r="J28" s="70">
        <f t="shared" si="0"/>
        <v>51.5</v>
      </c>
    </row>
    <row r="29" spans="1:12" x14ac:dyDescent="0.25">
      <c r="A29" s="71">
        <v>30</v>
      </c>
      <c r="B29" s="77" t="s">
        <v>88</v>
      </c>
      <c r="C29" s="4" t="s">
        <v>12</v>
      </c>
      <c r="D29" s="91">
        <v>10</v>
      </c>
      <c r="E29" s="91">
        <v>20</v>
      </c>
      <c r="F29" s="91">
        <v>20</v>
      </c>
      <c r="G29" s="91">
        <v>1</v>
      </c>
      <c r="H29" s="91">
        <v>0.25</v>
      </c>
      <c r="I29" s="91">
        <v>0.25</v>
      </c>
      <c r="J29" s="70">
        <f t="shared" si="0"/>
        <v>51.5</v>
      </c>
    </row>
    <row r="30" spans="1:12" ht="20.399999999999999" x14ac:dyDescent="0.25">
      <c r="A30" s="71">
        <v>31</v>
      </c>
      <c r="B30" s="77" t="s">
        <v>89</v>
      </c>
      <c r="C30" s="4" t="s">
        <v>12</v>
      </c>
      <c r="D30" s="91">
        <v>10</v>
      </c>
      <c r="E30" s="91">
        <v>20</v>
      </c>
      <c r="F30" s="91">
        <v>20</v>
      </c>
      <c r="G30" s="91">
        <v>1</v>
      </c>
      <c r="H30" s="91">
        <v>0.25</v>
      </c>
      <c r="I30" s="91">
        <v>0.25</v>
      </c>
      <c r="J30" s="70">
        <f t="shared" si="0"/>
        <v>51.5</v>
      </c>
    </row>
    <row r="31" spans="1:12" x14ac:dyDescent="0.25">
      <c r="A31" s="71">
        <v>32</v>
      </c>
      <c r="B31" s="77" t="s">
        <v>90</v>
      </c>
      <c r="C31" s="4" t="s">
        <v>12</v>
      </c>
      <c r="D31" s="91">
        <v>10</v>
      </c>
      <c r="E31" s="91">
        <v>20</v>
      </c>
      <c r="F31" s="91">
        <v>20</v>
      </c>
      <c r="G31" s="91">
        <v>1</v>
      </c>
      <c r="H31" s="91">
        <v>0.25</v>
      </c>
      <c r="I31" s="91">
        <v>0.25</v>
      </c>
      <c r="J31" s="70">
        <f t="shared" si="0"/>
        <v>51.5</v>
      </c>
    </row>
    <row r="32" spans="1:12" ht="20.399999999999999" x14ac:dyDescent="0.25">
      <c r="A32" s="71">
        <v>33</v>
      </c>
      <c r="B32" s="77" t="s">
        <v>91</v>
      </c>
      <c r="C32" s="4" t="s">
        <v>12</v>
      </c>
      <c r="D32" s="91">
        <v>10</v>
      </c>
      <c r="E32" s="91">
        <v>20</v>
      </c>
      <c r="F32" s="91">
        <v>20</v>
      </c>
      <c r="G32" s="91">
        <v>1</v>
      </c>
      <c r="H32" s="91">
        <v>0.25</v>
      </c>
      <c r="I32" s="91">
        <v>0.25</v>
      </c>
      <c r="J32" s="70">
        <f t="shared" si="0"/>
        <v>51.5</v>
      </c>
    </row>
    <row r="33" spans="1:10" ht="20.399999999999999" x14ac:dyDescent="0.25">
      <c r="A33" s="71">
        <v>34</v>
      </c>
      <c r="B33" s="77" t="s">
        <v>92</v>
      </c>
      <c r="C33" s="4" t="s">
        <v>13</v>
      </c>
      <c r="D33" s="91">
        <v>10</v>
      </c>
      <c r="E33" s="91">
        <v>20</v>
      </c>
      <c r="F33" s="91">
        <v>20</v>
      </c>
      <c r="G33" s="91">
        <v>1</v>
      </c>
      <c r="H33" s="91">
        <v>0.25</v>
      </c>
      <c r="I33" s="91">
        <v>0.25</v>
      </c>
      <c r="J33" s="70">
        <f t="shared" si="0"/>
        <v>51.5</v>
      </c>
    </row>
    <row r="34" spans="1:10" ht="20.399999999999999" x14ac:dyDescent="0.25">
      <c r="A34" s="71">
        <v>35</v>
      </c>
      <c r="B34" s="77" t="s">
        <v>93</v>
      </c>
      <c r="C34" s="4" t="s">
        <v>12</v>
      </c>
      <c r="D34" s="91">
        <v>10</v>
      </c>
      <c r="E34" s="91">
        <v>20</v>
      </c>
      <c r="F34" s="91">
        <v>20</v>
      </c>
      <c r="G34" s="91">
        <v>1</v>
      </c>
      <c r="H34" s="91">
        <v>0.25</v>
      </c>
      <c r="I34" s="91">
        <v>0.25</v>
      </c>
      <c r="J34" s="70">
        <f t="shared" si="0"/>
        <v>51.5</v>
      </c>
    </row>
    <row r="35" spans="1:10" x14ac:dyDescent="0.25">
      <c r="A35" s="71">
        <v>37</v>
      </c>
      <c r="B35" s="77" t="s">
        <v>94</v>
      </c>
      <c r="C35" s="4" t="s">
        <v>12</v>
      </c>
      <c r="D35" s="91">
        <v>10</v>
      </c>
      <c r="E35" s="91">
        <v>20</v>
      </c>
      <c r="F35" s="91">
        <v>20</v>
      </c>
      <c r="G35" s="91">
        <v>1</v>
      </c>
      <c r="H35" s="91">
        <v>0.25</v>
      </c>
      <c r="I35" s="91">
        <v>0.25</v>
      </c>
      <c r="J35" s="70">
        <f t="shared" si="0"/>
        <v>51.5</v>
      </c>
    </row>
  </sheetData>
  <autoFilter ref="A1:J35" xr:uid="{00000000-0009-0000-0000-000000000000}"/>
  <conditionalFormatting sqref="C1:C1048576">
    <cfRule type="cellIs" dxfId="229" priority="9" operator="equal">
      <formula>"SUBSANAR"</formula>
    </cfRule>
    <cfRule type="cellIs" dxfId="228" priority="10" operator="equal">
      <formula>"NO HÁBIL"</formula>
    </cfRule>
  </conditionalFormatting>
  <conditionalFormatting sqref="D2:I35">
    <cfRule type="cellIs" dxfId="227" priority="8" operator="equal">
      <formula>0</formula>
    </cfRule>
  </conditionalFormatting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3"/>
  <sheetViews>
    <sheetView topLeftCell="A31" workbookViewId="0">
      <selection activeCell="F58" sqref="F58:F60"/>
    </sheetView>
  </sheetViews>
  <sheetFormatPr baseColWidth="10" defaultColWidth="12.59765625" defaultRowHeight="15" customHeight="1" x14ac:dyDescent="0.25"/>
  <cols>
    <col min="1" max="1" width="6.19921875" customWidth="1"/>
    <col min="2" max="2" width="6.8984375" customWidth="1"/>
    <col min="3" max="3" width="47.19921875" customWidth="1"/>
    <col min="4" max="4" width="12" customWidth="1"/>
    <col min="5" max="5" width="5.3984375" customWidth="1"/>
    <col min="7" max="7" width="18.19921875" bestFit="1" customWidth="1"/>
    <col min="8" max="8" width="11.5" customWidth="1"/>
    <col min="9" max="9" width="14.19921875" customWidth="1"/>
    <col min="10" max="10" width="14.5" customWidth="1"/>
    <col min="11" max="11" width="10" customWidth="1"/>
    <col min="12" max="26" width="9.3984375" customWidth="1"/>
  </cols>
  <sheetData>
    <row r="1" spans="1:7" ht="36" customHeight="1" x14ac:dyDescent="0.25">
      <c r="A1" s="5" t="s">
        <v>15</v>
      </c>
      <c r="B1" s="5" t="s">
        <v>16</v>
      </c>
      <c r="C1" s="6" t="s">
        <v>17</v>
      </c>
      <c r="D1" s="7" t="s">
        <v>18</v>
      </c>
      <c r="E1" s="5" t="s">
        <v>19</v>
      </c>
      <c r="F1" s="8" t="s">
        <v>20</v>
      </c>
      <c r="G1" s="5" t="s">
        <v>21</v>
      </c>
    </row>
    <row r="2" spans="1:7" ht="15" customHeight="1" x14ac:dyDescent="0.25">
      <c r="A2" s="10">
        <v>1</v>
      </c>
      <c r="B2" s="11">
        <v>72141000</v>
      </c>
      <c r="C2" s="11" t="s">
        <v>110</v>
      </c>
      <c r="D2" s="12">
        <v>1346</v>
      </c>
      <c r="E2" s="10" t="s">
        <v>22</v>
      </c>
      <c r="F2" s="13">
        <v>33904</v>
      </c>
      <c r="G2" s="13">
        <f>+D2*F2</f>
        <v>45634784</v>
      </c>
    </row>
    <row r="3" spans="1:7" ht="15" customHeight="1" x14ac:dyDescent="0.25">
      <c r="A3" s="10">
        <v>2</v>
      </c>
      <c r="B3" s="11">
        <v>72141000</v>
      </c>
      <c r="C3" s="11" t="s">
        <v>23</v>
      </c>
      <c r="D3" s="12">
        <v>252.12</v>
      </c>
      <c r="E3" s="10" t="s">
        <v>22</v>
      </c>
      <c r="F3" s="13">
        <v>86714.21</v>
      </c>
      <c r="G3" s="13">
        <f t="shared" ref="G3:G47" si="0">+D3*F3</f>
        <v>21862386.625200003</v>
      </c>
    </row>
    <row r="4" spans="1:7" ht="15" customHeight="1" x14ac:dyDescent="0.25">
      <c r="A4" s="10">
        <v>3</v>
      </c>
      <c r="B4" s="11">
        <v>72141000</v>
      </c>
      <c r="C4" s="11" t="s">
        <v>96</v>
      </c>
      <c r="D4" s="12">
        <v>2562.33</v>
      </c>
      <c r="E4" s="10" t="s">
        <v>22</v>
      </c>
      <c r="F4" s="13">
        <v>24999.06</v>
      </c>
      <c r="G4" s="13">
        <f t="shared" si="0"/>
        <v>64055841.4098</v>
      </c>
    </row>
    <row r="5" spans="1:7" ht="15" customHeight="1" x14ac:dyDescent="0.25">
      <c r="A5" s="10">
        <v>4</v>
      </c>
      <c r="B5" s="11">
        <v>72141000</v>
      </c>
      <c r="C5" s="11" t="s">
        <v>111</v>
      </c>
      <c r="D5" s="12">
        <v>266.05</v>
      </c>
      <c r="E5" s="10" t="s">
        <v>28</v>
      </c>
      <c r="F5" s="13">
        <v>2898.79</v>
      </c>
      <c r="G5" s="13">
        <f t="shared" ref="G5:G28" si="1">+D5*F5</f>
        <v>771223.07949999999</v>
      </c>
    </row>
    <row r="6" spans="1:7" ht="15" customHeight="1" x14ac:dyDescent="0.25">
      <c r="A6" s="10">
        <v>5</v>
      </c>
      <c r="B6" s="11">
        <v>72141000</v>
      </c>
      <c r="C6" s="11" t="s">
        <v>112</v>
      </c>
      <c r="D6" s="12">
        <v>8751.4</v>
      </c>
      <c r="E6" s="10" t="s">
        <v>22</v>
      </c>
      <c r="F6" s="13">
        <v>9164.0499999999993</v>
      </c>
      <c r="G6" s="13">
        <f t="shared" si="1"/>
        <v>80198267.169999987</v>
      </c>
    </row>
    <row r="7" spans="1:7" ht="15" customHeight="1" x14ac:dyDescent="0.25">
      <c r="A7" s="10">
        <v>6</v>
      </c>
      <c r="B7" s="11">
        <v>72141000</v>
      </c>
      <c r="C7" s="11" t="s">
        <v>95</v>
      </c>
      <c r="D7" s="12">
        <v>1057.98</v>
      </c>
      <c r="E7" s="10" t="s">
        <v>22</v>
      </c>
      <c r="F7" s="13">
        <v>36011.53</v>
      </c>
      <c r="G7" s="13">
        <f t="shared" si="1"/>
        <v>38099478.509400003</v>
      </c>
    </row>
    <row r="8" spans="1:7" ht="15" customHeight="1" x14ac:dyDescent="0.25">
      <c r="A8" s="10">
        <v>7</v>
      </c>
      <c r="B8" s="11">
        <v>72141000</v>
      </c>
      <c r="C8" s="11" t="s">
        <v>113</v>
      </c>
      <c r="D8" s="12">
        <v>651.65</v>
      </c>
      <c r="E8" s="10" t="s">
        <v>22</v>
      </c>
      <c r="F8" s="13">
        <v>294749.25</v>
      </c>
      <c r="G8" s="13">
        <f t="shared" si="1"/>
        <v>192073348.76249999</v>
      </c>
    </row>
    <row r="9" spans="1:7" ht="15" customHeight="1" x14ac:dyDescent="0.25">
      <c r="A9" s="10">
        <v>8</v>
      </c>
      <c r="B9" s="11">
        <v>72141000</v>
      </c>
      <c r="C9" s="11" t="s">
        <v>26</v>
      </c>
      <c r="D9" s="12">
        <v>17454.8</v>
      </c>
      <c r="E9" s="10" t="s">
        <v>25</v>
      </c>
      <c r="F9" s="13">
        <v>6041.2</v>
      </c>
      <c r="G9" s="13">
        <f t="shared" si="1"/>
        <v>105447937.75999999</v>
      </c>
    </row>
    <row r="10" spans="1:7" ht="15" customHeight="1" x14ac:dyDescent="0.25">
      <c r="A10" s="10">
        <v>9</v>
      </c>
      <c r="B10" s="11">
        <v>72141000</v>
      </c>
      <c r="C10" s="11" t="s">
        <v>97</v>
      </c>
      <c r="D10" s="12">
        <v>1177.3800000000001</v>
      </c>
      <c r="E10" s="10" t="s">
        <v>22</v>
      </c>
      <c r="F10" s="13">
        <v>1873078.03</v>
      </c>
      <c r="G10" s="13">
        <f t="shared" si="1"/>
        <v>2205324610.9614</v>
      </c>
    </row>
    <row r="11" spans="1:7" ht="15" customHeight="1" x14ac:dyDescent="0.25">
      <c r="A11" s="10">
        <v>10</v>
      </c>
      <c r="B11" s="11">
        <v>72141000</v>
      </c>
      <c r="C11" s="11" t="s">
        <v>114</v>
      </c>
      <c r="D11" s="12">
        <v>1728.03</v>
      </c>
      <c r="E11" s="10" t="s">
        <v>22</v>
      </c>
      <c r="F11" s="13">
        <v>397284.82</v>
      </c>
      <c r="G11" s="13">
        <f t="shared" si="1"/>
        <v>686520087.50460005</v>
      </c>
    </row>
    <row r="12" spans="1:7" ht="15" customHeight="1" x14ac:dyDescent="0.25">
      <c r="A12" s="10">
        <v>11</v>
      </c>
      <c r="B12" s="11">
        <v>72141000</v>
      </c>
      <c r="C12" s="11" t="s">
        <v>115</v>
      </c>
      <c r="D12" s="12">
        <v>4344.66</v>
      </c>
      <c r="E12" s="10" t="s">
        <v>25</v>
      </c>
      <c r="F12" s="13">
        <v>1609.65</v>
      </c>
      <c r="G12" s="13">
        <f t="shared" si="1"/>
        <v>6993381.9690000005</v>
      </c>
    </row>
    <row r="13" spans="1:7" ht="15" customHeight="1" x14ac:dyDescent="0.25">
      <c r="A13" s="10">
        <v>12</v>
      </c>
      <c r="B13" s="11">
        <v>72141000</v>
      </c>
      <c r="C13" s="11" t="s">
        <v>116</v>
      </c>
      <c r="D13" s="12">
        <v>13110.14</v>
      </c>
      <c r="E13" s="10" t="s">
        <v>25</v>
      </c>
      <c r="F13" s="13">
        <v>27932.43</v>
      </c>
      <c r="G13" s="13">
        <f t="shared" si="1"/>
        <v>366198067.84020001</v>
      </c>
    </row>
    <row r="14" spans="1:7" ht="15" customHeight="1" x14ac:dyDescent="0.25">
      <c r="A14" s="10">
        <v>13</v>
      </c>
      <c r="B14" s="11">
        <v>72141000</v>
      </c>
      <c r="C14" s="11" t="s">
        <v>117</v>
      </c>
      <c r="D14" s="12">
        <v>2290.31</v>
      </c>
      <c r="E14" s="10" t="s">
        <v>22</v>
      </c>
      <c r="F14" s="13">
        <v>52522.26</v>
      </c>
      <c r="G14" s="13">
        <f t="shared" si="1"/>
        <v>120292257.30060001</v>
      </c>
    </row>
    <row r="15" spans="1:7" ht="15" customHeight="1" x14ac:dyDescent="0.25">
      <c r="A15" s="10">
        <v>14</v>
      </c>
      <c r="B15" s="11">
        <v>72141000</v>
      </c>
      <c r="C15" s="11" t="s">
        <v>24</v>
      </c>
      <c r="D15" s="12">
        <v>314.57</v>
      </c>
      <c r="E15" s="10" t="s">
        <v>22</v>
      </c>
      <c r="F15" s="13">
        <v>289385.24</v>
      </c>
      <c r="G15" s="13">
        <f t="shared" si="1"/>
        <v>91031914.946799994</v>
      </c>
    </row>
    <row r="16" spans="1:7" ht="15" customHeight="1" x14ac:dyDescent="0.25">
      <c r="A16" s="10">
        <v>15</v>
      </c>
      <c r="B16" s="11">
        <v>72141000</v>
      </c>
      <c r="C16" s="11" t="s">
        <v>104</v>
      </c>
      <c r="D16" s="12">
        <v>849.7</v>
      </c>
      <c r="E16" s="10" t="s">
        <v>22</v>
      </c>
      <c r="F16" s="13">
        <v>121695.45</v>
      </c>
      <c r="G16" s="13">
        <f t="shared" si="1"/>
        <v>103404623.86500001</v>
      </c>
    </row>
    <row r="17" spans="1:8" ht="15" customHeight="1" x14ac:dyDescent="0.25">
      <c r="A17" s="10">
        <v>16</v>
      </c>
      <c r="B17" s="11">
        <v>72141000</v>
      </c>
      <c r="C17" s="11" t="s">
        <v>98</v>
      </c>
      <c r="D17" s="12">
        <v>199.1</v>
      </c>
      <c r="E17" s="10" t="s">
        <v>22</v>
      </c>
      <c r="F17" s="13">
        <v>943367.71</v>
      </c>
      <c r="G17" s="13">
        <f t="shared" si="1"/>
        <v>187824511.06099999</v>
      </c>
      <c r="H17" s="13"/>
    </row>
    <row r="18" spans="1:8" ht="15" customHeight="1" x14ac:dyDescent="0.25">
      <c r="A18" s="10">
        <v>17</v>
      </c>
      <c r="B18" s="11">
        <v>72141000</v>
      </c>
      <c r="C18" s="11" t="s">
        <v>100</v>
      </c>
      <c r="D18" s="12">
        <v>88.53</v>
      </c>
      <c r="E18" s="10" t="s">
        <v>22</v>
      </c>
      <c r="F18" s="13">
        <v>934151.86</v>
      </c>
      <c r="G18" s="13">
        <f t="shared" si="1"/>
        <v>82700464.165800005</v>
      </c>
      <c r="H18" s="13"/>
    </row>
    <row r="19" spans="1:8" ht="15" customHeight="1" x14ac:dyDescent="0.25">
      <c r="A19" s="10">
        <v>18</v>
      </c>
      <c r="B19" s="11">
        <v>72141000</v>
      </c>
      <c r="C19" s="11" t="s">
        <v>99</v>
      </c>
      <c r="D19" s="12">
        <v>74.47</v>
      </c>
      <c r="E19" s="10" t="s">
        <v>118</v>
      </c>
      <c r="F19" s="13">
        <v>806532.29</v>
      </c>
      <c r="G19" s="13">
        <f t="shared" si="1"/>
        <v>60062459.636300005</v>
      </c>
      <c r="H19" s="13"/>
    </row>
    <row r="20" spans="1:8" ht="15" customHeight="1" x14ac:dyDescent="0.25">
      <c r="A20" s="10">
        <v>19</v>
      </c>
      <c r="B20" s="11">
        <v>72141000</v>
      </c>
      <c r="C20" s="11" t="s">
        <v>105</v>
      </c>
      <c r="D20" s="12">
        <v>14104.16</v>
      </c>
      <c r="E20" s="10" t="s">
        <v>29</v>
      </c>
      <c r="F20" s="13">
        <v>7669.74</v>
      </c>
      <c r="G20" s="13">
        <f t="shared" si="1"/>
        <v>108175240.11839999</v>
      </c>
      <c r="H20" s="13"/>
    </row>
    <row r="21" spans="1:8" ht="15" customHeight="1" x14ac:dyDescent="0.25">
      <c r="A21" s="10">
        <v>20</v>
      </c>
      <c r="B21" s="11">
        <v>72141000</v>
      </c>
      <c r="C21" s="11" t="s">
        <v>119</v>
      </c>
      <c r="D21" s="12">
        <v>1455.62</v>
      </c>
      <c r="E21" s="10" t="s">
        <v>22</v>
      </c>
      <c r="F21" s="13">
        <v>210952.92</v>
      </c>
      <c r="G21" s="13">
        <f t="shared" si="1"/>
        <v>307067289.41039997</v>
      </c>
      <c r="H21" s="13"/>
    </row>
    <row r="22" spans="1:8" ht="15" customHeight="1" x14ac:dyDescent="0.25">
      <c r="A22" s="10">
        <v>21</v>
      </c>
      <c r="B22" s="11">
        <v>72141000</v>
      </c>
      <c r="C22" s="11" t="s">
        <v>30</v>
      </c>
      <c r="D22" s="12">
        <v>1511.65</v>
      </c>
      <c r="E22" s="10" t="s">
        <v>22</v>
      </c>
      <c r="F22" s="13">
        <v>275625.77</v>
      </c>
      <c r="G22" s="13">
        <f t="shared" si="1"/>
        <v>416649695.22050005</v>
      </c>
      <c r="H22" s="13"/>
    </row>
    <row r="23" spans="1:8" ht="15" customHeight="1" x14ac:dyDescent="0.25">
      <c r="A23" s="10">
        <v>22</v>
      </c>
      <c r="B23" s="11">
        <v>72141000</v>
      </c>
      <c r="C23" s="11" t="s">
        <v>120</v>
      </c>
      <c r="D23" s="12">
        <v>2552.42</v>
      </c>
      <c r="E23" s="10" t="s">
        <v>28</v>
      </c>
      <c r="F23" s="13">
        <v>35645.040000000001</v>
      </c>
      <c r="G23" s="13">
        <f t="shared" si="1"/>
        <v>90981112.996800005</v>
      </c>
      <c r="H23" s="13"/>
    </row>
    <row r="24" spans="1:8" ht="15" customHeight="1" x14ac:dyDescent="0.25">
      <c r="A24" s="10">
        <v>23</v>
      </c>
      <c r="B24" s="11">
        <v>72141000</v>
      </c>
      <c r="C24" s="11" t="s">
        <v>101</v>
      </c>
      <c r="D24" s="12">
        <v>10724.8</v>
      </c>
      <c r="E24" s="10" t="s">
        <v>25</v>
      </c>
      <c r="F24" s="13">
        <v>17895.310000000001</v>
      </c>
      <c r="G24" s="13">
        <f t="shared" si="1"/>
        <v>191923620.68799999</v>
      </c>
    </row>
    <row r="25" spans="1:8" ht="15" customHeight="1" x14ac:dyDescent="0.25">
      <c r="A25" s="10">
        <v>24</v>
      </c>
      <c r="B25" s="11">
        <v>72141000</v>
      </c>
      <c r="C25" s="11" t="s">
        <v>121</v>
      </c>
      <c r="D25" s="12">
        <v>106.14</v>
      </c>
      <c r="E25" s="10" t="s">
        <v>28</v>
      </c>
      <c r="F25" s="13">
        <v>1607646.59</v>
      </c>
      <c r="G25" s="13">
        <f t="shared" si="1"/>
        <v>170635609.06260002</v>
      </c>
    </row>
    <row r="26" spans="1:8" ht="15" customHeight="1" x14ac:dyDescent="0.25">
      <c r="A26" s="10">
        <v>25</v>
      </c>
      <c r="B26" s="11">
        <v>72141000</v>
      </c>
      <c r="C26" s="11" t="s">
        <v>122</v>
      </c>
      <c r="D26" s="12">
        <v>157.02000000000001</v>
      </c>
      <c r="E26" s="10" t="s">
        <v>22</v>
      </c>
      <c r="F26" s="13">
        <v>205521.82</v>
      </c>
      <c r="G26" s="13">
        <f t="shared" si="1"/>
        <v>32271036.176400002</v>
      </c>
    </row>
    <row r="27" spans="1:8" ht="15" customHeight="1" x14ac:dyDescent="0.25">
      <c r="A27" s="10">
        <v>26</v>
      </c>
      <c r="B27" s="11">
        <v>72141000</v>
      </c>
      <c r="C27" s="11" t="s">
        <v>123</v>
      </c>
      <c r="D27" s="12">
        <v>71.930000000000007</v>
      </c>
      <c r="E27" s="10" t="s">
        <v>28</v>
      </c>
      <c r="F27" s="13">
        <v>90841.4</v>
      </c>
      <c r="G27" s="13">
        <f t="shared" si="1"/>
        <v>6534221.9019999998</v>
      </c>
    </row>
    <row r="28" spans="1:8" ht="15" customHeight="1" x14ac:dyDescent="0.25">
      <c r="A28" s="10">
        <v>27</v>
      </c>
      <c r="B28" s="11">
        <v>72141000</v>
      </c>
      <c r="C28" s="11" t="s">
        <v>124</v>
      </c>
      <c r="D28" s="12">
        <v>714.06</v>
      </c>
      <c r="E28" s="10" t="s">
        <v>22</v>
      </c>
      <c r="F28" s="13">
        <v>995345.74</v>
      </c>
      <c r="G28" s="13">
        <f t="shared" si="1"/>
        <v>710736579.10439992</v>
      </c>
    </row>
    <row r="29" spans="1:8" ht="15" customHeight="1" x14ac:dyDescent="0.25">
      <c r="A29" s="10">
        <v>28</v>
      </c>
      <c r="B29" s="11">
        <v>72141000</v>
      </c>
      <c r="C29" s="11" t="s">
        <v>125</v>
      </c>
      <c r="D29" s="12">
        <v>26.45</v>
      </c>
      <c r="E29" s="10" t="s">
        <v>118</v>
      </c>
      <c r="F29" s="13">
        <v>744032.61</v>
      </c>
      <c r="G29" s="13">
        <f t="shared" si="0"/>
        <v>19679662.534499999</v>
      </c>
    </row>
    <row r="30" spans="1:8" ht="15" customHeight="1" x14ac:dyDescent="0.25">
      <c r="A30" s="10">
        <v>29</v>
      </c>
      <c r="B30" s="11">
        <v>72141000</v>
      </c>
      <c r="C30" s="11" t="s">
        <v>110</v>
      </c>
      <c r="D30" s="12">
        <v>111.08</v>
      </c>
      <c r="E30" s="10" t="s">
        <v>22</v>
      </c>
      <c r="F30" s="13">
        <v>33904</v>
      </c>
      <c r="G30" s="13">
        <f t="shared" si="0"/>
        <v>3766056.32</v>
      </c>
    </row>
    <row r="31" spans="1:8" ht="15" customHeight="1" x14ac:dyDescent="0.25">
      <c r="A31" s="10">
        <v>30</v>
      </c>
      <c r="B31" s="11">
        <v>72141000</v>
      </c>
      <c r="C31" s="11" t="s">
        <v>117</v>
      </c>
      <c r="D31" s="12">
        <v>1319.16</v>
      </c>
      <c r="E31" s="10" t="s">
        <v>22</v>
      </c>
      <c r="F31" s="13">
        <v>52522.26</v>
      </c>
      <c r="G31" s="13">
        <f t="shared" si="0"/>
        <v>69285264.501600012</v>
      </c>
    </row>
    <row r="32" spans="1:8" ht="15" customHeight="1" x14ac:dyDescent="0.25">
      <c r="A32" s="10">
        <v>31</v>
      </c>
      <c r="B32" s="11">
        <v>72141000</v>
      </c>
      <c r="C32" s="11" t="s">
        <v>104</v>
      </c>
      <c r="D32" s="12">
        <v>571.25</v>
      </c>
      <c r="E32" s="10" t="s">
        <v>22</v>
      </c>
      <c r="F32" s="13">
        <v>121695.45</v>
      </c>
      <c r="G32" s="13">
        <f t="shared" si="0"/>
        <v>69518525.8125</v>
      </c>
    </row>
    <row r="33" spans="1:8" ht="15" customHeight="1" x14ac:dyDescent="0.25">
      <c r="A33" s="10">
        <v>32</v>
      </c>
      <c r="B33" s="11">
        <v>72141000</v>
      </c>
      <c r="C33" s="11" t="s">
        <v>24</v>
      </c>
      <c r="D33" s="12">
        <v>40.729999999999997</v>
      </c>
      <c r="E33" s="10" t="s">
        <v>22</v>
      </c>
      <c r="F33" s="13">
        <v>289385.24</v>
      </c>
      <c r="G33" s="13">
        <f t="shared" si="0"/>
        <v>11786660.825199999</v>
      </c>
    </row>
    <row r="34" spans="1:8" ht="15" customHeight="1" x14ac:dyDescent="0.25">
      <c r="A34" s="10">
        <v>33</v>
      </c>
      <c r="B34" s="11">
        <v>72141000</v>
      </c>
      <c r="C34" s="11" t="s">
        <v>98</v>
      </c>
      <c r="D34" s="12">
        <v>169.26</v>
      </c>
      <c r="E34" s="10" t="s">
        <v>22</v>
      </c>
      <c r="F34" s="13">
        <v>943367.71</v>
      </c>
      <c r="G34" s="13">
        <f t="shared" si="0"/>
        <v>159674418.59459999</v>
      </c>
    </row>
    <row r="35" spans="1:8" ht="15" customHeight="1" x14ac:dyDescent="0.25">
      <c r="A35" s="10">
        <v>34</v>
      </c>
      <c r="B35" s="11">
        <v>72141000</v>
      </c>
      <c r="C35" s="11" t="s">
        <v>100</v>
      </c>
      <c r="D35" s="12">
        <v>4.2300000000000004</v>
      </c>
      <c r="E35" s="10" t="s">
        <v>22</v>
      </c>
      <c r="F35" s="13">
        <v>934151.86</v>
      </c>
      <c r="G35" s="13">
        <f t="shared" si="0"/>
        <v>3951462.3678000001</v>
      </c>
    </row>
    <row r="36" spans="1:8" ht="15" customHeight="1" x14ac:dyDescent="0.25">
      <c r="A36" s="10">
        <v>35</v>
      </c>
      <c r="B36" s="11">
        <v>72141000</v>
      </c>
      <c r="C36" s="11" t="s">
        <v>105</v>
      </c>
      <c r="D36" s="12">
        <v>13171.5</v>
      </c>
      <c r="E36" s="10" t="s">
        <v>29</v>
      </c>
      <c r="F36" s="13">
        <v>7669.74</v>
      </c>
      <c r="G36" s="13">
        <f t="shared" ref="G36:G42" si="2">+D36*F36</f>
        <v>101021980.41</v>
      </c>
    </row>
    <row r="37" spans="1:8" ht="15" customHeight="1" x14ac:dyDescent="0.25">
      <c r="A37" s="10">
        <v>36</v>
      </c>
      <c r="B37" s="11">
        <v>72141000</v>
      </c>
      <c r="C37" s="11" t="s">
        <v>30</v>
      </c>
      <c r="D37" s="12">
        <v>104.73</v>
      </c>
      <c r="E37" s="10" t="s">
        <v>22</v>
      </c>
      <c r="F37" s="13">
        <v>275625.77</v>
      </c>
      <c r="G37" s="13">
        <f t="shared" si="2"/>
        <v>28866286.892100003</v>
      </c>
    </row>
    <row r="38" spans="1:8" ht="15" customHeight="1" x14ac:dyDescent="0.25">
      <c r="A38" s="10">
        <v>37</v>
      </c>
      <c r="B38" s="11">
        <v>72141000</v>
      </c>
      <c r="C38" s="11" t="s">
        <v>126</v>
      </c>
      <c r="D38" s="12">
        <v>196.23</v>
      </c>
      <c r="E38" s="10" t="s">
        <v>106</v>
      </c>
      <c r="F38" s="13">
        <v>144674.16</v>
      </c>
      <c r="G38" s="13">
        <f t="shared" si="2"/>
        <v>28389410.4168</v>
      </c>
    </row>
    <row r="39" spans="1:8" ht="15" customHeight="1" x14ac:dyDescent="0.25">
      <c r="A39" s="10">
        <v>38</v>
      </c>
      <c r="B39" s="11">
        <v>72141000</v>
      </c>
      <c r="C39" s="11" t="s">
        <v>101</v>
      </c>
      <c r="D39" s="12">
        <v>772.77</v>
      </c>
      <c r="E39" s="10" t="s">
        <v>25</v>
      </c>
      <c r="F39" s="13">
        <v>17895.310000000001</v>
      </c>
      <c r="G39" s="13">
        <f t="shared" si="2"/>
        <v>13828958.708700001</v>
      </c>
    </row>
    <row r="40" spans="1:8" ht="15" customHeight="1" x14ac:dyDescent="0.25">
      <c r="A40" s="10">
        <v>39</v>
      </c>
      <c r="B40" s="11">
        <v>72141000</v>
      </c>
      <c r="C40" s="11" t="s">
        <v>127</v>
      </c>
      <c r="D40" s="12">
        <v>88.33</v>
      </c>
      <c r="E40" s="10" t="s">
        <v>28</v>
      </c>
      <c r="F40" s="13">
        <v>90841.4</v>
      </c>
      <c r="G40" s="13">
        <f t="shared" si="2"/>
        <v>8024020.8619999997</v>
      </c>
    </row>
    <row r="41" spans="1:8" ht="15" customHeight="1" x14ac:dyDescent="0.25">
      <c r="A41" s="10">
        <v>40</v>
      </c>
      <c r="B41" s="11">
        <v>72141000</v>
      </c>
      <c r="C41" s="11" t="s">
        <v>128</v>
      </c>
      <c r="D41" s="12">
        <v>34.909999999999997</v>
      </c>
      <c r="E41" s="10" t="s">
        <v>106</v>
      </c>
      <c r="F41" s="13">
        <v>28534.59</v>
      </c>
      <c r="G41" s="13">
        <f t="shared" si="2"/>
        <v>996142.53689999995</v>
      </c>
      <c r="H41" s="13"/>
    </row>
    <row r="42" spans="1:8" ht="15" customHeight="1" x14ac:dyDescent="0.25">
      <c r="A42" s="10">
        <v>41</v>
      </c>
      <c r="B42" s="11">
        <v>72141000</v>
      </c>
      <c r="C42" s="11" t="s">
        <v>129</v>
      </c>
      <c r="D42" s="12">
        <v>63.47</v>
      </c>
      <c r="E42" s="10" t="s">
        <v>22</v>
      </c>
      <c r="F42" s="13">
        <v>452615.74</v>
      </c>
      <c r="G42" s="13">
        <f t="shared" si="2"/>
        <v>28727521.0178</v>
      </c>
      <c r="H42" s="13"/>
    </row>
    <row r="43" spans="1:8" ht="15" customHeight="1" x14ac:dyDescent="0.25">
      <c r="A43" s="10">
        <v>42</v>
      </c>
      <c r="B43" s="11">
        <v>72141000</v>
      </c>
      <c r="C43" s="11" t="s">
        <v>130</v>
      </c>
      <c r="D43" s="12">
        <v>194.65</v>
      </c>
      <c r="E43" s="10" t="s">
        <v>106</v>
      </c>
      <c r="F43" s="13">
        <v>93741.85</v>
      </c>
      <c r="G43" s="13">
        <f t="shared" si="0"/>
        <v>18246851.102500003</v>
      </c>
    </row>
    <row r="44" spans="1:8" ht="15" customHeight="1" x14ac:dyDescent="0.25">
      <c r="A44" s="10">
        <v>43</v>
      </c>
      <c r="B44" s="11">
        <v>72141000</v>
      </c>
      <c r="C44" s="11" t="s">
        <v>131</v>
      </c>
      <c r="D44" s="12">
        <v>104.2</v>
      </c>
      <c r="E44" s="10" t="s">
        <v>106</v>
      </c>
      <c r="F44" s="13">
        <v>38987.97</v>
      </c>
      <c r="G44" s="13">
        <f t="shared" si="0"/>
        <v>4062546.4740000004</v>
      </c>
    </row>
    <row r="45" spans="1:8" ht="15" customHeight="1" x14ac:dyDescent="0.25">
      <c r="A45" s="10">
        <v>44</v>
      </c>
      <c r="B45" s="11">
        <v>72141000</v>
      </c>
      <c r="C45" s="11" t="s">
        <v>132</v>
      </c>
      <c r="D45" s="12">
        <v>229.56</v>
      </c>
      <c r="E45" s="10" t="s">
        <v>106</v>
      </c>
      <c r="F45" s="13">
        <v>254020.97</v>
      </c>
      <c r="G45" s="13">
        <f t="shared" si="0"/>
        <v>58313053.873199999</v>
      </c>
    </row>
    <row r="46" spans="1:8" ht="15" customHeight="1" x14ac:dyDescent="0.25">
      <c r="A46" s="10">
        <v>45</v>
      </c>
      <c r="B46" s="11">
        <v>72141000</v>
      </c>
      <c r="C46" s="11" t="s">
        <v>133</v>
      </c>
      <c r="D46" s="12">
        <v>1117.1099999999999</v>
      </c>
      <c r="E46" s="10" t="s">
        <v>25</v>
      </c>
      <c r="F46" s="13">
        <v>26353.96</v>
      </c>
      <c r="G46" s="13">
        <f t="shared" si="0"/>
        <v>29440272.255599998</v>
      </c>
    </row>
    <row r="47" spans="1:8" ht="15" customHeight="1" x14ac:dyDescent="0.25">
      <c r="A47" s="10">
        <v>46</v>
      </c>
      <c r="B47" s="11">
        <v>72141000</v>
      </c>
      <c r="C47" s="11" t="s">
        <v>134</v>
      </c>
      <c r="D47" s="12">
        <v>46.02</v>
      </c>
      <c r="E47" s="10" t="s">
        <v>33</v>
      </c>
      <c r="F47" s="13">
        <v>65877.05</v>
      </c>
      <c r="G47" s="13">
        <f t="shared" si="0"/>
        <v>3031661.8410000005</v>
      </c>
    </row>
    <row r="48" spans="1:8" ht="15" customHeight="1" x14ac:dyDescent="0.25">
      <c r="A48" s="10">
        <v>47</v>
      </c>
      <c r="B48" s="11">
        <v>72141000</v>
      </c>
      <c r="C48" s="11" t="s">
        <v>135</v>
      </c>
      <c r="D48" s="12">
        <v>111.08</v>
      </c>
      <c r="E48" s="10" t="s">
        <v>33</v>
      </c>
      <c r="F48" s="13">
        <v>6646.46</v>
      </c>
      <c r="G48" s="13">
        <f t="shared" ref="G48:G51" si="3">+D48*F48</f>
        <v>738288.77679999999</v>
      </c>
      <c r="H48" s="13"/>
    </row>
    <row r="49" spans="1:8" ht="15" customHeight="1" x14ac:dyDescent="0.25">
      <c r="A49" s="10">
        <v>48</v>
      </c>
      <c r="B49" s="11">
        <v>72141000</v>
      </c>
      <c r="C49" s="11" t="s">
        <v>102</v>
      </c>
      <c r="D49" s="12">
        <v>158.68</v>
      </c>
      <c r="E49" s="10" t="s">
        <v>28</v>
      </c>
      <c r="F49" s="13">
        <v>324031.63</v>
      </c>
      <c r="G49" s="13">
        <f t="shared" si="3"/>
        <v>51417339.0484</v>
      </c>
      <c r="H49" s="13"/>
    </row>
    <row r="50" spans="1:8" ht="15" customHeight="1" x14ac:dyDescent="0.25">
      <c r="A50" s="10">
        <v>49</v>
      </c>
      <c r="B50" s="11">
        <v>72141000</v>
      </c>
      <c r="C50" s="11" t="s">
        <v>136</v>
      </c>
      <c r="D50" s="12">
        <v>28.56</v>
      </c>
      <c r="E50" s="10" t="s">
        <v>22</v>
      </c>
      <c r="F50" s="13">
        <v>243839.9</v>
      </c>
      <c r="G50" s="13">
        <f t="shared" si="3"/>
        <v>6964067.5439999998</v>
      </c>
      <c r="H50" s="13"/>
    </row>
    <row r="51" spans="1:8" ht="15" customHeight="1" x14ac:dyDescent="0.25">
      <c r="A51" s="10">
        <v>50</v>
      </c>
      <c r="B51" s="11">
        <v>72141000</v>
      </c>
      <c r="C51" s="11" t="s">
        <v>27</v>
      </c>
      <c r="D51" s="12">
        <v>592.11</v>
      </c>
      <c r="E51" s="10" t="s">
        <v>22</v>
      </c>
      <c r="F51" s="13">
        <v>103851.91</v>
      </c>
      <c r="G51" s="13">
        <f t="shared" si="3"/>
        <v>61491754.430100001</v>
      </c>
      <c r="H51" s="13"/>
    </row>
    <row r="52" spans="1:8" ht="15" customHeight="1" x14ac:dyDescent="0.25">
      <c r="A52" s="10">
        <v>51</v>
      </c>
      <c r="B52" s="11">
        <v>72141000</v>
      </c>
      <c r="C52" s="11" t="s">
        <v>31</v>
      </c>
      <c r="D52" s="12">
        <v>13329.12</v>
      </c>
      <c r="E52" s="10" t="s">
        <v>28</v>
      </c>
      <c r="F52" s="13">
        <v>3615.72</v>
      </c>
      <c r="G52" s="13">
        <f t="shared" ref="G52:G60" si="4">+D52*F52</f>
        <v>48194365.766400002</v>
      </c>
      <c r="H52" s="13"/>
    </row>
    <row r="53" spans="1:8" ht="15" customHeight="1" x14ac:dyDescent="0.25">
      <c r="A53" s="10">
        <v>52</v>
      </c>
      <c r="B53" s="11">
        <v>72141000</v>
      </c>
      <c r="C53" s="11" t="s">
        <v>107</v>
      </c>
      <c r="D53" s="12">
        <v>1666.67</v>
      </c>
      <c r="E53" s="10" t="s">
        <v>33</v>
      </c>
      <c r="F53" s="13">
        <v>11388.14</v>
      </c>
      <c r="G53" s="13">
        <f t="shared" si="4"/>
        <v>18980271.2938</v>
      </c>
      <c r="H53" s="13"/>
    </row>
    <row r="54" spans="1:8" ht="15" customHeight="1" x14ac:dyDescent="0.25">
      <c r="A54" s="10">
        <v>53</v>
      </c>
      <c r="B54" s="11">
        <v>72141000</v>
      </c>
      <c r="C54" s="11" t="s">
        <v>137</v>
      </c>
      <c r="D54" s="12">
        <v>93.62</v>
      </c>
      <c r="E54" s="10" t="s">
        <v>33</v>
      </c>
      <c r="F54" s="13">
        <v>1207646.75</v>
      </c>
      <c r="G54" s="13">
        <f t="shared" si="4"/>
        <v>113059888.735</v>
      </c>
      <c r="H54" s="13"/>
    </row>
    <row r="55" spans="1:8" ht="15" customHeight="1" x14ac:dyDescent="0.25">
      <c r="A55" s="10">
        <v>54</v>
      </c>
      <c r="B55" s="11">
        <v>72141000</v>
      </c>
      <c r="C55" s="11" t="s">
        <v>138</v>
      </c>
      <c r="D55" s="12">
        <v>37.03</v>
      </c>
      <c r="E55" s="10" t="s">
        <v>25</v>
      </c>
      <c r="F55" s="13">
        <v>62329.93</v>
      </c>
      <c r="G55" s="13">
        <f t="shared" si="4"/>
        <v>2308077.3078999999</v>
      </c>
    </row>
    <row r="56" spans="1:8" ht="15" customHeight="1" x14ac:dyDescent="0.25">
      <c r="A56" s="10">
        <v>55</v>
      </c>
      <c r="B56" s="11">
        <v>72141000</v>
      </c>
      <c r="C56" s="11" t="s">
        <v>103</v>
      </c>
      <c r="D56" s="12">
        <v>25170.5</v>
      </c>
      <c r="E56" s="10" t="s">
        <v>34</v>
      </c>
      <c r="F56" s="13">
        <v>1837.68</v>
      </c>
      <c r="G56" s="13">
        <f t="shared" si="4"/>
        <v>46255324.440000005</v>
      </c>
    </row>
    <row r="57" spans="1:8" ht="15" customHeight="1" x14ac:dyDescent="0.25">
      <c r="A57" s="10">
        <v>56</v>
      </c>
      <c r="B57" s="11">
        <v>72141000</v>
      </c>
      <c r="C57" s="11" t="s">
        <v>139</v>
      </c>
      <c r="D57" s="12">
        <v>266</v>
      </c>
      <c r="E57" s="10" t="s">
        <v>28</v>
      </c>
      <c r="F57" s="13">
        <v>23694.92</v>
      </c>
      <c r="G57" s="13">
        <f t="shared" si="4"/>
        <v>6302848.7199999997</v>
      </c>
    </row>
    <row r="58" spans="1:8" ht="15" customHeight="1" x14ac:dyDescent="0.25">
      <c r="A58" s="10">
        <v>57</v>
      </c>
      <c r="B58" s="11">
        <v>72141000</v>
      </c>
      <c r="C58" s="11" t="s">
        <v>140</v>
      </c>
      <c r="D58" s="12">
        <v>1</v>
      </c>
      <c r="E58" s="10" t="s">
        <v>32</v>
      </c>
      <c r="F58" s="13">
        <v>475389871</v>
      </c>
      <c r="G58" s="13">
        <f t="shared" si="4"/>
        <v>475389871</v>
      </c>
      <c r="H58" s="13"/>
    </row>
    <row r="59" spans="1:8" ht="15" customHeight="1" x14ac:dyDescent="0.25">
      <c r="A59" s="10">
        <v>58</v>
      </c>
      <c r="B59" s="11">
        <v>72141000</v>
      </c>
      <c r="C59" s="11" t="s">
        <v>141</v>
      </c>
      <c r="D59" s="12">
        <v>1</v>
      </c>
      <c r="E59" s="10" t="s">
        <v>33</v>
      </c>
      <c r="F59" s="13">
        <v>90324075</v>
      </c>
      <c r="G59" s="13">
        <f t="shared" si="4"/>
        <v>90324075</v>
      </c>
      <c r="H59" s="13"/>
    </row>
    <row r="60" spans="1:8" ht="15" customHeight="1" x14ac:dyDescent="0.25">
      <c r="A60" s="10">
        <v>59</v>
      </c>
      <c r="B60" s="11">
        <v>72141000</v>
      </c>
      <c r="C60" s="11" t="s">
        <v>142</v>
      </c>
      <c r="D60" s="12">
        <v>1</v>
      </c>
      <c r="E60" s="10" t="s">
        <v>33</v>
      </c>
      <c r="F60" s="13">
        <v>122523040.95</v>
      </c>
      <c r="G60" s="13">
        <f t="shared" si="4"/>
        <v>122523040.95</v>
      </c>
      <c r="H60" s="13"/>
    </row>
    <row r="61" spans="1:8" ht="15" customHeight="1" x14ac:dyDescent="0.25">
      <c r="A61" s="10"/>
      <c r="B61" s="11"/>
      <c r="C61" s="11"/>
      <c r="D61" s="12"/>
      <c r="E61" s="10"/>
      <c r="F61" s="13"/>
      <c r="G61" s="83">
        <f>SUM(G2:G60)</f>
        <v>8198030021.6058006</v>
      </c>
    </row>
    <row r="62" spans="1:8" ht="15" customHeight="1" x14ac:dyDescent="0.25">
      <c r="A62" s="10"/>
      <c r="B62" s="11"/>
      <c r="C62" s="11"/>
      <c r="D62" s="12"/>
      <c r="E62" s="10"/>
      <c r="F62" s="13"/>
      <c r="G62" s="84">
        <v>0.27</v>
      </c>
      <c r="H62" s="13"/>
    </row>
    <row r="63" spans="1:8" ht="15" customHeight="1" x14ac:dyDescent="0.25">
      <c r="A63" s="10"/>
      <c r="B63" s="11"/>
      <c r="C63" s="11"/>
      <c r="D63" s="12"/>
      <c r="E63" s="10"/>
      <c r="F63" s="13"/>
      <c r="G63" s="84">
        <v>0.05</v>
      </c>
      <c r="H63" s="13"/>
    </row>
    <row r="64" spans="1:8" ht="15" customHeight="1" x14ac:dyDescent="0.25">
      <c r="A64" s="10"/>
      <c r="B64" s="11"/>
      <c r="C64" s="11"/>
      <c r="D64" s="12"/>
      <c r="E64" s="10"/>
      <c r="F64" s="13"/>
      <c r="G64" s="84">
        <f>+G62+G63</f>
        <v>0.32</v>
      </c>
      <c r="H64" s="13"/>
    </row>
    <row r="65" spans="1:8" ht="15" customHeight="1" x14ac:dyDescent="0.25">
      <c r="A65" s="10"/>
      <c r="B65" s="11"/>
      <c r="C65" s="11"/>
      <c r="D65" s="12"/>
      <c r="E65" s="10"/>
      <c r="F65" s="13"/>
      <c r="G65" s="13"/>
      <c r="H65" s="13"/>
    </row>
    <row r="66" spans="1:8" ht="15" customHeight="1" x14ac:dyDescent="0.25">
      <c r="A66" s="10"/>
      <c r="B66" s="11"/>
      <c r="C66" s="11"/>
      <c r="D66" s="12"/>
      <c r="E66" s="10"/>
      <c r="F66" s="13"/>
      <c r="G66" s="13"/>
      <c r="H66" s="13"/>
    </row>
    <row r="67" spans="1:8" ht="15" customHeight="1" x14ac:dyDescent="0.25">
      <c r="A67" s="10"/>
      <c r="B67" s="11"/>
      <c r="C67" s="11"/>
      <c r="D67" s="12"/>
      <c r="E67" s="10"/>
      <c r="F67" s="13"/>
      <c r="G67" s="13"/>
      <c r="H67" s="13"/>
    </row>
    <row r="68" spans="1:8" ht="15" customHeight="1" x14ac:dyDescent="0.25">
      <c r="A68" s="10"/>
      <c r="B68" s="11"/>
      <c r="C68" s="11"/>
      <c r="D68" s="12"/>
      <c r="E68" s="10"/>
      <c r="F68" s="13"/>
      <c r="G68" s="13"/>
      <c r="H68" s="13"/>
    </row>
    <row r="69" spans="1:8" ht="13.8" x14ac:dyDescent="0.25">
      <c r="A69" s="10"/>
      <c r="B69" s="11"/>
      <c r="C69" s="11"/>
      <c r="D69" s="12"/>
      <c r="E69" s="10"/>
      <c r="F69" s="13"/>
      <c r="G69" s="13"/>
    </row>
    <row r="70" spans="1:8" ht="13.8" x14ac:dyDescent="0.25">
      <c r="A70" s="10"/>
      <c r="B70" s="11"/>
      <c r="C70" s="11"/>
      <c r="D70" s="12"/>
      <c r="E70" s="10"/>
      <c r="F70" s="13"/>
      <c r="G70" s="13"/>
    </row>
    <row r="71" spans="1:8" ht="13.8" x14ac:dyDescent="0.25">
      <c r="A71" s="10"/>
      <c r="B71" s="11"/>
      <c r="C71" s="11"/>
      <c r="D71" s="12"/>
      <c r="E71" s="10"/>
      <c r="F71" s="13"/>
      <c r="G71" s="13"/>
    </row>
    <row r="72" spans="1:8" ht="13.8" x14ac:dyDescent="0.25">
      <c r="A72" s="10"/>
      <c r="B72" s="11"/>
      <c r="C72" s="11"/>
      <c r="D72" s="12"/>
      <c r="E72" s="10"/>
      <c r="F72" s="13"/>
      <c r="G72" s="13"/>
    </row>
    <row r="73" spans="1:8" ht="15" customHeight="1" x14ac:dyDescent="0.25">
      <c r="A73" s="10"/>
      <c r="B73" s="11"/>
      <c r="C73" s="11"/>
      <c r="D73" s="12"/>
      <c r="E73" s="10"/>
      <c r="F73" s="13"/>
      <c r="G73" s="13"/>
    </row>
    <row r="74" spans="1:8" ht="15" customHeight="1" x14ac:dyDescent="0.25">
      <c r="A74" s="10"/>
      <c r="B74" s="11"/>
      <c r="C74" s="11"/>
      <c r="D74" s="12"/>
      <c r="E74" s="10"/>
      <c r="F74" s="13"/>
      <c r="G74" s="13"/>
    </row>
    <row r="75" spans="1:8" ht="15" customHeight="1" x14ac:dyDescent="0.25">
      <c r="A75" s="10"/>
      <c r="B75" s="11"/>
      <c r="C75" s="11"/>
      <c r="D75" s="12"/>
      <c r="E75" s="10"/>
      <c r="F75" s="13"/>
      <c r="G75" s="13"/>
    </row>
    <row r="76" spans="1:8" ht="15" customHeight="1" x14ac:dyDescent="0.25">
      <c r="A76" s="10"/>
      <c r="B76" s="11"/>
      <c r="C76" s="11"/>
      <c r="D76" s="12"/>
      <c r="E76" s="10"/>
      <c r="F76" s="13"/>
      <c r="G76" s="13"/>
    </row>
    <row r="77" spans="1:8" ht="15" customHeight="1" x14ac:dyDescent="0.25">
      <c r="A77" s="10"/>
      <c r="B77" s="11"/>
      <c r="C77" s="11"/>
      <c r="D77" s="12"/>
      <c r="E77" s="10"/>
      <c r="F77" s="13"/>
      <c r="G77" s="13"/>
    </row>
    <row r="78" spans="1:8" ht="15" customHeight="1" x14ac:dyDescent="0.25">
      <c r="A78" s="10"/>
      <c r="B78" s="11"/>
      <c r="C78" s="11"/>
      <c r="D78" s="12"/>
      <c r="E78" s="10"/>
      <c r="F78" s="13"/>
      <c r="G78" s="13"/>
    </row>
    <row r="79" spans="1:8" ht="15" customHeight="1" x14ac:dyDescent="0.25">
      <c r="A79" s="10"/>
      <c r="B79" s="11"/>
      <c r="C79" s="11"/>
      <c r="D79" s="12"/>
      <c r="E79" s="10"/>
      <c r="F79" s="13"/>
      <c r="G79" s="13"/>
    </row>
    <row r="80" spans="1:8" ht="15" customHeight="1" x14ac:dyDescent="0.25">
      <c r="A80" s="10"/>
      <c r="B80" s="11"/>
      <c r="C80" s="11"/>
      <c r="D80" s="12"/>
      <c r="E80" s="10"/>
      <c r="F80" s="13"/>
      <c r="G80" s="13"/>
    </row>
    <row r="81" spans="1:7" ht="15" customHeight="1" x14ac:dyDescent="0.25">
      <c r="A81" s="10"/>
      <c r="B81" s="11"/>
      <c r="C81" s="11"/>
      <c r="D81" s="12"/>
      <c r="E81" s="10"/>
      <c r="F81" s="13"/>
      <c r="G81" s="13"/>
    </row>
    <row r="82" spans="1:7" ht="15" customHeight="1" x14ac:dyDescent="0.25">
      <c r="A82" s="10"/>
      <c r="B82" s="11"/>
      <c r="C82" s="11"/>
      <c r="D82" s="12"/>
      <c r="E82" s="10"/>
      <c r="F82" s="13"/>
      <c r="G82" s="13"/>
    </row>
    <row r="83" spans="1:7" ht="15" customHeight="1" x14ac:dyDescent="0.25">
      <c r="A83" s="10"/>
      <c r="B83" s="11"/>
      <c r="C83" s="11"/>
      <c r="D83" s="12"/>
      <c r="E83" s="10"/>
      <c r="F83" s="13"/>
      <c r="G83" s="13"/>
    </row>
    <row r="84" spans="1:7" ht="15" customHeight="1" x14ac:dyDescent="0.25">
      <c r="A84" s="10"/>
      <c r="B84" s="11"/>
      <c r="C84" s="11"/>
      <c r="D84" s="12"/>
      <c r="E84" s="10"/>
      <c r="F84" s="13"/>
      <c r="G84" s="13"/>
    </row>
    <row r="85" spans="1:7" ht="15" customHeight="1" x14ac:dyDescent="0.25">
      <c r="A85" s="10"/>
      <c r="B85" s="11"/>
      <c r="C85" s="11"/>
      <c r="D85" s="12"/>
      <c r="E85" s="10"/>
      <c r="F85" s="13"/>
      <c r="G85" s="13"/>
    </row>
    <row r="86" spans="1:7" ht="15" customHeight="1" x14ac:dyDescent="0.25">
      <c r="A86" s="10"/>
      <c r="B86" s="11"/>
      <c r="C86" s="11"/>
      <c r="D86" s="12"/>
      <c r="E86" s="10"/>
      <c r="F86" s="13"/>
      <c r="G86" s="13"/>
    </row>
    <row r="87" spans="1:7" ht="15" customHeight="1" x14ac:dyDescent="0.25">
      <c r="A87" s="10"/>
      <c r="B87" s="11"/>
      <c r="C87" s="11"/>
      <c r="D87" s="12"/>
      <c r="E87" s="10"/>
      <c r="F87" s="13"/>
      <c r="G87" s="13"/>
    </row>
    <row r="88" spans="1:7" ht="15" customHeight="1" x14ac:dyDescent="0.25">
      <c r="A88" s="10"/>
      <c r="B88" s="11"/>
      <c r="C88" s="11"/>
      <c r="D88" s="12"/>
      <c r="E88" s="10"/>
      <c r="F88" s="13"/>
      <c r="G88" s="13"/>
    </row>
    <row r="89" spans="1:7" ht="15" customHeight="1" x14ac:dyDescent="0.25">
      <c r="A89" s="10"/>
      <c r="B89" s="11"/>
      <c r="C89" s="11"/>
      <c r="D89" s="12"/>
      <c r="E89" s="10"/>
      <c r="F89" s="13"/>
      <c r="G89" s="13"/>
    </row>
    <row r="90" spans="1:7" ht="15" customHeight="1" x14ac:dyDescent="0.25">
      <c r="A90" s="10"/>
      <c r="B90" s="11"/>
      <c r="C90" s="11"/>
      <c r="D90" s="12"/>
      <c r="E90" s="10"/>
      <c r="F90" s="13"/>
      <c r="G90" s="13"/>
    </row>
    <row r="91" spans="1:7" ht="15" customHeight="1" x14ac:dyDescent="0.25">
      <c r="A91" s="10"/>
      <c r="B91" s="11"/>
      <c r="C91" s="11"/>
      <c r="D91" s="12"/>
      <c r="E91" s="10"/>
      <c r="F91" s="13"/>
      <c r="G91" s="13"/>
    </row>
    <row r="92" spans="1:7" ht="15" customHeight="1" x14ac:dyDescent="0.25">
      <c r="A92" s="10"/>
      <c r="B92" s="11"/>
      <c r="C92" s="11"/>
      <c r="D92" s="12"/>
      <c r="E92" s="10"/>
      <c r="F92" s="13"/>
      <c r="G92" s="13"/>
    </row>
    <row r="93" spans="1:7" ht="15" customHeight="1" x14ac:dyDescent="0.25">
      <c r="A93" s="10"/>
      <c r="B93" s="11"/>
      <c r="C93" s="11"/>
      <c r="D93" s="12"/>
      <c r="E93" s="10"/>
      <c r="F93" s="13"/>
      <c r="G93" s="13"/>
    </row>
    <row r="94" spans="1:7" ht="15" customHeight="1" x14ac:dyDescent="0.25">
      <c r="A94" s="10"/>
      <c r="B94" s="11"/>
      <c r="C94" s="11"/>
      <c r="D94" s="12"/>
      <c r="E94" s="10"/>
      <c r="F94" s="13"/>
      <c r="G94" s="13"/>
    </row>
    <row r="95" spans="1:7" ht="15" customHeight="1" x14ac:dyDescent="0.25">
      <c r="A95" s="10"/>
      <c r="B95" s="11"/>
      <c r="C95" s="11"/>
      <c r="D95" s="12"/>
      <c r="E95" s="10"/>
      <c r="F95" s="13"/>
      <c r="G95" s="13"/>
    </row>
    <row r="96" spans="1:7" ht="15" customHeight="1" x14ac:dyDescent="0.25">
      <c r="A96" s="10"/>
      <c r="B96" s="11"/>
      <c r="C96" s="11"/>
      <c r="D96" s="12"/>
      <c r="E96" s="10"/>
      <c r="F96" s="13"/>
      <c r="G96" s="13"/>
    </row>
    <row r="97" spans="1:7" ht="15" customHeight="1" x14ac:dyDescent="0.25">
      <c r="A97" s="10"/>
      <c r="B97" s="11"/>
      <c r="C97" s="11"/>
      <c r="D97" s="12"/>
      <c r="E97" s="10"/>
      <c r="F97" s="13"/>
      <c r="G97" s="13"/>
    </row>
    <row r="98" spans="1:7" ht="15" customHeight="1" x14ac:dyDescent="0.25">
      <c r="A98" s="10"/>
      <c r="B98" s="11"/>
      <c r="C98" s="11"/>
      <c r="D98" s="12"/>
      <c r="E98" s="10"/>
      <c r="F98" s="13"/>
      <c r="G98" s="13"/>
    </row>
    <row r="99" spans="1:7" ht="15" customHeight="1" x14ac:dyDescent="0.25">
      <c r="A99" s="10"/>
      <c r="B99" s="11"/>
      <c r="C99" s="11"/>
      <c r="D99" s="12"/>
      <c r="E99" s="10"/>
      <c r="F99" s="13"/>
      <c r="G99" s="13"/>
    </row>
    <row r="100" spans="1:7" ht="15" customHeight="1" x14ac:dyDescent="0.25">
      <c r="A100" s="10"/>
      <c r="B100" s="11"/>
      <c r="C100" s="11"/>
      <c r="D100" s="12"/>
      <c r="E100" s="10"/>
      <c r="F100" s="13"/>
      <c r="G100" s="13"/>
    </row>
    <row r="101" spans="1:7" ht="15" customHeight="1" x14ac:dyDescent="0.25">
      <c r="A101" s="10"/>
      <c r="B101" s="11"/>
      <c r="C101" s="11"/>
      <c r="D101" s="12"/>
      <c r="E101" s="10"/>
      <c r="F101" s="13"/>
      <c r="G101" s="13"/>
    </row>
    <row r="102" spans="1:7" ht="15" customHeight="1" x14ac:dyDescent="0.25">
      <c r="A102" s="10"/>
      <c r="B102" s="11"/>
      <c r="C102" s="11"/>
      <c r="D102" s="12"/>
      <c r="E102" s="10"/>
      <c r="F102" s="13"/>
      <c r="G102" s="13"/>
    </row>
    <row r="103" spans="1:7" ht="15" customHeight="1" x14ac:dyDescent="0.25">
      <c r="G103" s="82"/>
    </row>
  </sheetData>
  <printOptions horizontalCentered="1"/>
  <pageMargins left="0.19685039370078741" right="0.19685039370078741" top="0.39370078740157483" bottom="0.19685039370078741" header="0" footer="0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T69"/>
  <sheetViews>
    <sheetView zoomScale="90" zoomScaleNormal="90" workbookViewId="0">
      <pane xSplit="2" ySplit="3" topLeftCell="C40" activePane="bottomRight" state="frozen"/>
      <selection pane="topRight" activeCell="C1" sqref="C1"/>
      <selection pane="bottomLeft" activeCell="A4" sqref="A4"/>
      <selection pane="bottomRight" activeCell="O67" sqref="O67"/>
    </sheetView>
  </sheetViews>
  <sheetFormatPr baseColWidth="10" defaultColWidth="12.59765625" defaultRowHeight="15" customHeight="1" x14ac:dyDescent="0.25"/>
  <cols>
    <col min="1" max="1" width="4.5" customWidth="1"/>
    <col min="2" max="2" width="83.8984375" customWidth="1"/>
    <col min="3" max="3" width="10.8984375" bestFit="1" customWidth="1"/>
    <col min="4" max="4" width="6.09765625" customWidth="1"/>
    <col min="5" max="5" width="13.3984375" bestFit="1" customWidth="1"/>
    <col min="6" max="6" width="13" bestFit="1" customWidth="1"/>
    <col min="7" max="7" width="9.59765625" bestFit="1" customWidth="1"/>
    <col min="8" max="8" width="6.09765625" customWidth="1"/>
    <col min="9" max="9" width="13.3984375" bestFit="1" customWidth="1"/>
    <col min="10" max="10" width="13" bestFit="1" customWidth="1"/>
    <col min="11" max="11" width="9.59765625" bestFit="1" customWidth="1"/>
    <col min="12" max="12" width="6.09765625" customWidth="1"/>
    <col min="13" max="13" width="13.3984375" bestFit="1" customWidth="1"/>
    <col min="14" max="14" width="13" bestFit="1" customWidth="1"/>
    <col min="15" max="15" width="9" bestFit="1" customWidth="1"/>
    <col min="16" max="16" width="6.69921875" bestFit="1" customWidth="1"/>
    <col min="17" max="17" width="13.3984375" bestFit="1" customWidth="1"/>
    <col min="18" max="18" width="12.09765625" bestFit="1" customWidth="1"/>
    <col min="19" max="19" width="9" customWidth="1"/>
    <col min="20" max="20" width="5.19921875" bestFit="1" customWidth="1"/>
    <col min="21" max="21" width="13.3984375" customWidth="1"/>
    <col min="22" max="22" width="20.19921875" customWidth="1"/>
    <col min="23" max="23" width="9" customWidth="1"/>
    <col min="24" max="24" width="5.19921875" bestFit="1" customWidth="1"/>
    <col min="25" max="25" width="13.3984375" customWidth="1"/>
    <col min="26" max="26" width="12.09765625" bestFit="1" customWidth="1"/>
    <col min="27" max="27" width="9" bestFit="1" customWidth="1"/>
    <col min="28" max="28" width="5.19921875" bestFit="1" customWidth="1"/>
    <col min="29" max="29" width="13.3984375" bestFit="1" customWidth="1"/>
    <col min="30" max="30" width="14.3984375" customWidth="1"/>
    <col min="31" max="31" width="9" bestFit="1" customWidth="1"/>
    <col min="32" max="32" width="5.19921875" bestFit="1" customWidth="1"/>
    <col min="33" max="33" width="13.3984375" bestFit="1" customWidth="1"/>
    <col min="34" max="34" width="12.09765625" bestFit="1" customWidth="1"/>
    <col min="35" max="35" width="9" customWidth="1"/>
    <col min="36" max="36" width="5.19921875" bestFit="1" customWidth="1"/>
    <col min="37" max="37" width="13.3984375" customWidth="1"/>
    <col min="38" max="38" width="12.09765625" bestFit="1" customWidth="1"/>
    <col min="39" max="39" width="9" bestFit="1" customWidth="1"/>
    <col min="40" max="40" width="5.19921875" bestFit="1" customWidth="1"/>
    <col min="41" max="41" width="13.3984375" bestFit="1" customWidth="1"/>
    <col min="42" max="42" width="17.3984375" bestFit="1" customWidth="1"/>
    <col min="43" max="43" width="9" bestFit="1" customWidth="1"/>
    <col min="44" max="44" width="5.19921875" bestFit="1" customWidth="1"/>
    <col min="45" max="45" width="13.19921875" customWidth="1"/>
    <col min="46" max="46" width="20.09765625" customWidth="1"/>
    <col min="47" max="47" width="9" bestFit="1" customWidth="1"/>
    <col min="48" max="48" width="5.19921875" bestFit="1" customWidth="1"/>
    <col min="49" max="49" width="13.3984375" bestFit="1" customWidth="1"/>
    <col min="50" max="50" width="12.09765625" bestFit="1" customWidth="1"/>
    <col min="51" max="51" width="9" bestFit="1" customWidth="1"/>
    <col min="52" max="52" width="5.19921875" bestFit="1" customWidth="1"/>
    <col min="53" max="53" width="13.3984375" bestFit="1" customWidth="1"/>
    <col min="54" max="54" width="14.09765625" customWidth="1"/>
    <col min="55" max="55" width="9" bestFit="1" customWidth="1"/>
    <col min="56" max="56" width="5.19921875" bestFit="1" customWidth="1"/>
    <col min="57" max="57" width="13.3984375" bestFit="1" customWidth="1"/>
    <col min="58" max="58" width="15" customWidth="1"/>
    <col min="59" max="59" width="9" customWidth="1"/>
    <col min="60" max="60" width="5.19921875" customWidth="1"/>
    <col min="61" max="61" width="15.59765625" customWidth="1"/>
    <col min="62" max="62" width="18.5" bestFit="1" customWidth="1"/>
    <col min="63" max="63" width="9" bestFit="1" customWidth="1"/>
    <col min="64" max="64" width="5.19921875" bestFit="1" customWidth="1"/>
    <col min="65" max="65" width="13.3984375" bestFit="1" customWidth="1"/>
    <col min="66" max="66" width="18" customWidth="1"/>
    <col min="67" max="67" width="9" bestFit="1" customWidth="1"/>
    <col min="68" max="68" width="5.19921875" bestFit="1" customWidth="1"/>
    <col min="69" max="69" width="13.3984375" bestFit="1" customWidth="1"/>
    <col min="70" max="70" width="18" customWidth="1"/>
    <col min="71" max="71" width="9" bestFit="1" customWidth="1"/>
    <col min="72" max="72" width="5.19921875" bestFit="1" customWidth="1"/>
    <col min="73" max="73" width="13.3984375" bestFit="1" customWidth="1"/>
    <col min="74" max="74" width="15.19921875" customWidth="1"/>
    <col min="75" max="75" width="9" bestFit="1" customWidth="1"/>
    <col min="76" max="76" width="5.19921875" bestFit="1" customWidth="1"/>
    <col min="77" max="77" width="13.3984375" bestFit="1" customWidth="1"/>
    <col min="78" max="78" width="12.09765625" bestFit="1" customWidth="1"/>
    <col min="79" max="79" width="9" bestFit="1" customWidth="1"/>
    <col min="80" max="80" width="5.19921875" bestFit="1" customWidth="1"/>
    <col min="81" max="81" width="13.3984375" bestFit="1" customWidth="1"/>
    <col min="82" max="82" width="17.69921875" bestFit="1" customWidth="1"/>
    <col min="83" max="83" width="9" bestFit="1" customWidth="1"/>
    <col min="84" max="84" width="5.19921875" bestFit="1" customWidth="1"/>
    <col min="85" max="85" width="13.3984375" bestFit="1" customWidth="1"/>
    <col min="86" max="86" width="12.09765625" bestFit="1" customWidth="1"/>
    <col min="87" max="87" width="9" bestFit="1" customWidth="1"/>
    <col min="88" max="88" width="5.19921875" bestFit="1" customWidth="1"/>
    <col min="89" max="89" width="13.3984375" bestFit="1" customWidth="1"/>
    <col min="90" max="90" width="12.09765625" bestFit="1" customWidth="1"/>
    <col min="91" max="91" width="9" customWidth="1"/>
    <col min="92" max="92" width="5.19921875" customWidth="1"/>
    <col min="93" max="93" width="13.3984375" customWidth="1"/>
    <col min="94" max="94" width="12.09765625" customWidth="1"/>
    <col min="95" max="95" width="9" customWidth="1"/>
    <col min="96" max="96" width="5.19921875" customWidth="1"/>
    <col min="97" max="97" width="13.3984375" customWidth="1"/>
    <col min="98" max="98" width="12.09765625" customWidth="1"/>
    <col min="99" max="99" width="9" customWidth="1"/>
    <col min="100" max="100" width="5.19921875" customWidth="1"/>
    <col min="101" max="101" width="13.3984375" customWidth="1"/>
    <col min="102" max="102" width="12.09765625" customWidth="1"/>
    <col min="103" max="103" width="10.59765625" bestFit="1" customWidth="1"/>
    <col min="104" max="104" width="5.19921875" bestFit="1" customWidth="1"/>
    <col min="105" max="105" width="13.3984375" bestFit="1" customWidth="1"/>
    <col min="106" max="106" width="12.09765625" bestFit="1" customWidth="1"/>
    <col min="107" max="107" width="10.59765625" bestFit="1" customWidth="1"/>
    <col min="108" max="108" width="5.19921875" bestFit="1" customWidth="1"/>
    <col min="109" max="109" width="13.3984375" bestFit="1" customWidth="1"/>
    <col min="110" max="110" width="12.09765625" bestFit="1" customWidth="1"/>
    <col min="111" max="111" width="10.59765625" bestFit="1" customWidth="1"/>
    <col min="112" max="112" width="5.19921875" bestFit="1" customWidth="1"/>
    <col min="113" max="113" width="13.3984375" bestFit="1" customWidth="1"/>
    <col min="114" max="114" width="12.09765625" bestFit="1" customWidth="1"/>
    <col min="115" max="115" width="10.59765625" bestFit="1" customWidth="1"/>
    <col min="116" max="116" width="5.19921875" bestFit="1" customWidth="1"/>
    <col min="117" max="117" width="12.59765625" bestFit="1" customWidth="1"/>
    <col min="118" max="118" width="12.69921875" bestFit="1" customWidth="1"/>
    <col min="119" max="119" width="10.59765625" bestFit="1" customWidth="1"/>
    <col min="120" max="120" width="5.19921875" bestFit="1" customWidth="1"/>
    <col min="121" max="121" width="13.3984375" bestFit="1" customWidth="1"/>
    <col min="122" max="122" width="11.3984375" bestFit="1" customWidth="1"/>
    <col min="123" max="123" width="10.59765625" bestFit="1" customWidth="1"/>
    <col min="124" max="124" width="5.19921875" bestFit="1" customWidth="1"/>
    <col min="125" max="125" width="13.3984375" bestFit="1" customWidth="1"/>
    <col min="126" max="126" width="12.09765625" bestFit="1" customWidth="1"/>
    <col min="127" max="127" width="10.59765625" bestFit="1" customWidth="1"/>
    <col min="128" max="128" width="5.19921875" bestFit="1" customWidth="1"/>
    <col min="129" max="129" width="13.3984375" bestFit="1" customWidth="1"/>
    <col min="130" max="130" width="12.09765625" bestFit="1" customWidth="1"/>
    <col min="131" max="131" width="10.59765625" bestFit="1" customWidth="1"/>
    <col min="132" max="132" width="5.19921875" bestFit="1" customWidth="1"/>
    <col min="133" max="133" width="13.3984375" bestFit="1" customWidth="1"/>
    <col min="134" max="134" width="12.09765625" bestFit="1" customWidth="1"/>
    <col min="135" max="135" width="10.59765625" bestFit="1" customWidth="1"/>
    <col min="136" max="136" width="5.19921875" customWidth="1"/>
    <col min="137" max="137" width="13.3984375" customWidth="1"/>
    <col min="138" max="138" width="12.09765625" customWidth="1"/>
    <col min="139" max="139" width="9.3984375" bestFit="1" customWidth="1"/>
    <col min="140" max="140" width="5.19921875" bestFit="1" customWidth="1"/>
    <col min="141" max="141" width="13.3984375" bestFit="1" customWidth="1"/>
    <col min="142" max="142" width="12.09765625" bestFit="1" customWidth="1"/>
    <col min="143" max="143" width="9.3984375" customWidth="1"/>
    <col min="144" max="144" width="5.19921875" customWidth="1"/>
    <col min="145" max="145" width="13.3984375" customWidth="1"/>
    <col min="146" max="146" width="12.09765625" customWidth="1"/>
    <col min="147" max="147" width="9.3984375" customWidth="1"/>
    <col min="148" max="148" width="5.19921875" customWidth="1"/>
    <col min="149" max="149" width="13.3984375" customWidth="1"/>
    <col min="150" max="150" width="12.09765625" customWidth="1"/>
  </cols>
  <sheetData>
    <row r="1" spans="1:150" ht="14.25" customHeight="1" x14ac:dyDescent="0.25">
      <c r="A1" s="14"/>
      <c r="B1" s="14"/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  <c r="AH1" s="14">
        <v>32</v>
      </c>
      <c r="AI1" s="14">
        <v>33</v>
      </c>
      <c r="AJ1" s="14">
        <v>34</v>
      </c>
      <c r="AK1" s="14">
        <v>35</v>
      </c>
      <c r="AL1" s="14">
        <v>36</v>
      </c>
      <c r="AM1" s="14">
        <v>37</v>
      </c>
      <c r="AN1" s="14">
        <v>38</v>
      </c>
      <c r="AO1" s="14">
        <v>39</v>
      </c>
      <c r="AP1" s="14">
        <v>40</v>
      </c>
      <c r="AQ1" s="14">
        <v>41</v>
      </c>
      <c r="AR1" s="14">
        <v>42</v>
      </c>
      <c r="AS1" s="14">
        <v>43</v>
      </c>
      <c r="AT1" s="14">
        <v>44</v>
      </c>
      <c r="AU1" s="14">
        <v>45</v>
      </c>
      <c r="AV1" s="14">
        <v>46</v>
      </c>
      <c r="AW1" s="14">
        <v>47</v>
      </c>
      <c r="AX1" s="14">
        <v>48</v>
      </c>
      <c r="AY1" s="14">
        <v>49</v>
      </c>
      <c r="AZ1" s="14">
        <v>50</v>
      </c>
      <c r="BA1" s="14">
        <v>51</v>
      </c>
      <c r="BB1" s="14">
        <v>52</v>
      </c>
      <c r="BC1" s="14">
        <v>53</v>
      </c>
      <c r="BD1" s="14">
        <v>54</v>
      </c>
      <c r="BE1" s="14">
        <v>55</v>
      </c>
      <c r="BF1" s="14">
        <v>56</v>
      </c>
      <c r="BG1" s="14">
        <v>57</v>
      </c>
      <c r="BH1" s="14">
        <v>58</v>
      </c>
      <c r="BI1" s="14">
        <v>59</v>
      </c>
      <c r="BJ1" s="14">
        <v>60</v>
      </c>
      <c r="BK1" s="14">
        <v>61</v>
      </c>
      <c r="BL1" s="14">
        <v>62</v>
      </c>
      <c r="BM1" s="14">
        <v>63</v>
      </c>
      <c r="BN1" s="14">
        <v>64</v>
      </c>
      <c r="BO1" s="14">
        <v>65</v>
      </c>
      <c r="BP1" s="14">
        <v>66</v>
      </c>
      <c r="BQ1" s="14">
        <v>67</v>
      </c>
      <c r="BR1" s="14">
        <v>68</v>
      </c>
      <c r="BS1" s="14">
        <v>69</v>
      </c>
      <c r="BT1" s="14">
        <v>70</v>
      </c>
      <c r="BU1" s="14">
        <v>71</v>
      </c>
      <c r="BV1" s="14">
        <v>72</v>
      </c>
      <c r="BW1" s="14">
        <v>73</v>
      </c>
      <c r="BX1" s="14">
        <v>74</v>
      </c>
      <c r="BY1" s="14">
        <v>75</v>
      </c>
      <c r="BZ1" s="14">
        <v>76</v>
      </c>
      <c r="CA1" s="14">
        <v>77</v>
      </c>
      <c r="CB1" s="14">
        <v>78</v>
      </c>
      <c r="CC1" s="14">
        <v>79</v>
      </c>
      <c r="CD1" s="14">
        <v>80</v>
      </c>
      <c r="CE1" s="14">
        <v>81</v>
      </c>
      <c r="CF1" s="14">
        <v>82</v>
      </c>
      <c r="CG1" s="14">
        <v>83</v>
      </c>
      <c r="CH1" s="14">
        <v>84</v>
      </c>
      <c r="CI1" s="14">
        <v>85</v>
      </c>
      <c r="CJ1" s="14">
        <v>86</v>
      </c>
      <c r="CK1" s="14">
        <v>87</v>
      </c>
      <c r="CL1" s="14">
        <v>88</v>
      </c>
      <c r="CM1" s="14">
        <v>89</v>
      </c>
      <c r="CN1" s="14">
        <v>90</v>
      </c>
      <c r="CO1" s="14">
        <v>91</v>
      </c>
      <c r="CP1" s="14">
        <v>92</v>
      </c>
      <c r="CQ1" s="14">
        <v>93</v>
      </c>
      <c r="CR1" s="14">
        <v>94</v>
      </c>
      <c r="CS1" s="14">
        <v>95</v>
      </c>
      <c r="CT1" s="14">
        <v>96</v>
      </c>
      <c r="CU1" s="14">
        <v>97</v>
      </c>
      <c r="CV1" s="14">
        <v>98</v>
      </c>
      <c r="CW1" s="14">
        <v>99</v>
      </c>
      <c r="CX1" s="14">
        <v>100</v>
      </c>
      <c r="CY1" s="14">
        <v>101</v>
      </c>
      <c r="CZ1" s="14">
        <v>102</v>
      </c>
      <c r="DA1" s="14">
        <v>103</v>
      </c>
      <c r="DB1" s="14">
        <v>104</v>
      </c>
      <c r="DC1" s="14">
        <v>105</v>
      </c>
      <c r="DD1" s="14">
        <v>106</v>
      </c>
      <c r="DE1" s="14">
        <v>107</v>
      </c>
      <c r="DF1" s="14">
        <v>108</v>
      </c>
      <c r="DG1" s="14">
        <v>109</v>
      </c>
      <c r="DH1" s="14">
        <v>110</v>
      </c>
      <c r="DI1" s="14">
        <v>111</v>
      </c>
      <c r="DJ1" s="14">
        <v>112</v>
      </c>
      <c r="DK1" s="14">
        <v>113</v>
      </c>
      <c r="DL1" s="14">
        <v>114</v>
      </c>
      <c r="DM1" s="14">
        <v>115</v>
      </c>
      <c r="DN1" s="14">
        <v>116</v>
      </c>
      <c r="DO1" s="14">
        <v>117</v>
      </c>
      <c r="DP1" s="14">
        <v>118</v>
      </c>
      <c r="DQ1" s="14">
        <v>119</v>
      </c>
      <c r="DR1" s="14">
        <v>120</v>
      </c>
      <c r="DS1" s="14">
        <v>121</v>
      </c>
      <c r="DT1" s="14">
        <v>122</v>
      </c>
      <c r="DU1" s="14">
        <v>123</v>
      </c>
      <c r="DV1" s="14">
        <v>124</v>
      </c>
      <c r="DW1" s="14">
        <v>125</v>
      </c>
      <c r="DX1" s="14">
        <v>126</v>
      </c>
      <c r="DY1" s="14">
        <v>127</v>
      </c>
      <c r="DZ1" s="14">
        <v>128</v>
      </c>
      <c r="EA1" s="14">
        <v>129</v>
      </c>
      <c r="EB1" s="14">
        <v>130</v>
      </c>
      <c r="EC1" s="14">
        <v>131</v>
      </c>
      <c r="ED1" s="14">
        <v>132</v>
      </c>
      <c r="EE1" s="14">
        <v>133</v>
      </c>
      <c r="EF1" s="14">
        <v>134</v>
      </c>
      <c r="EG1" s="14">
        <v>135</v>
      </c>
      <c r="EH1" s="14">
        <v>136</v>
      </c>
      <c r="EI1" s="14">
        <v>137</v>
      </c>
      <c r="EJ1" s="14">
        <v>138</v>
      </c>
      <c r="EK1" s="14">
        <v>139</v>
      </c>
      <c r="EL1" s="14">
        <v>140</v>
      </c>
      <c r="EM1" s="14">
        <v>141</v>
      </c>
      <c r="EN1" s="14">
        <v>142</v>
      </c>
      <c r="EO1" s="14">
        <v>143</v>
      </c>
      <c r="EP1" s="14">
        <v>144</v>
      </c>
      <c r="EQ1" s="14">
        <v>145</v>
      </c>
      <c r="ER1" s="14">
        <v>146</v>
      </c>
      <c r="ES1" s="14">
        <v>147</v>
      </c>
      <c r="ET1" s="14">
        <v>148</v>
      </c>
    </row>
    <row r="2" spans="1:150" ht="14.25" customHeight="1" x14ac:dyDescent="0.25">
      <c r="A2" s="15"/>
      <c r="B2" s="15"/>
      <c r="C2" s="104">
        <v>1</v>
      </c>
      <c r="D2" s="105"/>
      <c r="E2" s="105"/>
      <c r="F2" s="105"/>
      <c r="G2" s="104">
        <v>2</v>
      </c>
      <c r="H2" s="105"/>
      <c r="I2" s="105"/>
      <c r="J2" s="105"/>
      <c r="K2" s="104">
        <v>3</v>
      </c>
      <c r="L2" s="105"/>
      <c r="M2" s="105"/>
      <c r="N2" s="105"/>
      <c r="O2" s="104">
        <v>4</v>
      </c>
      <c r="P2" s="105"/>
      <c r="Q2" s="105"/>
      <c r="R2" s="105"/>
      <c r="S2" s="104">
        <v>5</v>
      </c>
      <c r="T2" s="105"/>
      <c r="U2" s="105"/>
      <c r="V2" s="105"/>
      <c r="W2" s="104">
        <v>6</v>
      </c>
      <c r="X2" s="105"/>
      <c r="Y2" s="105"/>
      <c r="Z2" s="105"/>
      <c r="AA2" s="104">
        <v>7</v>
      </c>
      <c r="AB2" s="105"/>
      <c r="AC2" s="105"/>
      <c r="AD2" s="105"/>
      <c r="AE2" s="104">
        <v>8</v>
      </c>
      <c r="AF2" s="105"/>
      <c r="AG2" s="105"/>
      <c r="AH2" s="105"/>
      <c r="AI2" s="104">
        <v>9</v>
      </c>
      <c r="AJ2" s="105"/>
      <c r="AK2" s="105"/>
      <c r="AL2" s="105"/>
      <c r="AM2" s="104">
        <v>10</v>
      </c>
      <c r="AN2" s="105"/>
      <c r="AO2" s="105"/>
      <c r="AP2" s="105"/>
      <c r="AQ2" s="104">
        <v>11</v>
      </c>
      <c r="AR2" s="105"/>
      <c r="AS2" s="105"/>
      <c r="AT2" s="105"/>
      <c r="AU2" s="104">
        <v>12</v>
      </c>
      <c r="AV2" s="105"/>
      <c r="AW2" s="105"/>
      <c r="AX2" s="105"/>
      <c r="AY2" s="104">
        <v>13</v>
      </c>
      <c r="AZ2" s="105"/>
      <c r="BA2" s="105"/>
      <c r="BB2" s="105"/>
      <c r="BC2" s="104">
        <v>14</v>
      </c>
      <c r="BD2" s="105"/>
      <c r="BE2" s="105"/>
      <c r="BF2" s="105"/>
      <c r="BG2" s="104">
        <v>15</v>
      </c>
      <c r="BH2" s="105"/>
      <c r="BI2" s="105"/>
      <c r="BJ2" s="105"/>
      <c r="BK2" s="104">
        <v>16</v>
      </c>
      <c r="BL2" s="105"/>
      <c r="BM2" s="105"/>
      <c r="BN2" s="105"/>
      <c r="BO2" s="104">
        <v>17</v>
      </c>
      <c r="BP2" s="105"/>
      <c r="BQ2" s="105"/>
      <c r="BR2" s="105"/>
      <c r="BS2" s="104">
        <v>18</v>
      </c>
      <c r="BT2" s="105"/>
      <c r="BU2" s="105"/>
      <c r="BV2" s="105"/>
      <c r="BW2" s="104">
        <v>19</v>
      </c>
      <c r="BX2" s="105"/>
      <c r="BY2" s="105"/>
      <c r="BZ2" s="105"/>
      <c r="CA2" s="104">
        <v>20</v>
      </c>
      <c r="CB2" s="105"/>
      <c r="CC2" s="105"/>
      <c r="CD2" s="105"/>
      <c r="CE2" s="104">
        <v>21</v>
      </c>
      <c r="CF2" s="105"/>
      <c r="CG2" s="105"/>
      <c r="CH2" s="105"/>
      <c r="CI2" s="104">
        <v>22</v>
      </c>
      <c r="CJ2" s="105"/>
      <c r="CK2" s="105"/>
      <c r="CL2" s="105"/>
      <c r="CM2" s="104">
        <v>23</v>
      </c>
      <c r="CN2" s="105"/>
      <c r="CO2" s="105"/>
      <c r="CP2" s="105"/>
      <c r="CQ2" s="104">
        <v>24</v>
      </c>
      <c r="CR2" s="105"/>
      <c r="CS2" s="105"/>
      <c r="CT2" s="105"/>
      <c r="CU2" s="104">
        <v>25</v>
      </c>
      <c r="CV2" s="105"/>
      <c r="CW2" s="105"/>
      <c r="CX2" s="105"/>
      <c r="CY2" s="104">
        <v>26</v>
      </c>
      <c r="CZ2" s="105"/>
      <c r="DA2" s="105"/>
      <c r="DB2" s="105"/>
      <c r="DC2" s="104">
        <v>27</v>
      </c>
      <c r="DD2" s="105"/>
      <c r="DE2" s="105"/>
      <c r="DF2" s="105"/>
      <c r="DG2" s="104">
        <v>28</v>
      </c>
      <c r="DH2" s="105"/>
      <c r="DI2" s="105"/>
      <c r="DJ2" s="105"/>
      <c r="DK2" s="104">
        <v>29</v>
      </c>
      <c r="DL2" s="105"/>
      <c r="DM2" s="105"/>
      <c r="DN2" s="105"/>
      <c r="DO2" s="104">
        <v>30</v>
      </c>
      <c r="DP2" s="105"/>
      <c r="DQ2" s="105"/>
      <c r="DR2" s="105"/>
      <c r="DS2" s="104">
        <v>31</v>
      </c>
      <c r="DT2" s="105"/>
      <c r="DU2" s="105"/>
      <c r="DV2" s="105"/>
      <c r="DW2" s="104">
        <v>32</v>
      </c>
      <c r="DX2" s="105"/>
      <c r="DY2" s="105"/>
      <c r="DZ2" s="105"/>
      <c r="EA2" s="104">
        <v>33</v>
      </c>
      <c r="EB2" s="105"/>
      <c r="EC2" s="105"/>
      <c r="ED2" s="105"/>
      <c r="EE2" s="104">
        <v>34</v>
      </c>
      <c r="EF2" s="105"/>
      <c r="EG2" s="105"/>
      <c r="EH2" s="105"/>
      <c r="EI2" s="104">
        <v>35</v>
      </c>
      <c r="EJ2" s="105"/>
      <c r="EK2" s="105"/>
      <c r="EL2" s="105"/>
      <c r="EM2" s="104">
        <v>36</v>
      </c>
      <c r="EN2" s="105"/>
      <c r="EO2" s="105"/>
      <c r="EP2" s="105"/>
      <c r="EQ2" s="104">
        <v>37</v>
      </c>
      <c r="ER2" s="105"/>
      <c r="ES2" s="105"/>
      <c r="ET2" s="105"/>
    </row>
    <row r="3" spans="1:150" ht="32.25" customHeight="1" x14ac:dyDescent="0.25">
      <c r="A3" s="16"/>
      <c r="B3" s="15"/>
      <c r="C3" s="106" t="str">
        <f>VLOOKUP(C2,Resumen!$A:$I,2,FALSE)</f>
        <v>CONSORCIO CALDENSE EP</v>
      </c>
      <c r="D3" s="107"/>
      <c r="E3" s="107"/>
      <c r="F3" s="108"/>
      <c r="G3" s="106" t="str">
        <f>VLOOKUP(G2,Resumen!$A:$I,2,FALSE)</f>
        <v>CONSORCIO LOS VOLCANES</v>
      </c>
      <c r="H3" s="107"/>
      <c r="I3" s="107"/>
      <c r="J3" s="108"/>
      <c r="K3" s="106" t="str">
        <f>VLOOKUP(K2,Resumen!$A:$I,2,FALSE)</f>
        <v>CONSORCIO HERMANDAD</v>
      </c>
      <c r="L3" s="107"/>
      <c r="M3" s="107"/>
      <c r="N3" s="108"/>
      <c r="O3" s="106" t="str">
        <f>VLOOKUP(O2,Resumen!$A:$I,2,FALSE)</f>
        <v>CONSORCIO VIAL 012- AJMR</v>
      </c>
      <c r="P3" s="107"/>
      <c r="Q3" s="107"/>
      <c r="R3" s="108"/>
      <c r="S3" s="106" t="str">
        <f>VLOOKUP(S2,Resumen!$A:$I,2,FALSE)</f>
        <v>CONSORCIO HERMANAMIENTO AZUL</v>
      </c>
      <c r="T3" s="107"/>
      <c r="U3" s="107"/>
      <c r="V3" s="108"/>
      <c r="W3" s="106" t="str">
        <f>VLOOKUP(W2,Resumen!$A:$I,2,FALSE)</f>
        <v>CONSORCIO MEJORAMIENTOS DEL HERMANAMIENTO</v>
      </c>
      <c r="X3" s="107"/>
      <c r="Y3" s="107"/>
      <c r="Z3" s="108"/>
      <c r="AA3" s="106" t="str">
        <f>VLOOKUP(AA2,Resumen!$A:$I,2,FALSE)</f>
        <v>CONSORCIO VIAS DE CALDAS</v>
      </c>
      <c r="AB3" s="107"/>
      <c r="AC3" s="107"/>
      <c r="AD3" s="108"/>
      <c r="AE3" s="106" t="str">
        <f>VLOOKUP(AE2,Resumen!$A:$I,2,FALSE)</f>
        <v>CONSORCIO MEJORAMIENTO VIAL</v>
      </c>
      <c r="AF3" s="107"/>
      <c r="AG3" s="107"/>
      <c r="AH3" s="108"/>
      <c r="AI3" s="106" t="e">
        <f>VLOOKUP(AI2,Resumen!$A:$I,2,FALSE)</f>
        <v>#N/A</v>
      </c>
      <c r="AJ3" s="107"/>
      <c r="AK3" s="107"/>
      <c r="AL3" s="108"/>
      <c r="AM3" s="106" t="str">
        <f>VLOOKUP(AM2,Resumen!$A:$I,2,FALSE)</f>
        <v>CONSORCIO VIAS DE CALDAS 2026</v>
      </c>
      <c r="AN3" s="107"/>
      <c r="AO3" s="107"/>
      <c r="AP3" s="108"/>
      <c r="AQ3" s="106" t="str">
        <f>VLOOKUP(AQ2,Resumen!$A:$I,2,FALSE)</f>
        <v>CONSORCIO VIAL 2026</v>
      </c>
      <c r="AR3" s="107"/>
      <c r="AS3" s="107"/>
      <c r="AT3" s="108"/>
      <c r="AU3" s="106" t="str">
        <f>VLOOKUP(AU2,Resumen!$A:$I,2,FALSE)</f>
        <v>CONSORCIO SOLUCION VIAL CALDAS 2</v>
      </c>
      <c r="AV3" s="107"/>
      <c r="AW3" s="107"/>
      <c r="AX3" s="108"/>
      <c r="AY3" s="106" t="str">
        <f>VLOOKUP(AY2,Resumen!$A:$I,2,FALSE)</f>
        <v>CONSORCIO HERMANAMIENTO 2026</v>
      </c>
      <c r="AZ3" s="107"/>
      <c r="BA3" s="107"/>
      <c r="BB3" s="108"/>
      <c r="BC3" s="106" t="str">
        <f>VLOOKUP(BC2,Resumen!$A:$I,2,FALSE)</f>
        <v>CONSORCIO BCT CALDAS 2026</v>
      </c>
      <c r="BD3" s="107"/>
      <c r="BE3" s="107"/>
      <c r="BF3" s="108"/>
      <c r="BG3" s="106" t="str">
        <f>VLOOKUP(BG2,Resumen!$A:$I,2,FALSE)</f>
        <v>CONSORCIO FG HERMANAMIENTO</v>
      </c>
      <c r="BH3" s="107"/>
      <c r="BI3" s="107"/>
      <c r="BJ3" s="108"/>
      <c r="BK3" s="106" t="str">
        <f>VLOOKUP(BK2,Resumen!$A:$I,2,FALSE)</f>
        <v>CONSORCIO SOLUCION VIAL SAMANÁ</v>
      </c>
      <c r="BL3" s="107"/>
      <c r="BM3" s="107"/>
      <c r="BN3" s="108"/>
      <c r="BO3" s="106" t="str">
        <f>VLOOKUP(BO2,Resumen!$A:$I,2,FALSE)</f>
        <v>CONSORCIO VIAL CALDAS</v>
      </c>
      <c r="BP3" s="107"/>
      <c r="BQ3" s="107"/>
      <c r="BR3" s="108"/>
      <c r="BS3" s="106" t="str">
        <f>VLOOKUP(BS2,Resumen!$A:$I,2,FALSE)</f>
        <v>CONSORCIO DE PAVIMENTACIONES SIMAB</v>
      </c>
      <c r="BT3" s="107"/>
      <c r="BU3" s="107"/>
      <c r="BV3" s="108"/>
      <c r="BW3" s="106" t="str">
        <f>VLOOKUP(BW2,Resumen!$A:$I,2,FALSE)</f>
        <v>CONSORCIO YVY VIALES</v>
      </c>
      <c r="BX3" s="107"/>
      <c r="BY3" s="107"/>
      <c r="BZ3" s="108"/>
      <c r="CA3" s="106" t="str">
        <f>VLOOKUP(CA2,Resumen!$A:$I,2,FALSE)</f>
        <v>CONSORCIO INTEGRACION CALDAS - ANTIOQUIA</v>
      </c>
      <c r="CB3" s="107"/>
      <c r="CC3" s="107"/>
      <c r="CD3" s="108"/>
      <c r="CE3" s="106" t="str">
        <f>VLOOKUP(CE2,Resumen!$A:$I,2,FALSE)</f>
        <v>CONSORCIO CONECTIVIDAD CALDAS 2026</v>
      </c>
      <c r="CF3" s="107"/>
      <c r="CG3" s="107"/>
      <c r="CH3" s="108"/>
      <c r="CI3" s="106" t="str">
        <f>VLOOKUP(CI2,Resumen!$A:$I,2,FALSE)</f>
        <v>CONSORCIO CONEXION VIAL SAMANA 2026</v>
      </c>
      <c r="CJ3" s="107"/>
      <c r="CK3" s="107"/>
      <c r="CL3" s="108"/>
      <c r="CM3" s="106" t="str">
        <f>VLOOKUP(CM2,Resumen!$A:$I,2,FALSE)</f>
        <v>CONSORCIO PLAN VIAL SAMANA 2026</v>
      </c>
      <c r="CN3" s="107"/>
      <c r="CO3" s="107"/>
      <c r="CP3" s="108"/>
      <c r="CQ3" s="106" t="str">
        <f>VLOOKUP(CQ2,Resumen!$A:$I,2,FALSE)</f>
        <v>CONSORCIO RED VIAL OCCIDENTE 2026</v>
      </c>
      <c r="CR3" s="107"/>
      <c r="CS3" s="107"/>
      <c r="CT3" s="108"/>
      <c r="CU3" s="106" t="str">
        <f>VLOOKUP(CU2,Resumen!$A:$I,2,FALSE)</f>
        <v>CONSORCIO CALDAS WTK</v>
      </c>
      <c r="CV3" s="107"/>
      <c r="CW3" s="107"/>
      <c r="CX3" s="108"/>
      <c r="CY3" s="106" t="e">
        <f>VLOOKUP(CY2,Resumen!$A:$I,2,FALSE)</f>
        <v>#N/A</v>
      </c>
      <c r="CZ3" s="107"/>
      <c r="DA3" s="107"/>
      <c r="DB3" s="108"/>
      <c r="DC3" s="106" t="str">
        <f>VLOOKUP(DC2,Resumen!$A:$I,2,FALSE)</f>
        <v>CONSORCIO PROSPERIDAD 2026</v>
      </c>
      <c r="DD3" s="107"/>
      <c r="DE3" s="107"/>
      <c r="DF3" s="108"/>
      <c r="DG3" s="106" t="str">
        <f>VLOOKUP(DG2,Resumen!$A:$I,2,FALSE)</f>
        <v>CONSORCIO MEJORAMIENTO VIAS 026</v>
      </c>
      <c r="DH3" s="107"/>
      <c r="DI3" s="107"/>
      <c r="DJ3" s="108"/>
      <c r="DK3" s="106" t="str">
        <f>VLOOKUP(DK2,Resumen!$A:$I,2,FALSE)</f>
        <v>CONSORCIO VIAS DE CALDAS FDC 2026</v>
      </c>
      <c r="DL3" s="107"/>
      <c r="DM3" s="107"/>
      <c r="DN3" s="108"/>
      <c r="DO3" s="106" t="str">
        <f>VLOOKUP(DO2,Resumen!$A:$I,2,FALSE)</f>
        <v>CONSORCIO ET SINCOL</v>
      </c>
      <c r="DP3" s="107"/>
      <c r="DQ3" s="107"/>
      <c r="DR3" s="108"/>
      <c r="DS3" s="106" t="str">
        <f>VLOOKUP(DS2,Resumen!$A:$I,2,FALSE)</f>
        <v>CONSORCIO INFRAESTRUCTURA VIAL SAMANA 2026</v>
      </c>
      <c r="DT3" s="107"/>
      <c r="DU3" s="107"/>
      <c r="DV3" s="108"/>
      <c r="DW3" s="106" t="str">
        <f>VLOOKUP(DW2,Resumen!$A:$I,2,FALSE)</f>
        <v>CONSORCIO CALDAS 2026</v>
      </c>
      <c r="DX3" s="107"/>
      <c r="DY3" s="107"/>
      <c r="DZ3" s="108"/>
      <c r="EA3" s="106" t="str">
        <f>VLOOKUP(EA2,Resumen!$A:$I,2,FALSE)</f>
        <v>CONSORCIO VIAL RIOSUCIO - SAMANÁ</v>
      </c>
      <c r="EB3" s="107"/>
      <c r="EC3" s="107"/>
      <c r="ED3" s="108"/>
      <c r="EE3" s="106" t="str">
        <f>VLOOKUP(EE2,Resumen!$A:$I,2,FALSE)</f>
        <v>CONSORCIO MEJORAMIENTO DE CALDAS</v>
      </c>
      <c r="EF3" s="107"/>
      <c r="EG3" s="107"/>
      <c r="EH3" s="108"/>
      <c r="EI3" s="106" t="str">
        <f>VLOOKUP(EI2,Resumen!$A:$I,2,FALSE)</f>
        <v>CONSORCIO SAN CHARBEL SAMANÁ</v>
      </c>
      <c r="EJ3" s="107"/>
      <c r="EK3" s="107"/>
      <c r="EL3" s="108"/>
      <c r="EM3" s="106" t="e">
        <f>VLOOKUP(EM2,Resumen!$A:$I,2,FALSE)</f>
        <v>#N/A</v>
      </c>
      <c r="EN3" s="107"/>
      <c r="EO3" s="107"/>
      <c r="EP3" s="108"/>
      <c r="EQ3" s="106" t="str">
        <f>VLOOKUP(EQ2,Resumen!$A:$I,2,FALSE)</f>
        <v>CONSORCIO TERRAK</v>
      </c>
      <c r="ER3" s="107"/>
      <c r="ES3" s="107"/>
      <c r="ET3" s="108"/>
    </row>
    <row r="4" spans="1:150" ht="14.25" customHeight="1" x14ac:dyDescent="0.25">
      <c r="A4" s="17" t="s">
        <v>0</v>
      </c>
      <c r="B4" s="18" t="s">
        <v>35</v>
      </c>
      <c r="C4" s="19" t="s">
        <v>36</v>
      </c>
      <c r="D4" s="20" t="s">
        <v>37</v>
      </c>
      <c r="E4" s="21" t="s">
        <v>38</v>
      </c>
      <c r="F4" s="21" t="s">
        <v>39</v>
      </c>
      <c r="G4" s="19" t="s">
        <v>36</v>
      </c>
      <c r="H4" s="20" t="s">
        <v>33</v>
      </c>
      <c r="I4" s="21" t="s">
        <v>38</v>
      </c>
      <c r="J4" s="21" t="s">
        <v>39</v>
      </c>
      <c r="K4" s="19" t="s">
        <v>36</v>
      </c>
      <c r="L4" s="20" t="s">
        <v>37</v>
      </c>
      <c r="M4" s="21" t="s">
        <v>38</v>
      </c>
      <c r="N4" s="21" t="s">
        <v>39</v>
      </c>
      <c r="O4" s="19" t="s">
        <v>36</v>
      </c>
      <c r="P4" s="20" t="s">
        <v>37</v>
      </c>
      <c r="Q4" s="21" t="s">
        <v>38</v>
      </c>
      <c r="R4" s="21" t="s">
        <v>39</v>
      </c>
      <c r="S4" s="19" t="s">
        <v>36</v>
      </c>
      <c r="T4" s="20" t="s">
        <v>37</v>
      </c>
      <c r="U4" s="21" t="s">
        <v>38</v>
      </c>
      <c r="V4" s="21" t="s">
        <v>39</v>
      </c>
      <c r="W4" s="19" t="s">
        <v>36</v>
      </c>
      <c r="X4" s="20" t="s">
        <v>37</v>
      </c>
      <c r="Y4" s="21" t="s">
        <v>38</v>
      </c>
      <c r="Z4" s="21" t="s">
        <v>39</v>
      </c>
      <c r="AA4" s="19" t="s">
        <v>36</v>
      </c>
      <c r="AB4" s="20" t="s">
        <v>37</v>
      </c>
      <c r="AC4" s="21" t="s">
        <v>38</v>
      </c>
      <c r="AD4" s="21" t="s">
        <v>39</v>
      </c>
      <c r="AE4" s="19" t="s">
        <v>36</v>
      </c>
      <c r="AF4" s="20" t="s">
        <v>37</v>
      </c>
      <c r="AG4" s="21" t="s">
        <v>38</v>
      </c>
      <c r="AH4" s="21" t="s">
        <v>39</v>
      </c>
      <c r="AI4" s="19" t="s">
        <v>36</v>
      </c>
      <c r="AJ4" s="20" t="s">
        <v>37</v>
      </c>
      <c r="AK4" s="21" t="s">
        <v>38</v>
      </c>
      <c r="AL4" s="21" t="s">
        <v>39</v>
      </c>
      <c r="AM4" s="19" t="s">
        <v>36</v>
      </c>
      <c r="AN4" s="20" t="s">
        <v>37</v>
      </c>
      <c r="AO4" s="21" t="s">
        <v>38</v>
      </c>
      <c r="AP4" s="21" t="s">
        <v>39</v>
      </c>
      <c r="AQ4" s="19" t="s">
        <v>36</v>
      </c>
      <c r="AR4" s="20" t="s">
        <v>37</v>
      </c>
      <c r="AS4" s="21" t="s">
        <v>38</v>
      </c>
      <c r="AT4" s="21" t="s">
        <v>39</v>
      </c>
      <c r="AU4" s="19" t="s">
        <v>36</v>
      </c>
      <c r="AV4" s="20" t="s">
        <v>37</v>
      </c>
      <c r="AW4" s="21" t="s">
        <v>38</v>
      </c>
      <c r="AX4" s="21" t="s">
        <v>39</v>
      </c>
      <c r="AY4" s="19" t="s">
        <v>36</v>
      </c>
      <c r="AZ4" s="20" t="s">
        <v>37</v>
      </c>
      <c r="BA4" s="21" t="s">
        <v>38</v>
      </c>
      <c r="BB4" s="21" t="s">
        <v>39</v>
      </c>
      <c r="BC4" s="19" t="s">
        <v>36</v>
      </c>
      <c r="BD4" s="20" t="s">
        <v>37</v>
      </c>
      <c r="BE4" s="21" t="s">
        <v>38</v>
      </c>
      <c r="BF4" s="21" t="s">
        <v>39</v>
      </c>
      <c r="BG4" s="19" t="s">
        <v>36</v>
      </c>
      <c r="BH4" s="20" t="s">
        <v>37</v>
      </c>
      <c r="BI4" s="21" t="s">
        <v>38</v>
      </c>
      <c r="BJ4" s="21" t="s">
        <v>39</v>
      </c>
      <c r="BK4" s="19" t="s">
        <v>36</v>
      </c>
      <c r="BL4" s="20" t="s">
        <v>37</v>
      </c>
      <c r="BM4" s="21" t="s">
        <v>38</v>
      </c>
      <c r="BN4" s="21" t="s">
        <v>39</v>
      </c>
      <c r="BO4" s="19" t="s">
        <v>36</v>
      </c>
      <c r="BP4" s="20" t="s">
        <v>37</v>
      </c>
      <c r="BQ4" s="21" t="s">
        <v>38</v>
      </c>
      <c r="BR4" s="21" t="s">
        <v>39</v>
      </c>
      <c r="BS4" s="19" t="s">
        <v>36</v>
      </c>
      <c r="BT4" s="20" t="s">
        <v>37</v>
      </c>
      <c r="BU4" s="75" t="s">
        <v>38</v>
      </c>
      <c r="BV4" s="21" t="s">
        <v>39</v>
      </c>
      <c r="BW4" s="19" t="s">
        <v>36</v>
      </c>
      <c r="BX4" s="20" t="s">
        <v>37</v>
      </c>
      <c r="BY4" s="21" t="s">
        <v>38</v>
      </c>
      <c r="BZ4" s="21" t="s">
        <v>39</v>
      </c>
      <c r="CA4" s="19" t="s">
        <v>36</v>
      </c>
      <c r="CB4" s="20" t="s">
        <v>37</v>
      </c>
      <c r="CC4" s="21" t="s">
        <v>38</v>
      </c>
      <c r="CD4" s="21" t="s">
        <v>39</v>
      </c>
      <c r="CE4" s="19" t="s">
        <v>36</v>
      </c>
      <c r="CF4" s="20" t="s">
        <v>37</v>
      </c>
      <c r="CG4" s="21" t="s">
        <v>38</v>
      </c>
      <c r="CH4" s="21" t="s">
        <v>39</v>
      </c>
      <c r="CI4" s="19" t="s">
        <v>36</v>
      </c>
      <c r="CJ4" s="20" t="s">
        <v>37</v>
      </c>
      <c r="CK4" s="21" t="s">
        <v>38</v>
      </c>
      <c r="CL4" s="21" t="s">
        <v>39</v>
      </c>
      <c r="CM4" s="19" t="s">
        <v>36</v>
      </c>
      <c r="CN4" s="20" t="s">
        <v>37</v>
      </c>
      <c r="CO4" s="21" t="s">
        <v>38</v>
      </c>
      <c r="CP4" s="21" t="s">
        <v>39</v>
      </c>
      <c r="CQ4" s="19" t="s">
        <v>36</v>
      </c>
      <c r="CR4" s="20" t="s">
        <v>37</v>
      </c>
      <c r="CS4" s="21" t="s">
        <v>38</v>
      </c>
      <c r="CT4" s="21" t="s">
        <v>39</v>
      </c>
      <c r="CU4" s="19" t="s">
        <v>36</v>
      </c>
      <c r="CV4" s="20" t="s">
        <v>37</v>
      </c>
      <c r="CW4" s="21" t="s">
        <v>38</v>
      </c>
      <c r="CX4" s="21" t="s">
        <v>39</v>
      </c>
      <c r="CY4" s="19" t="s">
        <v>36</v>
      </c>
      <c r="CZ4" s="20" t="s">
        <v>37</v>
      </c>
      <c r="DA4" s="21" t="s">
        <v>38</v>
      </c>
      <c r="DB4" s="21" t="s">
        <v>39</v>
      </c>
      <c r="DC4" s="19" t="s">
        <v>36</v>
      </c>
      <c r="DD4" s="20" t="s">
        <v>37</v>
      </c>
      <c r="DE4" s="21" t="s">
        <v>38</v>
      </c>
      <c r="DF4" s="21" t="s">
        <v>39</v>
      </c>
      <c r="DG4" s="19" t="s">
        <v>36</v>
      </c>
      <c r="DH4" s="20" t="s">
        <v>37</v>
      </c>
      <c r="DI4" s="21" t="s">
        <v>38</v>
      </c>
      <c r="DJ4" s="21" t="s">
        <v>39</v>
      </c>
      <c r="DK4" s="19" t="s">
        <v>36</v>
      </c>
      <c r="DL4" s="20" t="s">
        <v>37</v>
      </c>
      <c r="DM4" s="21" t="s">
        <v>38</v>
      </c>
      <c r="DN4" s="21" t="s">
        <v>39</v>
      </c>
      <c r="DO4" s="19" t="s">
        <v>36</v>
      </c>
      <c r="DP4" s="20" t="s">
        <v>37</v>
      </c>
      <c r="DQ4" s="21" t="s">
        <v>38</v>
      </c>
      <c r="DR4" s="21" t="s">
        <v>39</v>
      </c>
      <c r="DS4" s="19" t="s">
        <v>36</v>
      </c>
      <c r="DT4" s="20" t="s">
        <v>37</v>
      </c>
      <c r="DU4" s="21" t="s">
        <v>38</v>
      </c>
      <c r="DV4" s="21" t="s">
        <v>39</v>
      </c>
      <c r="DW4" s="19" t="s">
        <v>36</v>
      </c>
      <c r="DX4" s="20" t="s">
        <v>37</v>
      </c>
      <c r="DY4" s="21" t="s">
        <v>38</v>
      </c>
      <c r="DZ4" s="21" t="s">
        <v>39</v>
      </c>
      <c r="EA4" s="19" t="s">
        <v>36</v>
      </c>
      <c r="EB4" s="20" t="s">
        <v>37</v>
      </c>
      <c r="EC4" s="21" t="s">
        <v>38</v>
      </c>
      <c r="ED4" s="21" t="s">
        <v>39</v>
      </c>
      <c r="EE4" s="19" t="s">
        <v>36</v>
      </c>
      <c r="EF4" s="20" t="s">
        <v>37</v>
      </c>
      <c r="EG4" s="21" t="s">
        <v>38</v>
      </c>
      <c r="EH4" s="21" t="s">
        <v>39</v>
      </c>
      <c r="EI4" s="19" t="s">
        <v>36</v>
      </c>
      <c r="EJ4" s="20" t="s">
        <v>37</v>
      </c>
      <c r="EK4" s="21" t="s">
        <v>38</v>
      </c>
      <c r="EL4" s="21" t="s">
        <v>39</v>
      </c>
      <c r="EM4" s="19" t="s">
        <v>36</v>
      </c>
      <c r="EN4" s="20" t="s">
        <v>37</v>
      </c>
      <c r="EO4" s="21" t="s">
        <v>38</v>
      </c>
      <c r="EP4" s="21" t="s">
        <v>39</v>
      </c>
      <c r="EQ4" s="19" t="s">
        <v>36</v>
      </c>
      <c r="ER4" s="20" t="s">
        <v>37</v>
      </c>
      <c r="ES4" s="21" t="s">
        <v>38</v>
      </c>
      <c r="ET4" s="21" t="s">
        <v>39</v>
      </c>
    </row>
    <row r="5" spans="1:150" ht="12" customHeight="1" x14ac:dyDescent="0.25">
      <c r="A5" s="22">
        <v>1</v>
      </c>
      <c r="B5" s="23" t="s">
        <v>110</v>
      </c>
      <c r="C5" s="24">
        <v>1346</v>
      </c>
      <c r="D5" s="74" t="s">
        <v>22</v>
      </c>
      <c r="E5" s="85"/>
      <c r="F5" s="25">
        <f>C5*E5</f>
        <v>0</v>
      </c>
      <c r="G5" s="24">
        <v>1346</v>
      </c>
      <c r="H5" s="74" t="s">
        <v>22</v>
      </c>
      <c r="I5" s="85"/>
      <c r="J5" s="25">
        <f t="shared" ref="J5:J35" si="0">G5*I5</f>
        <v>0</v>
      </c>
      <c r="K5" s="24">
        <v>1346</v>
      </c>
      <c r="L5" s="74" t="s">
        <v>22</v>
      </c>
      <c r="M5" s="85"/>
      <c r="N5" s="25">
        <f t="shared" ref="N5:N35" si="1">K5*M5</f>
        <v>0</v>
      </c>
      <c r="O5" s="24">
        <v>1346</v>
      </c>
      <c r="P5" s="74" t="s">
        <v>22</v>
      </c>
      <c r="Q5" s="85"/>
      <c r="R5" s="25">
        <f t="shared" ref="R5:R35" si="2">O5*Q5</f>
        <v>0</v>
      </c>
      <c r="S5" s="24">
        <v>1346</v>
      </c>
      <c r="T5" s="74" t="s">
        <v>22</v>
      </c>
      <c r="U5" s="85"/>
      <c r="V5" s="25">
        <f t="shared" ref="V5:V35" si="3">S5*U5</f>
        <v>0</v>
      </c>
      <c r="W5" s="24">
        <v>1346</v>
      </c>
      <c r="X5" s="74" t="s">
        <v>22</v>
      </c>
      <c r="Y5" s="85"/>
      <c r="Z5" s="25">
        <f t="shared" ref="Z5:Z35" si="4">W5*Y5</f>
        <v>0</v>
      </c>
      <c r="AA5" s="24">
        <v>1346</v>
      </c>
      <c r="AB5" s="74" t="s">
        <v>22</v>
      </c>
      <c r="AC5" s="85"/>
      <c r="AD5" s="25">
        <f t="shared" ref="AD5:AD35" si="5">AA5*AC5</f>
        <v>0</v>
      </c>
      <c r="AE5" s="24">
        <v>1346</v>
      </c>
      <c r="AF5" s="74" t="s">
        <v>22</v>
      </c>
      <c r="AG5" s="85"/>
      <c r="AH5" s="25">
        <f t="shared" ref="AH5:AH35" si="6">AE5*AG5</f>
        <v>0</v>
      </c>
      <c r="AI5" s="24">
        <v>1346</v>
      </c>
      <c r="AJ5" s="74" t="s">
        <v>22</v>
      </c>
      <c r="AK5" s="85"/>
      <c r="AL5" s="25">
        <f t="shared" ref="AL5:AL35" si="7">AI5*AK5</f>
        <v>0</v>
      </c>
      <c r="AM5" s="24">
        <v>1346</v>
      </c>
      <c r="AN5" s="74" t="s">
        <v>22</v>
      </c>
      <c r="AO5" s="85"/>
      <c r="AP5" s="25">
        <f t="shared" ref="AP5:AP35" si="8">AM5*AO5</f>
        <v>0</v>
      </c>
      <c r="AQ5" s="24">
        <v>1346</v>
      </c>
      <c r="AR5" s="74" t="s">
        <v>22</v>
      </c>
      <c r="AS5" s="93"/>
      <c r="AT5" s="25">
        <f t="shared" ref="AT5:AT35" si="9">AQ5*AS5</f>
        <v>0</v>
      </c>
      <c r="AU5" s="24">
        <v>1346</v>
      </c>
      <c r="AV5" s="74" t="s">
        <v>22</v>
      </c>
      <c r="AW5" s="85"/>
      <c r="AX5" s="25">
        <f t="shared" ref="AX5:AX35" si="10">AU5*AW5</f>
        <v>0</v>
      </c>
      <c r="AY5" s="24">
        <v>1346</v>
      </c>
      <c r="AZ5" s="74" t="s">
        <v>22</v>
      </c>
      <c r="BA5" s="85"/>
      <c r="BB5" s="25">
        <f t="shared" ref="BB5:BB44" si="11">AY5*BA5</f>
        <v>0</v>
      </c>
      <c r="BC5" s="24">
        <v>1346</v>
      </c>
      <c r="BD5" s="74" t="s">
        <v>22</v>
      </c>
      <c r="BE5" s="85"/>
      <c r="BF5" s="25">
        <f t="shared" ref="BF5:BF35" si="12">BC5*BE5</f>
        <v>0</v>
      </c>
      <c r="BG5" s="24">
        <v>1346</v>
      </c>
      <c r="BH5" s="74" t="s">
        <v>22</v>
      </c>
      <c r="BI5" s="57"/>
      <c r="BJ5" s="25">
        <f t="shared" ref="BJ5:BJ35" si="13">BG5*BI5</f>
        <v>0</v>
      </c>
      <c r="BK5" s="24">
        <v>1346</v>
      </c>
      <c r="BL5" s="74" t="s">
        <v>22</v>
      </c>
      <c r="BM5" s="85"/>
      <c r="BN5" s="25">
        <f t="shared" ref="BN5:BN35" si="14">BK5*BM5</f>
        <v>0</v>
      </c>
      <c r="BO5" s="24">
        <v>1346</v>
      </c>
      <c r="BP5" s="74" t="s">
        <v>22</v>
      </c>
      <c r="BQ5" s="85"/>
      <c r="BR5" s="25">
        <f t="shared" ref="BR5:BR35" si="15">BO5*BQ5</f>
        <v>0</v>
      </c>
      <c r="BS5" s="24">
        <v>1346</v>
      </c>
      <c r="BT5" s="74" t="s">
        <v>22</v>
      </c>
      <c r="BU5" s="76"/>
      <c r="BV5" s="86">
        <f t="shared" ref="BV5:BV35" si="16">BS5*BU5</f>
        <v>0</v>
      </c>
      <c r="BW5" s="24">
        <v>1346</v>
      </c>
      <c r="BX5" s="74" t="s">
        <v>22</v>
      </c>
      <c r="BY5" s="65"/>
      <c r="BZ5" s="25">
        <f t="shared" ref="BZ5:BZ35" si="17">BW5*BY5</f>
        <v>0</v>
      </c>
      <c r="CA5" s="24">
        <v>1346</v>
      </c>
      <c r="CB5" s="74" t="s">
        <v>22</v>
      </c>
      <c r="CC5" s="65"/>
      <c r="CD5" s="25">
        <f t="shared" ref="CD5:CD35" si="18">CA5*CC5</f>
        <v>0</v>
      </c>
      <c r="CE5" s="24">
        <v>1346</v>
      </c>
      <c r="CF5" s="74" t="s">
        <v>22</v>
      </c>
      <c r="CG5" s="65"/>
      <c r="CH5" s="25">
        <f t="shared" ref="CH5:CH35" si="19">CE5*CG5</f>
        <v>0</v>
      </c>
      <c r="CI5" s="24">
        <v>1346</v>
      </c>
      <c r="CJ5" s="74" t="s">
        <v>22</v>
      </c>
      <c r="CK5" s="65"/>
      <c r="CL5" s="25">
        <f t="shared" ref="CL5:CL35" si="20">CI5*CK5</f>
        <v>0</v>
      </c>
      <c r="CM5" s="24">
        <v>1346</v>
      </c>
      <c r="CN5" s="74" t="s">
        <v>22</v>
      </c>
      <c r="CO5" s="65"/>
      <c r="CP5" s="25">
        <f t="shared" ref="CP5:CP35" si="21">CM5*CO5</f>
        <v>0</v>
      </c>
      <c r="CQ5" s="24">
        <v>1346</v>
      </c>
      <c r="CR5" s="74" t="s">
        <v>22</v>
      </c>
      <c r="CS5" s="65"/>
      <c r="CT5" s="25">
        <f t="shared" ref="CT5:CT35" si="22">CQ5*CS5</f>
        <v>0</v>
      </c>
      <c r="CU5" s="24">
        <v>1346</v>
      </c>
      <c r="CV5" s="74" t="s">
        <v>22</v>
      </c>
      <c r="CW5" s="65"/>
      <c r="CX5" s="25">
        <f t="shared" ref="CX5:CX35" si="23">CU5*CW5</f>
        <v>0</v>
      </c>
      <c r="CY5" s="24">
        <v>1346</v>
      </c>
      <c r="CZ5" s="74" t="s">
        <v>22</v>
      </c>
      <c r="DA5" s="65"/>
      <c r="DB5" s="25">
        <f t="shared" ref="DB5:DB35" si="24">CY5*DA5</f>
        <v>0</v>
      </c>
      <c r="DC5" s="24">
        <v>1346</v>
      </c>
      <c r="DD5" s="74" t="s">
        <v>22</v>
      </c>
      <c r="DE5" s="65"/>
      <c r="DF5" s="25">
        <f t="shared" ref="DF5:DF35" si="25">DC5*DE5</f>
        <v>0</v>
      </c>
      <c r="DG5" s="24">
        <v>1346</v>
      </c>
      <c r="DH5" s="74" t="s">
        <v>22</v>
      </c>
      <c r="DI5" s="65"/>
      <c r="DJ5" s="25">
        <f t="shared" ref="DJ5:DJ35" si="26">DG5*DI5</f>
        <v>0</v>
      </c>
      <c r="DK5" s="24">
        <v>1346</v>
      </c>
      <c r="DL5" s="74" t="s">
        <v>22</v>
      </c>
      <c r="DM5" s="65"/>
      <c r="DN5" s="25">
        <f t="shared" ref="DN5:DN35" si="27">DK5*DM5</f>
        <v>0</v>
      </c>
      <c r="DO5" s="24">
        <v>1346</v>
      </c>
      <c r="DP5" s="74" t="s">
        <v>22</v>
      </c>
      <c r="DQ5" s="65"/>
      <c r="DR5" s="25">
        <f t="shared" ref="DR5:DR35" si="28">DO5*DQ5</f>
        <v>0</v>
      </c>
      <c r="DS5" s="24">
        <v>1346</v>
      </c>
      <c r="DT5" s="74" t="s">
        <v>22</v>
      </c>
      <c r="DU5" s="65"/>
      <c r="DV5" s="25">
        <f t="shared" ref="DV5:DV35" si="29">DS5*DU5</f>
        <v>0</v>
      </c>
      <c r="DW5" s="24">
        <v>1346</v>
      </c>
      <c r="DX5" s="74" t="s">
        <v>22</v>
      </c>
      <c r="DY5" s="65"/>
      <c r="DZ5" s="25">
        <f t="shared" ref="DZ5:DZ35" si="30">DW5*DY5</f>
        <v>0</v>
      </c>
      <c r="EA5" s="24">
        <v>1346</v>
      </c>
      <c r="EB5" s="74" t="s">
        <v>22</v>
      </c>
      <c r="EC5" s="65"/>
      <c r="ED5" s="25">
        <f t="shared" ref="ED5:ED35" si="31">EA5*EC5</f>
        <v>0</v>
      </c>
      <c r="EE5" s="24">
        <v>1346</v>
      </c>
      <c r="EF5" s="74" t="s">
        <v>22</v>
      </c>
      <c r="EG5" s="65"/>
      <c r="EH5" s="25">
        <f t="shared" ref="EH5:EH35" si="32">EE5*EG5</f>
        <v>0</v>
      </c>
      <c r="EI5" s="24">
        <v>1346</v>
      </c>
      <c r="EJ5" s="74" t="s">
        <v>22</v>
      </c>
      <c r="EK5" s="65"/>
      <c r="EL5" s="25">
        <f t="shared" ref="EL5:EL35" si="33">EI5*EK5</f>
        <v>0</v>
      </c>
      <c r="EM5" s="24">
        <v>1346</v>
      </c>
      <c r="EN5" s="74" t="s">
        <v>22</v>
      </c>
      <c r="EO5" s="65"/>
      <c r="EP5" s="25">
        <f t="shared" ref="EP5:EP35" si="34">EM5*EO5</f>
        <v>0</v>
      </c>
      <c r="EQ5" s="24">
        <v>1346</v>
      </c>
      <c r="ER5" s="74" t="s">
        <v>22</v>
      </c>
      <c r="ES5" s="65"/>
      <c r="ET5" s="25">
        <f t="shared" ref="ET5:ET35" si="35">EQ5*ES5</f>
        <v>0</v>
      </c>
    </row>
    <row r="6" spans="1:150" ht="12" customHeight="1" x14ac:dyDescent="0.25">
      <c r="A6" s="22">
        <v>2</v>
      </c>
      <c r="B6" s="23" t="s">
        <v>23</v>
      </c>
      <c r="C6" s="24">
        <v>252.12</v>
      </c>
      <c r="D6" s="74" t="s">
        <v>22</v>
      </c>
      <c r="E6" s="85"/>
      <c r="F6" s="25">
        <f t="shared" ref="F6:F35" si="36">C6*E6</f>
        <v>0</v>
      </c>
      <c r="G6" s="24">
        <v>252.12</v>
      </c>
      <c r="H6" s="74" t="s">
        <v>22</v>
      </c>
      <c r="I6" s="85"/>
      <c r="J6" s="25">
        <f t="shared" si="0"/>
        <v>0</v>
      </c>
      <c r="K6" s="24">
        <v>252.12</v>
      </c>
      <c r="L6" s="74" t="s">
        <v>22</v>
      </c>
      <c r="M6" s="85"/>
      <c r="N6" s="25">
        <f t="shared" si="1"/>
        <v>0</v>
      </c>
      <c r="O6" s="24">
        <v>252.12</v>
      </c>
      <c r="P6" s="74" t="s">
        <v>22</v>
      </c>
      <c r="Q6" s="85"/>
      <c r="R6" s="25">
        <f t="shared" si="2"/>
        <v>0</v>
      </c>
      <c r="S6" s="24">
        <v>252.12</v>
      </c>
      <c r="T6" s="74" t="s">
        <v>22</v>
      </c>
      <c r="U6" s="85"/>
      <c r="V6" s="25">
        <f t="shared" si="3"/>
        <v>0</v>
      </c>
      <c r="W6" s="24">
        <v>252.12</v>
      </c>
      <c r="X6" s="74" t="s">
        <v>22</v>
      </c>
      <c r="Y6" s="85"/>
      <c r="Z6" s="25">
        <f t="shared" si="4"/>
        <v>0</v>
      </c>
      <c r="AA6" s="24">
        <v>252.12</v>
      </c>
      <c r="AB6" s="74" t="s">
        <v>22</v>
      </c>
      <c r="AC6" s="85"/>
      <c r="AD6" s="25">
        <f t="shared" si="5"/>
        <v>0</v>
      </c>
      <c r="AE6" s="24">
        <v>252.12</v>
      </c>
      <c r="AF6" s="74" t="s">
        <v>22</v>
      </c>
      <c r="AG6" s="85"/>
      <c r="AH6" s="25">
        <f t="shared" si="6"/>
        <v>0</v>
      </c>
      <c r="AI6" s="24">
        <v>252.12</v>
      </c>
      <c r="AJ6" s="74" t="s">
        <v>22</v>
      </c>
      <c r="AK6" s="85"/>
      <c r="AL6" s="25">
        <f t="shared" si="7"/>
        <v>0</v>
      </c>
      <c r="AM6" s="24">
        <v>252.12</v>
      </c>
      <c r="AN6" s="74" t="s">
        <v>22</v>
      </c>
      <c r="AO6" s="85"/>
      <c r="AP6" s="25">
        <f t="shared" si="8"/>
        <v>0</v>
      </c>
      <c r="AQ6" s="24">
        <v>252.12</v>
      </c>
      <c r="AR6" s="74" t="s">
        <v>22</v>
      </c>
      <c r="AS6" s="93"/>
      <c r="AT6" s="25">
        <f t="shared" si="9"/>
        <v>0</v>
      </c>
      <c r="AU6" s="24">
        <v>252.12</v>
      </c>
      <c r="AV6" s="74" t="s">
        <v>22</v>
      </c>
      <c r="AW6" s="85"/>
      <c r="AX6" s="25">
        <f t="shared" si="10"/>
        <v>0</v>
      </c>
      <c r="AY6" s="24">
        <v>252.12</v>
      </c>
      <c r="AZ6" s="74" t="s">
        <v>22</v>
      </c>
      <c r="BA6" s="85"/>
      <c r="BB6" s="25">
        <f t="shared" si="11"/>
        <v>0</v>
      </c>
      <c r="BC6" s="24">
        <v>252.12</v>
      </c>
      <c r="BD6" s="74" t="s">
        <v>22</v>
      </c>
      <c r="BE6" s="85"/>
      <c r="BF6" s="25">
        <f t="shared" si="12"/>
        <v>0</v>
      </c>
      <c r="BG6" s="24">
        <v>252.12</v>
      </c>
      <c r="BH6" s="74" t="s">
        <v>22</v>
      </c>
      <c r="BI6" s="57"/>
      <c r="BJ6" s="25">
        <f t="shared" si="13"/>
        <v>0</v>
      </c>
      <c r="BK6" s="24">
        <v>252.12</v>
      </c>
      <c r="BL6" s="74" t="s">
        <v>22</v>
      </c>
      <c r="BM6" s="85"/>
      <c r="BN6" s="25">
        <f t="shared" si="14"/>
        <v>0</v>
      </c>
      <c r="BO6" s="24">
        <v>252.12</v>
      </c>
      <c r="BP6" s="74" t="s">
        <v>22</v>
      </c>
      <c r="BQ6" s="85"/>
      <c r="BR6" s="25">
        <f t="shared" si="15"/>
        <v>0</v>
      </c>
      <c r="BS6" s="24">
        <v>252.12</v>
      </c>
      <c r="BT6" s="74" t="s">
        <v>22</v>
      </c>
      <c r="BU6" s="76"/>
      <c r="BV6" s="86">
        <f t="shared" si="16"/>
        <v>0</v>
      </c>
      <c r="BW6" s="24">
        <v>252.12</v>
      </c>
      <c r="BX6" s="74" t="s">
        <v>22</v>
      </c>
      <c r="BY6" s="65"/>
      <c r="BZ6" s="25">
        <f t="shared" si="17"/>
        <v>0</v>
      </c>
      <c r="CA6" s="24">
        <v>252.12</v>
      </c>
      <c r="CB6" s="74" t="s">
        <v>22</v>
      </c>
      <c r="CC6" s="65"/>
      <c r="CD6" s="25">
        <f t="shared" si="18"/>
        <v>0</v>
      </c>
      <c r="CE6" s="24">
        <v>252.12</v>
      </c>
      <c r="CF6" s="74" t="s">
        <v>22</v>
      </c>
      <c r="CG6" s="65"/>
      <c r="CH6" s="25">
        <f t="shared" si="19"/>
        <v>0</v>
      </c>
      <c r="CI6" s="24">
        <v>252.12</v>
      </c>
      <c r="CJ6" s="74" t="s">
        <v>22</v>
      </c>
      <c r="CK6" s="65"/>
      <c r="CL6" s="25">
        <f t="shared" si="20"/>
        <v>0</v>
      </c>
      <c r="CM6" s="24">
        <v>252.12</v>
      </c>
      <c r="CN6" s="74" t="s">
        <v>22</v>
      </c>
      <c r="CO6" s="65"/>
      <c r="CP6" s="25">
        <f t="shared" si="21"/>
        <v>0</v>
      </c>
      <c r="CQ6" s="24">
        <v>252.12</v>
      </c>
      <c r="CR6" s="74" t="s">
        <v>22</v>
      </c>
      <c r="CS6" s="65"/>
      <c r="CT6" s="25">
        <f t="shared" si="22"/>
        <v>0</v>
      </c>
      <c r="CU6" s="24">
        <v>252.12</v>
      </c>
      <c r="CV6" s="74" t="s">
        <v>22</v>
      </c>
      <c r="CW6" s="65"/>
      <c r="CX6" s="25">
        <f t="shared" si="23"/>
        <v>0</v>
      </c>
      <c r="CY6" s="24">
        <v>252.12</v>
      </c>
      <c r="CZ6" s="74" t="s">
        <v>22</v>
      </c>
      <c r="DA6" s="65"/>
      <c r="DB6" s="25">
        <f t="shared" si="24"/>
        <v>0</v>
      </c>
      <c r="DC6" s="24">
        <v>252.12</v>
      </c>
      <c r="DD6" s="74" t="s">
        <v>22</v>
      </c>
      <c r="DE6" s="65"/>
      <c r="DF6" s="25">
        <f t="shared" si="25"/>
        <v>0</v>
      </c>
      <c r="DG6" s="24">
        <v>252.12</v>
      </c>
      <c r="DH6" s="74" t="s">
        <v>22</v>
      </c>
      <c r="DI6" s="65"/>
      <c r="DJ6" s="25">
        <f t="shared" si="26"/>
        <v>0</v>
      </c>
      <c r="DK6" s="24">
        <v>252.12</v>
      </c>
      <c r="DL6" s="74" t="s">
        <v>22</v>
      </c>
      <c r="DM6" s="65"/>
      <c r="DN6" s="25">
        <f t="shared" si="27"/>
        <v>0</v>
      </c>
      <c r="DO6" s="24">
        <v>252.12</v>
      </c>
      <c r="DP6" s="74" t="s">
        <v>22</v>
      </c>
      <c r="DQ6" s="65"/>
      <c r="DR6" s="25">
        <f t="shared" si="28"/>
        <v>0</v>
      </c>
      <c r="DS6" s="24">
        <v>252.12</v>
      </c>
      <c r="DT6" s="74" t="s">
        <v>22</v>
      </c>
      <c r="DU6" s="65"/>
      <c r="DV6" s="25">
        <f t="shared" si="29"/>
        <v>0</v>
      </c>
      <c r="DW6" s="24">
        <v>252.12</v>
      </c>
      <c r="DX6" s="74" t="s">
        <v>22</v>
      </c>
      <c r="DY6" s="65"/>
      <c r="DZ6" s="25">
        <f t="shared" si="30"/>
        <v>0</v>
      </c>
      <c r="EA6" s="24">
        <v>252.12</v>
      </c>
      <c r="EB6" s="74" t="s">
        <v>22</v>
      </c>
      <c r="EC6" s="65"/>
      <c r="ED6" s="25">
        <f t="shared" si="31"/>
        <v>0</v>
      </c>
      <c r="EE6" s="24">
        <v>252.12</v>
      </c>
      <c r="EF6" s="74" t="s">
        <v>22</v>
      </c>
      <c r="EG6" s="65"/>
      <c r="EH6" s="25">
        <f t="shared" si="32"/>
        <v>0</v>
      </c>
      <c r="EI6" s="24">
        <v>252.12</v>
      </c>
      <c r="EJ6" s="74" t="s">
        <v>22</v>
      </c>
      <c r="EK6" s="65"/>
      <c r="EL6" s="25">
        <f t="shared" si="33"/>
        <v>0</v>
      </c>
      <c r="EM6" s="24">
        <v>252.12</v>
      </c>
      <c r="EN6" s="74" t="s">
        <v>22</v>
      </c>
      <c r="EO6" s="65"/>
      <c r="EP6" s="25">
        <f t="shared" si="34"/>
        <v>0</v>
      </c>
      <c r="EQ6" s="24">
        <v>252.12</v>
      </c>
      <c r="ER6" s="74" t="s">
        <v>22</v>
      </c>
      <c r="ES6" s="65"/>
      <c r="ET6" s="25">
        <f t="shared" si="35"/>
        <v>0</v>
      </c>
    </row>
    <row r="7" spans="1:150" ht="12" customHeight="1" x14ac:dyDescent="0.25">
      <c r="A7" s="22">
        <v>3</v>
      </c>
      <c r="B7" s="23" t="s">
        <v>96</v>
      </c>
      <c r="C7" s="24">
        <v>2562.33</v>
      </c>
      <c r="D7" s="74" t="s">
        <v>22</v>
      </c>
      <c r="E7" s="85"/>
      <c r="F7" s="25">
        <f t="shared" ref="F7:F16" si="37">C7*E7</f>
        <v>0</v>
      </c>
      <c r="G7" s="24">
        <v>2562.33</v>
      </c>
      <c r="H7" s="74" t="s">
        <v>22</v>
      </c>
      <c r="I7" s="85"/>
      <c r="J7" s="25">
        <f t="shared" ref="J7:J16" si="38">G7*I7</f>
        <v>0</v>
      </c>
      <c r="K7" s="24">
        <v>2562.33</v>
      </c>
      <c r="L7" s="74" t="s">
        <v>22</v>
      </c>
      <c r="M7" s="85"/>
      <c r="N7" s="25">
        <f t="shared" ref="N7:N16" si="39">K7*M7</f>
        <v>0</v>
      </c>
      <c r="O7" s="24">
        <v>2562.33</v>
      </c>
      <c r="P7" s="74" t="s">
        <v>22</v>
      </c>
      <c r="Q7" s="85"/>
      <c r="R7" s="25">
        <f t="shared" ref="R7:R16" si="40">O7*Q7</f>
        <v>0</v>
      </c>
      <c r="S7" s="24">
        <v>2562.33</v>
      </c>
      <c r="T7" s="74" t="s">
        <v>22</v>
      </c>
      <c r="U7" s="85"/>
      <c r="V7" s="25">
        <f t="shared" ref="V7:V16" si="41">S7*U7</f>
        <v>0</v>
      </c>
      <c r="W7" s="24">
        <v>2562.33</v>
      </c>
      <c r="X7" s="74" t="s">
        <v>22</v>
      </c>
      <c r="Y7" s="85"/>
      <c r="Z7" s="25">
        <f t="shared" ref="Z7:Z16" si="42">W7*Y7</f>
        <v>0</v>
      </c>
      <c r="AA7" s="24">
        <v>2562.33</v>
      </c>
      <c r="AB7" s="74" t="s">
        <v>22</v>
      </c>
      <c r="AC7" s="85"/>
      <c r="AD7" s="25">
        <f t="shared" ref="AD7:AD16" si="43">AA7*AC7</f>
        <v>0</v>
      </c>
      <c r="AE7" s="24">
        <v>2562.33</v>
      </c>
      <c r="AF7" s="74" t="s">
        <v>22</v>
      </c>
      <c r="AG7" s="85"/>
      <c r="AH7" s="25">
        <f t="shared" ref="AH7:AH16" si="44">AE7*AG7</f>
        <v>0</v>
      </c>
      <c r="AI7" s="24">
        <v>2562.33</v>
      </c>
      <c r="AJ7" s="74" t="s">
        <v>22</v>
      </c>
      <c r="AK7" s="85"/>
      <c r="AL7" s="25">
        <f t="shared" ref="AL7:AL16" si="45">AI7*AK7</f>
        <v>0</v>
      </c>
      <c r="AM7" s="24">
        <v>2562.33</v>
      </c>
      <c r="AN7" s="74" t="s">
        <v>22</v>
      </c>
      <c r="AO7" s="85"/>
      <c r="AP7" s="25">
        <f t="shared" ref="AP7:AP16" si="46">AM7*AO7</f>
        <v>0</v>
      </c>
      <c r="AQ7" s="24">
        <v>2562.33</v>
      </c>
      <c r="AR7" s="74" t="s">
        <v>22</v>
      </c>
      <c r="AS7" s="93"/>
      <c r="AT7" s="25">
        <f t="shared" ref="AT7:AT16" si="47">AQ7*AS7</f>
        <v>0</v>
      </c>
      <c r="AU7" s="24">
        <v>2562.33</v>
      </c>
      <c r="AV7" s="74" t="s">
        <v>22</v>
      </c>
      <c r="AW7" s="85"/>
      <c r="AX7" s="25">
        <f t="shared" ref="AX7:AX16" si="48">AU7*AW7</f>
        <v>0</v>
      </c>
      <c r="AY7" s="24">
        <v>2562.33</v>
      </c>
      <c r="AZ7" s="74" t="s">
        <v>22</v>
      </c>
      <c r="BA7" s="85"/>
      <c r="BB7" s="25">
        <f t="shared" si="11"/>
        <v>0</v>
      </c>
      <c r="BC7" s="24">
        <v>2562.33</v>
      </c>
      <c r="BD7" s="74" t="s">
        <v>22</v>
      </c>
      <c r="BE7" s="85"/>
      <c r="BF7" s="25">
        <f t="shared" ref="BF7:BF16" si="49">BC7*BE7</f>
        <v>0</v>
      </c>
      <c r="BG7" s="24">
        <v>2562.33</v>
      </c>
      <c r="BH7" s="74" t="s">
        <v>22</v>
      </c>
      <c r="BI7" s="57"/>
      <c r="BJ7" s="25">
        <f t="shared" ref="BJ7:BJ16" si="50">BG7*BI7</f>
        <v>0</v>
      </c>
      <c r="BK7" s="24">
        <v>2562.33</v>
      </c>
      <c r="BL7" s="74" t="s">
        <v>22</v>
      </c>
      <c r="BM7" s="85"/>
      <c r="BN7" s="25">
        <f t="shared" ref="BN7:BN16" si="51">BK7*BM7</f>
        <v>0</v>
      </c>
      <c r="BO7" s="24">
        <v>2562.33</v>
      </c>
      <c r="BP7" s="74" t="s">
        <v>22</v>
      </c>
      <c r="BQ7" s="85"/>
      <c r="BR7" s="25">
        <f t="shared" ref="BR7:BR16" si="52">BO7*BQ7</f>
        <v>0</v>
      </c>
      <c r="BS7" s="24">
        <v>2562.33</v>
      </c>
      <c r="BT7" s="74" t="s">
        <v>22</v>
      </c>
      <c r="BU7" s="76"/>
      <c r="BV7" s="86">
        <f t="shared" ref="BV7:BV16" si="53">BS7*BU7</f>
        <v>0</v>
      </c>
      <c r="BW7" s="24">
        <v>2562.33</v>
      </c>
      <c r="BX7" s="74" t="s">
        <v>22</v>
      </c>
      <c r="BY7" s="65"/>
      <c r="BZ7" s="25">
        <f t="shared" ref="BZ7:BZ16" si="54">BW7*BY7</f>
        <v>0</v>
      </c>
      <c r="CA7" s="24">
        <v>2562.33</v>
      </c>
      <c r="CB7" s="74" t="s">
        <v>22</v>
      </c>
      <c r="CC7" s="65"/>
      <c r="CD7" s="25">
        <f t="shared" ref="CD7:CD16" si="55">CA7*CC7</f>
        <v>0</v>
      </c>
      <c r="CE7" s="24">
        <v>2562.33</v>
      </c>
      <c r="CF7" s="74" t="s">
        <v>22</v>
      </c>
      <c r="CG7" s="65"/>
      <c r="CH7" s="25">
        <f t="shared" ref="CH7:CH16" si="56">CE7*CG7</f>
        <v>0</v>
      </c>
      <c r="CI7" s="24">
        <v>2562.33</v>
      </c>
      <c r="CJ7" s="74" t="s">
        <v>22</v>
      </c>
      <c r="CK7" s="65"/>
      <c r="CL7" s="25">
        <f t="shared" ref="CL7:CL16" si="57">CI7*CK7</f>
        <v>0</v>
      </c>
      <c r="CM7" s="24">
        <v>2562.33</v>
      </c>
      <c r="CN7" s="74" t="s">
        <v>22</v>
      </c>
      <c r="CO7" s="65"/>
      <c r="CP7" s="25">
        <f t="shared" ref="CP7:CP16" si="58">CM7*CO7</f>
        <v>0</v>
      </c>
      <c r="CQ7" s="24">
        <v>2562.33</v>
      </c>
      <c r="CR7" s="74" t="s">
        <v>22</v>
      </c>
      <c r="CS7" s="65"/>
      <c r="CT7" s="25">
        <f t="shared" ref="CT7:CT16" si="59">CQ7*CS7</f>
        <v>0</v>
      </c>
      <c r="CU7" s="24">
        <v>2562.33</v>
      </c>
      <c r="CV7" s="74" t="s">
        <v>22</v>
      </c>
      <c r="CW7" s="65"/>
      <c r="CX7" s="25">
        <f t="shared" ref="CX7:CX16" si="60">CU7*CW7</f>
        <v>0</v>
      </c>
      <c r="CY7" s="24">
        <v>2562.33</v>
      </c>
      <c r="CZ7" s="74" t="s">
        <v>22</v>
      </c>
      <c r="DA7" s="65"/>
      <c r="DB7" s="25">
        <f t="shared" ref="DB7:DB16" si="61">CY7*DA7</f>
        <v>0</v>
      </c>
      <c r="DC7" s="24">
        <v>2562.33</v>
      </c>
      <c r="DD7" s="74" t="s">
        <v>22</v>
      </c>
      <c r="DE7" s="65"/>
      <c r="DF7" s="25">
        <f t="shared" ref="DF7:DF16" si="62">DC7*DE7</f>
        <v>0</v>
      </c>
      <c r="DG7" s="24">
        <v>2562.33</v>
      </c>
      <c r="DH7" s="74" t="s">
        <v>22</v>
      </c>
      <c r="DI7" s="65"/>
      <c r="DJ7" s="25">
        <f t="shared" ref="DJ7:DJ16" si="63">DG7*DI7</f>
        <v>0</v>
      </c>
      <c r="DK7" s="24">
        <v>2562.33</v>
      </c>
      <c r="DL7" s="74" t="s">
        <v>22</v>
      </c>
      <c r="DM7" s="65"/>
      <c r="DN7" s="25">
        <f t="shared" ref="DN7:DN16" si="64">DK7*DM7</f>
        <v>0</v>
      </c>
      <c r="DO7" s="24">
        <v>2562.33</v>
      </c>
      <c r="DP7" s="74" t="s">
        <v>22</v>
      </c>
      <c r="DQ7" s="65"/>
      <c r="DR7" s="25">
        <f t="shared" ref="DR7:DR16" si="65">DO7*DQ7</f>
        <v>0</v>
      </c>
      <c r="DS7" s="24">
        <v>2562.33</v>
      </c>
      <c r="DT7" s="74" t="s">
        <v>22</v>
      </c>
      <c r="DU7" s="65"/>
      <c r="DV7" s="25">
        <f t="shared" ref="DV7:DV16" si="66">DS7*DU7</f>
        <v>0</v>
      </c>
      <c r="DW7" s="24">
        <v>2562.33</v>
      </c>
      <c r="DX7" s="74" t="s">
        <v>22</v>
      </c>
      <c r="DY7" s="65"/>
      <c r="DZ7" s="25">
        <f t="shared" ref="DZ7:DZ16" si="67">DW7*DY7</f>
        <v>0</v>
      </c>
      <c r="EA7" s="24">
        <v>2562.33</v>
      </c>
      <c r="EB7" s="74" t="s">
        <v>22</v>
      </c>
      <c r="EC7" s="65"/>
      <c r="ED7" s="25">
        <f t="shared" ref="ED7:ED16" si="68">EA7*EC7</f>
        <v>0</v>
      </c>
      <c r="EE7" s="24">
        <v>2562.33</v>
      </c>
      <c r="EF7" s="74" t="s">
        <v>22</v>
      </c>
      <c r="EG7" s="65"/>
      <c r="EH7" s="25">
        <f t="shared" ref="EH7:EH16" si="69">EE7*EG7</f>
        <v>0</v>
      </c>
      <c r="EI7" s="24">
        <v>2562.33</v>
      </c>
      <c r="EJ7" s="74" t="s">
        <v>22</v>
      </c>
      <c r="EK7" s="65"/>
      <c r="EL7" s="25">
        <f t="shared" ref="EL7:EL16" si="70">EI7*EK7</f>
        <v>0</v>
      </c>
      <c r="EM7" s="24">
        <v>2562.33</v>
      </c>
      <c r="EN7" s="74" t="s">
        <v>22</v>
      </c>
      <c r="EO7" s="65"/>
      <c r="EP7" s="25">
        <f t="shared" ref="EP7:EP16" si="71">EM7*EO7</f>
        <v>0</v>
      </c>
      <c r="EQ7" s="24">
        <v>2562.33</v>
      </c>
      <c r="ER7" s="74" t="s">
        <v>22</v>
      </c>
      <c r="ES7" s="65"/>
      <c r="ET7" s="25">
        <f t="shared" ref="ET7:ET16" si="72">EQ7*ES7</f>
        <v>0</v>
      </c>
    </row>
    <row r="8" spans="1:150" ht="12" customHeight="1" x14ac:dyDescent="0.25">
      <c r="A8" s="22">
        <v>4</v>
      </c>
      <c r="B8" s="23" t="s">
        <v>111</v>
      </c>
      <c r="C8" s="24">
        <v>266.05</v>
      </c>
      <c r="D8" s="74" t="s">
        <v>28</v>
      </c>
      <c r="E8" s="85"/>
      <c r="F8" s="25">
        <f t="shared" si="37"/>
        <v>0</v>
      </c>
      <c r="G8" s="24">
        <v>266.05</v>
      </c>
      <c r="H8" s="74" t="s">
        <v>28</v>
      </c>
      <c r="I8" s="85"/>
      <c r="J8" s="25">
        <f t="shared" si="38"/>
        <v>0</v>
      </c>
      <c r="K8" s="24">
        <v>266.05</v>
      </c>
      <c r="L8" s="74" t="s">
        <v>28</v>
      </c>
      <c r="M8" s="85"/>
      <c r="N8" s="25">
        <f t="shared" si="39"/>
        <v>0</v>
      </c>
      <c r="O8" s="24">
        <v>266.05</v>
      </c>
      <c r="P8" s="74" t="s">
        <v>28</v>
      </c>
      <c r="Q8" s="85"/>
      <c r="R8" s="25">
        <f t="shared" si="40"/>
        <v>0</v>
      </c>
      <c r="S8" s="24">
        <v>266.05</v>
      </c>
      <c r="T8" s="74" t="s">
        <v>28</v>
      </c>
      <c r="U8" s="85"/>
      <c r="V8" s="25">
        <f t="shared" si="41"/>
        <v>0</v>
      </c>
      <c r="W8" s="24">
        <v>266.05</v>
      </c>
      <c r="X8" s="74" t="s">
        <v>28</v>
      </c>
      <c r="Y8" s="85"/>
      <c r="Z8" s="25">
        <f t="shared" si="42"/>
        <v>0</v>
      </c>
      <c r="AA8" s="24">
        <v>266.05</v>
      </c>
      <c r="AB8" s="74" t="s">
        <v>28</v>
      </c>
      <c r="AC8" s="85"/>
      <c r="AD8" s="25">
        <f t="shared" si="43"/>
        <v>0</v>
      </c>
      <c r="AE8" s="24">
        <v>266.05</v>
      </c>
      <c r="AF8" s="74" t="s">
        <v>28</v>
      </c>
      <c r="AG8" s="85"/>
      <c r="AH8" s="25">
        <f t="shared" si="44"/>
        <v>0</v>
      </c>
      <c r="AI8" s="24">
        <v>266.05</v>
      </c>
      <c r="AJ8" s="74" t="s">
        <v>28</v>
      </c>
      <c r="AK8" s="85"/>
      <c r="AL8" s="25">
        <f t="shared" si="45"/>
        <v>0</v>
      </c>
      <c r="AM8" s="24">
        <v>266.05</v>
      </c>
      <c r="AN8" s="74" t="s">
        <v>28</v>
      </c>
      <c r="AO8" s="85"/>
      <c r="AP8" s="25">
        <f t="shared" si="46"/>
        <v>0</v>
      </c>
      <c r="AQ8" s="24">
        <v>266.05</v>
      </c>
      <c r="AR8" s="74" t="s">
        <v>28</v>
      </c>
      <c r="AS8" s="93"/>
      <c r="AT8" s="25">
        <f t="shared" si="47"/>
        <v>0</v>
      </c>
      <c r="AU8" s="24">
        <v>266.05</v>
      </c>
      <c r="AV8" s="74" t="s">
        <v>28</v>
      </c>
      <c r="AW8" s="85"/>
      <c r="AX8" s="25">
        <f t="shared" si="48"/>
        <v>0</v>
      </c>
      <c r="AY8" s="24">
        <v>266.05</v>
      </c>
      <c r="AZ8" s="74" t="s">
        <v>28</v>
      </c>
      <c r="BA8" s="85"/>
      <c r="BB8" s="25">
        <f t="shared" si="11"/>
        <v>0</v>
      </c>
      <c r="BC8" s="24">
        <v>266.05</v>
      </c>
      <c r="BD8" s="74" t="s">
        <v>28</v>
      </c>
      <c r="BE8" s="85"/>
      <c r="BF8" s="25">
        <f t="shared" si="49"/>
        <v>0</v>
      </c>
      <c r="BG8" s="24">
        <v>266.05</v>
      </c>
      <c r="BH8" s="74" t="s">
        <v>28</v>
      </c>
      <c r="BI8" s="57"/>
      <c r="BJ8" s="25">
        <f t="shared" si="50"/>
        <v>0</v>
      </c>
      <c r="BK8" s="24">
        <v>266.05</v>
      </c>
      <c r="BL8" s="74" t="s">
        <v>28</v>
      </c>
      <c r="BM8" s="85"/>
      <c r="BN8" s="25">
        <f t="shared" si="51"/>
        <v>0</v>
      </c>
      <c r="BO8" s="24">
        <v>266.05</v>
      </c>
      <c r="BP8" s="74" t="s">
        <v>28</v>
      </c>
      <c r="BQ8" s="85"/>
      <c r="BR8" s="25">
        <f t="shared" si="52"/>
        <v>0</v>
      </c>
      <c r="BS8" s="24">
        <v>266.05</v>
      </c>
      <c r="BT8" s="74" t="s">
        <v>28</v>
      </c>
      <c r="BU8" s="76"/>
      <c r="BV8" s="86">
        <f t="shared" si="53"/>
        <v>0</v>
      </c>
      <c r="BW8" s="24">
        <v>266.05</v>
      </c>
      <c r="BX8" s="74" t="s">
        <v>28</v>
      </c>
      <c r="BY8" s="65"/>
      <c r="BZ8" s="25">
        <f t="shared" si="54"/>
        <v>0</v>
      </c>
      <c r="CA8" s="24">
        <v>266.05</v>
      </c>
      <c r="CB8" s="74" t="s">
        <v>28</v>
      </c>
      <c r="CC8" s="65"/>
      <c r="CD8" s="25">
        <f t="shared" si="55"/>
        <v>0</v>
      </c>
      <c r="CE8" s="24">
        <v>266.05</v>
      </c>
      <c r="CF8" s="74" t="s">
        <v>28</v>
      </c>
      <c r="CG8" s="65"/>
      <c r="CH8" s="25">
        <f t="shared" si="56"/>
        <v>0</v>
      </c>
      <c r="CI8" s="24">
        <v>266.05</v>
      </c>
      <c r="CJ8" s="74" t="s">
        <v>28</v>
      </c>
      <c r="CK8" s="65"/>
      <c r="CL8" s="25">
        <f t="shared" si="57"/>
        <v>0</v>
      </c>
      <c r="CM8" s="24">
        <v>266.05</v>
      </c>
      <c r="CN8" s="74" t="s">
        <v>28</v>
      </c>
      <c r="CO8" s="65"/>
      <c r="CP8" s="25">
        <f t="shared" si="58"/>
        <v>0</v>
      </c>
      <c r="CQ8" s="24">
        <v>266.05</v>
      </c>
      <c r="CR8" s="74" t="s">
        <v>28</v>
      </c>
      <c r="CS8" s="65"/>
      <c r="CT8" s="25">
        <f t="shared" si="59"/>
        <v>0</v>
      </c>
      <c r="CU8" s="24">
        <v>266.05</v>
      </c>
      <c r="CV8" s="74" t="s">
        <v>28</v>
      </c>
      <c r="CW8" s="65"/>
      <c r="CX8" s="25">
        <f t="shared" si="60"/>
        <v>0</v>
      </c>
      <c r="CY8" s="24">
        <v>266.05</v>
      </c>
      <c r="CZ8" s="74" t="s">
        <v>28</v>
      </c>
      <c r="DA8" s="65"/>
      <c r="DB8" s="25">
        <f t="shared" si="61"/>
        <v>0</v>
      </c>
      <c r="DC8" s="24">
        <v>266.05</v>
      </c>
      <c r="DD8" s="74" t="s">
        <v>28</v>
      </c>
      <c r="DE8" s="65"/>
      <c r="DF8" s="25">
        <f t="shared" si="62"/>
        <v>0</v>
      </c>
      <c r="DG8" s="24">
        <v>266.05</v>
      </c>
      <c r="DH8" s="74" t="s">
        <v>28</v>
      </c>
      <c r="DI8" s="65"/>
      <c r="DJ8" s="25">
        <f t="shared" si="63"/>
        <v>0</v>
      </c>
      <c r="DK8" s="24">
        <v>266.05</v>
      </c>
      <c r="DL8" s="74" t="s">
        <v>28</v>
      </c>
      <c r="DM8" s="65"/>
      <c r="DN8" s="25">
        <f t="shared" si="64"/>
        <v>0</v>
      </c>
      <c r="DO8" s="24">
        <v>266.05</v>
      </c>
      <c r="DP8" s="74" t="s">
        <v>28</v>
      </c>
      <c r="DQ8" s="65"/>
      <c r="DR8" s="25">
        <f t="shared" si="65"/>
        <v>0</v>
      </c>
      <c r="DS8" s="24">
        <v>266.05</v>
      </c>
      <c r="DT8" s="74" t="s">
        <v>28</v>
      </c>
      <c r="DU8" s="65"/>
      <c r="DV8" s="25">
        <f t="shared" si="66"/>
        <v>0</v>
      </c>
      <c r="DW8" s="24">
        <v>266.05</v>
      </c>
      <c r="DX8" s="74" t="s">
        <v>28</v>
      </c>
      <c r="DY8" s="65"/>
      <c r="DZ8" s="25">
        <f t="shared" si="67"/>
        <v>0</v>
      </c>
      <c r="EA8" s="24">
        <v>266.05</v>
      </c>
      <c r="EB8" s="74" t="s">
        <v>28</v>
      </c>
      <c r="EC8" s="65"/>
      <c r="ED8" s="25">
        <f t="shared" si="68"/>
        <v>0</v>
      </c>
      <c r="EE8" s="24">
        <v>266.05</v>
      </c>
      <c r="EF8" s="74" t="s">
        <v>28</v>
      </c>
      <c r="EG8" s="65"/>
      <c r="EH8" s="25">
        <f t="shared" si="69"/>
        <v>0</v>
      </c>
      <c r="EI8" s="24">
        <v>266.05</v>
      </c>
      <c r="EJ8" s="74" t="s">
        <v>28</v>
      </c>
      <c r="EK8" s="65"/>
      <c r="EL8" s="25">
        <f t="shared" si="70"/>
        <v>0</v>
      </c>
      <c r="EM8" s="24">
        <v>266.05</v>
      </c>
      <c r="EN8" s="74" t="s">
        <v>28</v>
      </c>
      <c r="EO8" s="65"/>
      <c r="EP8" s="25">
        <f t="shared" si="71"/>
        <v>0</v>
      </c>
      <c r="EQ8" s="24">
        <v>266.05</v>
      </c>
      <c r="ER8" s="74" t="s">
        <v>28</v>
      </c>
      <c r="ES8" s="65"/>
      <c r="ET8" s="25">
        <f t="shared" si="72"/>
        <v>0</v>
      </c>
    </row>
    <row r="9" spans="1:150" ht="12" customHeight="1" x14ac:dyDescent="0.25">
      <c r="A9" s="22">
        <v>5</v>
      </c>
      <c r="B9" s="23" t="s">
        <v>112</v>
      </c>
      <c r="C9" s="24">
        <v>8751.4</v>
      </c>
      <c r="D9" s="74" t="s">
        <v>22</v>
      </c>
      <c r="E9" s="85"/>
      <c r="F9" s="25">
        <f t="shared" si="37"/>
        <v>0</v>
      </c>
      <c r="G9" s="24">
        <v>8751.4</v>
      </c>
      <c r="H9" s="74" t="s">
        <v>22</v>
      </c>
      <c r="I9" s="85"/>
      <c r="J9" s="25">
        <f t="shared" si="38"/>
        <v>0</v>
      </c>
      <c r="K9" s="24">
        <v>8751.4</v>
      </c>
      <c r="L9" s="74" t="s">
        <v>22</v>
      </c>
      <c r="M9" s="85"/>
      <c r="N9" s="25">
        <f t="shared" si="39"/>
        <v>0</v>
      </c>
      <c r="O9" s="24">
        <v>8751.4</v>
      </c>
      <c r="P9" s="74" t="s">
        <v>22</v>
      </c>
      <c r="Q9" s="85"/>
      <c r="R9" s="25">
        <f t="shared" si="40"/>
        <v>0</v>
      </c>
      <c r="S9" s="24">
        <v>8751.4</v>
      </c>
      <c r="T9" s="74" t="s">
        <v>22</v>
      </c>
      <c r="U9" s="85"/>
      <c r="V9" s="25">
        <f t="shared" si="41"/>
        <v>0</v>
      </c>
      <c r="W9" s="24">
        <v>8751.4</v>
      </c>
      <c r="X9" s="74" t="s">
        <v>22</v>
      </c>
      <c r="Y9" s="85"/>
      <c r="Z9" s="25">
        <f t="shared" si="42"/>
        <v>0</v>
      </c>
      <c r="AA9" s="24">
        <v>8751.4</v>
      </c>
      <c r="AB9" s="74" t="s">
        <v>22</v>
      </c>
      <c r="AC9" s="85"/>
      <c r="AD9" s="25">
        <f t="shared" si="43"/>
        <v>0</v>
      </c>
      <c r="AE9" s="24">
        <v>8751.4</v>
      </c>
      <c r="AF9" s="74" t="s">
        <v>22</v>
      </c>
      <c r="AG9" s="85"/>
      <c r="AH9" s="25">
        <f t="shared" si="44"/>
        <v>0</v>
      </c>
      <c r="AI9" s="24">
        <v>8751.4</v>
      </c>
      <c r="AJ9" s="74" t="s">
        <v>22</v>
      </c>
      <c r="AK9" s="85"/>
      <c r="AL9" s="25">
        <f t="shared" si="45"/>
        <v>0</v>
      </c>
      <c r="AM9" s="24">
        <v>8751.4</v>
      </c>
      <c r="AN9" s="74" t="s">
        <v>22</v>
      </c>
      <c r="AO9" s="85"/>
      <c r="AP9" s="25">
        <f t="shared" si="46"/>
        <v>0</v>
      </c>
      <c r="AQ9" s="24">
        <v>8751.4</v>
      </c>
      <c r="AR9" s="74" t="s">
        <v>22</v>
      </c>
      <c r="AS9" s="93"/>
      <c r="AT9" s="25">
        <f t="shared" si="47"/>
        <v>0</v>
      </c>
      <c r="AU9" s="24">
        <v>8751.4</v>
      </c>
      <c r="AV9" s="74" t="s">
        <v>22</v>
      </c>
      <c r="AW9" s="85"/>
      <c r="AX9" s="25">
        <f t="shared" si="48"/>
        <v>0</v>
      </c>
      <c r="AY9" s="24">
        <v>8751.4</v>
      </c>
      <c r="AZ9" s="74" t="s">
        <v>22</v>
      </c>
      <c r="BA9" s="85"/>
      <c r="BB9" s="25">
        <f t="shared" si="11"/>
        <v>0</v>
      </c>
      <c r="BC9" s="24">
        <v>8751.4</v>
      </c>
      <c r="BD9" s="74" t="s">
        <v>22</v>
      </c>
      <c r="BE9" s="85"/>
      <c r="BF9" s="25">
        <f t="shared" si="49"/>
        <v>0</v>
      </c>
      <c r="BG9" s="24">
        <v>8751.4</v>
      </c>
      <c r="BH9" s="74" t="s">
        <v>22</v>
      </c>
      <c r="BI9" s="57"/>
      <c r="BJ9" s="25">
        <f t="shared" si="50"/>
        <v>0</v>
      </c>
      <c r="BK9" s="24">
        <v>8751.4</v>
      </c>
      <c r="BL9" s="74" t="s">
        <v>22</v>
      </c>
      <c r="BM9" s="85"/>
      <c r="BN9" s="25">
        <f t="shared" si="51"/>
        <v>0</v>
      </c>
      <c r="BO9" s="24">
        <v>8751.4</v>
      </c>
      <c r="BP9" s="74" t="s">
        <v>22</v>
      </c>
      <c r="BQ9" s="85"/>
      <c r="BR9" s="25">
        <f t="shared" si="52"/>
        <v>0</v>
      </c>
      <c r="BS9" s="24">
        <v>8751.4</v>
      </c>
      <c r="BT9" s="74" t="s">
        <v>22</v>
      </c>
      <c r="BU9" s="76"/>
      <c r="BV9" s="86">
        <f t="shared" si="53"/>
        <v>0</v>
      </c>
      <c r="BW9" s="24">
        <v>8751.4</v>
      </c>
      <c r="BX9" s="74" t="s">
        <v>22</v>
      </c>
      <c r="BY9" s="65"/>
      <c r="BZ9" s="25">
        <f t="shared" si="54"/>
        <v>0</v>
      </c>
      <c r="CA9" s="24">
        <v>8751.4</v>
      </c>
      <c r="CB9" s="74" t="s">
        <v>22</v>
      </c>
      <c r="CC9" s="65"/>
      <c r="CD9" s="25">
        <f t="shared" si="55"/>
        <v>0</v>
      </c>
      <c r="CE9" s="24">
        <v>8751.4</v>
      </c>
      <c r="CF9" s="74" t="s">
        <v>22</v>
      </c>
      <c r="CG9" s="65"/>
      <c r="CH9" s="25">
        <f t="shared" si="56"/>
        <v>0</v>
      </c>
      <c r="CI9" s="24">
        <v>8751.4</v>
      </c>
      <c r="CJ9" s="74" t="s">
        <v>22</v>
      </c>
      <c r="CK9" s="65"/>
      <c r="CL9" s="25">
        <f t="shared" si="57"/>
        <v>0</v>
      </c>
      <c r="CM9" s="24">
        <v>8751.4</v>
      </c>
      <c r="CN9" s="74" t="s">
        <v>22</v>
      </c>
      <c r="CO9" s="65"/>
      <c r="CP9" s="25">
        <f t="shared" si="58"/>
        <v>0</v>
      </c>
      <c r="CQ9" s="24">
        <v>8751.4</v>
      </c>
      <c r="CR9" s="74" t="s">
        <v>22</v>
      </c>
      <c r="CS9" s="65"/>
      <c r="CT9" s="25">
        <f t="shared" si="59"/>
        <v>0</v>
      </c>
      <c r="CU9" s="24">
        <v>8751.4</v>
      </c>
      <c r="CV9" s="74" t="s">
        <v>22</v>
      </c>
      <c r="CW9" s="65"/>
      <c r="CX9" s="25">
        <f t="shared" si="60"/>
        <v>0</v>
      </c>
      <c r="CY9" s="24">
        <v>8751.4</v>
      </c>
      <c r="CZ9" s="74" t="s">
        <v>22</v>
      </c>
      <c r="DA9" s="65"/>
      <c r="DB9" s="25">
        <f t="shared" si="61"/>
        <v>0</v>
      </c>
      <c r="DC9" s="24">
        <v>8751.4</v>
      </c>
      <c r="DD9" s="74" t="s">
        <v>22</v>
      </c>
      <c r="DE9" s="65"/>
      <c r="DF9" s="25">
        <f t="shared" si="62"/>
        <v>0</v>
      </c>
      <c r="DG9" s="24">
        <v>8751.4</v>
      </c>
      <c r="DH9" s="74" t="s">
        <v>22</v>
      </c>
      <c r="DI9" s="65"/>
      <c r="DJ9" s="25">
        <f t="shared" si="63"/>
        <v>0</v>
      </c>
      <c r="DK9" s="24">
        <v>8751.4</v>
      </c>
      <c r="DL9" s="74" t="s">
        <v>22</v>
      </c>
      <c r="DM9" s="65"/>
      <c r="DN9" s="25">
        <f t="shared" si="64"/>
        <v>0</v>
      </c>
      <c r="DO9" s="24">
        <v>8751.4</v>
      </c>
      <c r="DP9" s="74" t="s">
        <v>22</v>
      </c>
      <c r="DQ9" s="65"/>
      <c r="DR9" s="25">
        <f t="shared" si="65"/>
        <v>0</v>
      </c>
      <c r="DS9" s="24">
        <v>8751.4</v>
      </c>
      <c r="DT9" s="74" t="s">
        <v>22</v>
      </c>
      <c r="DU9" s="65"/>
      <c r="DV9" s="25">
        <f t="shared" si="66"/>
        <v>0</v>
      </c>
      <c r="DW9" s="24">
        <v>8751.4</v>
      </c>
      <c r="DX9" s="74" t="s">
        <v>22</v>
      </c>
      <c r="DY9" s="65"/>
      <c r="DZ9" s="25">
        <f t="shared" si="67"/>
        <v>0</v>
      </c>
      <c r="EA9" s="24">
        <v>8751.4</v>
      </c>
      <c r="EB9" s="74" t="s">
        <v>22</v>
      </c>
      <c r="EC9" s="65"/>
      <c r="ED9" s="25">
        <f t="shared" si="68"/>
        <v>0</v>
      </c>
      <c r="EE9" s="24">
        <v>8751.4</v>
      </c>
      <c r="EF9" s="74" t="s">
        <v>22</v>
      </c>
      <c r="EG9" s="65"/>
      <c r="EH9" s="25">
        <f t="shared" si="69"/>
        <v>0</v>
      </c>
      <c r="EI9" s="24">
        <v>8751.4</v>
      </c>
      <c r="EJ9" s="74" t="s">
        <v>22</v>
      </c>
      <c r="EK9" s="65"/>
      <c r="EL9" s="25">
        <f t="shared" si="70"/>
        <v>0</v>
      </c>
      <c r="EM9" s="24">
        <v>8751.4</v>
      </c>
      <c r="EN9" s="74" t="s">
        <v>22</v>
      </c>
      <c r="EO9" s="65"/>
      <c r="EP9" s="25">
        <f t="shared" si="71"/>
        <v>0</v>
      </c>
      <c r="EQ9" s="24">
        <v>8751.4</v>
      </c>
      <c r="ER9" s="74" t="s">
        <v>22</v>
      </c>
      <c r="ES9" s="65"/>
      <c r="ET9" s="25">
        <f t="shared" si="72"/>
        <v>0</v>
      </c>
    </row>
    <row r="10" spans="1:150" ht="12" customHeight="1" x14ac:dyDescent="0.25">
      <c r="A10" s="22">
        <v>6</v>
      </c>
      <c r="B10" s="23" t="s">
        <v>95</v>
      </c>
      <c r="C10" s="24">
        <v>1057.98</v>
      </c>
      <c r="D10" s="74" t="s">
        <v>22</v>
      </c>
      <c r="E10" s="85"/>
      <c r="F10" s="25">
        <f t="shared" si="37"/>
        <v>0</v>
      </c>
      <c r="G10" s="24">
        <v>1057.98</v>
      </c>
      <c r="H10" s="74" t="s">
        <v>22</v>
      </c>
      <c r="I10" s="85"/>
      <c r="J10" s="25">
        <f t="shared" si="38"/>
        <v>0</v>
      </c>
      <c r="K10" s="24">
        <v>1057.98</v>
      </c>
      <c r="L10" s="74" t="s">
        <v>22</v>
      </c>
      <c r="M10" s="85"/>
      <c r="N10" s="25">
        <f t="shared" si="39"/>
        <v>0</v>
      </c>
      <c r="O10" s="24">
        <v>1057.98</v>
      </c>
      <c r="P10" s="74" t="s">
        <v>22</v>
      </c>
      <c r="Q10" s="85"/>
      <c r="R10" s="25">
        <f t="shared" si="40"/>
        <v>0</v>
      </c>
      <c r="S10" s="24">
        <v>1057.98</v>
      </c>
      <c r="T10" s="74" t="s">
        <v>22</v>
      </c>
      <c r="U10" s="85"/>
      <c r="V10" s="25">
        <f t="shared" si="41"/>
        <v>0</v>
      </c>
      <c r="W10" s="24">
        <v>1057.98</v>
      </c>
      <c r="X10" s="74" t="s">
        <v>22</v>
      </c>
      <c r="Y10" s="85"/>
      <c r="Z10" s="25">
        <f t="shared" si="42"/>
        <v>0</v>
      </c>
      <c r="AA10" s="24">
        <v>1057.98</v>
      </c>
      <c r="AB10" s="74" t="s">
        <v>22</v>
      </c>
      <c r="AC10" s="85"/>
      <c r="AD10" s="25">
        <f t="shared" si="43"/>
        <v>0</v>
      </c>
      <c r="AE10" s="24">
        <v>1057.98</v>
      </c>
      <c r="AF10" s="74" t="s">
        <v>22</v>
      </c>
      <c r="AG10" s="85"/>
      <c r="AH10" s="25">
        <f t="shared" si="44"/>
        <v>0</v>
      </c>
      <c r="AI10" s="24">
        <v>1057.98</v>
      </c>
      <c r="AJ10" s="74" t="s">
        <v>22</v>
      </c>
      <c r="AK10" s="85"/>
      <c r="AL10" s="25">
        <f t="shared" si="45"/>
        <v>0</v>
      </c>
      <c r="AM10" s="24">
        <v>1057.98</v>
      </c>
      <c r="AN10" s="74" t="s">
        <v>22</v>
      </c>
      <c r="AO10" s="85"/>
      <c r="AP10" s="25">
        <f t="shared" si="46"/>
        <v>0</v>
      </c>
      <c r="AQ10" s="24">
        <v>1057.98</v>
      </c>
      <c r="AR10" s="74" t="s">
        <v>22</v>
      </c>
      <c r="AS10" s="93"/>
      <c r="AT10" s="25">
        <f t="shared" si="47"/>
        <v>0</v>
      </c>
      <c r="AU10" s="24">
        <v>1057.98</v>
      </c>
      <c r="AV10" s="74" t="s">
        <v>22</v>
      </c>
      <c r="AW10" s="85"/>
      <c r="AX10" s="25">
        <f t="shared" si="48"/>
        <v>0</v>
      </c>
      <c r="AY10" s="24">
        <v>1057.98</v>
      </c>
      <c r="AZ10" s="74" t="s">
        <v>22</v>
      </c>
      <c r="BA10" s="85"/>
      <c r="BB10" s="25">
        <f t="shared" si="11"/>
        <v>0</v>
      </c>
      <c r="BC10" s="24">
        <v>1057.98</v>
      </c>
      <c r="BD10" s="74" t="s">
        <v>22</v>
      </c>
      <c r="BE10" s="85"/>
      <c r="BF10" s="25">
        <f t="shared" si="49"/>
        <v>0</v>
      </c>
      <c r="BG10" s="24">
        <v>1057.98</v>
      </c>
      <c r="BH10" s="74" t="s">
        <v>22</v>
      </c>
      <c r="BI10" s="57"/>
      <c r="BJ10" s="25">
        <f t="shared" si="50"/>
        <v>0</v>
      </c>
      <c r="BK10" s="24">
        <v>1057.98</v>
      </c>
      <c r="BL10" s="74" t="s">
        <v>22</v>
      </c>
      <c r="BM10" s="85"/>
      <c r="BN10" s="25">
        <f t="shared" si="51"/>
        <v>0</v>
      </c>
      <c r="BO10" s="24">
        <v>1057.98</v>
      </c>
      <c r="BP10" s="74" t="s">
        <v>22</v>
      </c>
      <c r="BQ10" s="85"/>
      <c r="BR10" s="25">
        <f t="shared" si="52"/>
        <v>0</v>
      </c>
      <c r="BS10" s="24">
        <v>1057.98</v>
      </c>
      <c r="BT10" s="74" t="s">
        <v>22</v>
      </c>
      <c r="BU10" s="76"/>
      <c r="BV10" s="86">
        <f t="shared" si="53"/>
        <v>0</v>
      </c>
      <c r="BW10" s="24">
        <v>1057.98</v>
      </c>
      <c r="BX10" s="74" t="s">
        <v>22</v>
      </c>
      <c r="BY10" s="65"/>
      <c r="BZ10" s="25">
        <f t="shared" si="54"/>
        <v>0</v>
      </c>
      <c r="CA10" s="24">
        <v>1057.98</v>
      </c>
      <c r="CB10" s="74" t="s">
        <v>22</v>
      </c>
      <c r="CC10" s="65"/>
      <c r="CD10" s="25">
        <f t="shared" si="55"/>
        <v>0</v>
      </c>
      <c r="CE10" s="24">
        <v>1057.98</v>
      </c>
      <c r="CF10" s="74" t="s">
        <v>22</v>
      </c>
      <c r="CG10" s="65"/>
      <c r="CH10" s="25">
        <f t="shared" si="56"/>
        <v>0</v>
      </c>
      <c r="CI10" s="24">
        <v>1057.98</v>
      </c>
      <c r="CJ10" s="74" t="s">
        <v>22</v>
      </c>
      <c r="CK10" s="65"/>
      <c r="CL10" s="25">
        <f t="shared" si="57"/>
        <v>0</v>
      </c>
      <c r="CM10" s="24">
        <v>1057.98</v>
      </c>
      <c r="CN10" s="74" t="s">
        <v>22</v>
      </c>
      <c r="CO10" s="65"/>
      <c r="CP10" s="25">
        <f t="shared" si="58"/>
        <v>0</v>
      </c>
      <c r="CQ10" s="24">
        <v>1057.98</v>
      </c>
      <c r="CR10" s="74" t="s">
        <v>22</v>
      </c>
      <c r="CS10" s="65"/>
      <c r="CT10" s="25">
        <f t="shared" si="59"/>
        <v>0</v>
      </c>
      <c r="CU10" s="24">
        <v>1057.98</v>
      </c>
      <c r="CV10" s="74" t="s">
        <v>22</v>
      </c>
      <c r="CW10" s="65"/>
      <c r="CX10" s="25">
        <f t="shared" si="60"/>
        <v>0</v>
      </c>
      <c r="CY10" s="24">
        <v>1057.98</v>
      </c>
      <c r="CZ10" s="74" t="s">
        <v>22</v>
      </c>
      <c r="DA10" s="65"/>
      <c r="DB10" s="25">
        <f t="shared" si="61"/>
        <v>0</v>
      </c>
      <c r="DC10" s="24">
        <v>1057.98</v>
      </c>
      <c r="DD10" s="74" t="s">
        <v>22</v>
      </c>
      <c r="DE10" s="65"/>
      <c r="DF10" s="25">
        <f t="shared" si="62"/>
        <v>0</v>
      </c>
      <c r="DG10" s="24">
        <v>1057.98</v>
      </c>
      <c r="DH10" s="74" t="s">
        <v>22</v>
      </c>
      <c r="DI10" s="65"/>
      <c r="DJ10" s="25">
        <f t="shared" si="63"/>
        <v>0</v>
      </c>
      <c r="DK10" s="24">
        <v>1057.98</v>
      </c>
      <c r="DL10" s="74" t="s">
        <v>22</v>
      </c>
      <c r="DM10" s="65"/>
      <c r="DN10" s="25">
        <f t="shared" si="64"/>
        <v>0</v>
      </c>
      <c r="DO10" s="24">
        <v>1057.98</v>
      </c>
      <c r="DP10" s="74" t="s">
        <v>22</v>
      </c>
      <c r="DQ10" s="65"/>
      <c r="DR10" s="25">
        <f t="shared" si="65"/>
        <v>0</v>
      </c>
      <c r="DS10" s="24">
        <v>1057.98</v>
      </c>
      <c r="DT10" s="74" t="s">
        <v>22</v>
      </c>
      <c r="DU10" s="65"/>
      <c r="DV10" s="25">
        <f t="shared" si="66"/>
        <v>0</v>
      </c>
      <c r="DW10" s="24">
        <v>1057.98</v>
      </c>
      <c r="DX10" s="74" t="s">
        <v>22</v>
      </c>
      <c r="DY10" s="65"/>
      <c r="DZ10" s="25">
        <f t="shared" si="67"/>
        <v>0</v>
      </c>
      <c r="EA10" s="24">
        <v>1057.98</v>
      </c>
      <c r="EB10" s="74" t="s">
        <v>22</v>
      </c>
      <c r="EC10" s="65"/>
      <c r="ED10" s="25">
        <f t="shared" si="68"/>
        <v>0</v>
      </c>
      <c r="EE10" s="24">
        <v>1057.98</v>
      </c>
      <c r="EF10" s="74" t="s">
        <v>22</v>
      </c>
      <c r="EG10" s="65"/>
      <c r="EH10" s="25">
        <f t="shared" si="69"/>
        <v>0</v>
      </c>
      <c r="EI10" s="24">
        <v>1057.98</v>
      </c>
      <c r="EJ10" s="74" t="s">
        <v>22</v>
      </c>
      <c r="EK10" s="65"/>
      <c r="EL10" s="25">
        <f t="shared" si="70"/>
        <v>0</v>
      </c>
      <c r="EM10" s="24">
        <v>1057.98</v>
      </c>
      <c r="EN10" s="74" t="s">
        <v>22</v>
      </c>
      <c r="EO10" s="65"/>
      <c r="EP10" s="25">
        <f t="shared" si="71"/>
        <v>0</v>
      </c>
      <c r="EQ10" s="24">
        <v>1057.98</v>
      </c>
      <c r="ER10" s="74" t="s">
        <v>22</v>
      </c>
      <c r="ES10" s="65"/>
      <c r="ET10" s="25">
        <f t="shared" si="72"/>
        <v>0</v>
      </c>
    </row>
    <row r="11" spans="1:150" ht="12" customHeight="1" x14ac:dyDescent="0.25">
      <c r="A11" s="22">
        <v>7</v>
      </c>
      <c r="B11" s="23" t="s">
        <v>113</v>
      </c>
      <c r="C11" s="24">
        <v>651.65</v>
      </c>
      <c r="D11" s="74" t="s">
        <v>22</v>
      </c>
      <c r="E11" s="85"/>
      <c r="F11" s="25">
        <f t="shared" si="37"/>
        <v>0</v>
      </c>
      <c r="G11" s="24">
        <v>651.65</v>
      </c>
      <c r="H11" s="74" t="s">
        <v>22</v>
      </c>
      <c r="I11" s="85"/>
      <c r="J11" s="25">
        <f t="shared" si="38"/>
        <v>0</v>
      </c>
      <c r="K11" s="24">
        <v>651.65</v>
      </c>
      <c r="L11" s="74" t="s">
        <v>22</v>
      </c>
      <c r="M11" s="85"/>
      <c r="N11" s="25">
        <f t="shared" si="39"/>
        <v>0</v>
      </c>
      <c r="O11" s="24">
        <v>651.65</v>
      </c>
      <c r="P11" s="74" t="s">
        <v>22</v>
      </c>
      <c r="Q11" s="85"/>
      <c r="R11" s="25">
        <f t="shared" si="40"/>
        <v>0</v>
      </c>
      <c r="S11" s="24">
        <v>651.65</v>
      </c>
      <c r="T11" s="74" t="s">
        <v>22</v>
      </c>
      <c r="U11" s="85"/>
      <c r="V11" s="25">
        <f t="shared" si="41"/>
        <v>0</v>
      </c>
      <c r="W11" s="24">
        <v>651.65</v>
      </c>
      <c r="X11" s="74" t="s">
        <v>22</v>
      </c>
      <c r="Y11" s="85"/>
      <c r="Z11" s="25">
        <f t="shared" si="42"/>
        <v>0</v>
      </c>
      <c r="AA11" s="24">
        <v>651.65</v>
      </c>
      <c r="AB11" s="74" t="s">
        <v>22</v>
      </c>
      <c r="AC11" s="85"/>
      <c r="AD11" s="25">
        <f t="shared" si="43"/>
        <v>0</v>
      </c>
      <c r="AE11" s="24">
        <v>651.65</v>
      </c>
      <c r="AF11" s="74" t="s">
        <v>22</v>
      </c>
      <c r="AG11" s="85"/>
      <c r="AH11" s="25">
        <f t="shared" si="44"/>
        <v>0</v>
      </c>
      <c r="AI11" s="24">
        <v>651.65</v>
      </c>
      <c r="AJ11" s="74" t="s">
        <v>22</v>
      </c>
      <c r="AK11" s="85"/>
      <c r="AL11" s="25">
        <f t="shared" si="45"/>
        <v>0</v>
      </c>
      <c r="AM11" s="24">
        <v>651.65</v>
      </c>
      <c r="AN11" s="74" t="s">
        <v>22</v>
      </c>
      <c r="AO11" s="85"/>
      <c r="AP11" s="25">
        <f t="shared" si="46"/>
        <v>0</v>
      </c>
      <c r="AQ11" s="24">
        <v>651.65</v>
      </c>
      <c r="AR11" s="74" t="s">
        <v>22</v>
      </c>
      <c r="AS11" s="93"/>
      <c r="AT11" s="25">
        <f t="shared" si="47"/>
        <v>0</v>
      </c>
      <c r="AU11" s="24">
        <v>651.65</v>
      </c>
      <c r="AV11" s="74" t="s">
        <v>22</v>
      </c>
      <c r="AW11" s="85"/>
      <c r="AX11" s="25">
        <f t="shared" si="48"/>
        <v>0</v>
      </c>
      <c r="AY11" s="24">
        <v>651.65</v>
      </c>
      <c r="AZ11" s="74" t="s">
        <v>22</v>
      </c>
      <c r="BA11" s="85"/>
      <c r="BB11" s="25">
        <f t="shared" si="11"/>
        <v>0</v>
      </c>
      <c r="BC11" s="24">
        <v>651.65</v>
      </c>
      <c r="BD11" s="74" t="s">
        <v>22</v>
      </c>
      <c r="BE11" s="85"/>
      <c r="BF11" s="25">
        <f t="shared" si="49"/>
        <v>0</v>
      </c>
      <c r="BG11" s="24">
        <v>651.65</v>
      </c>
      <c r="BH11" s="74" t="s">
        <v>22</v>
      </c>
      <c r="BI11" s="57"/>
      <c r="BJ11" s="25">
        <f t="shared" si="50"/>
        <v>0</v>
      </c>
      <c r="BK11" s="24">
        <v>651.65</v>
      </c>
      <c r="BL11" s="74" t="s">
        <v>22</v>
      </c>
      <c r="BM11" s="85"/>
      <c r="BN11" s="25">
        <f t="shared" si="51"/>
        <v>0</v>
      </c>
      <c r="BO11" s="24">
        <v>651.65</v>
      </c>
      <c r="BP11" s="74" t="s">
        <v>22</v>
      </c>
      <c r="BQ11" s="85"/>
      <c r="BR11" s="25">
        <f t="shared" si="52"/>
        <v>0</v>
      </c>
      <c r="BS11" s="24">
        <v>651.65</v>
      </c>
      <c r="BT11" s="74" t="s">
        <v>22</v>
      </c>
      <c r="BU11" s="76"/>
      <c r="BV11" s="86">
        <f t="shared" si="53"/>
        <v>0</v>
      </c>
      <c r="BW11" s="24">
        <v>651.65</v>
      </c>
      <c r="BX11" s="74" t="s">
        <v>22</v>
      </c>
      <c r="BY11" s="65"/>
      <c r="BZ11" s="25">
        <f t="shared" si="54"/>
        <v>0</v>
      </c>
      <c r="CA11" s="24">
        <v>651.65</v>
      </c>
      <c r="CB11" s="74" t="s">
        <v>22</v>
      </c>
      <c r="CC11" s="65"/>
      <c r="CD11" s="25">
        <f t="shared" si="55"/>
        <v>0</v>
      </c>
      <c r="CE11" s="24">
        <v>651.65</v>
      </c>
      <c r="CF11" s="74" t="s">
        <v>22</v>
      </c>
      <c r="CG11" s="65"/>
      <c r="CH11" s="25">
        <f t="shared" si="56"/>
        <v>0</v>
      </c>
      <c r="CI11" s="24">
        <v>651.65</v>
      </c>
      <c r="CJ11" s="74" t="s">
        <v>22</v>
      </c>
      <c r="CK11" s="65"/>
      <c r="CL11" s="25">
        <f t="shared" si="57"/>
        <v>0</v>
      </c>
      <c r="CM11" s="24">
        <v>651.65</v>
      </c>
      <c r="CN11" s="74" t="s">
        <v>22</v>
      </c>
      <c r="CO11" s="65"/>
      <c r="CP11" s="25">
        <f t="shared" si="58"/>
        <v>0</v>
      </c>
      <c r="CQ11" s="24">
        <v>651.65</v>
      </c>
      <c r="CR11" s="74" t="s">
        <v>22</v>
      </c>
      <c r="CS11" s="65"/>
      <c r="CT11" s="25">
        <f t="shared" si="59"/>
        <v>0</v>
      </c>
      <c r="CU11" s="24">
        <v>651.65</v>
      </c>
      <c r="CV11" s="74" t="s">
        <v>22</v>
      </c>
      <c r="CW11" s="65"/>
      <c r="CX11" s="25">
        <f t="shared" si="60"/>
        <v>0</v>
      </c>
      <c r="CY11" s="24">
        <v>651.65</v>
      </c>
      <c r="CZ11" s="74" t="s">
        <v>22</v>
      </c>
      <c r="DA11" s="65"/>
      <c r="DB11" s="25">
        <f t="shared" si="61"/>
        <v>0</v>
      </c>
      <c r="DC11" s="24">
        <v>651.65</v>
      </c>
      <c r="DD11" s="74" t="s">
        <v>22</v>
      </c>
      <c r="DE11" s="65"/>
      <c r="DF11" s="25">
        <f t="shared" si="62"/>
        <v>0</v>
      </c>
      <c r="DG11" s="24">
        <v>651.65</v>
      </c>
      <c r="DH11" s="74" t="s">
        <v>22</v>
      </c>
      <c r="DI11" s="65"/>
      <c r="DJ11" s="25">
        <f t="shared" si="63"/>
        <v>0</v>
      </c>
      <c r="DK11" s="24">
        <v>651.65</v>
      </c>
      <c r="DL11" s="74" t="s">
        <v>22</v>
      </c>
      <c r="DM11" s="65"/>
      <c r="DN11" s="25">
        <f t="shared" si="64"/>
        <v>0</v>
      </c>
      <c r="DO11" s="24">
        <v>651.65</v>
      </c>
      <c r="DP11" s="74" t="s">
        <v>22</v>
      </c>
      <c r="DQ11" s="65"/>
      <c r="DR11" s="25">
        <f t="shared" si="65"/>
        <v>0</v>
      </c>
      <c r="DS11" s="24">
        <v>651.65</v>
      </c>
      <c r="DT11" s="74" t="s">
        <v>22</v>
      </c>
      <c r="DU11" s="65"/>
      <c r="DV11" s="25">
        <f t="shared" si="66"/>
        <v>0</v>
      </c>
      <c r="DW11" s="24">
        <v>651.65</v>
      </c>
      <c r="DX11" s="74" t="s">
        <v>22</v>
      </c>
      <c r="DY11" s="65"/>
      <c r="DZ11" s="25">
        <f t="shared" si="67"/>
        <v>0</v>
      </c>
      <c r="EA11" s="24">
        <v>651.65</v>
      </c>
      <c r="EB11" s="74" t="s">
        <v>22</v>
      </c>
      <c r="EC11" s="65"/>
      <c r="ED11" s="25">
        <f t="shared" si="68"/>
        <v>0</v>
      </c>
      <c r="EE11" s="24">
        <v>651.65</v>
      </c>
      <c r="EF11" s="74" t="s">
        <v>22</v>
      </c>
      <c r="EG11" s="65"/>
      <c r="EH11" s="25">
        <f t="shared" si="69"/>
        <v>0</v>
      </c>
      <c r="EI11" s="24">
        <v>651.65</v>
      </c>
      <c r="EJ11" s="74" t="s">
        <v>22</v>
      </c>
      <c r="EK11" s="65"/>
      <c r="EL11" s="25">
        <f t="shared" si="70"/>
        <v>0</v>
      </c>
      <c r="EM11" s="24">
        <v>651.65</v>
      </c>
      <c r="EN11" s="74" t="s">
        <v>22</v>
      </c>
      <c r="EO11" s="65"/>
      <c r="EP11" s="25">
        <f t="shared" si="71"/>
        <v>0</v>
      </c>
      <c r="EQ11" s="24">
        <v>651.65</v>
      </c>
      <c r="ER11" s="74" t="s">
        <v>22</v>
      </c>
      <c r="ES11" s="65"/>
      <c r="ET11" s="25">
        <f t="shared" si="72"/>
        <v>0</v>
      </c>
    </row>
    <row r="12" spans="1:150" ht="12" customHeight="1" x14ac:dyDescent="0.25">
      <c r="A12" s="22">
        <v>8</v>
      </c>
      <c r="B12" s="23" t="s">
        <v>26</v>
      </c>
      <c r="C12" s="24">
        <v>17454.8</v>
      </c>
      <c r="D12" s="74" t="s">
        <v>25</v>
      </c>
      <c r="E12" s="85"/>
      <c r="F12" s="25">
        <f t="shared" si="37"/>
        <v>0</v>
      </c>
      <c r="G12" s="24">
        <v>17454.8</v>
      </c>
      <c r="H12" s="74" t="s">
        <v>25</v>
      </c>
      <c r="I12" s="85"/>
      <c r="J12" s="25">
        <f t="shared" si="38"/>
        <v>0</v>
      </c>
      <c r="K12" s="24">
        <v>17454.8</v>
      </c>
      <c r="L12" s="74" t="s">
        <v>25</v>
      </c>
      <c r="M12" s="85"/>
      <c r="N12" s="25">
        <f t="shared" si="39"/>
        <v>0</v>
      </c>
      <c r="O12" s="24">
        <v>17454.8</v>
      </c>
      <c r="P12" s="74" t="s">
        <v>25</v>
      </c>
      <c r="Q12" s="85"/>
      <c r="R12" s="25">
        <f t="shared" si="40"/>
        <v>0</v>
      </c>
      <c r="S12" s="24">
        <v>17454.8</v>
      </c>
      <c r="T12" s="74" t="s">
        <v>25</v>
      </c>
      <c r="U12" s="85"/>
      <c r="V12" s="25">
        <f t="shared" si="41"/>
        <v>0</v>
      </c>
      <c r="W12" s="24">
        <v>17454.8</v>
      </c>
      <c r="X12" s="74" t="s">
        <v>25</v>
      </c>
      <c r="Y12" s="85"/>
      <c r="Z12" s="25">
        <f t="shared" si="42"/>
        <v>0</v>
      </c>
      <c r="AA12" s="24">
        <v>17454.8</v>
      </c>
      <c r="AB12" s="74" t="s">
        <v>25</v>
      </c>
      <c r="AC12" s="85"/>
      <c r="AD12" s="25">
        <f t="shared" si="43"/>
        <v>0</v>
      </c>
      <c r="AE12" s="24">
        <v>17454.8</v>
      </c>
      <c r="AF12" s="74" t="s">
        <v>25</v>
      </c>
      <c r="AG12" s="85"/>
      <c r="AH12" s="25">
        <f t="shared" si="44"/>
        <v>0</v>
      </c>
      <c r="AI12" s="24">
        <v>17454.8</v>
      </c>
      <c r="AJ12" s="74" t="s">
        <v>25</v>
      </c>
      <c r="AK12" s="85"/>
      <c r="AL12" s="25">
        <f t="shared" si="45"/>
        <v>0</v>
      </c>
      <c r="AM12" s="24">
        <v>17454.8</v>
      </c>
      <c r="AN12" s="74" t="s">
        <v>25</v>
      </c>
      <c r="AO12" s="85"/>
      <c r="AP12" s="25">
        <f t="shared" si="46"/>
        <v>0</v>
      </c>
      <c r="AQ12" s="24">
        <v>17454.8</v>
      </c>
      <c r="AR12" s="74" t="s">
        <v>25</v>
      </c>
      <c r="AS12" s="93"/>
      <c r="AT12" s="25">
        <f t="shared" si="47"/>
        <v>0</v>
      </c>
      <c r="AU12" s="24">
        <v>17454.8</v>
      </c>
      <c r="AV12" s="74" t="s">
        <v>25</v>
      </c>
      <c r="AW12" s="85"/>
      <c r="AX12" s="25">
        <f t="shared" si="48"/>
        <v>0</v>
      </c>
      <c r="AY12" s="24">
        <v>17454.8</v>
      </c>
      <c r="AZ12" s="74" t="s">
        <v>25</v>
      </c>
      <c r="BA12" s="85"/>
      <c r="BB12" s="25">
        <f t="shared" si="11"/>
        <v>0</v>
      </c>
      <c r="BC12" s="24">
        <v>17454.8</v>
      </c>
      <c r="BD12" s="74" t="s">
        <v>25</v>
      </c>
      <c r="BE12" s="85"/>
      <c r="BF12" s="25">
        <f t="shared" si="49"/>
        <v>0</v>
      </c>
      <c r="BG12" s="24">
        <v>17454.8</v>
      </c>
      <c r="BH12" s="74" t="s">
        <v>25</v>
      </c>
      <c r="BI12" s="57"/>
      <c r="BJ12" s="25">
        <f t="shared" si="50"/>
        <v>0</v>
      </c>
      <c r="BK12" s="24">
        <v>17454.8</v>
      </c>
      <c r="BL12" s="74" t="s">
        <v>25</v>
      </c>
      <c r="BM12" s="85"/>
      <c r="BN12" s="25">
        <f t="shared" si="51"/>
        <v>0</v>
      </c>
      <c r="BO12" s="24">
        <v>17454.8</v>
      </c>
      <c r="BP12" s="74" t="s">
        <v>25</v>
      </c>
      <c r="BQ12" s="85"/>
      <c r="BR12" s="25">
        <f t="shared" si="52"/>
        <v>0</v>
      </c>
      <c r="BS12" s="24">
        <v>17454.8</v>
      </c>
      <c r="BT12" s="74" t="s">
        <v>25</v>
      </c>
      <c r="BU12" s="76"/>
      <c r="BV12" s="86">
        <f t="shared" si="53"/>
        <v>0</v>
      </c>
      <c r="BW12" s="24">
        <v>17454.8</v>
      </c>
      <c r="BX12" s="74" t="s">
        <v>25</v>
      </c>
      <c r="BY12" s="65"/>
      <c r="BZ12" s="25">
        <f t="shared" si="54"/>
        <v>0</v>
      </c>
      <c r="CA12" s="24">
        <v>17454.8</v>
      </c>
      <c r="CB12" s="74" t="s">
        <v>25</v>
      </c>
      <c r="CC12" s="65"/>
      <c r="CD12" s="25">
        <f t="shared" si="55"/>
        <v>0</v>
      </c>
      <c r="CE12" s="24">
        <v>17454.8</v>
      </c>
      <c r="CF12" s="74" t="s">
        <v>25</v>
      </c>
      <c r="CG12" s="65"/>
      <c r="CH12" s="25">
        <f t="shared" si="56"/>
        <v>0</v>
      </c>
      <c r="CI12" s="24">
        <v>17454.8</v>
      </c>
      <c r="CJ12" s="74" t="s">
        <v>25</v>
      </c>
      <c r="CK12" s="65"/>
      <c r="CL12" s="25">
        <f t="shared" si="57"/>
        <v>0</v>
      </c>
      <c r="CM12" s="24">
        <v>17454.8</v>
      </c>
      <c r="CN12" s="74" t="s">
        <v>25</v>
      </c>
      <c r="CO12" s="65"/>
      <c r="CP12" s="25">
        <f t="shared" si="58"/>
        <v>0</v>
      </c>
      <c r="CQ12" s="24">
        <v>17454.8</v>
      </c>
      <c r="CR12" s="74" t="s">
        <v>25</v>
      </c>
      <c r="CS12" s="65"/>
      <c r="CT12" s="25">
        <f t="shared" si="59"/>
        <v>0</v>
      </c>
      <c r="CU12" s="24">
        <v>17454.8</v>
      </c>
      <c r="CV12" s="74" t="s">
        <v>25</v>
      </c>
      <c r="CW12" s="65"/>
      <c r="CX12" s="25">
        <f t="shared" si="60"/>
        <v>0</v>
      </c>
      <c r="CY12" s="24">
        <v>17454.8</v>
      </c>
      <c r="CZ12" s="74" t="s">
        <v>25</v>
      </c>
      <c r="DA12" s="65"/>
      <c r="DB12" s="25">
        <f t="shared" si="61"/>
        <v>0</v>
      </c>
      <c r="DC12" s="24">
        <v>17454.8</v>
      </c>
      <c r="DD12" s="74" t="s">
        <v>25</v>
      </c>
      <c r="DE12" s="65"/>
      <c r="DF12" s="25">
        <f t="shared" si="62"/>
        <v>0</v>
      </c>
      <c r="DG12" s="24">
        <v>17454.8</v>
      </c>
      <c r="DH12" s="74" t="s">
        <v>25</v>
      </c>
      <c r="DI12" s="65"/>
      <c r="DJ12" s="25">
        <f t="shared" si="63"/>
        <v>0</v>
      </c>
      <c r="DK12" s="24">
        <v>17454.8</v>
      </c>
      <c r="DL12" s="74" t="s">
        <v>25</v>
      </c>
      <c r="DM12" s="65"/>
      <c r="DN12" s="25">
        <f t="shared" si="64"/>
        <v>0</v>
      </c>
      <c r="DO12" s="24">
        <v>17454.8</v>
      </c>
      <c r="DP12" s="74" t="s">
        <v>25</v>
      </c>
      <c r="DQ12" s="65"/>
      <c r="DR12" s="25">
        <f t="shared" si="65"/>
        <v>0</v>
      </c>
      <c r="DS12" s="24">
        <v>17454.8</v>
      </c>
      <c r="DT12" s="74" t="s">
        <v>25</v>
      </c>
      <c r="DU12" s="65"/>
      <c r="DV12" s="25">
        <f t="shared" si="66"/>
        <v>0</v>
      </c>
      <c r="DW12" s="24">
        <v>17454.8</v>
      </c>
      <c r="DX12" s="74" t="s">
        <v>25</v>
      </c>
      <c r="DY12" s="65"/>
      <c r="DZ12" s="25">
        <f t="shared" si="67"/>
        <v>0</v>
      </c>
      <c r="EA12" s="24">
        <v>17454.8</v>
      </c>
      <c r="EB12" s="74" t="s">
        <v>25</v>
      </c>
      <c r="EC12" s="65"/>
      <c r="ED12" s="25">
        <f t="shared" si="68"/>
        <v>0</v>
      </c>
      <c r="EE12" s="24">
        <v>17454.8</v>
      </c>
      <c r="EF12" s="74" t="s">
        <v>25</v>
      </c>
      <c r="EG12" s="65"/>
      <c r="EH12" s="25">
        <f t="shared" si="69"/>
        <v>0</v>
      </c>
      <c r="EI12" s="24">
        <v>17454.8</v>
      </c>
      <c r="EJ12" s="74" t="s">
        <v>25</v>
      </c>
      <c r="EK12" s="65"/>
      <c r="EL12" s="25">
        <f t="shared" si="70"/>
        <v>0</v>
      </c>
      <c r="EM12" s="24">
        <v>17454.8</v>
      </c>
      <c r="EN12" s="74" t="s">
        <v>25</v>
      </c>
      <c r="EO12" s="65"/>
      <c r="EP12" s="25">
        <f t="shared" si="71"/>
        <v>0</v>
      </c>
      <c r="EQ12" s="24">
        <v>17454.8</v>
      </c>
      <c r="ER12" s="74" t="s">
        <v>25</v>
      </c>
      <c r="ES12" s="65"/>
      <c r="ET12" s="25">
        <f t="shared" si="72"/>
        <v>0</v>
      </c>
    </row>
    <row r="13" spans="1:150" ht="12" customHeight="1" x14ac:dyDescent="0.25">
      <c r="A13" s="22">
        <v>9</v>
      </c>
      <c r="B13" s="23" t="s">
        <v>97</v>
      </c>
      <c r="C13" s="24">
        <v>1177.3800000000001</v>
      </c>
      <c r="D13" s="74" t="s">
        <v>22</v>
      </c>
      <c r="E13" s="85"/>
      <c r="F13" s="25">
        <f t="shared" si="37"/>
        <v>0</v>
      </c>
      <c r="G13" s="24">
        <v>1177.3800000000001</v>
      </c>
      <c r="H13" s="74" t="s">
        <v>22</v>
      </c>
      <c r="I13" s="85"/>
      <c r="J13" s="25">
        <f t="shared" si="38"/>
        <v>0</v>
      </c>
      <c r="K13" s="24">
        <v>1177.3800000000001</v>
      </c>
      <c r="L13" s="74" t="s">
        <v>22</v>
      </c>
      <c r="M13" s="85"/>
      <c r="N13" s="25">
        <f t="shared" si="39"/>
        <v>0</v>
      </c>
      <c r="O13" s="24">
        <v>1177.3800000000001</v>
      </c>
      <c r="P13" s="74" t="s">
        <v>22</v>
      </c>
      <c r="Q13" s="85"/>
      <c r="R13" s="25">
        <f t="shared" si="40"/>
        <v>0</v>
      </c>
      <c r="S13" s="24">
        <v>1177.3800000000001</v>
      </c>
      <c r="T13" s="74" t="s">
        <v>22</v>
      </c>
      <c r="U13" s="85"/>
      <c r="V13" s="25">
        <f t="shared" si="41"/>
        <v>0</v>
      </c>
      <c r="W13" s="24">
        <v>1177.3800000000001</v>
      </c>
      <c r="X13" s="74" t="s">
        <v>22</v>
      </c>
      <c r="Y13" s="85"/>
      <c r="Z13" s="25">
        <f t="shared" si="42"/>
        <v>0</v>
      </c>
      <c r="AA13" s="24">
        <v>1177.3800000000001</v>
      </c>
      <c r="AB13" s="74" t="s">
        <v>22</v>
      </c>
      <c r="AC13" s="85"/>
      <c r="AD13" s="25">
        <f t="shared" si="43"/>
        <v>0</v>
      </c>
      <c r="AE13" s="24">
        <v>1177.3800000000001</v>
      </c>
      <c r="AF13" s="74" t="s">
        <v>22</v>
      </c>
      <c r="AG13" s="85"/>
      <c r="AH13" s="25">
        <f t="shared" si="44"/>
        <v>0</v>
      </c>
      <c r="AI13" s="24">
        <v>1177.3800000000001</v>
      </c>
      <c r="AJ13" s="74" t="s">
        <v>22</v>
      </c>
      <c r="AK13" s="85"/>
      <c r="AL13" s="25">
        <f t="shared" si="45"/>
        <v>0</v>
      </c>
      <c r="AM13" s="24">
        <v>1177.3800000000001</v>
      </c>
      <c r="AN13" s="74" t="s">
        <v>22</v>
      </c>
      <c r="AO13" s="85"/>
      <c r="AP13" s="25">
        <f t="shared" si="46"/>
        <v>0</v>
      </c>
      <c r="AQ13" s="24">
        <v>1177.3800000000001</v>
      </c>
      <c r="AR13" s="74" t="s">
        <v>22</v>
      </c>
      <c r="AS13" s="93"/>
      <c r="AT13" s="25">
        <f t="shared" si="47"/>
        <v>0</v>
      </c>
      <c r="AU13" s="24">
        <v>1177.3800000000001</v>
      </c>
      <c r="AV13" s="74" t="s">
        <v>22</v>
      </c>
      <c r="AW13" s="85"/>
      <c r="AX13" s="25">
        <f t="shared" si="48"/>
        <v>0</v>
      </c>
      <c r="AY13" s="24">
        <v>1177.3800000000001</v>
      </c>
      <c r="AZ13" s="74" t="s">
        <v>22</v>
      </c>
      <c r="BA13" s="85"/>
      <c r="BB13" s="25">
        <f t="shared" si="11"/>
        <v>0</v>
      </c>
      <c r="BC13" s="24">
        <v>1177.3800000000001</v>
      </c>
      <c r="BD13" s="74" t="s">
        <v>22</v>
      </c>
      <c r="BE13" s="85"/>
      <c r="BF13" s="25">
        <f t="shared" si="49"/>
        <v>0</v>
      </c>
      <c r="BG13" s="24">
        <v>1177.3800000000001</v>
      </c>
      <c r="BH13" s="74" t="s">
        <v>22</v>
      </c>
      <c r="BI13" s="57"/>
      <c r="BJ13" s="25">
        <f t="shared" si="50"/>
        <v>0</v>
      </c>
      <c r="BK13" s="24">
        <v>1177.3800000000001</v>
      </c>
      <c r="BL13" s="74" t="s">
        <v>22</v>
      </c>
      <c r="BM13" s="85"/>
      <c r="BN13" s="25">
        <f t="shared" si="51"/>
        <v>0</v>
      </c>
      <c r="BO13" s="24">
        <v>1177.3800000000001</v>
      </c>
      <c r="BP13" s="74" t="s">
        <v>22</v>
      </c>
      <c r="BQ13" s="85"/>
      <c r="BR13" s="25">
        <f t="shared" si="52"/>
        <v>0</v>
      </c>
      <c r="BS13" s="24">
        <v>1177.3800000000001</v>
      </c>
      <c r="BT13" s="74" t="s">
        <v>22</v>
      </c>
      <c r="BU13" s="76"/>
      <c r="BV13" s="86">
        <f t="shared" si="53"/>
        <v>0</v>
      </c>
      <c r="BW13" s="24">
        <v>1177.3800000000001</v>
      </c>
      <c r="BX13" s="74" t="s">
        <v>22</v>
      </c>
      <c r="BY13" s="65"/>
      <c r="BZ13" s="25">
        <f t="shared" si="54"/>
        <v>0</v>
      </c>
      <c r="CA13" s="24">
        <v>1177.3800000000001</v>
      </c>
      <c r="CB13" s="74" t="s">
        <v>22</v>
      </c>
      <c r="CC13" s="65"/>
      <c r="CD13" s="25">
        <f t="shared" si="55"/>
        <v>0</v>
      </c>
      <c r="CE13" s="24">
        <v>1177.3800000000001</v>
      </c>
      <c r="CF13" s="74" t="s">
        <v>22</v>
      </c>
      <c r="CG13" s="65"/>
      <c r="CH13" s="25">
        <f t="shared" si="56"/>
        <v>0</v>
      </c>
      <c r="CI13" s="24">
        <v>1177.3800000000001</v>
      </c>
      <c r="CJ13" s="74" t="s">
        <v>22</v>
      </c>
      <c r="CK13" s="65"/>
      <c r="CL13" s="25">
        <f t="shared" si="57"/>
        <v>0</v>
      </c>
      <c r="CM13" s="24">
        <v>1177.3800000000001</v>
      </c>
      <c r="CN13" s="74" t="s">
        <v>22</v>
      </c>
      <c r="CO13" s="65"/>
      <c r="CP13" s="25">
        <f t="shared" si="58"/>
        <v>0</v>
      </c>
      <c r="CQ13" s="24">
        <v>1177.3800000000001</v>
      </c>
      <c r="CR13" s="74" t="s">
        <v>22</v>
      </c>
      <c r="CS13" s="65"/>
      <c r="CT13" s="25">
        <f t="shared" si="59"/>
        <v>0</v>
      </c>
      <c r="CU13" s="24">
        <v>1177.3800000000001</v>
      </c>
      <c r="CV13" s="74" t="s">
        <v>22</v>
      </c>
      <c r="CW13" s="65"/>
      <c r="CX13" s="25">
        <f t="shared" si="60"/>
        <v>0</v>
      </c>
      <c r="CY13" s="24">
        <v>1177.3800000000001</v>
      </c>
      <c r="CZ13" s="74" t="s">
        <v>22</v>
      </c>
      <c r="DA13" s="65"/>
      <c r="DB13" s="25">
        <f t="shared" si="61"/>
        <v>0</v>
      </c>
      <c r="DC13" s="24">
        <v>1177.3800000000001</v>
      </c>
      <c r="DD13" s="74" t="s">
        <v>22</v>
      </c>
      <c r="DE13" s="65"/>
      <c r="DF13" s="25">
        <f t="shared" si="62"/>
        <v>0</v>
      </c>
      <c r="DG13" s="24">
        <v>1177.3800000000001</v>
      </c>
      <c r="DH13" s="74" t="s">
        <v>22</v>
      </c>
      <c r="DI13" s="65"/>
      <c r="DJ13" s="25">
        <f t="shared" si="63"/>
        <v>0</v>
      </c>
      <c r="DK13" s="24">
        <v>1177.3800000000001</v>
      </c>
      <c r="DL13" s="74" t="s">
        <v>22</v>
      </c>
      <c r="DM13" s="65"/>
      <c r="DN13" s="25">
        <f t="shared" si="64"/>
        <v>0</v>
      </c>
      <c r="DO13" s="24">
        <v>1177.3800000000001</v>
      </c>
      <c r="DP13" s="74" t="s">
        <v>22</v>
      </c>
      <c r="DQ13" s="65"/>
      <c r="DR13" s="25">
        <f t="shared" si="65"/>
        <v>0</v>
      </c>
      <c r="DS13" s="24">
        <v>1177.3800000000001</v>
      </c>
      <c r="DT13" s="74" t="s">
        <v>22</v>
      </c>
      <c r="DU13" s="65"/>
      <c r="DV13" s="25">
        <f t="shared" si="66"/>
        <v>0</v>
      </c>
      <c r="DW13" s="24">
        <v>1177.3800000000001</v>
      </c>
      <c r="DX13" s="74" t="s">
        <v>22</v>
      </c>
      <c r="DY13" s="65"/>
      <c r="DZ13" s="25">
        <f t="shared" si="67"/>
        <v>0</v>
      </c>
      <c r="EA13" s="24">
        <v>1177.3800000000001</v>
      </c>
      <c r="EB13" s="74" t="s">
        <v>22</v>
      </c>
      <c r="EC13" s="65"/>
      <c r="ED13" s="25">
        <f t="shared" si="68"/>
        <v>0</v>
      </c>
      <c r="EE13" s="24">
        <v>1177.3800000000001</v>
      </c>
      <c r="EF13" s="74" t="s">
        <v>22</v>
      </c>
      <c r="EG13" s="65"/>
      <c r="EH13" s="25">
        <f t="shared" si="69"/>
        <v>0</v>
      </c>
      <c r="EI13" s="24">
        <v>1177.3800000000001</v>
      </c>
      <c r="EJ13" s="74" t="s">
        <v>22</v>
      </c>
      <c r="EK13" s="65"/>
      <c r="EL13" s="25">
        <f t="shared" si="70"/>
        <v>0</v>
      </c>
      <c r="EM13" s="24">
        <v>1177.3800000000001</v>
      </c>
      <c r="EN13" s="74" t="s">
        <v>22</v>
      </c>
      <c r="EO13" s="65"/>
      <c r="EP13" s="25">
        <f t="shared" si="71"/>
        <v>0</v>
      </c>
      <c r="EQ13" s="24">
        <v>1177.3800000000001</v>
      </c>
      <c r="ER13" s="74" t="s">
        <v>22</v>
      </c>
      <c r="ES13" s="65"/>
      <c r="ET13" s="25">
        <f t="shared" si="72"/>
        <v>0</v>
      </c>
    </row>
    <row r="14" spans="1:150" ht="12" customHeight="1" x14ac:dyDescent="0.25">
      <c r="A14" s="22">
        <v>10</v>
      </c>
      <c r="B14" s="23" t="s">
        <v>114</v>
      </c>
      <c r="C14" s="24">
        <v>1728.03</v>
      </c>
      <c r="D14" s="74" t="s">
        <v>22</v>
      </c>
      <c r="E14" s="85"/>
      <c r="F14" s="25">
        <f t="shared" si="37"/>
        <v>0</v>
      </c>
      <c r="G14" s="24">
        <v>1728.03</v>
      </c>
      <c r="H14" s="74" t="s">
        <v>22</v>
      </c>
      <c r="I14" s="85"/>
      <c r="J14" s="25">
        <f t="shared" si="38"/>
        <v>0</v>
      </c>
      <c r="K14" s="24">
        <v>1728.03</v>
      </c>
      <c r="L14" s="74" t="s">
        <v>22</v>
      </c>
      <c r="M14" s="85"/>
      <c r="N14" s="25">
        <f t="shared" si="39"/>
        <v>0</v>
      </c>
      <c r="O14" s="24">
        <v>1728.03</v>
      </c>
      <c r="P14" s="74" t="s">
        <v>22</v>
      </c>
      <c r="Q14" s="85"/>
      <c r="R14" s="25">
        <f t="shared" si="40"/>
        <v>0</v>
      </c>
      <c r="S14" s="24">
        <v>1728.03</v>
      </c>
      <c r="T14" s="74" t="s">
        <v>22</v>
      </c>
      <c r="U14" s="85"/>
      <c r="V14" s="25">
        <f t="shared" si="41"/>
        <v>0</v>
      </c>
      <c r="W14" s="24">
        <v>1728.03</v>
      </c>
      <c r="X14" s="74" t="s">
        <v>22</v>
      </c>
      <c r="Y14" s="85"/>
      <c r="Z14" s="25">
        <f t="shared" si="42"/>
        <v>0</v>
      </c>
      <c r="AA14" s="24">
        <v>1728.03</v>
      </c>
      <c r="AB14" s="74" t="s">
        <v>22</v>
      </c>
      <c r="AC14" s="85"/>
      <c r="AD14" s="25">
        <f t="shared" si="43"/>
        <v>0</v>
      </c>
      <c r="AE14" s="24">
        <v>1728.03</v>
      </c>
      <c r="AF14" s="74" t="s">
        <v>22</v>
      </c>
      <c r="AG14" s="85"/>
      <c r="AH14" s="25">
        <f t="shared" si="44"/>
        <v>0</v>
      </c>
      <c r="AI14" s="24">
        <v>1728.03</v>
      </c>
      <c r="AJ14" s="74" t="s">
        <v>22</v>
      </c>
      <c r="AK14" s="85"/>
      <c r="AL14" s="25">
        <f t="shared" si="45"/>
        <v>0</v>
      </c>
      <c r="AM14" s="24">
        <v>1728.03</v>
      </c>
      <c r="AN14" s="74" t="s">
        <v>22</v>
      </c>
      <c r="AO14" s="85"/>
      <c r="AP14" s="25">
        <f t="shared" si="46"/>
        <v>0</v>
      </c>
      <c r="AQ14" s="24">
        <v>1728.03</v>
      </c>
      <c r="AR14" s="74" t="s">
        <v>22</v>
      </c>
      <c r="AS14" s="93"/>
      <c r="AT14" s="25">
        <f t="shared" si="47"/>
        <v>0</v>
      </c>
      <c r="AU14" s="24">
        <v>1728.03</v>
      </c>
      <c r="AV14" s="74" t="s">
        <v>22</v>
      </c>
      <c r="AW14" s="85"/>
      <c r="AX14" s="25">
        <f t="shared" si="48"/>
        <v>0</v>
      </c>
      <c r="AY14" s="24">
        <v>1728.03</v>
      </c>
      <c r="AZ14" s="74" t="s">
        <v>22</v>
      </c>
      <c r="BA14" s="85"/>
      <c r="BB14" s="25">
        <f t="shared" si="11"/>
        <v>0</v>
      </c>
      <c r="BC14" s="24">
        <v>1728.03</v>
      </c>
      <c r="BD14" s="74" t="s">
        <v>22</v>
      </c>
      <c r="BE14" s="85"/>
      <c r="BF14" s="25">
        <f t="shared" si="49"/>
        <v>0</v>
      </c>
      <c r="BG14" s="24">
        <v>1728.03</v>
      </c>
      <c r="BH14" s="74" t="s">
        <v>22</v>
      </c>
      <c r="BI14" s="57"/>
      <c r="BJ14" s="25">
        <f t="shared" si="50"/>
        <v>0</v>
      </c>
      <c r="BK14" s="24">
        <v>1728.03</v>
      </c>
      <c r="BL14" s="74" t="s">
        <v>22</v>
      </c>
      <c r="BM14" s="85"/>
      <c r="BN14" s="25">
        <f t="shared" si="51"/>
        <v>0</v>
      </c>
      <c r="BO14" s="24">
        <v>1728.03</v>
      </c>
      <c r="BP14" s="74" t="s">
        <v>22</v>
      </c>
      <c r="BQ14" s="85"/>
      <c r="BR14" s="25">
        <f t="shared" si="52"/>
        <v>0</v>
      </c>
      <c r="BS14" s="24">
        <v>1728.03</v>
      </c>
      <c r="BT14" s="74" t="s">
        <v>22</v>
      </c>
      <c r="BU14" s="76"/>
      <c r="BV14" s="86">
        <f t="shared" si="53"/>
        <v>0</v>
      </c>
      <c r="BW14" s="24">
        <v>1728.03</v>
      </c>
      <c r="BX14" s="74" t="s">
        <v>22</v>
      </c>
      <c r="BY14" s="65"/>
      <c r="BZ14" s="25">
        <f t="shared" si="54"/>
        <v>0</v>
      </c>
      <c r="CA14" s="24">
        <v>1728.03</v>
      </c>
      <c r="CB14" s="74" t="s">
        <v>22</v>
      </c>
      <c r="CC14" s="65"/>
      <c r="CD14" s="25">
        <f t="shared" si="55"/>
        <v>0</v>
      </c>
      <c r="CE14" s="24">
        <v>1728.03</v>
      </c>
      <c r="CF14" s="74" t="s">
        <v>22</v>
      </c>
      <c r="CG14" s="65"/>
      <c r="CH14" s="25">
        <f t="shared" si="56"/>
        <v>0</v>
      </c>
      <c r="CI14" s="24">
        <v>1728.03</v>
      </c>
      <c r="CJ14" s="74" t="s">
        <v>22</v>
      </c>
      <c r="CK14" s="65"/>
      <c r="CL14" s="25">
        <f t="shared" si="57"/>
        <v>0</v>
      </c>
      <c r="CM14" s="24">
        <v>1728.03</v>
      </c>
      <c r="CN14" s="74" t="s">
        <v>22</v>
      </c>
      <c r="CO14" s="65"/>
      <c r="CP14" s="25">
        <f t="shared" si="58"/>
        <v>0</v>
      </c>
      <c r="CQ14" s="24">
        <v>1728.03</v>
      </c>
      <c r="CR14" s="74" t="s">
        <v>22</v>
      </c>
      <c r="CS14" s="65"/>
      <c r="CT14" s="25">
        <f t="shared" si="59"/>
        <v>0</v>
      </c>
      <c r="CU14" s="24">
        <v>1728.03</v>
      </c>
      <c r="CV14" s="74" t="s">
        <v>22</v>
      </c>
      <c r="CW14" s="65"/>
      <c r="CX14" s="25">
        <f t="shared" si="60"/>
        <v>0</v>
      </c>
      <c r="CY14" s="24">
        <v>1728.03</v>
      </c>
      <c r="CZ14" s="74" t="s">
        <v>22</v>
      </c>
      <c r="DA14" s="65"/>
      <c r="DB14" s="25">
        <f t="shared" si="61"/>
        <v>0</v>
      </c>
      <c r="DC14" s="24">
        <v>1728.03</v>
      </c>
      <c r="DD14" s="74" t="s">
        <v>22</v>
      </c>
      <c r="DE14" s="65"/>
      <c r="DF14" s="25">
        <f t="shared" si="62"/>
        <v>0</v>
      </c>
      <c r="DG14" s="24">
        <v>1728.03</v>
      </c>
      <c r="DH14" s="74" t="s">
        <v>22</v>
      </c>
      <c r="DI14" s="65"/>
      <c r="DJ14" s="25">
        <f t="shared" si="63"/>
        <v>0</v>
      </c>
      <c r="DK14" s="24">
        <v>1728.03</v>
      </c>
      <c r="DL14" s="74" t="s">
        <v>22</v>
      </c>
      <c r="DM14" s="65"/>
      <c r="DN14" s="25">
        <f t="shared" si="64"/>
        <v>0</v>
      </c>
      <c r="DO14" s="24">
        <v>1728.03</v>
      </c>
      <c r="DP14" s="74" t="s">
        <v>22</v>
      </c>
      <c r="DQ14" s="65"/>
      <c r="DR14" s="25">
        <f t="shared" si="65"/>
        <v>0</v>
      </c>
      <c r="DS14" s="24">
        <v>1728.03</v>
      </c>
      <c r="DT14" s="74" t="s">
        <v>22</v>
      </c>
      <c r="DU14" s="65"/>
      <c r="DV14" s="25">
        <f t="shared" si="66"/>
        <v>0</v>
      </c>
      <c r="DW14" s="24">
        <v>1728.03</v>
      </c>
      <c r="DX14" s="74" t="s">
        <v>22</v>
      </c>
      <c r="DY14" s="65"/>
      <c r="DZ14" s="25">
        <f t="shared" si="67"/>
        <v>0</v>
      </c>
      <c r="EA14" s="24">
        <v>1728.03</v>
      </c>
      <c r="EB14" s="74" t="s">
        <v>22</v>
      </c>
      <c r="EC14" s="65"/>
      <c r="ED14" s="25">
        <f t="shared" si="68"/>
        <v>0</v>
      </c>
      <c r="EE14" s="24">
        <v>1728.03</v>
      </c>
      <c r="EF14" s="74" t="s">
        <v>22</v>
      </c>
      <c r="EG14" s="65"/>
      <c r="EH14" s="25">
        <f t="shared" si="69"/>
        <v>0</v>
      </c>
      <c r="EI14" s="24">
        <v>1728.03</v>
      </c>
      <c r="EJ14" s="74" t="s">
        <v>22</v>
      </c>
      <c r="EK14" s="65"/>
      <c r="EL14" s="25">
        <f t="shared" si="70"/>
        <v>0</v>
      </c>
      <c r="EM14" s="24">
        <v>1728.03</v>
      </c>
      <c r="EN14" s="74" t="s">
        <v>22</v>
      </c>
      <c r="EO14" s="65"/>
      <c r="EP14" s="25">
        <f t="shared" si="71"/>
        <v>0</v>
      </c>
      <c r="EQ14" s="24">
        <v>1728.03</v>
      </c>
      <c r="ER14" s="74" t="s">
        <v>22</v>
      </c>
      <c r="ES14" s="65"/>
      <c r="ET14" s="25">
        <f t="shared" si="72"/>
        <v>0</v>
      </c>
    </row>
    <row r="15" spans="1:150" ht="12" customHeight="1" x14ac:dyDescent="0.25">
      <c r="A15" s="22">
        <v>11</v>
      </c>
      <c r="B15" s="23" t="s">
        <v>115</v>
      </c>
      <c r="C15" s="24">
        <v>4344.66</v>
      </c>
      <c r="D15" s="74" t="s">
        <v>25</v>
      </c>
      <c r="E15" s="85"/>
      <c r="F15" s="25">
        <f t="shared" si="37"/>
        <v>0</v>
      </c>
      <c r="G15" s="24">
        <v>4344.66</v>
      </c>
      <c r="H15" s="74" t="s">
        <v>25</v>
      </c>
      <c r="I15" s="85"/>
      <c r="J15" s="25">
        <f t="shared" si="38"/>
        <v>0</v>
      </c>
      <c r="K15" s="24">
        <v>4344.66</v>
      </c>
      <c r="L15" s="74" t="s">
        <v>25</v>
      </c>
      <c r="M15" s="85"/>
      <c r="N15" s="25">
        <f t="shared" si="39"/>
        <v>0</v>
      </c>
      <c r="O15" s="24">
        <v>4344.66</v>
      </c>
      <c r="P15" s="74" t="s">
        <v>25</v>
      </c>
      <c r="Q15" s="85"/>
      <c r="R15" s="25">
        <f t="shared" si="40"/>
        <v>0</v>
      </c>
      <c r="S15" s="24">
        <v>4344.66</v>
      </c>
      <c r="T15" s="74" t="s">
        <v>25</v>
      </c>
      <c r="U15" s="85"/>
      <c r="V15" s="25">
        <f t="shared" si="41"/>
        <v>0</v>
      </c>
      <c r="W15" s="24">
        <v>4344.66</v>
      </c>
      <c r="X15" s="74" t="s">
        <v>25</v>
      </c>
      <c r="Y15" s="85"/>
      <c r="Z15" s="25">
        <f t="shared" si="42"/>
        <v>0</v>
      </c>
      <c r="AA15" s="24">
        <v>4344.66</v>
      </c>
      <c r="AB15" s="74" t="s">
        <v>25</v>
      </c>
      <c r="AC15" s="85"/>
      <c r="AD15" s="25">
        <f t="shared" si="43"/>
        <v>0</v>
      </c>
      <c r="AE15" s="24">
        <v>4344.66</v>
      </c>
      <c r="AF15" s="74" t="s">
        <v>25</v>
      </c>
      <c r="AG15" s="85"/>
      <c r="AH15" s="25">
        <f t="shared" si="44"/>
        <v>0</v>
      </c>
      <c r="AI15" s="24">
        <v>4344.66</v>
      </c>
      <c r="AJ15" s="74" t="s">
        <v>25</v>
      </c>
      <c r="AK15" s="85"/>
      <c r="AL15" s="25">
        <f t="shared" si="45"/>
        <v>0</v>
      </c>
      <c r="AM15" s="24">
        <v>4344.66</v>
      </c>
      <c r="AN15" s="74" t="s">
        <v>25</v>
      </c>
      <c r="AO15" s="85"/>
      <c r="AP15" s="25">
        <f t="shared" si="46"/>
        <v>0</v>
      </c>
      <c r="AQ15" s="24">
        <v>4344.66</v>
      </c>
      <c r="AR15" s="74" t="s">
        <v>25</v>
      </c>
      <c r="AS15" s="93"/>
      <c r="AT15" s="25">
        <f t="shared" si="47"/>
        <v>0</v>
      </c>
      <c r="AU15" s="24">
        <v>4344.66</v>
      </c>
      <c r="AV15" s="74" t="s">
        <v>25</v>
      </c>
      <c r="AW15" s="85"/>
      <c r="AX15" s="25">
        <f t="shared" si="48"/>
        <v>0</v>
      </c>
      <c r="AY15" s="24">
        <v>4344.66</v>
      </c>
      <c r="AZ15" s="74" t="s">
        <v>25</v>
      </c>
      <c r="BA15" s="85"/>
      <c r="BB15" s="25">
        <f t="shared" si="11"/>
        <v>0</v>
      </c>
      <c r="BC15" s="24">
        <v>4344.66</v>
      </c>
      <c r="BD15" s="74" t="s">
        <v>25</v>
      </c>
      <c r="BE15" s="85"/>
      <c r="BF15" s="25">
        <f t="shared" si="49"/>
        <v>0</v>
      </c>
      <c r="BG15" s="24">
        <v>4344.66</v>
      </c>
      <c r="BH15" s="74" t="s">
        <v>25</v>
      </c>
      <c r="BI15" s="57"/>
      <c r="BJ15" s="25">
        <f t="shared" si="50"/>
        <v>0</v>
      </c>
      <c r="BK15" s="24">
        <v>4344.66</v>
      </c>
      <c r="BL15" s="74" t="s">
        <v>25</v>
      </c>
      <c r="BM15" s="85"/>
      <c r="BN15" s="25">
        <f t="shared" si="51"/>
        <v>0</v>
      </c>
      <c r="BO15" s="24">
        <v>4344.66</v>
      </c>
      <c r="BP15" s="74" t="s">
        <v>25</v>
      </c>
      <c r="BQ15" s="85"/>
      <c r="BR15" s="25">
        <f t="shared" si="52"/>
        <v>0</v>
      </c>
      <c r="BS15" s="24">
        <v>4344.66</v>
      </c>
      <c r="BT15" s="74" t="s">
        <v>25</v>
      </c>
      <c r="BU15" s="76"/>
      <c r="BV15" s="86">
        <f t="shared" si="53"/>
        <v>0</v>
      </c>
      <c r="BW15" s="24">
        <v>4344.66</v>
      </c>
      <c r="BX15" s="74" t="s">
        <v>25</v>
      </c>
      <c r="BY15" s="65"/>
      <c r="BZ15" s="25">
        <f t="shared" si="54"/>
        <v>0</v>
      </c>
      <c r="CA15" s="24">
        <v>4344.66</v>
      </c>
      <c r="CB15" s="74" t="s">
        <v>25</v>
      </c>
      <c r="CC15" s="65"/>
      <c r="CD15" s="25">
        <f t="shared" si="55"/>
        <v>0</v>
      </c>
      <c r="CE15" s="24">
        <v>4344.66</v>
      </c>
      <c r="CF15" s="74" t="s">
        <v>25</v>
      </c>
      <c r="CG15" s="65"/>
      <c r="CH15" s="25">
        <f t="shared" si="56"/>
        <v>0</v>
      </c>
      <c r="CI15" s="24">
        <v>4344.66</v>
      </c>
      <c r="CJ15" s="74" t="s">
        <v>25</v>
      </c>
      <c r="CK15" s="65"/>
      <c r="CL15" s="25">
        <f t="shared" si="57"/>
        <v>0</v>
      </c>
      <c r="CM15" s="24">
        <v>4344.66</v>
      </c>
      <c r="CN15" s="74" t="s">
        <v>25</v>
      </c>
      <c r="CO15" s="65"/>
      <c r="CP15" s="25">
        <f t="shared" si="58"/>
        <v>0</v>
      </c>
      <c r="CQ15" s="24">
        <v>4344.66</v>
      </c>
      <c r="CR15" s="74" t="s">
        <v>25</v>
      </c>
      <c r="CS15" s="65"/>
      <c r="CT15" s="25">
        <f t="shared" si="59"/>
        <v>0</v>
      </c>
      <c r="CU15" s="24">
        <v>4344.66</v>
      </c>
      <c r="CV15" s="74" t="s">
        <v>25</v>
      </c>
      <c r="CW15" s="65"/>
      <c r="CX15" s="25">
        <f t="shared" si="60"/>
        <v>0</v>
      </c>
      <c r="CY15" s="24">
        <v>4344.66</v>
      </c>
      <c r="CZ15" s="74" t="s">
        <v>25</v>
      </c>
      <c r="DA15" s="65"/>
      <c r="DB15" s="25">
        <f t="shared" si="61"/>
        <v>0</v>
      </c>
      <c r="DC15" s="24">
        <v>4344.66</v>
      </c>
      <c r="DD15" s="74" t="s">
        <v>25</v>
      </c>
      <c r="DE15" s="65"/>
      <c r="DF15" s="25">
        <f t="shared" si="62"/>
        <v>0</v>
      </c>
      <c r="DG15" s="24">
        <v>4344.66</v>
      </c>
      <c r="DH15" s="74" t="s">
        <v>25</v>
      </c>
      <c r="DI15" s="65"/>
      <c r="DJ15" s="25">
        <f t="shared" si="63"/>
        <v>0</v>
      </c>
      <c r="DK15" s="24">
        <v>4344.66</v>
      </c>
      <c r="DL15" s="74" t="s">
        <v>25</v>
      </c>
      <c r="DM15" s="65"/>
      <c r="DN15" s="25">
        <f t="shared" si="64"/>
        <v>0</v>
      </c>
      <c r="DO15" s="24">
        <v>4344.66</v>
      </c>
      <c r="DP15" s="74" t="s">
        <v>25</v>
      </c>
      <c r="DQ15" s="65"/>
      <c r="DR15" s="25">
        <f t="shared" si="65"/>
        <v>0</v>
      </c>
      <c r="DS15" s="24">
        <v>4344.66</v>
      </c>
      <c r="DT15" s="74" t="s">
        <v>25</v>
      </c>
      <c r="DU15" s="65"/>
      <c r="DV15" s="25">
        <f t="shared" si="66"/>
        <v>0</v>
      </c>
      <c r="DW15" s="24">
        <v>4344.66</v>
      </c>
      <c r="DX15" s="74" t="s">
        <v>25</v>
      </c>
      <c r="DY15" s="65"/>
      <c r="DZ15" s="25">
        <f t="shared" si="67"/>
        <v>0</v>
      </c>
      <c r="EA15" s="24">
        <v>4344.66</v>
      </c>
      <c r="EB15" s="74" t="s">
        <v>25</v>
      </c>
      <c r="EC15" s="65"/>
      <c r="ED15" s="25">
        <f t="shared" si="68"/>
        <v>0</v>
      </c>
      <c r="EE15" s="24">
        <v>4344.66</v>
      </c>
      <c r="EF15" s="74" t="s">
        <v>25</v>
      </c>
      <c r="EG15" s="65"/>
      <c r="EH15" s="25">
        <f t="shared" si="69"/>
        <v>0</v>
      </c>
      <c r="EI15" s="24">
        <v>4344.66</v>
      </c>
      <c r="EJ15" s="74" t="s">
        <v>25</v>
      </c>
      <c r="EK15" s="65"/>
      <c r="EL15" s="25">
        <f t="shared" si="70"/>
        <v>0</v>
      </c>
      <c r="EM15" s="24">
        <v>4344.66</v>
      </c>
      <c r="EN15" s="74" t="s">
        <v>25</v>
      </c>
      <c r="EO15" s="65"/>
      <c r="EP15" s="25">
        <f t="shared" si="71"/>
        <v>0</v>
      </c>
      <c r="EQ15" s="24">
        <v>4344.66</v>
      </c>
      <c r="ER15" s="74" t="s">
        <v>25</v>
      </c>
      <c r="ES15" s="65"/>
      <c r="ET15" s="25">
        <f t="shared" si="72"/>
        <v>0</v>
      </c>
    </row>
    <row r="16" spans="1:150" ht="12" customHeight="1" x14ac:dyDescent="0.25">
      <c r="A16" s="22">
        <v>12</v>
      </c>
      <c r="B16" s="23" t="s">
        <v>116</v>
      </c>
      <c r="C16" s="24">
        <v>13110.14</v>
      </c>
      <c r="D16" s="74" t="s">
        <v>25</v>
      </c>
      <c r="E16" s="85"/>
      <c r="F16" s="25">
        <f t="shared" si="37"/>
        <v>0</v>
      </c>
      <c r="G16" s="24">
        <v>13110.14</v>
      </c>
      <c r="H16" s="74" t="s">
        <v>25</v>
      </c>
      <c r="I16" s="85"/>
      <c r="J16" s="25">
        <f t="shared" si="38"/>
        <v>0</v>
      </c>
      <c r="K16" s="24">
        <v>13110.14</v>
      </c>
      <c r="L16" s="74" t="s">
        <v>25</v>
      </c>
      <c r="M16" s="85"/>
      <c r="N16" s="25">
        <f t="shared" si="39"/>
        <v>0</v>
      </c>
      <c r="O16" s="24">
        <v>13110.14</v>
      </c>
      <c r="P16" s="74" t="s">
        <v>25</v>
      </c>
      <c r="Q16" s="85"/>
      <c r="R16" s="25">
        <f t="shared" si="40"/>
        <v>0</v>
      </c>
      <c r="S16" s="24">
        <v>13110.14</v>
      </c>
      <c r="T16" s="74" t="s">
        <v>25</v>
      </c>
      <c r="U16" s="85"/>
      <c r="V16" s="25">
        <f t="shared" si="41"/>
        <v>0</v>
      </c>
      <c r="W16" s="24">
        <v>13110.14</v>
      </c>
      <c r="X16" s="74" t="s">
        <v>25</v>
      </c>
      <c r="Y16" s="85"/>
      <c r="Z16" s="25">
        <f t="shared" si="42"/>
        <v>0</v>
      </c>
      <c r="AA16" s="24">
        <v>13110.14</v>
      </c>
      <c r="AB16" s="74" t="s">
        <v>25</v>
      </c>
      <c r="AC16" s="85"/>
      <c r="AD16" s="25">
        <f t="shared" si="43"/>
        <v>0</v>
      </c>
      <c r="AE16" s="24">
        <v>13110.14</v>
      </c>
      <c r="AF16" s="74" t="s">
        <v>25</v>
      </c>
      <c r="AG16" s="85"/>
      <c r="AH16" s="25">
        <f t="shared" si="44"/>
        <v>0</v>
      </c>
      <c r="AI16" s="24">
        <v>13110.14</v>
      </c>
      <c r="AJ16" s="74" t="s">
        <v>25</v>
      </c>
      <c r="AK16" s="85"/>
      <c r="AL16" s="25">
        <f t="shared" si="45"/>
        <v>0</v>
      </c>
      <c r="AM16" s="24">
        <v>13110.14</v>
      </c>
      <c r="AN16" s="74" t="s">
        <v>25</v>
      </c>
      <c r="AO16" s="85"/>
      <c r="AP16" s="25">
        <f t="shared" si="46"/>
        <v>0</v>
      </c>
      <c r="AQ16" s="24">
        <v>13110.14</v>
      </c>
      <c r="AR16" s="74" t="s">
        <v>25</v>
      </c>
      <c r="AS16" s="93"/>
      <c r="AT16" s="25">
        <f t="shared" si="47"/>
        <v>0</v>
      </c>
      <c r="AU16" s="24">
        <v>13110.14</v>
      </c>
      <c r="AV16" s="74" t="s">
        <v>25</v>
      </c>
      <c r="AW16" s="85"/>
      <c r="AX16" s="25">
        <f t="shared" si="48"/>
        <v>0</v>
      </c>
      <c r="AY16" s="24">
        <v>13110.14</v>
      </c>
      <c r="AZ16" s="74" t="s">
        <v>25</v>
      </c>
      <c r="BA16" s="85"/>
      <c r="BB16" s="25">
        <f t="shared" si="11"/>
        <v>0</v>
      </c>
      <c r="BC16" s="24">
        <v>13110.14</v>
      </c>
      <c r="BD16" s="74" t="s">
        <v>25</v>
      </c>
      <c r="BE16" s="85"/>
      <c r="BF16" s="25">
        <f t="shared" si="49"/>
        <v>0</v>
      </c>
      <c r="BG16" s="24">
        <v>13110.14</v>
      </c>
      <c r="BH16" s="74" t="s">
        <v>25</v>
      </c>
      <c r="BI16" s="57"/>
      <c r="BJ16" s="25">
        <f t="shared" si="50"/>
        <v>0</v>
      </c>
      <c r="BK16" s="24">
        <v>13110.14</v>
      </c>
      <c r="BL16" s="74" t="s">
        <v>25</v>
      </c>
      <c r="BM16" s="85"/>
      <c r="BN16" s="25">
        <f t="shared" si="51"/>
        <v>0</v>
      </c>
      <c r="BO16" s="24">
        <v>13110.14</v>
      </c>
      <c r="BP16" s="74" t="s">
        <v>25</v>
      </c>
      <c r="BQ16" s="85"/>
      <c r="BR16" s="25">
        <f t="shared" si="52"/>
        <v>0</v>
      </c>
      <c r="BS16" s="24">
        <v>13110.14</v>
      </c>
      <c r="BT16" s="74" t="s">
        <v>25</v>
      </c>
      <c r="BU16" s="76"/>
      <c r="BV16" s="86">
        <f t="shared" si="53"/>
        <v>0</v>
      </c>
      <c r="BW16" s="24">
        <v>13110.14</v>
      </c>
      <c r="BX16" s="74" t="s">
        <v>25</v>
      </c>
      <c r="BY16" s="65"/>
      <c r="BZ16" s="25">
        <f t="shared" si="54"/>
        <v>0</v>
      </c>
      <c r="CA16" s="24">
        <v>13110.14</v>
      </c>
      <c r="CB16" s="74" t="s">
        <v>25</v>
      </c>
      <c r="CC16" s="65"/>
      <c r="CD16" s="25">
        <f t="shared" si="55"/>
        <v>0</v>
      </c>
      <c r="CE16" s="24">
        <v>13110.14</v>
      </c>
      <c r="CF16" s="74" t="s">
        <v>25</v>
      </c>
      <c r="CG16" s="65"/>
      <c r="CH16" s="25">
        <f t="shared" si="56"/>
        <v>0</v>
      </c>
      <c r="CI16" s="24">
        <v>13110.14</v>
      </c>
      <c r="CJ16" s="74" t="s">
        <v>25</v>
      </c>
      <c r="CK16" s="65"/>
      <c r="CL16" s="25">
        <f t="shared" si="57"/>
        <v>0</v>
      </c>
      <c r="CM16" s="24">
        <v>13110.14</v>
      </c>
      <c r="CN16" s="74" t="s">
        <v>25</v>
      </c>
      <c r="CO16" s="65"/>
      <c r="CP16" s="25">
        <f t="shared" si="58"/>
        <v>0</v>
      </c>
      <c r="CQ16" s="24">
        <v>13110.14</v>
      </c>
      <c r="CR16" s="74" t="s">
        <v>25</v>
      </c>
      <c r="CS16" s="65"/>
      <c r="CT16" s="25">
        <f t="shared" si="59"/>
        <v>0</v>
      </c>
      <c r="CU16" s="24">
        <v>13110.14</v>
      </c>
      <c r="CV16" s="74" t="s">
        <v>25</v>
      </c>
      <c r="CW16" s="65"/>
      <c r="CX16" s="25">
        <f t="shared" si="60"/>
        <v>0</v>
      </c>
      <c r="CY16" s="24">
        <v>13110.14</v>
      </c>
      <c r="CZ16" s="74" t="s">
        <v>25</v>
      </c>
      <c r="DA16" s="65"/>
      <c r="DB16" s="25">
        <f t="shared" si="61"/>
        <v>0</v>
      </c>
      <c r="DC16" s="24">
        <v>13110.14</v>
      </c>
      <c r="DD16" s="74" t="s">
        <v>25</v>
      </c>
      <c r="DE16" s="65"/>
      <c r="DF16" s="25">
        <f t="shared" si="62"/>
        <v>0</v>
      </c>
      <c r="DG16" s="24">
        <v>13110.14</v>
      </c>
      <c r="DH16" s="74" t="s">
        <v>25</v>
      </c>
      <c r="DI16" s="65"/>
      <c r="DJ16" s="25">
        <f t="shared" si="63"/>
        <v>0</v>
      </c>
      <c r="DK16" s="24">
        <v>13110.14</v>
      </c>
      <c r="DL16" s="74" t="s">
        <v>25</v>
      </c>
      <c r="DM16" s="65"/>
      <c r="DN16" s="25">
        <f t="shared" si="64"/>
        <v>0</v>
      </c>
      <c r="DO16" s="24">
        <v>13110.14</v>
      </c>
      <c r="DP16" s="74" t="s">
        <v>25</v>
      </c>
      <c r="DQ16" s="65"/>
      <c r="DR16" s="25">
        <f t="shared" si="65"/>
        <v>0</v>
      </c>
      <c r="DS16" s="24">
        <v>13110.14</v>
      </c>
      <c r="DT16" s="74" t="s">
        <v>25</v>
      </c>
      <c r="DU16" s="65"/>
      <c r="DV16" s="25">
        <f t="shared" si="66"/>
        <v>0</v>
      </c>
      <c r="DW16" s="24">
        <v>13110.14</v>
      </c>
      <c r="DX16" s="74" t="s">
        <v>25</v>
      </c>
      <c r="DY16" s="65"/>
      <c r="DZ16" s="25">
        <f t="shared" si="67"/>
        <v>0</v>
      </c>
      <c r="EA16" s="24">
        <v>13110.14</v>
      </c>
      <c r="EB16" s="74" t="s">
        <v>25</v>
      </c>
      <c r="EC16" s="65"/>
      <c r="ED16" s="25">
        <f t="shared" si="68"/>
        <v>0</v>
      </c>
      <c r="EE16" s="24">
        <v>13110.14</v>
      </c>
      <c r="EF16" s="74" t="s">
        <v>25</v>
      </c>
      <c r="EG16" s="65"/>
      <c r="EH16" s="25">
        <f t="shared" si="69"/>
        <v>0</v>
      </c>
      <c r="EI16" s="24">
        <v>13110.14</v>
      </c>
      <c r="EJ16" s="74" t="s">
        <v>25</v>
      </c>
      <c r="EK16" s="65"/>
      <c r="EL16" s="25">
        <f t="shared" si="70"/>
        <v>0</v>
      </c>
      <c r="EM16" s="24">
        <v>13110.14</v>
      </c>
      <c r="EN16" s="74" t="s">
        <v>25</v>
      </c>
      <c r="EO16" s="65"/>
      <c r="EP16" s="25">
        <f t="shared" si="71"/>
        <v>0</v>
      </c>
      <c r="EQ16" s="24">
        <v>13110.14</v>
      </c>
      <c r="ER16" s="74" t="s">
        <v>25</v>
      </c>
      <c r="ES16" s="65"/>
      <c r="ET16" s="25">
        <f t="shared" si="72"/>
        <v>0</v>
      </c>
    </row>
    <row r="17" spans="1:150" ht="12" customHeight="1" x14ac:dyDescent="0.25">
      <c r="A17" s="22">
        <v>13</v>
      </c>
      <c r="B17" s="23" t="s">
        <v>117</v>
      </c>
      <c r="C17" s="24">
        <v>2290.31</v>
      </c>
      <c r="D17" s="74" t="s">
        <v>22</v>
      </c>
      <c r="E17" s="85"/>
      <c r="F17" s="25">
        <f t="shared" si="36"/>
        <v>0</v>
      </c>
      <c r="G17" s="24">
        <v>2290.31</v>
      </c>
      <c r="H17" s="74" t="s">
        <v>22</v>
      </c>
      <c r="I17" s="85"/>
      <c r="J17" s="25">
        <f t="shared" si="0"/>
        <v>0</v>
      </c>
      <c r="K17" s="24">
        <v>2290.31</v>
      </c>
      <c r="L17" s="74" t="s">
        <v>22</v>
      </c>
      <c r="M17" s="85"/>
      <c r="N17" s="25">
        <f t="shared" si="1"/>
        <v>0</v>
      </c>
      <c r="O17" s="24">
        <v>2290.31</v>
      </c>
      <c r="P17" s="74" t="s">
        <v>22</v>
      </c>
      <c r="Q17" s="85"/>
      <c r="R17" s="25">
        <f t="shared" si="2"/>
        <v>0</v>
      </c>
      <c r="S17" s="24">
        <v>2290.31</v>
      </c>
      <c r="T17" s="74" t="s">
        <v>22</v>
      </c>
      <c r="U17" s="85"/>
      <c r="V17" s="25">
        <f t="shared" si="3"/>
        <v>0</v>
      </c>
      <c r="W17" s="24">
        <v>2290.31</v>
      </c>
      <c r="X17" s="74" t="s">
        <v>22</v>
      </c>
      <c r="Y17" s="85"/>
      <c r="Z17" s="25">
        <f t="shared" si="4"/>
        <v>0</v>
      </c>
      <c r="AA17" s="24">
        <v>2290.31</v>
      </c>
      <c r="AB17" s="74" t="s">
        <v>22</v>
      </c>
      <c r="AC17" s="85"/>
      <c r="AD17" s="25">
        <f t="shared" si="5"/>
        <v>0</v>
      </c>
      <c r="AE17" s="24">
        <v>2290.31</v>
      </c>
      <c r="AF17" s="74" t="s">
        <v>22</v>
      </c>
      <c r="AG17" s="85"/>
      <c r="AH17" s="25">
        <f t="shared" si="6"/>
        <v>0</v>
      </c>
      <c r="AI17" s="24">
        <v>2290.31</v>
      </c>
      <c r="AJ17" s="74" t="s">
        <v>22</v>
      </c>
      <c r="AK17" s="85"/>
      <c r="AL17" s="25">
        <f t="shared" si="7"/>
        <v>0</v>
      </c>
      <c r="AM17" s="24">
        <v>2290.31</v>
      </c>
      <c r="AN17" s="74" t="s">
        <v>22</v>
      </c>
      <c r="AO17" s="85"/>
      <c r="AP17" s="25">
        <f t="shared" si="8"/>
        <v>0</v>
      </c>
      <c r="AQ17" s="24">
        <v>2290.31</v>
      </c>
      <c r="AR17" s="74" t="s">
        <v>22</v>
      </c>
      <c r="AS17" s="93"/>
      <c r="AT17" s="25">
        <f t="shared" si="9"/>
        <v>0</v>
      </c>
      <c r="AU17" s="24">
        <v>2290.31</v>
      </c>
      <c r="AV17" s="74" t="s">
        <v>22</v>
      </c>
      <c r="AW17" s="85"/>
      <c r="AX17" s="25">
        <f t="shared" si="10"/>
        <v>0</v>
      </c>
      <c r="AY17" s="24">
        <v>2290.31</v>
      </c>
      <c r="AZ17" s="74" t="s">
        <v>22</v>
      </c>
      <c r="BA17" s="85"/>
      <c r="BB17" s="25">
        <f t="shared" ref="BB17:BB40" si="73">AY17*BA17</f>
        <v>0</v>
      </c>
      <c r="BC17" s="24">
        <v>2290.31</v>
      </c>
      <c r="BD17" s="74" t="s">
        <v>22</v>
      </c>
      <c r="BE17" s="85"/>
      <c r="BF17" s="25">
        <f t="shared" si="12"/>
        <v>0</v>
      </c>
      <c r="BG17" s="24">
        <v>2290.31</v>
      </c>
      <c r="BH17" s="74" t="s">
        <v>22</v>
      </c>
      <c r="BI17" s="57"/>
      <c r="BJ17" s="25">
        <f t="shared" si="13"/>
        <v>0</v>
      </c>
      <c r="BK17" s="24">
        <v>2290.31</v>
      </c>
      <c r="BL17" s="74" t="s">
        <v>22</v>
      </c>
      <c r="BM17" s="85"/>
      <c r="BN17" s="25">
        <f t="shared" si="14"/>
        <v>0</v>
      </c>
      <c r="BO17" s="24">
        <v>2290.31</v>
      </c>
      <c r="BP17" s="74" t="s">
        <v>22</v>
      </c>
      <c r="BQ17" s="85"/>
      <c r="BR17" s="25">
        <f t="shared" si="15"/>
        <v>0</v>
      </c>
      <c r="BS17" s="24">
        <v>2290.31</v>
      </c>
      <c r="BT17" s="74" t="s">
        <v>22</v>
      </c>
      <c r="BU17" s="76"/>
      <c r="BV17" s="86">
        <f t="shared" si="16"/>
        <v>0</v>
      </c>
      <c r="BW17" s="24">
        <v>2290.31</v>
      </c>
      <c r="BX17" s="74" t="s">
        <v>22</v>
      </c>
      <c r="BY17" s="65"/>
      <c r="BZ17" s="25">
        <f t="shared" si="17"/>
        <v>0</v>
      </c>
      <c r="CA17" s="24">
        <v>2290.31</v>
      </c>
      <c r="CB17" s="74" t="s">
        <v>22</v>
      </c>
      <c r="CC17" s="65"/>
      <c r="CD17" s="25">
        <f t="shared" si="18"/>
        <v>0</v>
      </c>
      <c r="CE17" s="24">
        <v>2290.31</v>
      </c>
      <c r="CF17" s="74" t="s">
        <v>22</v>
      </c>
      <c r="CG17" s="65"/>
      <c r="CH17" s="25">
        <f t="shared" si="19"/>
        <v>0</v>
      </c>
      <c r="CI17" s="24">
        <v>2290.31</v>
      </c>
      <c r="CJ17" s="74" t="s">
        <v>22</v>
      </c>
      <c r="CK17" s="65"/>
      <c r="CL17" s="25">
        <f t="shared" si="20"/>
        <v>0</v>
      </c>
      <c r="CM17" s="24">
        <v>2290.31</v>
      </c>
      <c r="CN17" s="74" t="s">
        <v>22</v>
      </c>
      <c r="CO17" s="65"/>
      <c r="CP17" s="25">
        <f t="shared" si="21"/>
        <v>0</v>
      </c>
      <c r="CQ17" s="24">
        <v>2290.31</v>
      </c>
      <c r="CR17" s="74" t="s">
        <v>22</v>
      </c>
      <c r="CS17" s="65"/>
      <c r="CT17" s="25">
        <f t="shared" si="22"/>
        <v>0</v>
      </c>
      <c r="CU17" s="24">
        <v>2290.31</v>
      </c>
      <c r="CV17" s="74" t="s">
        <v>22</v>
      </c>
      <c r="CW17" s="65"/>
      <c r="CX17" s="25">
        <f t="shared" si="23"/>
        <v>0</v>
      </c>
      <c r="CY17" s="24">
        <v>2290.31</v>
      </c>
      <c r="CZ17" s="74" t="s">
        <v>22</v>
      </c>
      <c r="DA17" s="65"/>
      <c r="DB17" s="25">
        <f t="shared" si="24"/>
        <v>0</v>
      </c>
      <c r="DC17" s="24">
        <v>2290.31</v>
      </c>
      <c r="DD17" s="74" t="s">
        <v>22</v>
      </c>
      <c r="DE17" s="65"/>
      <c r="DF17" s="25">
        <f t="shared" si="25"/>
        <v>0</v>
      </c>
      <c r="DG17" s="24">
        <v>2290.31</v>
      </c>
      <c r="DH17" s="74" t="s">
        <v>22</v>
      </c>
      <c r="DI17" s="65"/>
      <c r="DJ17" s="25">
        <f t="shared" si="26"/>
        <v>0</v>
      </c>
      <c r="DK17" s="24">
        <v>2290.31</v>
      </c>
      <c r="DL17" s="74" t="s">
        <v>22</v>
      </c>
      <c r="DM17" s="65"/>
      <c r="DN17" s="25">
        <f t="shared" si="27"/>
        <v>0</v>
      </c>
      <c r="DO17" s="24">
        <v>2290.31</v>
      </c>
      <c r="DP17" s="74" t="s">
        <v>22</v>
      </c>
      <c r="DQ17" s="65"/>
      <c r="DR17" s="25">
        <f t="shared" si="28"/>
        <v>0</v>
      </c>
      <c r="DS17" s="24">
        <v>2290.31</v>
      </c>
      <c r="DT17" s="74" t="s">
        <v>22</v>
      </c>
      <c r="DU17" s="65"/>
      <c r="DV17" s="25">
        <f t="shared" si="29"/>
        <v>0</v>
      </c>
      <c r="DW17" s="24">
        <v>2290.31</v>
      </c>
      <c r="DX17" s="74" t="s">
        <v>22</v>
      </c>
      <c r="DY17" s="65"/>
      <c r="DZ17" s="25">
        <f t="shared" si="30"/>
        <v>0</v>
      </c>
      <c r="EA17" s="24">
        <v>2290.31</v>
      </c>
      <c r="EB17" s="74" t="s">
        <v>22</v>
      </c>
      <c r="EC17" s="65"/>
      <c r="ED17" s="25">
        <f t="shared" si="31"/>
        <v>0</v>
      </c>
      <c r="EE17" s="24">
        <v>2290.31</v>
      </c>
      <c r="EF17" s="74" t="s">
        <v>22</v>
      </c>
      <c r="EG17" s="65"/>
      <c r="EH17" s="25">
        <f t="shared" si="32"/>
        <v>0</v>
      </c>
      <c r="EI17" s="24">
        <v>2290.31</v>
      </c>
      <c r="EJ17" s="74" t="s">
        <v>22</v>
      </c>
      <c r="EK17" s="65"/>
      <c r="EL17" s="25">
        <f t="shared" si="33"/>
        <v>0</v>
      </c>
      <c r="EM17" s="24">
        <v>2290.31</v>
      </c>
      <c r="EN17" s="74" t="s">
        <v>22</v>
      </c>
      <c r="EO17" s="65"/>
      <c r="EP17" s="25">
        <f t="shared" si="34"/>
        <v>0</v>
      </c>
      <c r="EQ17" s="24">
        <v>2290.31</v>
      </c>
      <c r="ER17" s="74" t="s">
        <v>22</v>
      </c>
      <c r="ES17" s="65"/>
      <c r="ET17" s="25">
        <f t="shared" si="35"/>
        <v>0</v>
      </c>
    </row>
    <row r="18" spans="1:150" ht="12" customHeight="1" x14ac:dyDescent="0.25">
      <c r="A18" s="22">
        <v>14</v>
      </c>
      <c r="B18" s="23" t="s">
        <v>24</v>
      </c>
      <c r="C18" s="24">
        <v>314.57</v>
      </c>
      <c r="D18" s="74" t="s">
        <v>22</v>
      </c>
      <c r="E18" s="85"/>
      <c r="F18" s="25">
        <f t="shared" si="36"/>
        <v>0</v>
      </c>
      <c r="G18" s="24">
        <v>314.57</v>
      </c>
      <c r="H18" s="74" t="s">
        <v>22</v>
      </c>
      <c r="I18" s="85"/>
      <c r="J18" s="25">
        <f t="shared" si="0"/>
        <v>0</v>
      </c>
      <c r="K18" s="24">
        <v>314.57</v>
      </c>
      <c r="L18" s="74" t="s">
        <v>22</v>
      </c>
      <c r="M18" s="85"/>
      <c r="N18" s="25">
        <f t="shared" si="1"/>
        <v>0</v>
      </c>
      <c r="O18" s="24">
        <v>314.57</v>
      </c>
      <c r="P18" s="74" t="s">
        <v>22</v>
      </c>
      <c r="Q18" s="85"/>
      <c r="R18" s="25">
        <f t="shared" si="2"/>
        <v>0</v>
      </c>
      <c r="S18" s="24">
        <v>314.57</v>
      </c>
      <c r="T18" s="74" t="s">
        <v>22</v>
      </c>
      <c r="U18" s="85"/>
      <c r="V18" s="25">
        <f t="shared" si="3"/>
        <v>0</v>
      </c>
      <c r="W18" s="24">
        <v>314.57</v>
      </c>
      <c r="X18" s="74" t="s">
        <v>22</v>
      </c>
      <c r="Y18" s="85"/>
      <c r="Z18" s="25">
        <f t="shared" si="4"/>
        <v>0</v>
      </c>
      <c r="AA18" s="24">
        <v>314.57</v>
      </c>
      <c r="AB18" s="74" t="s">
        <v>22</v>
      </c>
      <c r="AC18" s="85"/>
      <c r="AD18" s="25">
        <f t="shared" si="5"/>
        <v>0</v>
      </c>
      <c r="AE18" s="24">
        <v>314.57</v>
      </c>
      <c r="AF18" s="74" t="s">
        <v>22</v>
      </c>
      <c r="AG18" s="85"/>
      <c r="AH18" s="25">
        <f t="shared" si="6"/>
        <v>0</v>
      </c>
      <c r="AI18" s="24">
        <v>314.57</v>
      </c>
      <c r="AJ18" s="74" t="s">
        <v>22</v>
      </c>
      <c r="AK18" s="85"/>
      <c r="AL18" s="25">
        <f t="shared" si="7"/>
        <v>0</v>
      </c>
      <c r="AM18" s="24">
        <v>314.57</v>
      </c>
      <c r="AN18" s="74" t="s">
        <v>22</v>
      </c>
      <c r="AO18" s="85"/>
      <c r="AP18" s="25">
        <f t="shared" si="8"/>
        <v>0</v>
      </c>
      <c r="AQ18" s="24">
        <v>314.57</v>
      </c>
      <c r="AR18" s="74" t="s">
        <v>22</v>
      </c>
      <c r="AS18" s="93"/>
      <c r="AT18" s="25">
        <f t="shared" si="9"/>
        <v>0</v>
      </c>
      <c r="AU18" s="24">
        <v>314.57</v>
      </c>
      <c r="AV18" s="74" t="s">
        <v>22</v>
      </c>
      <c r="AW18" s="85"/>
      <c r="AX18" s="25">
        <f t="shared" si="10"/>
        <v>0</v>
      </c>
      <c r="AY18" s="24">
        <v>314.57</v>
      </c>
      <c r="AZ18" s="74" t="s">
        <v>22</v>
      </c>
      <c r="BA18" s="85"/>
      <c r="BB18" s="25">
        <f t="shared" si="73"/>
        <v>0</v>
      </c>
      <c r="BC18" s="24">
        <v>314.57</v>
      </c>
      <c r="BD18" s="74" t="s">
        <v>22</v>
      </c>
      <c r="BE18" s="85"/>
      <c r="BF18" s="25">
        <f t="shared" si="12"/>
        <v>0</v>
      </c>
      <c r="BG18" s="24">
        <v>314.57</v>
      </c>
      <c r="BH18" s="74" t="s">
        <v>22</v>
      </c>
      <c r="BI18" s="57"/>
      <c r="BJ18" s="25">
        <f t="shared" si="13"/>
        <v>0</v>
      </c>
      <c r="BK18" s="24">
        <v>314.57</v>
      </c>
      <c r="BL18" s="74" t="s">
        <v>22</v>
      </c>
      <c r="BM18" s="85"/>
      <c r="BN18" s="25">
        <f t="shared" si="14"/>
        <v>0</v>
      </c>
      <c r="BO18" s="24">
        <v>314.57</v>
      </c>
      <c r="BP18" s="74" t="s">
        <v>22</v>
      </c>
      <c r="BQ18" s="85"/>
      <c r="BR18" s="25">
        <f t="shared" si="15"/>
        <v>0</v>
      </c>
      <c r="BS18" s="24">
        <v>314.57</v>
      </c>
      <c r="BT18" s="74" t="s">
        <v>22</v>
      </c>
      <c r="BU18" s="76"/>
      <c r="BV18" s="86">
        <f t="shared" si="16"/>
        <v>0</v>
      </c>
      <c r="BW18" s="24">
        <v>314.57</v>
      </c>
      <c r="BX18" s="74" t="s">
        <v>22</v>
      </c>
      <c r="BY18" s="65"/>
      <c r="BZ18" s="25">
        <f t="shared" si="17"/>
        <v>0</v>
      </c>
      <c r="CA18" s="24">
        <v>314.57</v>
      </c>
      <c r="CB18" s="74" t="s">
        <v>22</v>
      </c>
      <c r="CC18" s="65"/>
      <c r="CD18" s="25">
        <f t="shared" si="18"/>
        <v>0</v>
      </c>
      <c r="CE18" s="24">
        <v>314.57</v>
      </c>
      <c r="CF18" s="74" t="s">
        <v>22</v>
      </c>
      <c r="CG18" s="65"/>
      <c r="CH18" s="25">
        <f t="shared" si="19"/>
        <v>0</v>
      </c>
      <c r="CI18" s="24">
        <v>314.57</v>
      </c>
      <c r="CJ18" s="74" t="s">
        <v>22</v>
      </c>
      <c r="CK18" s="65"/>
      <c r="CL18" s="25">
        <f t="shared" si="20"/>
        <v>0</v>
      </c>
      <c r="CM18" s="24">
        <v>314.57</v>
      </c>
      <c r="CN18" s="74" t="s">
        <v>22</v>
      </c>
      <c r="CO18" s="65"/>
      <c r="CP18" s="25">
        <f t="shared" si="21"/>
        <v>0</v>
      </c>
      <c r="CQ18" s="24">
        <v>314.57</v>
      </c>
      <c r="CR18" s="74" t="s">
        <v>22</v>
      </c>
      <c r="CS18" s="65"/>
      <c r="CT18" s="25">
        <f t="shared" si="22"/>
        <v>0</v>
      </c>
      <c r="CU18" s="24">
        <v>314.57</v>
      </c>
      <c r="CV18" s="74" t="s">
        <v>22</v>
      </c>
      <c r="CW18" s="65"/>
      <c r="CX18" s="25">
        <f t="shared" si="23"/>
        <v>0</v>
      </c>
      <c r="CY18" s="24">
        <v>314.57</v>
      </c>
      <c r="CZ18" s="74" t="s">
        <v>22</v>
      </c>
      <c r="DA18" s="65"/>
      <c r="DB18" s="25">
        <f t="shared" si="24"/>
        <v>0</v>
      </c>
      <c r="DC18" s="24">
        <v>314.57</v>
      </c>
      <c r="DD18" s="74" t="s">
        <v>22</v>
      </c>
      <c r="DE18" s="65"/>
      <c r="DF18" s="25">
        <f t="shared" si="25"/>
        <v>0</v>
      </c>
      <c r="DG18" s="24">
        <v>314.57</v>
      </c>
      <c r="DH18" s="74" t="s">
        <v>22</v>
      </c>
      <c r="DI18" s="65"/>
      <c r="DJ18" s="25">
        <f t="shared" si="26"/>
        <v>0</v>
      </c>
      <c r="DK18" s="24">
        <v>314.57</v>
      </c>
      <c r="DL18" s="74" t="s">
        <v>22</v>
      </c>
      <c r="DM18" s="65"/>
      <c r="DN18" s="25">
        <f t="shared" si="27"/>
        <v>0</v>
      </c>
      <c r="DO18" s="24">
        <v>314.57</v>
      </c>
      <c r="DP18" s="74" t="s">
        <v>22</v>
      </c>
      <c r="DQ18" s="65"/>
      <c r="DR18" s="25">
        <f t="shared" si="28"/>
        <v>0</v>
      </c>
      <c r="DS18" s="24">
        <v>314.57</v>
      </c>
      <c r="DT18" s="74" t="s">
        <v>22</v>
      </c>
      <c r="DU18" s="65"/>
      <c r="DV18" s="25">
        <f t="shared" si="29"/>
        <v>0</v>
      </c>
      <c r="DW18" s="24">
        <v>314.57</v>
      </c>
      <c r="DX18" s="74" t="s">
        <v>22</v>
      </c>
      <c r="DY18" s="65"/>
      <c r="DZ18" s="25">
        <f t="shared" si="30"/>
        <v>0</v>
      </c>
      <c r="EA18" s="24">
        <v>314.57</v>
      </c>
      <c r="EB18" s="74" t="s">
        <v>22</v>
      </c>
      <c r="EC18" s="65"/>
      <c r="ED18" s="25">
        <f t="shared" si="31"/>
        <v>0</v>
      </c>
      <c r="EE18" s="24">
        <v>314.57</v>
      </c>
      <c r="EF18" s="74" t="s">
        <v>22</v>
      </c>
      <c r="EG18" s="65"/>
      <c r="EH18" s="25">
        <f t="shared" si="32"/>
        <v>0</v>
      </c>
      <c r="EI18" s="24">
        <v>314.57</v>
      </c>
      <c r="EJ18" s="74" t="s">
        <v>22</v>
      </c>
      <c r="EK18" s="65"/>
      <c r="EL18" s="25">
        <f t="shared" si="33"/>
        <v>0</v>
      </c>
      <c r="EM18" s="24">
        <v>314.57</v>
      </c>
      <c r="EN18" s="74" t="s">
        <v>22</v>
      </c>
      <c r="EO18" s="65"/>
      <c r="EP18" s="25">
        <f t="shared" si="34"/>
        <v>0</v>
      </c>
      <c r="EQ18" s="24">
        <v>314.57</v>
      </c>
      <c r="ER18" s="74" t="s">
        <v>22</v>
      </c>
      <c r="ES18" s="65"/>
      <c r="ET18" s="25">
        <f t="shared" si="35"/>
        <v>0</v>
      </c>
    </row>
    <row r="19" spans="1:150" ht="12" customHeight="1" x14ac:dyDescent="0.25">
      <c r="A19" s="22">
        <v>15</v>
      </c>
      <c r="B19" s="23" t="s">
        <v>104</v>
      </c>
      <c r="C19" s="24">
        <v>849.7</v>
      </c>
      <c r="D19" s="74" t="s">
        <v>22</v>
      </c>
      <c r="E19" s="85"/>
      <c r="F19" s="25">
        <f t="shared" si="36"/>
        <v>0</v>
      </c>
      <c r="G19" s="24">
        <v>849.7</v>
      </c>
      <c r="H19" s="74" t="s">
        <v>22</v>
      </c>
      <c r="I19" s="85"/>
      <c r="J19" s="25">
        <f t="shared" si="0"/>
        <v>0</v>
      </c>
      <c r="K19" s="24">
        <v>849.7</v>
      </c>
      <c r="L19" s="74" t="s">
        <v>22</v>
      </c>
      <c r="M19" s="85"/>
      <c r="N19" s="25">
        <f t="shared" si="1"/>
        <v>0</v>
      </c>
      <c r="O19" s="24">
        <v>849.7</v>
      </c>
      <c r="P19" s="74" t="s">
        <v>22</v>
      </c>
      <c r="Q19" s="85"/>
      <c r="R19" s="25">
        <f t="shared" si="2"/>
        <v>0</v>
      </c>
      <c r="S19" s="24">
        <v>849.7</v>
      </c>
      <c r="T19" s="74" t="s">
        <v>22</v>
      </c>
      <c r="U19" s="85"/>
      <c r="V19" s="25">
        <f t="shared" si="3"/>
        <v>0</v>
      </c>
      <c r="W19" s="24">
        <v>849.7</v>
      </c>
      <c r="X19" s="74" t="s">
        <v>22</v>
      </c>
      <c r="Y19" s="85"/>
      <c r="Z19" s="25">
        <f t="shared" si="4"/>
        <v>0</v>
      </c>
      <c r="AA19" s="24">
        <v>849.7</v>
      </c>
      <c r="AB19" s="74" t="s">
        <v>22</v>
      </c>
      <c r="AC19" s="85"/>
      <c r="AD19" s="25">
        <f t="shared" si="5"/>
        <v>0</v>
      </c>
      <c r="AE19" s="24">
        <v>849.7</v>
      </c>
      <c r="AF19" s="74" t="s">
        <v>22</v>
      </c>
      <c r="AG19" s="85"/>
      <c r="AH19" s="25">
        <f t="shared" si="6"/>
        <v>0</v>
      </c>
      <c r="AI19" s="24">
        <v>849.7</v>
      </c>
      <c r="AJ19" s="74" t="s">
        <v>22</v>
      </c>
      <c r="AK19" s="85"/>
      <c r="AL19" s="25">
        <f t="shared" si="7"/>
        <v>0</v>
      </c>
      <c r="AM19" s="24">
        <v>849.7</v>
      </c>
      <c r="AN19" s="74" t="s">
        <v>22</v>
      </c>
      <c r="AO19" s="85"/>
      <c r="AP19" s="25">
        <f t="shared" si="8"/>
        <v>0</v>
      </c>
      <c r="AQ19" s="24">
        <v>849.7</v>
      </c>
      <c r="AR19" s="74" t="s">
        <v>22</v>
      </c>
      <c r="AS19" s="93"/>
      <c r="AT19" s="25">
        <f t="shared" si="9"/>
        <v>0</v>
      </c>
      <c r="AU19" s="24">
        <v>849.7</v>
      </c>
      <c r="AV19" s="74" t="s">
        <v>22</v>
      </c>
      <c r="AW19" s="85"/>
      <c r="AX19" s="25">
        <f t="shared" si="10"/>
        <v>0</v>
      </c>
      <c r="AY19" s="24">
        <v>849.7</v>
      </c>
      <c r="AZ19" s="74" t="s">
        <v>22</v>
      </c>
      <c r="BA19" s="85"/>
      <c r="BB19" s="25">
        <f t="shared" si="73"/>
        <v>0</v>
      </c>
      <c r="BC19" s="24">
        <v>849.7</v>
      </c>
      <c r="BD19" s="74" t="s">
        <v>22</v>
      </c>
      <c r="BE19" s="85"/>
      <c r="BF19" s="25">
        <f t="shared" si="12"/>
        <v>0</v>
      </c>
      <c r="BG19" s="24">
        <v>849.7</v>
      </c>
      <c r="BH19" s="74" t="s">
        <v>22</v>
      </c>
      <c r="BI19" s="57"/>
      <c r="BJ19" s="25">
        <f t="shared" si="13"/>
        <v>0</v>
      </c>
      <c r="BK19" s="24">
        <v>849.7</v>
      </c>
      <c r="BL19" s="74" t="s">
        <v>22</v>
      </c>
      <c r="BM19" s="85"/>
      <c r="BN19" s="25">
        <f t="shared" si="14"/>
        <v>0</v>
      </c>
      <c r="BO19" s="24">
        <v>849.7</v>
      </c>
      <c r="BP19" s="74" t="s">
        <v>22</v>
      </c>
      <c r="BQ19" s="85"/>
      <c r="BR19" s="25">
        <f t="shared" si="15"/>
        <v>0</v>
      </c>
      <c r="BS19" s="24">
        <v>849.7</v>
      </c>
      <c r="BT19" s="74" t="s">
        <v>22</v>
      </c>
      <c r="BU19" s="76"/>
      <c r="BV19" s="86">
        <f t="shared" si="16"/>
        <v>0</v>
      </c>
      <c r="BW19" s="24">
        <v>849.7</v>
      </c>
      <c r="BX19" s="74" t="s">
        <v>22</v>
      </c>
      <c r="BY19" s="65"/>
      <c r="BZ19" s="25">
        <f t="shared" si="17"/>
        <v>0</v>
      </c>
      <c r="CA19" s="24">
        <v>849.7</v>
      </c>
      <c r="CB19" s="74" t="s">
        <v>22</v>
      </c>
      <c r="CC19" s="65"/>
      <c r="CD19" s="25">
        <f t="shared" si="18"/>
        <v>0</v>
      </c>
      <c r="CE19" s="24">
        <v>849.7</v>
      </c>
      <c r="CF19" s="74" t="s">
        <v>22</v>
      </c>
      <c r="CG19" s="65"/>
      <c r="CH19" s="25">
        <f t="shared" si="19"/>
        <v>0</v>
      </c>
      <c r="CI19" s="24">
        <v>849.7</v>
      </c>
      <c r="CJ19" s="74" t="s">
        <v>22</v>
      </c>
      <c r="CK19" s="65"/>
      <c r="CL19" s="25">
        <f t="shared" si="20"/>
        <v>0</v>
      </c>
      <c r="CM19" s="24">
        <v>849.7</v>
      </c>
      <c r="CN19" s="74" t="s">
        <v>22</v>
      </c>
      <c r="CO19" s="65"/>
      <c r="CP19" s="25">
        <f t="shared" si="21"/>
        <v>0</v>
      </c>
      <c r="CQ19" s="24">
        <v>849.7</v>
      </c>
      <c r="CR19" s="74" t="s">
        <v>22</v>
      </c>
      <c r="CS19" s="65"/>
      <c r="CT19" s="25">
        <f t="shared" si="22"/>
        <v>0</v>
      </c>
      <c r="CU19" s="24">
        <v>849.7</v>
      </c>
      <c r="CV19" s="74" t="s">
        <v>22</v>
      </c>
      <c r="CW19" s="65"/>
      <c r="CX19" s="25">
        <f t="shared" si="23"/>
        <v>0</v>
      </c>
      <c r="CY19" s="24">
        <v>849.7</v>
      </c>
      <c r="CZ19" s="74" t="s">
        <v>22</v>
      </c>
      <c r="DA19" s="65"/>
      <c r="DB19" s="25">
        <f t="shared" si="24"/>
        <v>0</v>
      </c>
      <c r="DC19" s="24">
        <v>849.7</v>
      </c>
      <c r="DD19" s="74" t="s">
        <v>22</v>
      </c>
      <c r="DE19" s="65"/>
      <c r="DF19" s="25">
        <f t="shared" si="25"/>
        <v>0</v>
      </c>
      <c r="DG19" s="24">
        <v>849.7</v>
      </c>
      <c r="DH19" s="74" t="s">
        <v>22</v>
      </c>
      <c r="DI19" s="65"/>
      <c r="DJ19" s="25">
        <f t="shared" si="26"/>
        <v>0</v>
      </c>
      <c r="DK19" s="24">
        <v>849.7</v>
      </c>
      <c r="DL19" s="74" t="s">
        <v>22</v>
      </c>
      <c r="DM19" s="65"/>
      <c r="DN19" s="25">
        <f t="shared" si="27"/>
        <v>0</v>
      </c>
      <c r="DO19" s="24">
        <v>849.7</v>
      </c>
      <c r="DP19" s="74" t="s">
        <v>22</v>
      </c>
      <c r="DQ19" s="65"/>
      <c r="DR19" s="25">
        <f t="shared" si="28"/>
        <v>0</v>
      </c>
      <c r="DS19" s="24">
        <v>849.7</v>
      </c>
      <c r="DT19" s="74" t="s">
        <v>22</v>
      </c>
      <c r="DU19" s="65"/>
      <c r="DV19" s="25">
        <f t="shared" si="29"/>
        <v>0</v>
      </c>
      <c r="DW19" s="24">
        <v>849.7</v>
      </c>
      <c r="DX19" s="74" t="s">
        <v>22</v>
      </c>
      <c r="DY19" s="65"/>
      <c r="DZ19" s="25">
        <f t="shared" si="30"/>
        <v>0</v>
      </c>
      <c r="EA19" s="24">
        <v>849.7</v>
      </c>
      <c r="EB19" s="74" t="s">
        <v>22</v>
      </c>
      <c r="EC19" s="65"/>
      <c r="ED19" s="25">
        <f t="shared" si="31"/>
        <v>0</v>
      </c>
      <c r="EE19" s="24">
        <v>849.7</v>
      </c>
      <c r="EF19" s="74" t="s">
        <v>22</v>
      </c>
      <c r="EG19" s="65"/>
      <c r="EH19" s="25">
        <f t="shared" si="32"/>
        <v>0</v>
      </c>
      <c r="EI19" s="24">
        <v>849.7</v>
      </c>
      <c r="EJ19" s="74" t="s">
        <v>22</v>
      </c>
      <c r="EK19" s="65"/>
      <c r="EL19" s="25">
        <f t="shared" si="33"/>
        <v>0</v>
      </c>
      <c r="EM19" s="24">
        <v>849.7</v>
      </c>
      <c r="EN19" s="74" t="s">
        <v>22</v>
      </c>
      <c r="EO19" s="65"/>
      <c r="EP19" s="25">
        <f t="shared" si="34"/>
        <v>0</v>
      </c>
      <c r="EQ19" s="24">
        <v>849.7</v>
      </c>
      <c r="ER19" s="74" t="s">
        <v>22</v>
      </c>
      <c r="ES19" s="65"/>
      <c r="ET19" s="25">
        <f t="shared" si="35"/>
        <v>0</v>
      </c>
    </row>
    <row r="20" spans="1:150" ht="12" customHeight="1" x14ac:dyDescent="0.25">
      <c r="A20" s="22">
        <v>16</v>
      </c>
      <c r="B20" s="23" t="s">
        <v>98</v>
      </c>
      <c r="C20" s="24">
        <v>199.1</v>
      </c>
      <c r="D20" s="74" t="s">
        <v>22</v>
      </c>
      <c r="E20" s="85"/>
      <c r="F20" s="25">
        <f t="shared" si="36"/>
        <v>0</v>
      </c>
      <c r="G20" s="24">
        <v>199.1</v>
      </c>
      <c r="H20" s="74" t="s">
        <v>22</v>
      </c>
      <c r="I20" s="85"/>
      <c r="J20" s="25">
        <f t="shared" si="0"/>
        <v>0</v>
      </c>
      <c r="K20" s="24">
        <v>199.1</v>
      </c>
      <c r="L20" s="74" t="s">
        <v>22</v>
      </c>
      <c r="M20" s="85"/>
      <c r="N20" s="25">
        <f t="shared" si="1"/>
        <v>0</v>
      </c>
      <c r="O20" s="24">
        <v>199.1</v>
      </c>
      <c r="P20" s="74" t="s">
        <v>22</v>
      </c>
      <c r="Q20" s="85"/>
      <c r="R20" s="25">
        <f t="shared" si="2"/>
        <v>0</v>
      </c>
      <c r="S20" s="24">
        <v>199.1</v>
      </c>
      <c r="T20" s="74" t="s">
        <v>22</v>
      </c>
      <c r="U20" s="85"/>
      <c r="V20" s="25">
        <f t="shared" si="3"/>
        <v>0</v>
      </c>
      <c r="W20" s="24">
        <v>199.1</v>
      </c>
      <c r="X20" s="74" t="s">
        <v>22</v>
      </c>
      <c r="Y20" s="85"/>
      <c r="Z20" s="25">
        <f t="shared" si="4"/>
        <v>0</v>
      </c>
      <c r="AA20" s="24">
        <v>199.1</v>
      </c>
      <c r="AB20" s="74" t="s">
        <v>22</v>
      </c>
      <c r="AC20" s="85"/>
      <c r="AD20" s="25">
        <f t="shared" si="5"/>
        <v>0</v>
      </c>
      <c r="AE20" s="24">
        <v>199.1</v>
      </c>
      <c r="AF20" s="74" t="s">
        <v>22</v>
      </c>
      <c r="AG20" s="85"/>
      <c r="AH20" s="25">
        <f t="shared" si="6"/>
        <v>0</v>
      </c>
      <c r="AI20" s="24">
        <v>199.1</v>
      </c>
      <c r="AJ20" s="74" t="s">
        <v>22</v>
      </c>
      <c r="AK20" s="85"/>
      <c r="AL20" s="25">
        <f t="shared" si="7"/>
        <v>0</v>
      </c>
      <c r="AM20" s="24">
        <v>199.1</v>
      </c>
      <c r="AN20" s="74" t="s">
        <v>22</v>
      </c>
      <c r="AO20" s="85"/>
      <c r="AP20" s="25">
        <f t="shared" si="8"/>
        <v>0</v>
      </c>
      <c r="AQ20" s="24">
        <v>199.1</v>
      </c>
      <c r="AR20" s="74" t="s">
        <v>22</v>
      </c>
      <c r="AS20" s="93"/>
      <c r="AT20" s="25">
        <f t="shared" si="9"/>
        <v>0</v>
      </c>
      <c r="AU20" s="24">
        <v>199.1</v>
      </c>
      <c r="AV20" s="74" t="s">
        <v>22</v>
      </c>
      <c r="AW20" s="85"/>
      <c r="AX20" s="25">
        <f t="shared" si="10"/>
        <v>0</v>
      </c>
      <c r="AY20" s="24">
        <v>199.1</v>
      </c>
      <c r="AZ20" s="74" t="s">
        <v>22</v>
      </c>
      <c r="BA20" s="85"/>
      <c r="BB20" s="25">
        <f t="shared" si="73"/>
        <v>0</v>
      </c>
      <c r="BC20" s="24">
        <v>199.1</v>
      </c>
      <c r="BD20" s="74" t="s">
        <v>22</v>
      </c>
      <c r="BE20" s="85"/>
      <c r="BF20" s="25">
        <f t="shared" si="12"/>
        <v>0</v>
      </c>
      <c r="BG20" s="24">
        <v>199.1</v>
      </c>
      <c r="BH20" s="74" t="s">
        <v>22</v>
      </c>
      <c r="BI20" s="57"/>
      <c r="BJ20" s="25">
        <f t="shared" si="13"/>
        <v>0</v>
      </c>
      <c r="BK20" s="24">
        <v>199.1</v>
      </c>
      <c r="BL20" s="74" t="s">
        <v>22</v>
      </c>
      <c r="BM20" s="85"/>
      <c r="BN20" s="25">
        <f t="shared" si="14"/>
        <v>0</v>
      </c>
      <c r="BO20" s="24">
        <v>199.1</v>
      </c>
      <c r="BP20" s="74" t="s">
        <v>22</v>
      </c>
      <c r="BQ20" s="85"/>
      <c r="BR20" s="25">
        <f t="shared" si="15"/>
        <v>0</v>
      </c>
      <c r="BS20" s="24">
        <v>199.1</v>
      </c>
      <c r="BT20" s="74" t="s">
        <v>22</v>
      </c>
      <c r="BU20" s="76"/>
      <c r="BV20" s="86">
        <f t="shared" si="16"/>
        <v>0</v>
      </c>
      <c r="BW20" s="24">
        <v>199.1</v>
      </c>
      <c r="BX20" s="74" t="s">
        <v>22</v>
      </c>
      <c r="BY20" s="65"/>
      <c r="BZ20" s="25">
        <f t="shared" si="17"/>
        <v>0</v>
      </c>
      <c r="CA20" s="24">
        <v>199.1</v>
      </c>
      <c r="CB20" s="74" t="s">
        <v>22</v>
      </c>
      <c r="CC20" s="65"/>
      <c r="CD20" s="25">
        <f t="shared" si="18"/>
        <v>0</v>
      </c>
      <c r="CE20" s="24">
        <v>199.1</v>
      </c>
      <c r="CF20" s="74" t="s">
        <v>22</v>
      </c>
      <c r="CG20" s="65"/>
      <c r="CH20" s="25">
        <f t="shared" si="19"/>
        <v>0</v>
      </c>
      <c r="CI20" s="24">
        <v>199.1</v>
      </c>
      <c r="CJ20" s="74" t="s">
        <v>22</v>
      </c>
      <c r="CK20" s="65"/>
      <c r="CL20" s="25">
        <f t="shared" si="20"/>
        <v>0</v>
      </c>
      <c r="CM20" s="24">
        <v>199.1</v>
      </c>
      <c r="CN20" s="74" t="s">
        <v>22</v>
      </c>
      <c r="CO20" s="65"/>
      <c r="CP20" s="25">
        <f t="shared" si="21"/>
        <v>0</v>
      </c>
      <c r="CQ20" s="24">
        <v>199.1</v>
      </c>
      <c r="CR20" s="74" t="s">
        <v>22</v>
      </c>
      <c r="CS20" s="65"/>
      <c r="CT20" s="25">
        <f t="shared" si="22"/>
        <v>0</v>
      </c>
      <c r="CU20" s="24">
        <v>199.1</v>
      </c>
      <c r="CV20" s="74" t="s">
        <v>22</v>
      </c>
      <c r="CW20" s="65"/>
      <c r="CX20" s="25">
        <f t="shared" si="23"/>
        <v>0</v>
      </c>
      <c r="CY20" s="24">
        <v>199.1</v>
      </c>
      <c r="CZ20" s="74" t="s">
        <v>22</v>
      </c>
      <c r="DA20" s="65"/>
      <c r="DB20" s="25">
        <f t="shared" si="24"/>
        <v>0</v>
      </c>
      <c r="DC20" s="24">
        <v>199.1</v>
      </c>
      <c r="DD20" s="74" t="s">
        <v>22</v>
      </c>
      <c r="DE20" s="65"/>
      <c r="DF20" s="25">
        <f t="shared" si="25"/>
        <v>0</v>
      </c>
      <c r="DG20" s="24">
        <v>199.1</v>
      </c>
      <c r="DH20" s="74" t="s">
        <v>22</v>
      </c>
      <c r="DI20" s="65"/>
      <c r="DJ20" s="25">
        <f t="shared" si="26"/>
        <v>0</v>
      </c>
      <c r="DK20" s="24">
        <v>199.1</v>
      </c>
      <c r="DL20" s="74" t="s">
        <v>22</v>
      </c>
      <c r="DM20" s="65"/>
      <c r="DN20" s="25">
        <f t="shared" si="27"/>
        <v>0</v>
      </c>
      <c r="DO20" s="24">
        <v>199.1</v>
      </c>
      <c r="DP20" s="74" t="s">
        <v>22</v>
      </c>
      <c r="DQ20" s="65"/>
      <c r="DR20" s="25">
        <f t="shared" si="28"/>
        <v>0</v>
      </c>
      <c r="DS20" s="24">
        <v>199.1</v>
      </c>
      <c r="DT20" s="74" t="s">
        <v>22</v>
      </c>
      <c r="DU20" s="65"/>
      <c r="DV20" s="25">
        <f t="shared" si="29"/>
        <v>0</v>
      </c>
      <c r="DW20" s="24">
        <v>199.1</v>
      </c>
      <c r="DX20" s="74" t="s">
        <v>22</v>
      </c>
      <c r="DY20" s="65"/>
      <c r="DZ20" s="25">
        <f t="shared" si="30"/>
        <v>0</v>
      </c>
      <c r="EA20" s="24">
        <v>199.1</v>
      </c>
      <c r="EB20" s="74" t="s">
        <v>22</v>
      </c>
      <c r="EC20" s="65"/>
      <c r="ED20" s="25">
        <f t="shared" si="31"/>
        <v>0</v>
      </c>
      <c r="EE20" s="24">
        <v>199.1</v>
      </c>
      <c r="EF20" s="74" t="s">
        <v>22</v>
      </c>
      <c r="EG20" s="65"/>
      <c r="EH20" s="25">
        <f t="shared" si="32"/>
        <v>0</v>
      </c>
      <c r="EI20" s="24">
        <v>199.1</v>
      </c>
      <c r="EJ20" s="74" t="s">
        <v>22</v>
      </c>
      <c r="EK20" s="65"/>
      <c r="EL20" s="25">
        <f t="shared" si="33"/>
        <v>0</v>
      </c>
      <c r="EM20" s="24">
        <v>199.1</v>
      </c>
      <c r="EN20" s="74" t="s">
        <v>22</v>
      </c>
      <c r="EO20" s="65"/>
      <c r="EP20" s="25">
        <f t="shared" si="34"/>
        <v>0</v>
      </c>
      <c r="EQ20" s="24">
        <v>199.1</v>
      </c>
      <c r="ER20" s="74" t="s">
        <v>22</v>
      </c>
      <c r="ES20" s="65"/>
      <c r="ET20" s="25">
        <f t="shared" si="35"/>
        <v>0</v>
      </c>
    </row>
    <row r="21" spans="1:150" ht="12" customHeight="1" x14ac:dyDescent="0.25">
      <c r="A21" s="22">
        <v>17</v>
      </c>
      <c r="B21" s="23" t="s">
        <v>100</v>
      </c>
      <c r="C21" s="24">
        <v>88.53</v>
      </c>
      <c r="D21" s="74" t="s">
        <v>22</v>
      </c>
      <c r="E21" s="85"/>
      <c r="F21" s="25">
        <f t="shared" si="36"/>
        <v>0</v>
      </c>
      <c r="G21" s="24">
        <v>88.53</v>
      </c>
      <c r="H21" s="74" t="s">
        <v>22</v>
      </c>
      <c r="I21" s="85"/>
      <c r="J21" s="25">
        <f t="shared" si="0"/>
        <v>0</v>
      </c>
      <c r="K21" s="24">
        <v>88.53</v>
      </c>
      <c r="L21" s="74" t="s">
        <v>22</v>
      </c>
      <c r="M21" s="85"/>
      <c r="N21" s="25">
        <f t="shared" si="1"/>
        <v>0</v>
      </c>
      <c r="O21" s="24">
        <v>88.53</v>
      </c>
      <c r="P21" s="74" t="s">
        <v>22</v>
      </c>
      <c r="Q21" s="85"/>
      <c r="R21" s="25">
        <f t="shared" si="2"/>
        <v>0</v>
      </c>
      <c r="S21" s="24">
        <v>88.53</v>
      </c>
      <c r="T21" s="74" t="s">
        <v>22</v>
      </c>
      <c r="U21" s="85"/>
      <c r="V21" s="25">
        <f t="shared" si="3"/>
        <v>0</v>
      </c>
      <c r="W21" s="24">
        <v>88.53</v>
      </c>
      <c r="X21" s="74" t="s">
        <v>22</v>
      </c>
      <c r="Y21" s="85"/>
      <c r="Z21" s="25">
        <f t="shared" si="4"/>
        <v>0</v>
      </c>
      <c r="AA21" s="24">
        <v>88.53</v>
      </c>
      <c r="AB21" s="74" t="s">
        <v>22</v>
      </c>
      <c r="AC21" s="85"/>
      <c r="AD21" s="25">
        <f t="shared" si="5"/>
        <v>0</v>
      </c>
      <c r="AE21" s="24">
        <v>88.53</v>
      </c>
      <c r="AF21" s="74" t="s">
        <v>22</v>
      </c>
      <c r="AG21" s="85"/>
      <c r="AH21" s="25">
        <f t="shared" si="6"/>
        <v>0</v>
      </c>
      <c r="AI21" s="24">
        <v>88.53</v>
      </c>
      <c r="AJ21" s="74" t="s">
        <v>22</v>
      </c>
      <c r="AK21" s="85"/>
      <c r="AL21" s="25">
        <f t="shared" si="7"/>
        <v>0</v>
      </c>
      <c r="AM21" s="24">
        <v>88.53</v>
      </c>
      <c r="AN21" s="74" t="s">
        <v>22</v>
      </c>
      <c r="AO21" s="85"/>
      <c r="AP21" s="25">
        <f t="shared" si="8"/>
        <v>0</v>
      </c>
      <c r="AQ21" s="24">
        <v>88.53</v>
      </c>
      <c r="AR21" s="74" t="s">
        <v>22</v>
      </c>
      <c r="AS21" s="93"/>
      <c r="AT21" s="25">
        <f t="shared" si="9"/>
        <v>0</v>
      </c>
      <c r="AU21" s="24">
        <v>88.53</v>
      </c>
      <c r="AV21" s="74" t="s">
        <v>22</v>
      </c>
      <c r="AW21" s="85"/>
      <c r="AX21" s="25">
        <f t="shared" si="10"/>
        <v>0</v>
      </c>
      <c r="AY21" s="24">
        <v>88.53</v>
      </c>
      <c r="AZ21" s="74" t="s">
        <v>22</v>
      </c>
      <c r="BA21" s="85"/>
      <c r="BB21" s="25">
        <f t="shared" si="73"/>
        <v>0</v>
      </c>
      <c r="BC21" s="24">
        <v>88.53</v>
      </c>
      <c r="BD21" s="74" t="s">
        <v>22</v>
      </c>
      <c r="BE21" s="85"/>
      <c r="BF21" s="25">
        <f t="shared" si="12"/>
        <v>0</v>
      </c>
      <c r="BG21" s="24">
        <v>88.53</v>
      </c>
      <c r="BH21" s="74" t="s">
        <v>22</v>
      </c>
      <c r="BI21" s="57"/>
      <c r="BJ21" s="25">
        <f t="shared" si="13"/>
        <v>0</v>
      </c>
      <c r="BK21" s="24">
        <v>88.53</v>
      </c>
      <c r="BL21" s="74" t="s">
        <v>22</v>
      </c>
      <c r="BM21" s="85"/>
      <c r="BN21" s="25">
        <f t="shared" si="14"/>
        <v>0</v>
      </c>
      <c r="BO21" s="24">
        <v>88.53</v>
      </c>
      <c r="BP21" s="74" t="s">
        <v>22</v>
      </c>
      <c r="BQ21" s="85"/>
      <c r="BR21" s="25">
        <f t="shared" si="15"/>
        <v>0</v>
      </c>
      <c r="BS21" s="24">
        <v>88.53</v>
      </c>
      <c r="BT21" s="74" t="s">
        <v>22</v>
      </c>
      <c r="BU21" s="76"/>
      <c r="BV21" s="86">
        <f t="shared" si="16"/>
        <v>0</v>
      </c>
      <c r="BW21" s="24">
        <v>88.53</v>
      </c>
      <c r="BX21" s="74" t="s">
        <v>22</v>
      </c>
      <c r="BY21" s="65"/>
      <c r="BZ21" s="25">
        <f t="shared" si="17"/>
        <v>0</v>
      </c>
      <c r="CA21" s="24">
        <v>88.53</v>
      </c>
      <c r="CB21" s="74" t="s">
        <v>22</v>
      </c>
      <c r="CC21" s="65"/>
      <c r="CD21" s="25">
        <f t="shared" si="18"/>
        <v>0</v>
      </c>
      <c r="CE21" s="24">
        <v>88.53</v>
      </c>
      <c r="CF21" s="74" t="s">
        <v>22</v>
      </c>
      <c r="CG21" s="65"/>
      <c r="CH21" s="25">
        <f t="shared" si="19"/>
        <v>0</v>
      </c>
      <c r="CI21" s="24">
        <v>88.53</v>
      </c>
      <c r="CJ21" s="74" t="s">
        <v>22</v>
      </c>
      <c r="CK21" s="65"/>
      <c r="CL21" s="25">
        <f t="shared" si="20"/>
        <v>0</v>
      </c>
      <c r="CM21" s="24">
        <v>88.53</v>
      </c>
      <c r="CN21" s="74" t="s">
        <v>22</v>
      </c>
      <c r="CO21" s="65"/>
      <c r="CP21" s="25">
        <f t="shared" si="21"/>
        <v>0</v>
      </c>
      <c r="CQ21" s="24">
        <v>88.53</v>
      </c>
      <c r="CR21" s="74" t="s">
        <v>22</v>
      </c>
      <c r="CS21" s="65"/>
      <c r="CT21" s="25">
        <f t="shared" si="22"/>
        <v>0</v>
      </c>
      <c r="CU21" s="24">
        <v>88.53</v>
      </c>
      <c r="CV21" s="74" t="s">
        <v>22</v>
      </c>
      <c r="CW21" s="65"/>
      <c r="CX21" s="25">
        <f t="shared" si="23"/>
        <v>0</v>
      </c>
      <c r="CY21" s="24">
        <v>88.53</v>
      </c>
      <c r="CZ21" s="74" t="s">
        <v>22</v>
      </c>
      <c r="DA21" s="65"/>
      <c r="DB21" s="25">
        <f t="shared" si="24"/>
        <v>0</v>
      </c>
      <c r="DC21" s="24">
        <v>88.53</v>
      </c>
      <c r="DD21" s="74" t="s">
        <v>22</v>
      </c>
      <c r="DE21" s="65"/>
      <c r="DF21" s="25">
        <f t="shared" si="25"/>
        <v>0</v>
      </c>
      <c r="DG21" s="24">
        <v>88.53</v>
      </c>
      <c r="DH21" s="74" t="s">
        <v>22</v>
      </c>
      <c r="DI21" s="65"/>
      <c r="DJ21" s="25">
        <f t="shared" si="26"/>
        <v>0</v>
      </c>
      <c r="DK21" s="24">
        <v>88.53</v>
      </c>
      <c r="DL21" s="74" t="s">
        <v>22</v>
      </c>
      <c r="DM21" s="65"/>
      <c r="DN21" s="25">
        <f t="shared" si="27"/>
        <v>0</v>
      </c>
      <c r="DO21" s="24">
        <v>88.53</v>
      </c>
      <c r="DP21" s="74" t="s">
        <v>22</v>
      </c>
      <c r="DQ21" s="65"/>
      <c r="DR21" s="25">
        <f t="shared" si="28"/>
        <v>0</v>
      </c>
      <c r="DS21" s="24">
        <v>88.53</v>
      </c>
      <c r="DT21" s="74" t="s">
        <v>22</v>
      </c>
      <c r="DU21" s="65"/>
      <c r="DV21" s="25">
        <f t="shared" si="29"/>
        <v>0</v>
      </c>
      <c r="DW21" s="24">
        <v>88.53</v>
      </c>
      <c r="DX21" s="74" t="s">
        <v>22</v>
      </c>
      <c r="DY21" s="65"/>
      <c r="DZ21" s="25">
        <f t="shared" si="30"/>
        <v>0</v>
      </c>
      <c r="EA21" s="24">
        <v>88.53</v>
      </c>
      <c r="EB21" s="74" t="s">
        <v>22</v>
      </c>
      <c r="EC21" s="65"/>
      <c r="ED21" s="25">
        <f t="shared" si="31"/>
        <v>0</v>
      </c>
      <c r="EE21" s="24">
        <v>88.53</v>
      </c>
      <c r="EF21" s="74" t="s">
        <v>22</v>
      </c>
      <c r="EG21" s="65"/>
      <c r="EH21" s="25">
        <f t="shared" si="32"/>
        <v>0</v>
      </c>
      <c r="EI21" s="24">
        <v>88.53</v>
      </c>
      <c r="EJ21" s="74" t="s">
        <v>22</v>
      </c>
      <c r="EK21" s="65"/>
      <c r="EL21" s="25">
        <f t="shared" si="33"/>
        <v>0</v>
      </c>
      <c r="EM21" s="24">
        <v>88.53</v>
      </c>
      <c r="EN21" s="74" t="s">
        <v>22</v>
      </c>
      <c r="EO21" s="65"/>
      <c r="EP21" s="25">
        <f t="shared" si="34"/>
        <v>0</v>
      </c>
      <c r="EQ21" s="24">
        <v>88.53</v>
      </c>
      <c r="ER21" s="74" t="s">
        <v>22</v>
      </c>
      <c r="ES21" s="65"/>
      <c r="ET21" s="25">
        <f t="shared" si="35"/>
        <v>0</v>
      </c>
    </row>
    <row r="22" spans="1:150" ht="12" customHeight="1" x14ac:dyDescent="0.25">
      <c r="A22" s="22">
        <v>18</v>
      </c>
      <c r="B22" s="23" t="s">
        <v>99</v>
      </c>
      <c r="C22" s="24">
        <v>74.47</v>
      </c>
      <c r="D22" s="74" t="s">
        <v>118</v>
      </c>
      <c r="E22" s="85"/>
      <c r="F22" s="25">
        <f t="shared" si="36"/>
        <v>0</v>
      </c>
      <c r="G22" s="24">
        <v>74.47</v>
      </c>
      <c r="H22" s="74" t="s">
        <v>118</v>
      </c>
      <c r="I22" s="85"/>
      <c r="J22" s="25">
        <f t="shared" si="0"/>
        <v>0</v>
      </c>
      <c r="K22" s="24">
        <v>74.47</v>
      </c>
      <c r="L22" s="74" t="s">
        <v>118</v>
      </c>
      <c r="M22" s="85"/>
      <c r="N22" s="25">
        <f t="shared" si="1"/>
        <v>0</v>
      </c>
      <c r="O22" s="24">
        <v>74.47</v>
      </c>
      <c r="P22" s="74" t="s">
        <v>118</v>
      </c>
      <c r="Q22" s="85"/>
      <c r="R22" s="25">
        <f t="shared" si="2"/>
        <v>0</v>
      </c>
      <c r="S22" s="24">
        <v>74.47</v>
      </c>
      <c r="T22" s="74" t="s">
        <v>118</v>
      </c>
      <c r="U22" s="85"/>
      <c r="V22" s="25">
        <f t="shared" si="3"/>
        <v>0</v>
      </c>
      <c r="W22" s="24">
        <v>74.47</v>
      </c>
      <c r="X22" s="74" t="s">
        <v>118</v>
      </c>
      <c r="Y22" s="85"/>
      <c r="Z22" s="25">
        <f t="shared" si="4"/>
        <v>0</v>
      </c>
      <c r="AA22" s="24">
        <v>74.47</v>
      </c>
      <c r="AB22" s="74" t="s">
        <v>118</v>
      </c>
      <c r="AC22" s="85"/>
      <c r="AD22" s="25">
        <f t="shared" si="5"/>
        <v>0</v>
      </c>
      <c r="AE22" s="24">
        <v>74.47</v>
      </c>
      <c r="AF22" s="74" t="s">
        <v>118</v>
      </c>
      <c r="AG22" s="85"/>
      <c r="AH22" s="25">
        <f t="shared" si="6"/>
        <v>0</v>
      </c>
      <c r="AI22" s="24">
        <v>74.47</v>
      </c>
      <c r="AJ22" s="74" t="s">
        <v>118</v>
      </c>
      <c r="AK22" s="85"/>
      <c r="AL22" s="25">
        <f t="shared" si="7"/>
        <v>0</v>
      </c>
      <c r="AM22" s="24">
        <v>74.47</v>
      </c>
      <c r="AN22" s="74" t="s">
        <v>118</v>
      </c>
      <c r="AO22" s="85"/>
      <c r="AP22" s="25">
        <f t="shared" si="8"/>
        <v>0</v>
      </c>
      <c r="AQ22" s="24">
        <v>74.47</v>
      </c>
      <c r="AR22" s="74" t="s">
        <v>118</v>
      </c>
      <c r="AS22" s="93"/>
      <c r="AT22" s="25">
        <f t="shared" si="9"/>
        <v>0</v>
      </c>
      <c r="AU22" s="24">
        <v>74.47</v>
      </c>
      <c r="AV22" s="74" t="s">
        <v>118</v>
      </c>
      <c r="AW22" s="85"/>
      <c r="AX22" s="25">
        <f t="shared" si="10"/>
        <v>0</v>
      </c>
      <c r="AY22" s="24">
        <v>74.47</v>
      </c>
      <c r="AZ22" s="74" t="s">
        <v>118</v>
      </c>
      <c r="BA22" s="85"/>
      <c r="BB22" s="25">
        <f t="shared" si="73"/>
        <v>0</v>
      </c>
      <c r="BC22" s="24">
        <v>74.47</v>
      </c>
      <c r="BD22" s="74" t="s">
        <v>118</v>
      </c>
      <c r="BE22" s="85"/>
      <c r="BF22" s="25">
        <f t="shared" si="12"/>
        <v>0</v>
      </c>
      <c r="BG22" s="24">
        <v>74.47</v>
      </c>
      <c r="BH22" s="74" t="s">
        <v>118</v>
      </c>
      <c r="BI22" s="57"/>
      <c r="BJ22" s="25">
        <f t="shared" si="13"/>
        <v>0</v>
      </c>
      <c r="BK22" s="24">
        <v>74.47</v>
      </c>
      <c r="BL22" s="74" t="s">
        <v>118</v>
      </c>
      <c r="BM22" s="85"/>
      <c r="BN22" s="25">
        <f t="shared" si="14"/>
        <v>0</v>
      </c>
      <c r="BO22" s="24">
        <v>74.47</v>
      </c>
      <c r="BP22" s="74" t="s">
        <v>118</v>
      </c>
      <c r="BQ22" s="85"/>
      <c r="BR22" s="25">
        <f t="shared" si="15"/>
        <v>0</v>
      </c>
      <c r="BS22" s="24">
        <v>74.47</v>
      </c>
      <c r="BT22" s="74" t="s">
        <v>118</v>
      </c>
      <c r="BU22" s="76"/>
      <c r="BV22" s="86">
        <f t="shared" si="16"/>
        <v>0</v>
      </c>
      <c r="BW22" s="24">
        <v>74.47</v>
      </c>
      <c r="BX22" s="74" t="s">
        <v>118</v>
      </c>
      <c r="BY22" s="65"/>
      <c r="BZ22" s="25">
        <f t="shared" si="17"/>
        <v>0</v>
      </c>
      <c r="CA22" s="24">
        <v>74.47</v>
      </c>
      <c r="CB22" s="74" t="s">
        <v>118</v>
      </c>
      <c r="CC22" s="65"/>
      <c r="CD22" s="25">
        <f t="shared" si="18"/>
        <v>0</v>
      </c>
      <c r="CE22" s="24">
        <v>74.47</v>
      </c>
      <c r="CF22" s="74" t="s">
        <v>118</v>
      </c>
      <c r="CG22" s="65"/>
      <c r="CH22" s="25">
        <f t="shared" si="19"/>
        <v>0</v>
      </c>
      <c r="CI22" s="24">
        <v>74.47</v>
      </c>
      <c r="CJ22" s="74" t="s">
        <v>118</v>
      </c>
      <c r="CK22" s="65"/>
      <c r="CL22" s="25">
        <f t="shared" si="20"/>
        <v>0</v>
      </c>
      <c r="CM22" s="24">
        <v>74.47</v>
      </c>
      <c r="CN22" s="74" t="s">
        <v>118</v>
      </c>
      <c r="CO22" s="65"/>
      <c r="CP22" s="25">
        <f t="shared" si="21"/>
        <v>0</v>
      </c>
      <c r="CQ22" s="24">
        <v>74.47</v>
      </c>
      <c r="CR22" s="74" t="s">
        <v>118</v>
      </c>
      <c r="CS22" s="65"/>
      <c r="CT22" s="25">
        <f t="shared" si="22"/>
        <v>0</v>
      </c>
      <c r="CU22" s="24">
        <v>74.47</v>
      </c>
      <c r="CV22" s="74" t="s">
        <v>118</v>
      </c>
      <c r="CW22" s="65"/>
      <c r="CX22" s="25">
        <f t="shared" si="23"/>
        <v>0</v>
      </c>
      <c r="CY22" s="24">
        <v>74.47</v>
      </c>
      <c r="CZ22" s="74" t="s">
        <v>118</v>
      </c>
      <c r="DA22" s="65"/>
      <c r="DB22" s="25">
        <f t="shared" si="24"/>
        <v>0</v>
      </c>
      <c r="DC22" s="24">
        <v>74.47</v>
      </c>
      <c r="DD22" s="74" t="s">
        <v>118</v>
      </c>
      <c r="DE22" s="65"/>
      <c r="DF22" s="25">
        <f t="shared" si="25"/>
        <v>0</v>
      </c>
      <c r="DG22" s="24">
        <v>74.47</v>
      </c>
      <c r="DH22" s="74" t="s">
        <v>118</v>
      </c>
      <c r="DI22" s="65"/>
      <c r="DJ22" s="25">
        <f t="shared" si="26"/>
        <v>0</v>
      </c>
      <c r="DK22" s="24">
        <v>74.47</v>
      </c>
      <c r="DL22" s="74" t="s">
        <v>118</v>
      </c>
      <c r="DM22" s="65"/>
      <c r="DN22" s="25">
        <f t="shared" si="27"/>
        <v>0</v>
      </c>
      <c r="DO22" s="24">
        <v>74.47</v>
      </c>
      <c r="DP22" s="74" t="s">
        <v>118</v>
      </c>
      <c r="DQ22" s="65"/>
      <c r="DR22" s="25">
        <f t="shared" si="28"/>
        <v>0</v>
      </c>
      <c r="DS22" s="24">
        <v>74.47</v>
      </c>
      <c r="DT22" s="74" t="s">
        <v>118</v>
      </c>
      <c r="DU22" s="65"/>
      <c r="DV22" s="25">
        <f t="shared" si="29"/>
        <v>0</v>
      </c>
      <c r="DW22" s="24">
        <v>74.47</v>
      </c>
      <c r="DX22" s="74" t="s">
        <v>118</v>
      </c>
      <c r="DY22" s="65"/>
      <c r="DZ22" s="25">
        <f t="shared" si="30"/>
        <v>0</v>
      </c>
      <c r="EA22" s="24">
        <v>74.47</v>
      </c>
      <c r="EB22" s="74" t="s">
        <v>118</v>
      </c>
      <c r="EC22" s="65"/>
      <c r="ED22" s="25">
        <f t="shared" si="31"/>
        <v>0</v>
      </c>
      <c r="EE22" s="24">
        <v>74.47</v>
      </c>
      <c r="EF22" s="74" t="s">
        <v>118</v>
      </c>
      <c r="EG22" s="65"/>
      <c r="EH22" s="25">
        <f t="shared" si="32"/>
        <v>0</v>
      </c>
      <c r="EI22" s="24">
        <v>74.47</v>
      </c>
      <c r="EJ22" s="74" t="s">
        <v>118</v>
      </c>
      <c r="EK22" s="65"/>
      <c r="EL22" s="25">
        <f t="shared" si="33"/>
        <v>0</v>
      </c>
      <c r="EM22" s="24">
        <v>74.47</v>
      </c>
      <c r="EN22" s="74" t="s">
        <v>118</v>
      </c>
      <c r="EO22" s="65"/>
      <c r="EP22" s="25">
        <f t="shared" si="34"/>
        <v>0</v>
      </c>
      <c r="EQ22" s="24">
        <v>74.47</v>
      </c>
      <c r="ER22" s="74" t="s">
        <v>118</v>
      </c>
      <c r="ES22" s="65"/>
      <c r="ET22" s="25">
        <f t="shared" si="35"/>
        <v>0</v>
      </c>
    </row>
    <row r="23" spans="1:150" ht="12" customHeight="1" x14ac:dyDescent="0.25">
      <c r="A23" s="22">
        <v>19</v>
      </c>
      <c r="B23" s="23" t="s">
        <v>105</v>
      </c>
      <c r="C23" s="24">
        <v>14104.16</v>
      </c>
      <c r="D23" s="74" t="s">
        <v>29</v>
      </c>
      <c r="E23" s="85"/>
      <c r="F23" s="25">
        <f t="shared" si="36"/>
        <v>0</v>
      </c>
      <c r="G23" s="24">
        <v>14104.16</v>
      </c>
      <c r="H23" s="74" t="s">
        <v>29</v>
      </c>
      <c r="I23" s="85"/>
      <c r="J23" s="25">
        <f t="shared" si="0"/>
        <v>0</v>
      </c>
      <c r="K23" s="24">
        <v>14104.16</v>
      </c>
      <c r="L23" s="74" t="s">
        <v>29</v>
      </c>
      <c r="M23" s="85"/>
      <c r="N23" s="25">
        <f t="shared" si="1"/>
        <v>0</v>
      </c>
      <c r="O23" s="24">
        <v>14104.16</v>
      </c>
      <c r="P23" s="74" t="s">
        <v>29</v>
      </c>
      <c r="Q23" s="85"/>
      <c r="R23" s="25">
        <f t="shared" si="2"/>
        <v>0</v>
      </c>
      <c r="S23" s="24">
        <v>14104.16</v>
      </c>
      <c r="T23" s="74" t="s">
        <v>29</v>
      </c>
      <c r="U23" s="85"/>
      <c r="V23" s="25">
        <f t="shared" si="3"/>
        <v>0</v>
      </c>
      <c r="W23" s="24">
        <v>14104.16</v>
      </c>
      <c r="X23" s="74" t="s">
        <v>29</v>
      </c>
      <c r="Y23" s="85"/>
      <c r="Z23" s="25">
        <f t="shared" si="4"/>
        <v>0</v>
      </c>
      <c r="AA23" s="24">
        <v>14104.16</v>
      </c>
      <c r="AB23" s="74" t="s">
        <v>29</v>
      </c>
      <c r="AC23" s="85"/>
      <c r="AD23" s="25">
        <f t="shared" si="5"/>
        <v>0</v>
      </c>
      <c r="AE23" s="24">
        <v>14104.16</v>
      </c>
      <c r="AF23" s="74" t="s">
        <v>29</v>
      </c>
      <c r="AG23" s="85"/>
      <c r="AH23" s="25">
        <f t="shared" si="6"/>
        <v>0</v>
      </c>
      <c r="AI23" s="24">
        <v>14104.16</v>
      </c>
      <c r="AJ23" s="74" t="s">
        <v>29</v>
      </c>
      <c r="AK23" s="85"/>
      <c r="AL23" s="25">
        <f t="shared" si="7"/>
        <v>0</v>
      </c>
      <c r="AM23" s="24">
        <v>14104.16</v>
      </c>
      <c r="AN23" s="74" t="s">
        <v>29</v>
      </c>
      <c r="AO23" s="85"/>
      <c r="AP23" s="25">
        <f t="shared" si="8"/>
        <v>0</v>
      </c>
      <c r="AQ23" s="24">
        <v>14104.16</v>
      </c>
      <c r="AR23" s="74" t="s">
        <v>29</v>
      </c>
      <c r="AS23" s="93"/>
      <c r="AT23" s="25">
        <f t="shared" si="9"/>
        <v>0</v>
      </c>
      <c r="AU23" s="24">
        <v>14104.16</v>
      </c>
      <c r="AV23" s="74" t="s">
        <v>29</v>
      </c>
      <c r="AW23" s="85"/>
      <c r="AX23" s="25">
        <f t="shared" si="10"/>
        <v>0</v>
      </c>
      <c r="AY23" s="24">
        <v>14104.16</v>
      </c>
      <c r="AZ23" s="74" t="s">
        <v>29</v>
      </c>
      <c r="BA23" s="85"/>
      <c r="BB23" s="25">
        <f t="shared" si="73"/>
        <v>0</v>
      </c>
      <c r="BC23" s="24">
        <v>14104.16</v>
      </c>
      <c r="BD23" s="74" t="s">
        <v>29</v>
      </c>
      <c r="BE23" s="85"/>
      <c r="BF23" s="25">
        <f t="shared" si="12"/>
        <v>0</v>
      </c>
      <c r="BG23" s="24">
        <v>14104.16</v>
      </c>
      <c r="BH23" s="74" t="s">
        <v>29</v>
      </c>
      <c r="BI23" s="57"/>
      <c r="BJ23" s="25">
        <f t="shared" si="13"/>
        <v>0</v>
      </c>
      <c r="BK23" s="24">
        <v>14104.16</v>
      </c>
      <c r="BL23" s="74" t="s">
        <v>29</v>
      </c>
      <c r="BM23" s="85"/>
      <c r="BN23" s="25">
        <f t="shared" si="14"/>
        <v>0</v>
      </c>
      <c r="BO23" s="24">
        <v>14104.16</v>
      </c>
      <c r="BP23" s="74" t="s">
        <v>29</v>
      </c>
      <c r="BQ23" s="85"/>
      <c r="BR23" s="25">
        <f t="shared" si="15"/>
        <v>0</v>
      </c>
      <c r="BS23" s="24">
        <v>14104.16</v>
      </c>
      <c r="BT23" s="74" t="s">
        <v>29</v>
      </c>
      <c r="BU23" s="76"/>
      <c r="BV23" s="86">
        <f t="shared" si="16"/>
        <v>0</v>
      </c>
      <c r="BW23" s="24">
        <v>14104.16</v>
      </c>
      <c r="BX23" s="74" t="s">
        <v>29</v>
      </c>
      <c r="BY23" s="65"/>
      <c r="BZ23" s="25">
        <f t="shared" si="17"/>
        <v>0</v>
      </c>
      <c r="CA23" s="24">
        <v>14104.16</v>
      </c>
      <c r="CB23" s="74" t="s">
        <v>29</v>
      </c>
      <c r="CC23" s="65"/>
      <c r="CD23" s="25">
        <f t="shared" si="18"/>
        <v>0</v>
      </c>
      <c r="CE23" s="24">
        <v>14104.16</v>
      </c>
      <c r="CF23" s="74" t="s">
        <v>29</v>
      </c>
      <c r="CG23" s="65"/>
      <c r="CH23" s="25">
        <f t="shared" si="19"/>
        <v>0</v>
      </c>
      <c r="CI23" s="24">
        <v>14104.16</v>
      </c>
      <c r="CJ23" s="74" t="s">
        <v>29</v>
      </c>
      <c r="CK23" s="65"/>
      <c r="CL23" s="25">
        <f t="shared" si="20"/>
        <v>0</v>
      </c>
      <c r="CM23" s="24">
        <v>14104.16</v>
      </c>
      <c r="CN23" s="74" t="s">
        <v>29</v>
      </c>
      <c r="CO23" s="65"/>
      <c r="CP23" s="25">
        <f t="shared" si="21"/>
        <v>0</v>
      </c>
      <c r="CQ23" s="24">
        <v>14104.16</v>
      </c>
      <c r="CR23" s="74" t="s">
        <v>29</v>
      </c>
      <c r="CS23" s="65"/>
      <c r="CT23" s="25">
        <f t="shared" si="22"/>
        <v>0</v>
      </c>
      <c r="CU23" s="24">
        <v>14104.16</v>
      </c>
      <c r="CV23" s="74" t="s">
        <v>29</v>
      </c>
      <c r="CW23" s="65"/>
      <c r="CX23" s="25">
        <f t="shared" si="23"/>
        <v>0</v>
      </c>
      <c r="CY23" s="24">
        <v>14104.16</v>
      </c>
      <c r="CZ23" s="74" t="s">
        <v>29</v>
      </c>
      <c r="DA23" s="65"/>
      <c r="DB23" s="25">
        <f t="shared" si="24"/>
        <v>0</v>
      </c>
      <c r="DC23" s="24">
        <v>14104.16</v>
      </c>
      <c r="DD23" s="74" t="s">
        <v>29</v>
      </c>
      <c r="DE23" s="65"/>
      <c r="DF23" s="25">
        <f t="shared" si="25"/>
        <v>0</v>
      </c>
      <c r="DG23" s="24">
        <v>14104.16</v>
      </c>
      <c r="DH23" s="74" t="s">
        <v>29</v>
      </c>
      <c r="DI23" s="65"/>
      <c r="DJ23" s="25">
        <f t="shared" si="26"/>
        <v>0</v>
      </c>
      <c r="DK23" s="24">
        <v>14104.16</v>
      </c>
      <c r="DL23" s="74" t="s">
        <v>29</v>
      </c>
      <c r="DM23" s="65"/>
      <c r="DN23" s="25">
        <f t="shared" si="27"/>
        <v>0</v>
      </c>
      <c r="DO23" s="24">
        <v>14104.16</v>
      </c>
      <c r="DP23" s="74" t="s">
        <v>29</v>
      </c>
      <c r="DQ23" s="65"/>
      <c r="DR23" s="25">
        <f t="shared" si="28"/>
        <v>0</v>
      </c>
      <c r="DS23" s="24">
        <v>14104.16</v>
      </c>
      <c r="DT23" s="74" t="s">
        <v>29</v>
      </c>
      <c r="DU23" s="65"/>
      <c r="DV23" s="25">
        <f t="shared" si="29"/>
        <v>0</v>
      </c>
      <c r="DW23" s="24">
        <v>14104.16</v>
      </c>
      <c r="DX23" s="74" t="s">
        <v>29</v>
      </c>
      <c r="DY23" s="65"/>
      <c r="DZ23" s="25">
        <f t="shared" si="30"/>
        <v>0</v>
      </c>
      <c r="EA23" s="24">
        <v>14104.16</v>
      </c>
      <c r="EB23" s="74" t="s">
        <v>29</v>
      </c>
      <c r="EC23" s="65"/>
      <c r="ED23" s="25">
        <f t="shared" si="31"/>
        <v>0</v>
      </c>
      <c r="EE23" s="24">
        <v>14104.16</v>
      </c>
      <c r="EF23" s="74" t="s">
        <v>29</v>
      </c>
      <c r="EG23" s="65"/>
      <c r="EH23" s="25">
        <f t="shared" si="32"/>
        <v>0</v>
      </c>
      <c r="EI23" s="24">
        <v>14104.16</v>
      </c>
      <c r="EJ23" s="74" t="s">
        <v>29</v>
      </c>
      <c r="EK23" s="65"/>
      <c r="EL23" s="25">
        <f t="shared" si="33"/>
        <v>0</v>
      </c>
      <c r="EM23" s="24">
        <v>14104.16</v>
      </c>
      <c r="EN23" s="74" t="s">
        <v>29</v>
      </c>
      <c r="EO23" s="65"/>
      <c r="EP23" s="25">
        <f t="shared" si="34"/>
        <v>0</v>
      </c>
      <c r="EQ23" s="24">
        <v>14104.16</v>
      </c>
      <c r="ER23" s="74" t="s">
        <v>29</v>
      </c>
      <c r="ES23" s="65"/>
      <c r="ET23" s="25">
        <f t="shared" si="35"/>
        <v>0</v>
      </c>
    </row>
    <row r="24" spans="1:150" ht="12" customHeight="1" x14ac:dyDescent="0.25">
      <c r="A24" s="22">
        <v>20</v>
      </c>
      <c r="B24" s="23" t="s">
        <v>119</v>
      </c>
      <c r="C24" s="24">
        <v>1455.62</v>
      </c>
      <c r="D24" s="74" t="s">
        <v>22</v>
      </c>
      <c r="E24" s="85"/>
      <c r="F24" s="25">
        <f t="shared" si="36"/>
        <v>0</v>
      </c>
      <c r="G24" s="24">
        <v>1455.62</v>
      </c>
      <c r="H24" s="74" t="s">
        <v>22</v>
      </c>
      <c r="I24" s="85"/>
      <c r="J24" s="25">
        <f t="shared" si="0"/>
        <v>0</v>
      </c>
      <c r="K24" s="24">
        <v>1455.62</v>
      </c>
      <c r="L24" s="74" t="s">
        <v>22</v>
      </c>
      <c r="M24" s="85"/>
      <c r="N24" s="25">
        <f t="shared" si="1"/>
        <v>0</v>
      </c>
      <c r="O24" s="24">
        <v>1455.62</v>
      </c>
      <c r="P24" s="74" t="s">
        <v>22</v>
      </c>
      <c r="Q24" s="85"/>
      <c r="R24" s="25">
        <f t="shared" si="2"/>
        <v>0</v>
      </c>
      <c r="S24" s="24">
        <v>1455.62</v>
      </c>
      <c r="T24" s="74" t="s">
        <v>22</v>
      </c>
      <c r="U24" s="85"/>
      <c r="V24" s="25">
        <f t="shared" si="3"/>
        <v>0</v>
      </c>
      <c r="W24" s="24">
        <v>1455.62</v>
      </c>
      <c r="X24" s="74" t="s">
        <v>22</v>
      </c>
      <c r="Y24" s="85"/>
      <c r="Z24" s="25">
        <f t="shared" si="4"/>
        <v>0</v>
      </c>
      <c r="AA24" s="24">
        <v>1455.62</v>
      </c>
      <c r="AB24" s="74" t="s">
        <v>22</v>
      </c>
      <c r="AC24" s="85"/>
      <c r="AD24" s="25">
        <f t="shared" si="5"/>
        <v>0</v>
      </c>
      <c r="AE24" s="24">
        <v>1455.62</v>
      </c>
      <c r="AF24" s="74" t="s">
        <v>22</v>
      </c>
      <c r="AG24" s="85"/>
      <c r="AH24" s="25">
        <f t="shared" si="6"/>
        <v>0</v>
      </c>
      <c r="AI24" s="24">
        <v>1455.62</v>
      </c>
      <c r="AJ24" s="74" t="s">
        <v>22</v>
      </c>
      <c r="AK24" s="85"/>
      <c r="AL24" s="25">
        <f t="shared" si="7"/>
        <v>0</v>
      </c>
      <c r="AM24" s="24">
        <v>1455.62</v>
      </c>
      <c r="AN24" s="74" t="s">
        <v>22</v>
      </c>
      <c r="AO24" s="85"/>
      <c r="AP24" s="25">
        <f t="shared" si="8"/>
        <v>0</v>
      </c>
      <c r="AQ24" s="24">
        <v>1455.62</v>
      </c>
      <c r="AR24" s="74" t="s">
        <v>22</v>
      </c>
      <c r="AS24" s="93"/>
      <c r="AT24" s="25">
        <f t="shared" si="9"/>
        <v>0</v>
      </c>
      <c r="AU24" s="24">
        <v>1455.62</v>
      </c>
      <c r="AV24" s="74" t="s">
        <v>22</v>
      </c>
      <c r="AW24" s="85"/>
      <c r="AX24" s="25">
        <f t="shared" si="10"/>
        <v>0</v>
      </c>
      <c r="AY24" s="24">
        <v>1455.62</v>
      </c>
      <c r="AZ24" s="74" t="s">
        <v>22</v>
      </c>
      <c r="BA24" s="85"/>
      <c r="BB24" s="25">
        <f t="shared" si="73"/>
        <v>0</v>
      </c>
      <c r="BC24" s="24">
        <v>1455.62</v>
      </c>
      <c r="BD24" s="74" t="s">
        <v>22</v>
      </c>
      <c r="BE24" s="85"/>
      <c r="BF24" s="25">
        <f t="shared" si="12"/>
        <v>0</v>
      </c>
      <c r="BG24" s="24">
        <v>1455.62</v>
      </c>
      <c r="BH24" s="74" t="s">
        <v>22</v>
      </c>
      <c r="BI24" s="57"/>
      <c r="BJ24" s="25">
        <f t="shared" si="13"/>
        <v>0</v>
      </c>
      <c r="BK24" s="24">
        <v>1455.62</v>
      </c>
      <c r="BL24" s="74" t="s">
        <v>22</v>
      </c>
      <c r="BM24" s="85"/>
      <c r="BN24" s="25">
        <f t="shared" si="14"/>
        <v>0</v>
      </c>
      <c r="BO24" s="24">
        <v>1455.62</v>
      </c>
      <c r="BP24" s="74" t="s">
        <v>22</v>
      </c>
      <c r="BQ24" s="85"/>
      <c r="BR24" s="25">
        <f t="shared" si="15"/>
        <v>0</v>
      </c>
      <c r="BS24" s="24">
        <v>1455.62</v>
      </c>
      <c r="BT24" s="74" t="s">
        <v>22</v>
      </c>
      <c r="BU24" s="76"/>
      <c r="BV24" s="86">
        <f t="shared" si="16"/>
        <v>0</v>
      </c>
      <c r="BW24" s="24">
        <v>1455.62</v>
      </c>
      <c r="BX24" s="74" t="s">
        <v>22</v>
      </c>
      <c r="BY24" s="65"/>
      <c r="BZ24" s="25">
        <f t="shared" si="17"/>
        <v>0</v>
      </c>
      <c r="CA24" s="24">
        <v>1455.62</v>
      </c>
      <c r="CB24" s="74" t="s">
        <v>22</v>
      </c>
      <c r="CC24" s="65"/>
      <c r="CD24" s="25">
        <f t="shared" si="18"/>
        <v>0</v>
      </c>
      <c r="CE24" s="24">
        <v>1455.62</v>
      </c>
      <c r="CF24" s="74" t="s">
        <v>22</v>
      </c>
      <c r="CG24" s="65"/>
      <c r="CH24" s="25">
        <f t="shared" si="19"/>
        <v>0</v>
      </c>
      <c r="CI24" s="24">
        <v>1455.62</v>
      </c>
      <c r="CJ24" s="74" t="s">
        <v>22</v>
      </c>
      <c r="CK24" s="65"/>
      <c r="CL24" s="25">
        <f t="shared" si="20"/>
        <v>0</v>
      </c>
      <c r="CM24" s="24">
        <v>1455.62</v>
      </c>
      <c r="CN24" s="74" t="s">
        <v>22</v>
      </c>
      <c r="CO24" s="65"/>
      <c r="CP24" s="25">
        <f t="shared" si="21"/>
        <v>0</v>
      </c>
      <c r="CQ24" s="24">
        <v>1455.62</v>
      </c>
      <c r="CR24" s="74" t="s">
        <v>22</v>
      </c>
      <c r="CS24" s="65"/>
      <c r="CT24" s="25">
        <f t="shared" si="22"/>
        <v>0</v>
      </c>
      <c r="CU24" s="24">
        <v>1455.62</v>
      </c>
      <c r="CV24" s="74" t="s">
        <v>22</v>
      </c>
      <c r="CW24" s="65"/>
      <c r="CX24" s="25">
        <f t="shared" si="23"/>
        <v>0</v>
      </c>
      <c r="CY24" s="24">
        <v>1455.62</v>
      </c>
      <c r="CZ24" s="74" t="s">
        <v>22</v>
      </c>
      <c r="DA24" s="65"/>
      <c r="DB24" s="25">
        <f t="shared" si="24"/>
        <v>0</v>
      </c>
      <c r="DC24" s="24">
        <v>1455.62</v>
      </c>
      <c r="DD24" s="74" t="s">
        <v>22</v>
      </c>
      <c r="DE24" s="65"/>
      <c r="DF24" s="25">
        <f t="shared" si="25"/>
        <v>0</v>
      </c>
      <c r="DG24" s="24">
        <v>1455.62</v>
      </c>
      <c r="DH24" s="74" t="s">
        <v>22</v>
      </c>
      <c r="DI24" s="65"/>
      <c r="DJ24" s="25">
        <f t="shared" si="26"/>
        <v>0</v>
      </c>
      <c r="DK24" s="24">
        <v>1455.62</v>
      </c>
      <c r="DL24" s="74" t="s">
        <v>22</v>
      </c>
      <c r="DM24" s="65"/>
      <c r="DN24" s="25">
        <f t="shared" si="27"/>
        <v>0</v>
      </c>
      <c r="DO24" s="24">
        <v>1455.62</v>
      </c>
      <c r="DP24" s="74" t="s">
        <v>22</v>
      </c>
      <c r="DQ24" s="65"/>
      <c r="DR24" s="25">
        <f t="shared" si="28"/>
        <v>0</v>
      </c>
      <c r="DS24" s="24">
        <v>1455.62</v>
      </c>
      <c r="DT24" s="74" t="s">
        <v>22</v>
      </c>
      <c r="DU24" s="65"/>
      <c r="DV24" s="25">
        <f t="shared" si="29"/>
        <v>0</v>
      </c>
      <c r="DW24" s="24">
        <v>1455.62</v>
      </c>
      <c r="DX24" s="74" t="s">
        <v>22</v>
      </c>
      <c r="DY24" s="65"/>
      <c r="DZ24" s="25">
        <f t="shared" si="30"/>
        <v>0</v>
      </c>
      <c r="EA24" s="24">
        <v>1455.62</v>
      </c>
      <c r="EB24" s="74" t="s">
        <v>22</v>
      </c>
      <c r="EC24" s="65"/>
      <c r="ED24" s="25">
        <f t="shared" si="31"/>
        <v>0</v>
      </c>
      <c r="EE24" s="24">
        <v>1455.62</v>
      </c>
      <c r="EF24" s="74" t="s">
        <v>22</v>
      </c>
      <c r="EG24" s="65"/>
      <c r="EH24" s="25">
        <f t="shared" si="32"/>
        <v>0</v>
      </c>
      <c r="EI24" s="24">
        <v>1455.62</v>
      </c>
      <c r="EJ24" s="74" t="s">
        <v>22</v>
      </c>
      <c r="EK24" s="65"/>
      <c r="EL24" s="25">
        <f t="shared" si="33"/>
        <v>0</v>
      </c>
      <c r="EM24" s="24">
        <v>1455.62</v>
      </c>
      <c r="EN24" s="74" t="s">
        <v>22</v>
      </c>
      <c r="EO24" s="65"/>
      <c r="EP24" s="25">
        <f t="shared" si="34"/>
        <v>0</v>
      </c>
      <c r="EQ24" s="24">
        <v>1455.62</v>
      </c>
      <c r="ER24" s="74" t="s">
        <v>22</v>
      </c>
      <c r="ES24" s="65"/>
      <c r="ET24" s="25">
        <f t="shared" si="35"/>
        <v>0</v>
      </c>
    </row>
    <row r="25" spans="1:150" ht="12" customHeight="1" x14ac:dyDescent="0.25">
      <c r="A25" s="22">
        <v>21</v>
      </c>
      <c r="B25" s="23" t="s">
        <v>30</v>
      </c>
      <c r="C25" s="24">
        <v>1511.65</v>
      </c>
      <c r="D25" s="74" t="s">
        <v>22</v>
      </c>
      <c r="E25" s="85"/>
      <c r="F25" s="25">
        <f t="shared" si="36"/>
        <v>0</v>
      </c>
      <c r="G25" s="24">
        <v>1511.65</v>
      </c>
      <c r="H25" s="74" t="s">
        <v>22</v>
      </c>
      <c r="I25" s="85"/>
      <c r="J25" s="25">
        <f t="shared" si="0"/>
        <v>0</v>
      </c>
      <c r="K25" s="24">
        <v>1511.65</v>
      </c>
      <c r="L25" s="74" t="s">
        <v>22</v>
      </c>
      <c r="M25" s="85"/>
      <c r="N25" s="25">
        <f t="shared" si="1"/>
        <v>0</v>
      </c>
      <c r="O25" s="24">
        <v>1511.65</v>
      </c>
      <c r="P25" s="74" t="s">
        <v>22</v>
      </c>
      <c r="Q25" s="85"/>
      <c r="R25" s="25">
        <f t="shared" si="2"/>
        <v>0</v>
      </c>
      <c r="S25" s="24">
        <v>1511.65</v>
      </c>
      <c r="T25" s="74" t="s">
        <v>22</v>
      </c>
      <c r="U25" s="85"/>
      <c r="V25" s="25">
        <f t="shared" si="3"/>
        <v>0</v>
      </c>
      <c r="W25" s="24">
        <v>1511.65</v>
      </c>
      <c r="X25" s="74" t="s">
        <v>22</v>
      </c>
      <c r="Y25" s="85"/>
      <c r="Z25" s="25">
        <f t="shared" si="4"/>
        <v>0</v>
      </c>
      <c r="AA25" s="24">
        <v>1511.65</v>
      </c>
      <c r="AB25" s="74" t="s">
        <v>22</v>
      </c>
      <c r="AC25" s="85"/>
      <c r="AD25" s="25">
        <f t="shared" si="5"/>
        <v>0</v>
      </c>
      <c r="AE25" s="24">
        <v>1511.65</v>
      </c>
      <c r="AF25" s="74" t="s">
        <v>22</v>
      </c>
      <c r="AG25" s="85"/>
      <c r="AH25" s="25">
        <f t="shared" si="6"/>
        <v>0</v>
      </c>
      <c r="AI25" s="24">
        <v>1511.65</v>
      </c>
      <c r="AJ25" s="74" t="s">
        <v>22</v>
      </c>
      <c r="AK25" s="85"/>
      <c r="AL25" s="25">
        <f t="shared" si="7"/>
        <v>0</v>
      </c>
      <c r="AM25" s="24">
        <v>1511.65</v>
      </c>
      <c r="AN25" s="74" t="s">
        <v>22</v>
      </c>
      <c r="AO25" s="85"/>
      <c r="AP25" s="25">
        <f t="shared" si="8"/>
        <v>0</v>
      </c>
      <c r="AQ25" s="24">
        <v>1511.65</v>
      </c>
      <c r="AR25" s="74" t="s">
        <v>22</v>
      </c>
      <c r="AS25" s="93"/>
      <c r="AT25" s="25">
        <f t="shared" si="9"/>
        <v>0</v>
      </c>
      <c r="AU25" s="24">
        <v>1511.65</v>
      </c>
      <c r="AV25" s="74" t="s">
        <v>22</v>
      </c>
      <c r="AW25" s="85"/>
      <c r="AX25" s="25">
        <f t="shared" si="10"/>
        <v>0</v>
      </c>
      <c r="AY25" s="24">
        <v>1511.65</v>
      </c>
      <c r="AZ25" s="74" t="s">
        <v>22</v>
      </c>
      <c r="BA25" s="85"/>
      <c r="BB25" s="25">
        <f t="shared" si="73"/>
        <v>0</v>
      </c>
      <c r="BC25" s="24">
        <v>1511.65</v>
      </c>
      <c r="BD25" s="74" t="s">
        <v>22</v>
      </c>
      <c r="BE25" s="85"/>
      <c r="BF25" s="25">
        <f t="shared" si="12"/>
        <v>0</v>
      </c>
      <c r="BG25" s="24">
        <v>1511.65</v>
      </c>
      <c r="BH25" s="74" t="s">
        <v>22</v>
      </c>
      <c r="BI25" s="57"/>
      <c r="BJ25" s="25">
        <f t="shared" si="13"/>
        <v>0</v>
      </c>
      <c r="BK25" s="24">
        <v>1511.65</v>
      </c>
      <c r="BL25" s="74" t="s">
        <v>22</v>
      </c>
      <c r="BM25" s="85"/>
      <c r="BN25" s="25">
        <f t="shared" si="14"/>
        <v>0</v>
      </c>
      <c r="BO25" s="24">
        <v>1511.65</v>
      </c>
      <c r="BP25" s="74" t="s">
        <v>22</v>
      </c>
      <c r="BQ25" s="85"/>
      <c r="BR25" s="25">
        <f t="shared" si="15"/>
        <v>0</v>
      </c>
      <c r="BS25" s="24">
        <v>1511.65</v>
      </c>
      <c r="BT25" s="74" t="s">
        <v>22</v>
      </c>
      <c r="BU25" s="76"/>
      <c r="BV25" s="86">
        <f t="shared" si="16"/>
        <v>0</v>
      </c>
      <c r="BW25" s="24">
        <v>1511.65</v>
      </c>
      <c r="BX25" s="74" t="s">
        <v>22</v>
      </c>
      <c r="BY25" s="65"/>
      <c r="BZ25" s="25">
        <f t="shared" si="17"/>
        <v>0</v>
      </c>
      <c r="CA25" s="24">
        <v>1511.65</v>
      </c>
      <c r="CB25" s="74" t="s">
        <v>22</v>
      </c>
      <c r="CC25" s="65"/>
      <c r="CD25" s="25">
        <f t="shared" si="18"/>
        <v>0</v>
      </c>
      <c r="CE25" s="24">
        <v>1511.65</v>
      </c>
      <c r="CF25" s="74" t="s">
        <v>22</v>
      </c>
      <c r="CG25" s="65"/>
      <c r="CH25" s="25">
        <f t="shared" si="19"/>
        <v>0</v>
      </c>
      <c r="CI25" s="24">
        <v>1511.65</v>
      </c>
      <c r="CJ25" s="74" t="s">
        <v>22</v>
      </c>
      <c r="CK25" s="65"/>
      <c r="CL25" s="25">
        <f t="shared" si="20"/>
        <v>0</v>
      </c>
      <c r="CM25" s="24">
        <v>1511.65</v>
      </c>
      <c r="CN25" s="74" t="s">
        <v>22</v>
      </c>
      <c r="CO25" s="65"/>
      <c r="CP25" s="25">
        <f t="shared" si="21"/>
        <v>0</v>
      </c>
      <c r="CQ25" s="24">
        <v>1511.65</v>
      </c>
      <c r="CR25" s="74" t="s">
        <v>22</v>
      </c>
      <c r="CS25" s="65"/>
      <c r="CT25" s="25">
        <f t="shared" si="22"/>
        <v>0</v>
      </c>
      <c r="CU25" s="24">
        <v>1511.65</v>
      </c>
      <c r="CV25" s="74" t="s">
        <v>22</v>
      </c>
      <c r="CW25" s="65"/>
      <c r="CX25" s="25">
        <f t="shared" si="23"/>
        <v>0</v>
      </c>
      <c r="CY25" s="24">
        <v>1511.65</v>
      </c>
      <c r="CZ25" s="74" t="s">
        <v>22</v>
      </c>
      <c r="DA25" s="65"/>
      <c r="DB25" s="25">
        <f t="shared" si="24"/>
        <v>0</v>
      </c>
      <c r="DC25" s="24">
        <v>1511.65</v>
      </c>
      <c r="DD25" s="74" t="s">
        <v>22</v>
      </c>
      <c r="DE25" s="65"/>
      <c r="DF25" s="25">
        <f t="shared" si="25"/>
        <v>0</v>
      </c>
      <c r="DG25" s="24">
        <v>1511.65</v>
      </c>
      <c r="DH25" s="74" t="s">
        <v>22</v>
      </c>
      <c r="DI25" s="65"/>
      <c r="DJ25" s="25">
        <f t="shared" si="26"/>
        <v>0</v>
      </c>
      <c r="DK25" s="24">
        <v>1511.65</v>
      </c>
      <c r="DL25" s="74" t="s">
        <v>22</v>
      </c>
      <c r="DM25" s="65"/>
      <c r="DN25" s="25">
        <f t="shared" si="27"/>
        <v>0</v>
      </c>
      <c r="DO25" s="24">
        <v>1511.65</v>
      </c>
      <c r="DP25" s="74" t="s">
        <v>22</v>
      </c>
      <c r="DQ25" s="65"/>
      <c r="DR25" s="25">
        <f t="shared" si="28"/>
        <v>0</v>
      </c>
      <c r="DS25" s="24">
        <v>1511.65</v>
      </c>
      <c r="DT25" s="74" t="s">
        <v>22</v>
      </c>
      <c r="DU25" s="65"/>
      <c r="DV25" s="25">
        <f t="shared" si="29"/>
        <v>0</v>
      </c>
      <c r="DW25" s="24">
        <v>1511.65</v>
      </c>
      <c r="DX25" s="74" t="s">
        <v>22</v>
      </c>
      <c r="DY25" s="65"/>
      <c r="DZ25" s="25">
        <f t="shared" si="30"/>
        <v>0</v>
      </c>
      <c r="EA25" s="24">
        <v>1511.65</v>
      </c>
      <c r="EB25" s="74" t="s">
        <v>22</v>
      </c>
      <c r="EC25" s="65"/>
      <c r="ED25" s="25">
        <f t="shared" si="31"/>
        <v>0</v>
      </c>
      <c r="EE25" s="24">
        <v>1511.65</v>
      </c>
      <c r="EF25" s="74" t="s">
        <v>22</v>
      </c>
      <c r="EG25" s="65"/>
      <c r="EH25" s="25">
        <f t="shared" si="32"/>
        <v>0</v>
      </c>
      <c r="EI25" s="24">
        <v>1511.65</v>
      </c>
      <c r="EJ25" s="74" t="s">
        <v>22</v>
      </c>
      <c r="EK25" s="65"/>
      <c r="EL25" s="25">
        <f t="shared" si="33"/>
        <v>0</v>
      </c>
      <c r="EM25" s="24">
        <v>1511.65</v>
      </c>
      <c r="EN25" s="74" t="s">
        <v>22</v>
      </c>
      <c r="EO25" s="65"/>
      <c r="EP25" s="25">
        <f t="shared" si="34"/>
        <v>0</v>
      </c>
      <c r="EQ25" s="24">
        <v>1511.65</v>
      </c>
      <c r="ER25" s="74" t="s">
        <v>22</v>
      </c>
      <c r="ES25" s="65"/>
      <c r="ET25" s="25">
        <f t="shared" si="35"/>
        <v>0</v>
      </c>
    </row>
    <row r="26" spans="1:150" ht="12" customHeight="1" x14ac:dyDescent="0.25">
      <c r="A26" s="22">
        <v>22</v>
      </c>
      <c r="B26" s="23" t="s">
        <v>120</v>
      </c>
      <c r="C26" s="24">
        <v>2552.42</v>
      </c>
      <c r="D26" s="74" t="s">
        <v>28</v>
      </c>
      <c r="E26" s="85"/>
      <c r="F26" s="25">
        <f t="shared" si="36"/>
        <v>0</v>
      </c>
      <c r="G26" s="24">
        <v>2552.42</v>
      </c>
      <c r="H26" s="74" t="s">
        <v>28</v>
      </c>
      <c r="I26" s="85"/>
      <c r="J26" s="25">
        <f t="shared" si="0"/>
        <v>0</v>
      </c>
      <c r="K26" s="24">
        <v>2552.42</v>
      </c>
      <c r="L26" s="74" t="s">
        <v>28</v>
      </c>
      <c r="M26" s="85"/>
      <c r="N26" s="25">
        <f t="shared" si="1"/>
        <v>0</v>
      </c>
      <c r="O26" s="24">
        <v>2552.42</v>
      </c>
      <c r="P26" s="74" t="s">
        <v>28</v>
      </c>
      <c r="Q26" s="85"/>
      <c r="R26" s="25">
        <f t="shared" si="2"/>
        <v>0</v>
      </c>
      <c r="S26" s="24">
        <v>2552.42</v>
      </c>
      <c r="T26" s="74" t="s">
        <v>28</v>
      </c>
      <c r="U26" s="85"/>
      <c r="V26" s="25">
        <f t="shared" si="3"/>
        <v>0</v>
      </c>
      <c r="W26" s="24">
        <v>2552.42</v>
      </c>
      <c r="X26" s="74" t="s">
        <v>28</v>
      </c>
      <c r="Y26" s="85"/>
      <c r="Z26" s="25">
        <f t="shared" si="4"/>
        <v>0</v>
      </c>
      <c r="AA26" s="24">
        <v>2552.42</v>
      </c>
      <c r="AB26" s="74" t="s">
        <v>28</v>
      </c>
      <c r="AC26" s="85"/>
      <c r="AD26" s="25">
        <f t="shared" si="5"/>
        <v>0</v>
      </c>
      <c r="AE26" s="24">
        <v>2552.42</v>
      </c>
      <c r="AF26" s="74" t="s">
        <v>28</v>
      </c>
      <c r="AG26" s="85"/>
      <c r="AH26" s="25">
        <f t="shared" si="6"/>
        <v>0</v>
      </c>
      <c r="AI26" s="24">
        <v>2552.42</v>
      </c>
      <c r="AJ26" s="74" t="s">
        <v>28</v>
      </c>
      <c r="AK26" s="85"/>
      <c r="AL26" s="25">
        <f t="shared" si="7"/>
        <v>0</v>
      </c>
      <c r="AM26" s="24">
        <v>2552.42</v>
      </c>
      <c r="AN26" s="74" t="s">
        <v>28</v>
      </c>
      <c r="AO26" s="85"/>
      <c r="AP26" s="25">
        <f t="shared" si="8"/>
        <v>0</v>
      </c>
      <c r="AQ26" s="24">
        <v>2552.42</v>
      </c>
      <c r="AR26" s="74" t="s">
        <v>28</v>
      </c>
      <c r="AS26" s="93"/>
      <c r="AT26" s="25">
        <f t="shared" si="9"/>
        <v>0</v>
      </c>
      <c r="AU26" s="24">
        <v>2552.42</v>
      </c>
      <c r="AV26" s="74" t="s">
        <v>28</v>
      </c>
      <c r="AW26" s="85"/>
      <c r="AX26" s="25">
        <f t="shared" si="10"/>
        <v>0</v>
      </c>
      <c r="AY26" s="24">
        <v>2552.42</v>
      </c>
      <c r="AZ26" s="74" t="s">
        <v>28</v>
      </c>
      <c r="BA26" s="85"/>
      <c r="BB26" s="25">
        <f t="shared" si="73"/>
        <v>0</v>
      </c>
      <c r="BC26" s="24">
        <v>2552.42</v>
      </c>
      <c r="BD26" s="74" t="s">
        <v>28</v>
      </c>
      <c r="BE26" s="85"/>
      <c r="BF26" s="25">
        <f t="shared" si="12"/>
        <v>0</v>
      </c>
      <c r="BG26" s="24">
        <v>2552.42</v>
      </c>
      <c r="BH26" s="74" t="s">
        <v>28</v>
      </c>
      <c r="BI26" s="57"/>
      <c r="BJ26" s="25">
        <f t="shared" si="13"/>
        <v>0</v>
      </c>
      <c r="BK26" s="24">
        <v>2552.42</v>
      </c>
      <c r="BL26" s="74" t="s">
        <v>28</v>
      </c>
      <c r="BM26" s="85"/>
      <c r="BN26" s="25">
        <f t="shared" si="14"/>
        <v>0</v>
      </c>
      <c r="BO26" s="24">
        <v>2552.42</v>
      </c>
      <c r="BP26" s="74" t="s">
        <v>28</v>
      </c>
      <c r="BQ26" s="85"/>
      <c r="BR26" s="25">
        <f t="shared" si="15"/>
        <v>0</v>
      </c>
      <c r="BS26" s="24">
        <v>2552.42</v>
      </c>
      <c r="BT26" s="74" t="s">
        <v>28</v>
      </c>
      <c r="BU26" s="76"/>
      <c r="BV26" s="86">
        <f t="shared" si="16"/>
        <v>0</v>
      </c>
      <c r="BW26" s="24">
        <v>2552.42</v>
      </c>
      <c r="BX26" s="74" t="s">
        <v>28</v>
      </c>
      <c r="BY26" s="65"/>
      <c r="BZ26" s="25">
        <f t="shared" si="17"/>
        <v>0</v>
      </c>
      <c r="CA26" s="24">
        <v>2552.42</v>
      </c>
      <c r="CB26" s="74" t="s">
        <v>28</v>
      </c>
      <c r="CC26" s="65"/>
      <c r="CD26" s="25">
        <f t="shared" si="18"/>
        <v>0</v>
      </c>
      <c r="CE26" s="24">
        <v>2552.42</v>
      </c>
      <c r="CF26" s="74" t="s">
        <v>28</v>
      </c>
      <c r="CG26" s="65"/>
      <c r="CH26" s="25">
        <f t="shared" si="19"/>
        <v>0</v>
      </c>
      <c r="CI26" s="24">
        <v>2552.42</v>
      </c>
      <c r="CJ26" s="74" t="s">
        <v>28</v>
      </c>
      <c r="CK26" s="65"/>
      <c r="CL26" s="25">
        <f t="shared" si="20"/>
        <v>0</v>
      </c>
      <c r="CM26" s="24">
        <v>2552.42</v>
      </c>
      <c r="CN26" s="74" t="s">
        <v>28</v>
      </c>
      <c r="CO26" s="65"/>
      <c r="CP26" s="25">
        <f t="shared" si="21"/>
        <v>0</v>
      </c>
      <c r="CQ26" s="24">
        <v>2552.42</v>
      </c>
      <c r="CR26" s="74" t="s">
        <v>28</v>
      </c>
      <c r="CS26" s="65"/>
      <c r="CT26" s="25">
        <f t="shared" si="22"/>
        <v>0</v>
      </c>
      <c r="CU26" s="24">
        <v>2552.42</v>
      </c>
      <c r="CV26" s="74" t="s">
        <v>28</v>
      </c>
      <c r="CW26" s="65"/>
      <c r="CX26" s="25">
        <f t="shared" si="23"/>
        <v>0</v>
      </c>
      <c r="CY26" s="24">
        <v>2552.42</v>
      </c>
      <c r="CZ26" s="74" t="s">
        <v>28</v>
      </c>
      <c r="DA26" s="65"/>
      <c r="DB26" s="25">
        <f t="shared" si="24"/>
        <v>0</v>
      </c>
      <c r="DC26" s="24">
        <v>2552.42</v>
      </c>
      <c r="DD26" s="74" t="s">
        <v>28</v>
      </c>
      <c r="DE26" s="65"/>
      <c r="DF26" s="25">
        <f t="shared" si="25"/>
        <v>0</v>
      </c>
      <c r="DG26" s="24">
        <v>2552.42</v>
      </c>
      <c r="DH26" s="74" t="s">
        <v>28</v>
      </c>
      <c r="DI26" s="65"/>
      <c r="DJ26" s="25">
        <f t="shared" si="26"/>
        <v>0</v>
      </c>
      <c r="DK26" s="24">
        <v>2552.42</v>
      </c>
      <c r="DL26" s="74" t="s">
        <v>28</v>
      </c>
      <c r="DM26" s="65"/>
      <c r="DN26" s="25">
        <f t="shared" si="27"/>
        <v>0</v>
      </c>
      <c r="DO26" s="24">
        <v>2552.42</v>
      </c>
      <c r="DP26" s="74" t="s">
        <v>28</v>
      </c>
      <c r="DQ26" s="65"/>
      <c r="DR26" s="25">
        <f t="shared" si="28"/>
        <v>0</v>
      </c>
      <c r="DS26" s="24">
        <v>2552.42</v>
      </c>
      <c r="DT26" s="74" t="s">
        <v>28</v>
      </c>
      <c r="DU26" s="65"/>
      <c r="DV26" s="25">
        <f t="shared" si="29"/>
        <v>0</v>
      </c>
      <c r="DW26" s="24">
        <v>2552.42</v>
      </c>
      <c r="DX26" s="74" t="s">
        <v>28</v>
      </c>
      <c r="DY26" s="65"/>
      <c r="DZ26" s="25">
        <f t="shared" si="30"/>
        <v>0</v>
      </c>
      <c r="EA26" s="24">
        <v>2552.42</v>
      </c>
      <c r="EB26" s="74" t="s">
        <v>28</v>
      </c>
      <c r="EC26" s="65"/>
      <c r="ED26" s="25">
        <f t="shared" si="31"/>
        <v>0</v>
      </c>
      <c r="EE26" s="24">
        <v>2552.42</v>
      </c>
      <c r="EF26" s="74" t="s">
        <v>28</v>
      </c>
      <c r="EG26" s="65"/>
      <c r="EH26" s="25">
        <f t="shared" si="32"/>
        <v>0</v>
      </c>
      <c r="EI26" s="24">
        <v>2552.42</v>
      </c>
      <c r="EJ26" s="74" t="s">
        <v>28</v>
      </c>
      <c r="EK26" s="65"/>
      <c r="EL26" s="25">
        <f t="shared" si="33"/>
        <v>0</v>
      </c>
      <c r="EM26" s="24">
        <v>2552.42</v>
      </c>
      <c r="EN26" s="74" t="s">
        <v>28</v>
      </c>
      <c r="EO26" s="65"/>
      <c r="EP26" s="25">
        <f t="shared" si="34"/>
        <v>0</v>
      </c>
      <c r="EQ26" s="24">
        <v>2552.42</v>
      </c>
      <c r="ER26" s="74" t="s">
        <v>28</v>
      </c>
      <c r="ES26" s="65"/>
      <c r="ET26" s="25">
        <f t="shared" si="35"/>
        <v>0</v>
      </c>
    </row>
    <row r="27" spans="1:150" ht="12" customHeight="1" x14ac:dyDescent="0.25">
      <c r="A27" s="22">
        <v>23</v>
      </c>
      <c r="B27" s="23" t="s">
        <v>101</v>
      </c>
      <c r="C27" s="24">
        <v>10724.8</v>
      </c>
      <c r="D27" s="74" t="s">
        <v>25</v>
      </c>
      <c r="E27" s="85"/>
      <c r="F27" s="25">
        <f t="shared" si="36"/>
        <v>0</v>
      </c>
      <c r="G27" s="24">
        <v>10724.8</v>
      </c>
      <c r="H27" s="74" t="s">
        <v>25</v>
      </c>
      <c r="I27" s="85"/>
      <c r="J27" s="25">
        <f t="shared" si="0"/>
        <v>0</v>
      </c>
      <c r="K27" s="24">
        <v>10724.8</v>
      </c>
      <c r="L27" s="74" t="s">
        <v>25</v>
      </c>
      <c r="M27" s="85"/>
      <c r="N27" s="25">
        <f t="shared" si="1"/>
        <v>0</v>
      </c>
      <c r="O27" s="24">
        <v>10724.8</v>
      </c>
      <c r="P27" s="74" t="s">
        <v>25</v>
      </c>
      <c r="Q27" s="85"/>
      <c r="R27" s="25">
        <f t="shared" si="2"/>
        <v>0</v>
      </c>
      <c r="S27" s="24">
        <v>10724.8</v>
      </c>
      <c r="T27" s="74" t="s">
        <v>25</v>
      </c>
      <c r="U27" s="85"/>
      <c r="V27" s="25">
        <f t="shared" si="3"/>
        <v>0</v>
      </c>
      <c r="W27" s="24">
        <v>10724.8</v>
      </c>
      <c r="X27" s="74" t="s">
        <v>25</v>
      </c>
      <c r="Y27" s="85"/>
      <c r="Z27" s="25">
        <f t="shared" si="4"/>
        <v>0</v>
      </c>
      <c r="AA27" s="24">
        <v>10724.8</v>
      </c>
      <c r="AB27" s="74" t="s">
        <v>25</v>
      </c>
      <c r="AC27" s="85"/>
      <c r="AD27" s="25">
        <f t="shared" si="5"/>
        <v>0</v>
      </c>
      <c r="AE27" s="24">
        <v>10724.8</v>
      </c>
      <c r="AF27" s="74" t="s">
        <v>25</v>
      </c>
      <c r="AG27" s="85"/>
      <c r="AH27" s="25">
        <f t="shared" si="6"/>
        <v>0</v>
      </c>
      <c r="AI27" s="24">
        <v>10724.8</v>
      </c>
      <c r="AJ27" s="74" t="s">
        <v>25</v>
      </c>
      <c r="AK27" s="85"/>
      <c r="AL27" s="25">
        <f t="shared" si="7"/>
        <v>0</v>
      </c>
      <c r="AM27" s="24">
        <v>10724.8</v>
      </c>
      <c r="AN27" s="74" t="s">
        <v>25</v>
      </c>
      <c r="AO27" s="85"/>
      <c r="AP27" s="25">
        <f t="shared" si="8"/>
        <v>0</v>
      </c>
      <c r="AQ27" s="24">
        <v>10724.8</v>
      </c>
      <c r="AR27" s="74" t="s">
        <v>25</v>
      </c>
      <c r="AS27" s="93"/>
      <c r="AT27" s="25">
        <f t="shared" si="9"/>
        <v>0</v>
      </c>
      <c r="AU27" s="24">
        <v>10724.8</v>
      </c>
      <c r="AV27" s="74" t="s">
        <v>25</v>
      </c>
      <c r="AW27" s="85"/>
      <c r="AX27" s="25">
        <f t="shared" si="10"/>
        <v>0</v>
      </c>
      <c r="AY27" s="24">
        <v>10724.8</v>
      </c>
      <c r="AZ27" s="74" t="s">
        <v>25</v>
      </c>
      <c r="BA27" s="85"/>
      <c r="BB27" s="25">
        <f t="shared" si="73"/>
        <v>0</v>
      </c>
      <c r="BC27" s="24">
        <v>10724.8</v>
      </c>
      <c r="BD27" s="74" t="s">
        <v>25</v>
      </c>
      <c r="BE27" s="85"/>
      <c r="BF27" s="25">
        <f t="shared" si="12"/>
        <v>0</v>
      </c>
      <c r="BG27" s="24">
        <v>10724.8</v>
      </c>
      <c r="BH27" s="74" t="s">
        <v>25</v>
      </c>
      <c r="BI27" s="57"/>
      <c r="BJ27" s="25">
        <f t="shared" si="13"/>
        <v>0</v>
      </c>
      <c r="BK27" s="24">
        <v>10724.8</v>
      </c>
      <c r="BL27" s="74" t="s">
        <v>25</v>
      </c>
      <c r="BM27" s="85"/>
      <c r="BN27" s="25">
        <f t="shared" si="14"/>
        <v>0</v>
      </c>
      <c r="BO27" s="24">
        <v>10724.8</v>
      </c>
      <c r="BP27" s="74" t="s">
        <v>25</v>
      </c>
      <c r="BQ27" s="85"/>
      <c r="BR27" s="25">
        <f t="shared" si="15"/>
        <v>0</v>
      </c>
      <c r="BS27" s="24">
        <v>10724.8</v>
      </c>
      <c r="BT27" s="74" t="s">
        <v>25</v>
      </c>
      <c r="BU27" s="76"/>
      <c r="BV27" s="86">
        <f t="shared" si="16"/>
        <v>0</v>
      </c>
      <c r="BW27" s="24">
        <v>10724.8</v>
      </c>
      <c r="BX27" s="74" t="s">
        <v>25</v>
      </c>
      <c r="BY27" s="65"/>
      <c r="BZ27" s="25">
        <f t="shared" si="17"/>
        <v>0</v>
      </c>
      <c r="CA27" s="24">
        <v>10724.8</v>
      </c>
      <c r="CB27" s="74" t="s">
        <v>25</v>
      </c>
      <c r="CC27" s="65"/>
      <c r="CD27" s="25">
        <f t="shared" si="18"/>
        <v>0</v>
      </c>
      <c r="CE27" s="24">
        <v>10724.8</v>
      </c>
      <c r="CF27" s="74" t="s">
        <v>25</v>
      </c>
      <c r="CG27" s="65"/>
      <c r="CH27" s="25">
        <f t="shared" si="19"/>
        <v>0</v>
      </c>
      <c r="CI27" s="24">
        <v>10724.8</v>
      </c>
      <c r="CJ27" s="74" t="s">
        <v>25</v>
      </c>
      <c r="CK27" s="65"/>
      <c r="CL27" s="25">
        <f t="shared" si="20"/>
        <v>0</v>
      </c>
      <c r="CM27" s="24">
        <v>10724.8</v>
      </c>
      <c r="CN27" s="74" t="s">
        <v>25</v>
      </c>
      <c r="CO27" s="65"/>
      <c r="CP27" s="25">
        <f t="shared" si="21"/>
        <v>0</v>
      </c>
      <c r="CQ27" s="24">
        <v>10724.8</v>
      </c>
      <c r="CR27" s="74" t="s">
        <v>25</v>
      </c>
      <c r="CS27" s="65"/>
      <c r="CT27" s="25">
        <f t="shared" si="22"/>
        <v>0</v>
      </c>
      <c r="CU27" s="24">
        <v>10724.8</v>
      </c>
      <c r="CV27" s="74" t="s">
        <v>25</v>
      </c>
      <c r="CW27" s="65"/>
      <c r="CX27" s="25">
        <f t="shared" si="23"/>
        <v>0</v>
      </c>
      <c r="CY27" s="24">
        <v>10724.8</v>
      </c>
      <c r="CZ27" s="74" t="s">
        <v>25</v>
      </c>
      <c r="DA27" s="65"/>
      <c r="DB27" s="25">
        <f t="shared" si="24"/>
        <v>0</v>
      </c>
      <c r="DC27" s="24">
        <v>10724.8</v>
      </c>
      <c r="DD27" s="74" t="s">
        <v>25</v>
      </c>
      <c r="DE27" s="65"/>
      <c r="DF27" s="25">
        <f t="shared" si="25"/>
        <v>0</v>
      </c>
      <c r="DG27" s="24">
        <v>10724.8</v>
      </c>
      <c r="DH27" s="74" t="s">
        <v>25</v>
      </c>
      <c r="DI27" s="65"/>
      <c r="DJ27" s="25">
        <f t="shared" si="26"/>
        <v>0</v>
      </c>
      <c r="DK27" s="24">
        <v>10724.8</v>
      </c>
      <c r="DL27" s="74" t="s">
        <v>25</v>
      </c>
      <c r="DM27" s="65"/>
      <c r="DN27" s="25">
        <f t="shared" si="27"/>
        <v>0</v>
      </c>
      <c r="DO27" s="24">
        <v>10724.8</v>
      </c>
      <c r="DP27" s="74" t="s">
        <v>25</v>
      </c>
      <c r="DQ27" s="65"/>
      <c r="DR27" s="25">
        <f t="shared" si="28"/>
        <v>0</v>
      </c>
      <c r="DS27" s="24">
        <v>10724.8</v>
      </c>
      <c r="DT27" s="74" t="s">
        <v>25</v>
      </c>
      <c r="DU27" s="65"/>
      <c r="DV27" s="25">
        <f t="shared" si="29"/>
        <v>0</v>
      </c>
      <c r="DW27" s="24">
        <v>10724.8</v>
      </c>
      <c r="DX27" s="74" t="s">
        <v>25</v>
      </c>
      <c r="DY27" s="65"/>
      <c r="DZ27" s="25">
        <f t="shared" si="30"/>
        <v>0</v>
      </c>
      <c r="EA27" s="24">
        <v>10724.8</v>
      </c>
      <c r="EB27" s="74" t="s">
        <v>25</v>
      </c>
      <c r="EC27" s="65"/>
      <c r="ED27" s="25">
        <f t="shared" si="31"/>
        <v>0</v>
      </c>
      <c r="EE27" s="24">
        <v>10724.8</v>
      </c>
      <c r="EF27" s="74" t="s">
        <v>25</v>
      </c>
      <c r="EG27" s="65"/>
      <c r="EH27" s="25">
        <f t="shared" si="32"/>
        <v>0</v>
      </c>
      <c r="EI27" s="24">
        <v>10724.8</v>
      </c>
      <c r="EJ27" s="74" t="s">
        <v>25</v>
      </c>
      <c r="EK27" s="65"/>
      <c r="EL27" s="25">
        <f t="shared" si="33"/>
        <v>0</v>
      </c>
      <c r="EM27" s="24">
        <v>10724.8</v>
      </c>
      <c r="EN27" s="74" t="s">
        <v>25</v>
      </c>
      <c r="EO27" s="65"/>
      <c r="EP27" s="25">
        <f t="shared" si="34"/>
        <v>0</v>
      </c>
      <c r="EQ27" s="24">
        <v>10724.8</v>
      </c>
      <c r="ER27" s="74" t="s">
        <v>25</v>
      </c>
      <c r="ES27" s="65"/>
      <c r="ET27" s="25">
        <f t="shared" si="35"/>
        <v>0</v>
      </c>
    </row>
    <row r="28" spans="1:150" ht="12" customHeight="1" x14ac:dyDescent="0.25">
      <c r="A28" s="22">
        <v>24</v>
      </c>
      <c r="B28" s="23" t="s">
        <v>121</v>
      </c>
      <c r="C28" s="24">
        <v>106.14</v>
      </c>
      <c r="D28" s="74" t="s">
        <v>28</v>
      </c>
      <c r="E28" s="85"/>
      <c r="F28" s="25">
        <f t="shared" si="36"/>
        <v>0</v>
      </c>
      <c r="G28" s="24">
        <v>106.14</v>
      </c>
      <c r="H28" s="74" t="s">
        <v>28</v>
      </c>
      <c r="I28" s="85"/>
      <c r="J28" s="25">
        <f t="shared" si="0"/>
        <v>0</v>
      </c>
      <c r="K28" s="24">
        <v>106.14</v>
      </c>
      <c r="L28" s="74" t="s">
        <v>28</v>
      </c>
      <c r="M28" s="85"/>
      <c r="N28" s="25">
        <f t="shared" si="1"/>
        <v>0</v>
      </c>
      <c r="O28" s="24">
        <v>106.14</v>
      </c>
      <c r="P28" s="74" t="s">
        <v>28</v>
      </c>
      <c r="Q28" s="85"/>
      <c r="R28" s="25">
        <f t="shared" si="2"/>
        <v>0</v>
      </c>
      <c r="S28" s="24">
        <v>106.14</v>
      </c>
      <c r="T28" s="74" t="s">
        <v>28</v>
      </c>
      <c r="U28" s="85"/>
      <c r="V28" s="25">
        <f t="shared" si="3"/>
        <v>0</v>
      </c>
      <c r="W28" s="24">
        <v>106.14</v>
      </c>
      <c r="X28" s="74" t="s">
        <v>28</v>
      </c>
      <c r="Y28" s="85"/>
      <c r="Z28" s="25">
        <f t="shared" si="4"/>
        <v>0</v>
      </c>
      <c r="AA28" s="24">
        <v>106.14</v>
      </c>
      <c r="AB28" s="74" t="s">
        <v>28</v>
      </c>
      <c r="AC28" s="85"/>
      <c r="AD28" s="25">
        <f t="shared" si="5"/>
        <v>0</v>
      </c>
      <c r="AE28" s="24">
        <v>106.14</v>
      </c>
      <c r="AF28" s="74" t="s">
        <v>28</v>
      </c>
      <c r="AG28" s="85"/>
      <c r="AH28" s="25">
        <f t="shared" si="6"/>
        <v>0</v>
      </c>
      <c r="AI28" s="24">
        <v>106.14</v>
      </c>
      <c r="AJ28" s="74" t="s">
        <v>28</v>
      </c>
      <c r="AK28" s="85"/>
      <c r="AL28" s="25">
        <f t="shared" si="7"/>
        <v>0</v>
      </c>
      <c r="AM28" s="24">
        <v>106.14</v>
      </c>
      <c r="AN28" s="74" t="s">
        <v>28</v>
      </c>
      <c r="AO28" s="85"/>
      <c r="AP28" s="25">
        <f t="shared" si="8"/>
        <v>0</v>
      </c>
      <c r="AQ28" s="24">
        <v>106.14</v>
      </c>
      <c r="AR28" s="74" t="s">
        <v>28</v>
      </c>
      <c r="AS28" s="93"/>
      <c r="AT28" s="25">
        <f t="shared" si="9"/>
        <v>0</v>
      </c>
      <c r="AU28" s="24">
        <v>106.14</v>
      </c>
      <c r="AV28" s="74" t="s">
        <v>28</v>
      </c>
      <c r="AW28" s="85"/>
      <c r="AX28" s="25">
        <f t="shared" si="10"/>
        <v>0</v>
      </c>
      <c r="AY28" s="24">
        <v>106.14</v>
      </c>
      <c r="AZ28" s="74" t="s">
        <v>28</v>
      </c>
      <c r="BA28" s="85"/>
      <c r="BB28" s="25">
        <f t="shared" si="73"/>
        <v>0</v>
      </c>
      <c r="BC28" s="24">
        <v>106.14</v>
      </c>
      <c r="BD28" s="74" t="s">
        <v>28</v>
      </c>
      <c r="BE28" s="85"/>
      <c r="BF28" s="25">
        <f t="shared" si="12"/>
        <v>0</v>
      </c>
      <c r="BG28" s="24">
        <v>106.14</v>
      </c>
      <c r="BH28" s="74" t="s">
        <v>28</v>
      </c>
      <c r="BI28" s="57"/>
      <c r="BJ28" s="25">
        <f t="shared" si="13"/>
        <v>0</v>
      </c>
      <c r="BK28" s="24">
        <v>106.14</v>
      </c>
      <c r="BL28" s="74" t="s">
        <v>28</v>
      </c>
      <c r="BM28" s="85"/>
      <c r="BN28" s="25">
        <f t="shared" si="14"/>
        <v>0</v>
      </c>
      <c r="BO28" s="24">
        <v>106.14</v>
      </c>
      <c r="BP28" s="74" t="s">
        <v>28</v>
      </c>
      <c r="BQ28" s="85"/>
      <c r="BR28" s="25">
        <f t="shared" si="15"/>
        <v>0</v>
      </c>
      <c r="BS28" s="24">
        <v>106.14</v>
      </c>
      <c r="BT28" s="74" t="s">
        <v>28</v>
      </c>
      <c r="BU28" s="76"/>
      <c r="BV28" s="86">
        <f t="shared" si="16"/>
        <v>0</v>
      </c>
      <c r="BW28" s="24">
        <v>106.14</v>
      </c>
      <c r="BX28" s="74" t="s">
        <v>28</v>
      </c>
      <c r="BY28" s="65"/>
      <c r="BZ28" s="25">
        <f t="shared" si="17"/>
        <v>0</v>
      </c>
      <c r="CA28" s="24">
        <v>106.14</v>
      </c>
      <c r="CB28" s="74" t="s">
        <v>28</v>
      </c>
      <c r="CC28" s="65"/>
      <c r="CD28" s="25">
        <f t="shared" si="18"/>
        <v>0</v>
      </c>
      <c r="CE28" s="24">
        <v>106.14</v>
      </c>
      <c r="CF28" s="74" t="s">
        <v>28</v>
      </c>
      <c r="CG28" s="65"/>
      <c r="CH28" s="25">
        <f t="shared" si="19"/>
        <v>0</v>
      </c>
      <c r="CI28" s="24">
        <v>106.14</v>
      </c>
      <c r="CJ28" s="74" t="s">
        <v>28</v>
      </c>
      <c r="CK28" s="65"/>
      <c r="CL28" s="25">
        <f t="shared" si="20"/>
        <v>0</v>
      </c>
      <c r="CM28" s="24">
        <v>106.14</v>
      </c>
      <c r="CN28" s="74" t="s">
        <v>28</v>
      </c>
      <c r="CO28" s="65"/>
      <c r="CP28" s="25">
        <f t="shared" si="21"/>
        <v>0</v>
      </c>
      <c r="CQ28" s="24">
        <v>106.14</v>
      </c>
      <c r="CR28" s="74" t="s">
        <v>28</v>
      </c>
      <c r="CS28" s="65"/>
      <c r="CT28" s="25">
        <f t="shared" si="22"/>
        <v>0</v>
      </c>
      <c r="CU28" s="24">
        <v>106.14</v>
      </c>
      <c r="CV28" s="74" t="s">
        <v>28</v>
      </c>
      <c r="CW28" s="65"/>
      <c r="CX28" s="25">
        <f t="shared" si="23"/>
        <v>0</v>
      </c>
      <c r="CY28" s="24">
        <v>106.14</v>
      </c>
      <c r="CZ28" s="74" t="s">
        <v>28</v>
      </c>
      <c r="DA28" s="65"/>
      <c r="DB28" s="25">
        <f t="shared" si="24"/>
        <v>0</v>
      </c>
      <c r="DC28" s="24">
        <v>106.14</v>
      </c>
      <c r="DD28" s="74" t="s">
        <v>28</v>
      </c>
      <c r="DE28" s="65"/>
      <c r="DF28" s="25">
        <f t="shared" si="25"/>
        <v>0</v>
      </c>
      <c r="DG28" s="24">
        <v>106.14</v>
      </c>
      <c r="DH28" s="74" t="s">
        <v>28</v>
      </c>
      <c r="DI28" s="65"/>
      <c r="DJ28" s="25">
        <f t="shared" si="26"/>
        <v>0</v>
      </c>
      <c r="DK28" s="24">
        <v>106.14</v>
      </c>
      <c r="DL28" s="74" t="s">
        <v>28</v>
      </c>
      <c r="DM28" s="65"/>
      <c r="DN28" s="25">
        <f t="shared" si="27"/>
        <v>0</v>
      </c>
      <c r="DO28" s="24">
        <v>106.14</v>
      </c>
      <c r="DP28" s="74" t="s">
        <v>28</v>
      </c>
      <c r="DQ28" s="65"/>
      <c r="DR28" s="25">
        <f t="shared" si="28"/>
        <v>0</v>
      </c>
      <c r="DS28" s="24">
        <v>106.14</v>
      </c>
      <c r="DT28" s="74" t="s">
        <v>28</v>
      </c>
      <c r="DU28" s="65"/>
      <c r="DV28" s="25">
        <f t="shared" si="29"/>
        <v>0</v>
      </c>
      <c r="DW28" s="24">
        <v>106.14</v>
      </c>
      <c r="DX28" s="74" t="s">
        <v>28</v>
      </c>
      <c r="DY28" s="65"/>
      <c r="DZ28" s="25">
        <f t="shared" si="30"/>
        <v>0</v>
      </c>
      <c r="EA28" s="24">
        <v>106.14</v>
      </c>
      <c r="EB28" s="74" t="s">
        <v>28</v>
      </c>
      <c r="EC28" s="65"/>
      <c r="ED28" s="25">
        <f t="shared" si="31"/>
        <v>0</v>
      </c>
      <c r="EE28" s="24">
        <v>106.14</v>
      </c>
      <c r="EF28" s="74" t="s">
        <v>28</v>
      </c>
      <c r="EG28" s="65"/>
      <c r="EH28" s="25">
        <f t="shared" si="32"/>
        <v>0</v>
      </c>
      <c r="EI28" s="24">
        <v>106.14</v>
      </c>
      <c r="EJ28" s="74" t="s">
        <v>28</v>
      </c>
      <c r="EK28" s="65"/>
      <c r="EL28" s="25">
        <f t="shared" si="33"/>
        <v>0</v>
      </c>
      <c r="EM28" s="24">
        <v>106.14</v>
      </c>
      <c r="EN28" s="74" t="s">
        <v>28</v>
      </c>
      <c r="EO28" s="65"/>
      <c r="EP28" s="25">
        <f t="shared" si="34"/>
        <v>0</v>
      </c>
      <c r="EQ28" s="24">
        <v>106.14</v>
      </c>
      <c r="ER28" s="74" t="s">
        <v>28</v>
      </c>
      <c r="ES28" s="65"/>
      <c r="ET28" s="25">
        <f t="shared" si="35"/>
        <v>0</v>
      </c>
    </row>
    <row r="29" spans="1:150" ht="12" customHeight="1" x14ac:dyDescent="0.25">
      <c r="A29" s="22">
        <v>25</v>
      </c>
      <c r="B29" s="23" t="s">
        <v>122</v>
      </c>
      <c r="C29" s="24">
        <v>157.02000000000001</v>
      </c>
      <c r="D29" s="74" t="s">
        <v>22</v>
      </c>
      <c r="E29" s="85"/>
      <c r="F29" s="25">
        <f t="shared" si="36"/>
        <v>0</v>
      </c>
      <c r="G29" s="24">
        <v>157.02000000000001</v>
      </c>
      <c r="H29" s="74" t="s">
        <v>22</v>
      </c>
      <c r="I29" s="85"/>
      <c r="J29" s="25">
        <f t="shared" si="0"/>
        <v>0</v>
      </c>
      <c r="K29" s="24">
        <v>157.02000000000001</v>
      </c>
      <c r="L29" s="74" t="s">
        <v>22</v>
      </c>
      <c r="M29" s="85"/>
      <c r="N29" s="25">
        <f t="shared" si="1"/>
        <v>0</v>
      </c>
      <c r="O29" s="24">
        <v>157.02000000000001</v>
      </c>
      <c r="P29" s="74" t="s">
        <v>22</v>
      </c>
      <c r="Q29" s="85"/>
      <c r="R29" s="25">
        <f t="shared" si="2"/>
        <v>0</v>
      </c>
      <c r="S29" s="24">
        <v>157.02000000000001</v>
      </c>
      <c r="T29" s="74" t="s">
        <v>22</v>
      </c>
      <c r="U29" s="85"/>
      <c r="V29" s="25">
        <f t="shared" si="3"/>
        <v>0</v>
      </c>
      <c r="W29" s="24">
        <v>157.02000000000001</v>
      </c>
      <c r="X29" s="74" t="s">
        <v>22</v>
      </c>
      <c r="Y29" s="85"/>
      <c r="Z29" s="25">
        <f t="shared" si="4"/>
        <v>0</v>
      </c>
      <c r="AA29" s="24">
        <v>157.02000000000001</v>
      </c>
      <c r="AB29" s="74" t="s">
        <v>22</v>
      </c>
      <c r="AC29" s="85"/>
      <c r="AD29" s="25">
        <f t="shared" si="5"/>
        <v>0</v>
      </c>
      <c r="AE29" s="24">
        <v>157.02000000000001</v>
      </c>
      <c r="AF29" s="74" t="s">
        <v>22</v>
      </c>
      <c r="AG29" s="85"/>
      <c r="AH29" s="25">
        <f t="shared" si="6"/>
        <v>0</v>
      </c>
      <c r="AI29" s="24">
        <v>157.02000000000001</v>
      </c>
      <c r="AJ29" s="74" t="s">
        <v>22</v>
      </c>
      <c r="AK29" s="85"/>
      <c r="AL29" s="25">
        <f t="shared" si="7"/>
        <v>0</v>
      </c>
      <c r="AM29" s="24">
        <v>157.02000000000001</v>
      </c>
      <c r="AN29" s="74" t="s">
        <v>22</v>
      </c>
      <c r="AO29" s="85"/>
      <c r="AP29" s="25">
        <f t="shared" si="8"/>
        <v>0</v>
      </c>
      <c r="AQ29" s="24">
        <v>157.02000000000001</v>
      </c>
      <c r="AR29" s="74" t="s">
        <v>22</v>
      </c>
      <c r="AS29" s="93"/>
      <c r="AT29" s="25">
        <f t="shared" si="9"/>
        <v>0</v>
      </c>
      <c r="AU29" s="24">
        <v>157.02000000000001</v>
      </c>
      <c r="AV29" s="74" t="s">
        <v>22</v>
      </c>
      <c r="AW29" s="85"/>
      <c r="AX29" s="25">
        <f t="shared" si="10"/>
        <v>0</v>
      </c>
      <c r="AY29" s="24">
        <v>157.02000000000001</v>
      </c>
      <c r="AZ29" s="74" t="s">
        <v>22</v>
      </c>
      <c r="BA29" s="85"/>
      <c r="BB29" s="25">
        <f t="shared" si="73"/>
        <v>0</v>
      </c>
      <c r="BC29" s="24">
        <v>157.02000000000001</v>
      </c>
      <c r="BD29" s="74" t="s">
        <v>22</v>
      </c>
      <c r="BE29" s="85"/>
      <c r="BF29" s="25">
        <f t="shared" si="12"/>
        <v>0</v>
      </c>
      <c r="BG29" s="24">
        <v>157.02000000000001</v>
      </c>
      <c r="BH29" s="74" t="s">
        <v>22</v>
      </c>
      <c r="BI29" s="57"/>
      <c r="BJ29" s="25">
        <f t="shared" si="13"/>
        <v>0</v>
      </c>
      <c r="BK29" s="24">
        <v>157.02000000000001</v>
      </c>
      <c r="BL29" s="74" t="s">
        <v>22</v>
      </c>
      <c r="BM29" s="85"/>
      <c r="BN29" s="25">
        <f t="shared" si="14"/>
        <v>0</v>
      </c>
      <c r="BO29" s="24">
        <v>157.02000000000001</v>
      </c>
      <c r="BP29" s="74" t="s">
        <v>22</v>
      </c>
      <c r="BQ29" s="85"/>
      <c r="BR29" s="25">
        <f t="shared" si="15"/>
        <v>0</v>
      </c>
      <c r="BS29" s="24">
        <v>157.02000000000001</v>
      </c>
      <c r="BT29" s="74" t="s">
        <v>22</v>
      </c>
      <c r="BU29" s="76"/>
      <c r="BV29" s="86">
        <f t="shared" si="16"/>
        <v>0</v>
      </c>
      <c r="BW29" s="24">
        <v>157.02000000000001</v>
      </c>
      <c r="BX29" s="74" t="s">
        <v>22</v>
      </c>
      <c r="BY29" s="65"/>
      <c r="BZ29" s="25">
        <f t="shared" si="17"/>
        <v>0</v>
      </c>
      <c r="CA29" s="24">
        <v>157.02000000000001</v>
      </c>
      <c r="CB29" s="74" t="s">
        <v>22</v>
      </c>
      <c r="CC29" s="65"/>
      <c r="CD29" s="25">
        <f t="shared" si="18"/>
        <v>0</v>
      </c>
      <c r="CE29" s="24">
        <v>157.02000000000001</v>
      </c>
      <c r="CF29" s="74" t="s">
        <v>22</v>
      </c>
      <c r="CG29" s="65"/>
      <c r="CH29" s="25">
        <f t="shared" si="19"/>
        <v>0</v>
      </c>
      <c r="CI29" s="24">
        <v>157.02000000000001</v>
      </c>
      <c r="CJ29" s="74" t="s">
        <v>22</v>
      </c>
      <c r="CK29" s="65"/>
      <c r="CL29" s="25">
        <f t="shared" si="20"/>
        <v>0</v>
      </c>
      <c r="CM29" s="24">
        <v>157.02000000000001</v>
      </c>
      <c r="CN29" s="74" t="s">
        <v>22</v>
      </c>
      <c r="CO29" s="65"/>
      <c r="CP29" s="25">
        <f t="shared" si="21"/>
        <v>0</v>
      </c>
      <c r="CQ29" s="24">
        <v>157.02000000000001</v>
      </c>
      <c r="CR29" s="74" t="s">
        <v>22</v>
      </c>
      <c r="CS29" s="65"/>
      <c r="CT29" s="25">
        <f t="shared" si="22"/>
        <v>0</v>
      </c>
      <c r="CU29" s="24">
        <v>157.02000000000001</v>
      </c>
      <c r="CV29" s="74" t="s">
        <v>22</v>
      </c>
      <c r="CW29" s="65"/>
      <c r="CX29" s="25">
        <f t="shared" si="23"/>
        <v>0</v>
      </c>
      <c r="CY29" s="24">
        <v>157.02000000000001</v>
      </c>
      <c r="CZ29" s="74" t="s">
        <v>22</v>
      </c>
      <c r="DA29" s="65"/>
      <c r="DB29" s="25">
        <f t="shared" si="24"/>
        <v>0</v>
      </c>
      <c r="DC29" s="24">
        <v>157.02000000000001</v>
      </c>
      <c r="DD29" s="74" t="s">
        <v>22</v>
      </c>
      <c r="DE29" s="65"/>
      <c r="DF29" s="25">
        <f t="shared" si="25"/>
        <v>0</v>
      </c>
      <c r="DG29" s="24">
        <v>157.02000000000001</v>
      </c>
      <c r="DH29" s="74" t="s">
        <v>22</v>
      </c>
      <c r="DI29" s="65"/>
      <c r="DJ29" s="25">
        <f t="shared" si="26"/>
        <v>0</v>
      </c>
      <c r="DK29" s="24">
        <v>157.02000000000001</v>
      </c>
      <c r="DL29" s="74" t="s">
        <v>22</v>
      </c>
      <c r="DM29" s="65"/>
      <c r="DN29" s="25">
        <f t="shared" si="27"/>
        <v>0</v>
      </c>
      <c r="DO29" s="24">
        <v>157.02000000000001</v>
      </c>
      <c r="DP29" s="74" t="s">
        <v>22</v>
      </c>
      <c r="DQ29" s="65"/>
      <c r="DR29" s="25">
        <f t="shared" si="28"/>
        <v>0</v>
      </c>
      <c r="DS29" s="24">
        <v>157.02000000000001</v>
      </c>
      <c r="DT29" s="74" t="s">
        <v>22</v>
      </c>
      <c r="DU29" s="65"/>
      <c r="DV29" s="25">
        <f t="shared" si="29"/>
        <v>0</v>
      </c>
      <c r="DW29" s="24">
        <v>157.02000000000001</v>
      </c>
      <c r="DX29" s="74" t="s">
        <v>22</v>
      </c>
      <c r="DY29" s="65"/>
      <c r="DZ29" s="25">
        <f t="shared" si="30"/>
        <v>0</v>
      </c>
      <c r="EA29" s="24">
        <v>157.02000000000001</v>
      </c>
      <c r="EB29" s="74" t="s">
        <v>22</v>
      </c>
      <c r="EC29" s="65"/>
      <c r="ED29" s="25">
        <f t="shared" si="31"/>
        <v>0</v>
      </c>
      <c r="EE29" s="24">
        <v>157.02000000000001</v>
      </c>
      <c r="EF29" s="74" t="s">
        <v>22</v>
      </c>
      <c r="EG29" s="65"/>
      <c r="EH29" s="25">
        <f t="shared" si="32"/>
        <v>0</v>
      </c>
      <c r="EI29" s="24">
        <v>157.02000000000001</v>
      </c>
      <c r="EJ29" s="74" t="s">
        <v>22</v>
      </c>
      <c r="EK29" s="65"/>
      <c r="EL29" s="25">
        <f t="shared" si="33"/>
        <v>0</v>
      </c>
      <c r="EM29" s="24">
        <v>157.02000000000001</v>
      </c>
      <c r="EN29" s="74" t="s">
        <v>22</v>
      </c>
      <c r="EO29" s="65"/>
      <c r="EP29" s="25">
        <f t="shared" si="34"/>
        <v>0</v>
      </c>
      <c r="EQ29" s="24">
        <v>157.02000000000001</v>
      </c>
      <c r="ER29" s="74" t="s">
        <v>22</v>
      </c>
      <c r="ES29" s="65"/>
      <c r="ET29" s="25">
        <f t="shared" si="35"/>
        <v>0</v>
      </c>
    </row>
    <row r="30" spans="1:150" ht="12" customHeight="1" x14ac:dyDescent="0.25">
      <c r="A30" s="22">
        <v>26</v>
      </c>
      <c r="B30" s="23" t="s">
        <v>123</v>
      </c>
      <c r="C30" s="24">
        <v>71.930000000000007</v>
      </c>
      <c r="D30" s="74" t="s">
        <v>28</v>
      </c>
      <c r="E30" s="85"/>
      <c r="F30" s="25">
        <f t="shared" si="36"/>
        <v>0</v>
      </c>
      <c r="G30" s="24">
        <v>71.930000000000007</v>
      </c>
      <c r="H30" s="74" t="s">
        <v>28</v>
      </c>
      <c r="I30" s="85"/>
      <c r="J30" s="25">
        <f t="shared" si="0"/>
        <v>0</v>
      </c>
      <c r="K30" s="24">
        <v>71.930000000000007</v>
      </c>
      <c r="L30" s="74" t="s">
        <v>28</v>
      </c>
      <c r="M30" s="85"/>
      <c r="N30" s="25">
        <f t="shared" si="1"/>
        <v>0</v>
      </c>
      <c r="O30" s="24">
        <v>71.930000000000007</v>
      </c>
      <c r="P30" s="74" t="s">
        <v>28</v>
      </c>
      <c r="Q30" s="85"/>
      <c r="R30" s="25">
        <f t="shared" si="2"/>
        <v>0</v>
      </c>
      <c r="S30" s="24">
        <v>71.930000000000007</v>
      </c>
      <c r="T30" s="74" t="s">
        <v>28</v>
      </c>
      <c r="U30" s="85"/>
      <c r="V30" s="25">
        <f t="shared" si="3"/>
        <v>0</v>
      </c>
      <c r="W30" s="24">
        <v>71.930000000000007</v>
      </c>
      <c r="X30" s="74" t="s">
        <v>28</v>
      </c>
      <c r="Y30" s="85"/>
      <c r="Z30" s="25">
        <f t="shared" si="4"/>
        <v>0</v>
      </c>
      <c r="AA30" s="24">
        <v>71.930000000000007</v>
      </c>
      <c r="AB30" s="74" t="s">
        <v>28</v>
      </c>
      <c r="AC30" s="85"/>
      <c r="AD30" s="25">
        <f t="shared" si="5"/>
        <v>0</v>
      </c>
      <c r="AE30" s="24">
        <v>71.930000000000007</v>
      </c>
      <c r="AF30" s="74" t="s">
        <v>28</v>
      </c>
      <c r="AG30" s="85"/>
      <c r="AH30" s="25">
        <f t="shared" si="6"/>
        <v>0</v>
      </c>
      <c r="AI30" s="24">
        <v>71.930000000000007</v>
      </c>
      <c r="AJ30" s="74" t="s">
        <v>28</v>
      </c>
      <c r="AK30" s="85"/>
      <c r="AL30" s="25">
        <f t="shared" si="7"/>
        <v>0</v>
      </c>
      <c r="AM30" s="24">
        <v>71.930000000000007</v>
      </c>
      <c r="AN30" s="74" t="s">
        <v>28</v>
      </c>
      <c r="AO30" s="85"/>
      <c r="AP30" s="25">
        <f t="shared" si="8"/>
        <v>0</v>
      </c>
      <c r="AQ30" s="24">
        <v>71.930000000000007</v>
      </c>
      <c r="AR30" s="74" t="s">
        <v>28</v>
      </c>
      <c r="AS30" s="93"/>
      <c r="AT30" s="25">
        <f t="shared" si="9"/>
        <v>0</v>
      </c>
      <c r="AU30" s="24">
        <v>71.930000000000007</v>
      </c>
      <c r="AV30" s="74" t="s">
        <v>28</v>
      </c>
      <c r="AW30" s="85"/>
      <c r="AX30" s="25">
        <f t="shared" si="10"/>
        <v>0</v>
      </c>
      <c r="AY30" s="24">
        <v>71.930000000000007</v>
      </c>
      <c r="AZ30" s="74" t="s">
        <v>28</v>
      </c>
      <c r="BA30" s="85"/>
      <c r="BB30" s="25">
        <f t="shared" si="73"/>
        <v>0</v>
      </c>
      <c r="BC30" s="24">
        <v>71.930000000000007</v>
      </c>
      <c r="BD30" s="74" t="s">
        <v>28</v>
      </c>
      <c r="BE30" s="85"/>
      <c r="BF30" s="25">
        <f t="shared" si="12"/>
        <v>0</v>
      </c>
      <c r="BG30" s="24">
        <v>71.930000000000007</v>
      </c>
      <c r="BH30" s="74" t="s">
        <v>28</v>
      </c>
      <c r="BI30" s="57"/>
      <c r="BJ30" s="25">
        <f t="shared" si="13"/>
        <v>0</v>
      </c>
      <c r="BK30" s="24">
        <v>71.930000000000007</v>
      </c>
      <c r="BL30" s="74" t="s">
        <v>28</v>
      </c>
      <c r="BM30" s="85"/>
      <c r="BN30" s="25">
        <f t="shared" si="14"/>
        <v>0</v>
      </c>
      <c r="BO30" s="24">
        <v>71.930000000000007</v>
      </c>
      <c r="BP30" s="74" t="s">
        <v>28</v>
      </c>
      <c r="BQ30" s="85"/>
      <c r="BR30" s="25">
        <f t="shared" si="15"/>
        <v>0</v>
      </c>
      <c r="BS30" s="24">
        <v>71.930000000000007</v>
      </c>
      <c r="BT30" s="74" t="s">
        <v>28</v>
      </c>
      <c r="BU30" s="76"/>
      <c r="BV30" s="86">
        <f t="shared" si="16"/>
        <v>0</v>
      </c>
      <c r="BW30" s="24">
        <v>71.930000000000007</v>
      </c>
      <c r="BX30" s="74" t="s">
        <v>28</v>
      </c>
      <c r="BY30" s="65"/>
      <c r="BZ30" s="25">
        <f t="shared" si="17"/>
        <v>0</v>
      </c>
      <c r="CA30" s="24">
        <v>71.930000000000007</v>
      </c>
      <c r="CB30" s="74" t="s">
        <v>28</v>
      </c>
      <c r="CC30" s="65"/>
      <c r="CD30" s="25">
        <f t="shared" si="18"/>
        <v>0</v>
      </c>
      <c r="CE30" s="24">
        <v>71.930000000000007</v>
      </c>
      <c r="CF30" s="74" t="s">
        <v>28</v>
      </c>
      <c r="CG30" s="65"/>
      <c r="CH30" s="25">
        <f t="shared" si="19"/>
        <v>0</v>
      </c>
      <c r="CI30" s="24">
        <v>71.930000000000007</v>
      </c>
      <c r="CJ30" s="74" t="s">
        <v>28</v>
      </c>
      <c r="CK30" s="65"/>
      <c r="CL30" s="25">
        <f t="shared" si="20"/>
        <v>0</v>
      </c>
      <c r="CM30" s="24">
        <v>71.930000000000007</v>
      </c>
      <c r="CN30" s="74" t="s">
        <v>28</v>
      </c>
      <c r="CO30" s="65"/>
      <c r="CP30" s="25">
        <f t="shared" si="21"/>
        <v>0</v>
      </c>
      <c r="CQ30" s="24">
        <v>71.930000000000007</v>
      </c>
      <c r="CR30" s="74" t="s">
        <v>28</v>
      </c>
      <c r="CS30" s="65"/>
      <c r="CT30" s="25">
        <f t="shared" si="22"/>
        <v>0</v>
      </c>
      <c r="CU30" s="24">
        <v>71.930000000000007</v>
      </c>
      <c r="CV30" s="74" t="s">
        <v>28</v>
      </c>
      <c r="CW30" s="65"/>
      <c r="CX30" s="25">
        <f t="shared" si="23"/>
        <v>0</v>
      </c>
      <c r="CY30" s="24">
        <v>71.930000000000007</v>
      </c>
      <c r="CZ30" s="74" t="s">
        <v>28</v>
      </c>
      <c r="DA30" s="65"/>
      <c r="DB30" s="25">
        <f t="shared" si="24"/>
        <v>0</v>
      </c>
      <c r="DC30" s="24">
        <v>71.930000000000007</v>
      </c>
      <c r="DD30" s="74" t="s">
        <v>28</v>
      </c>
      <c r="DE30" s="65"/>
      <c r="DF30" s="25">
        <f t="shared" si="25"/>
        <v>0</v>
      </c>
      <c r="DG30" s="24">
        <v>71.930000000000007</v>
      </c>
      <c r="DH30" s="74" t="s">
        <v>28</v>
      </c>
      <c r="DI30" s="65"/>
      <c r="DJ30" s="25">
        <f t="shared" si="26"/>
        <v>0</v>
      </c>
      <c r="DK30" s="24">
        <v>71.930000000000007</v>
      </c>
      <c r="DL30" s="74" t="s">
        <v>28</v>
      </c>
      <c r="DM30" s="65"/>
      <c r="DN30" s="25">
        <f t="shared" si="27"/>
        <v>0</v>
      </c>
      <c r="DO30" s="24">
        <v>71.930000000000007</v>
      </c>
      <c r="DP30" s="74" t="s">
        <v>28</v>
      </c>
      <c r="DQ30" s="65"/>
      <c r="DR30" s="25">
        <f t="shared" si="28"/>
        <v>0</v>
      </c>
      <c r="DS30" s="24">
        <v>71.930000000000007</v>
      </c>
      <c r="DT30" s="74" t="s">
        <v>28</v>
      </c>
      <c r="DU30" s="65"/>
      <c r="DV30" s="25">
        <f t="shared" si="29"/>
        <v>0</v>
      </c>
      <c r="DW30" s="24">
        <v>71.930000000000007</v>
      </c>
      <c r="DX30" s="74" t="s">
        <v>28</v>
      </c>
      <c r="DY30" s="65"/>
      <c r="DZ30" s="25">
        <f t="shared" si="30"/>
        <v>0</v>
      </c>
      <c r="EA30" s="24">
        <v>71.930000000000007</v>
      </c>
      <c r="EB30" s="74" t="s">
        <v>28</v>
      </c>
      <c r="EC30" s="65"/>
      <c r="ED30" s="25">
        <f t="shared" si="31"/>
        <v>0</v>
      </c>
      <c r="EE30" s="24">
        <v>71.930000000000007</v>
      </c>
      <c r="EF30" s="74" t="s">
        <v>28</v>
      </c>
      <c r="EG30" s="65"/>
      <c r="EH30" s="25">
        <f t="shared" si="32"/>
        <v>0</v>
      </c>
      <c r="EI30" s="24">
        <v>71.930000000000007</v>
      </c>
      <c r="EJ30" s="74" t="s">
        <v>28</v>
      </c>
      <c r="EK30" s="65"/>
      <c r="EL30" s="25">
        <f t="shared" si="33"/>
        <v>0</v>
      </c>
      <c r="EM30" s="24">
        <v>71.930000000000007</v>
      </c>
      <c r="EN30" s="74" t="s">
        <v>28</v>
      </c>
      <c r="EO30" s="65"/>
      <c r="EP30" s="25">
        <f t="shared" si="34"/>
        <v>0</v>
      </c>
      <c r="EQ30" s="24">
        <v>71.930000000000007</v>
      </c>
      <c r="ER30" s="74" t="s">
        <v>28</v>
      </c>
      <c r="ES30" s="65"/>
      <c r="ET30" s="25">
        <f t="shared" si="35"/>
        <v>0</v>
      </c>
    </row>
    <row r="31" spans="1:150" ht="12" customHeight="1" x14ac:dyDescent="0.25">
      <c r="A31" s="22">
        <v>27</v>
      </c>
      <c r="B31" s="23" t="s">
        <v>124</v>
      </c>
      <c r="C31" s="24">
        <v>714.06</v>
      </c>
      <c r="D31" s="74" t="s">
        <v>22</v>
      </c>
      <c r="E31" s="85"/>
      <c r="F31" s="25">
        <f t="shared" si="36"/>
        <v>0</v>
      </c>
      <c r="G31" s="24">
        <v>714.06</v>
      </c>
      <c r="H31" s="74" t="s">
        <v>22</v>
      </c>
      <c r="I31" s="85"/>
      <c r="J31" s="25">
        <f t="shared" si="0"/>
        <v>0</v>
      </c>
      <c r="K31" s="24">
        <v>714.06</v>
      </c>
      <c r="L31" s="74" t="s">
        <v>22</v>
      </c>
      <c r="M31" s="85"/>
      <c r="N31" s="25">
        <f t="shared" si="1"/>
        <v>0</v>
      </c>
      <c r="O31" s="24">
        <v>714.06</v>
      </c>
      <c r="P31" s="74" t="s">
        <v>22</v>
      </c>
      <c r="Q31" s="85"/>
      <c r="R31" s="25">
        <f t="shared" si="2"/>
        <v>0</v>
      </c>
      <c r="S31" s="24">
        <v>714.06</v>
      </c>
      <c r="T31" s="74" t="s">
        <v>22</v>
      </c>
      <c r="U31" s="85"/>
      <c r="V31" s="25">
        <f t="shared" si="3"/>
        <v>0</v>
      </c>
      <c r="W31" s="24">
        <v>714.06</v>
      </c>
      <c r="X31" s="74" t="s">
        <v>22</v>
      </c>
      <c r="Y31" s="85"/>
      <c r="Z31" s="25">
        <f t="shared" si="4"/>
        <v>0</v>
      </c>
      <c r="AA31" s="24">
        <v>714.06</v>
      </c>
      <c r="AB31" s="74" t="s">
        <v>22</v>
      </c>
      <c r="AC31" s="85"/>
      <c r="AD31" s="25">
        <f t="shared" si="5"/>
        <v>0</v>
      </c>
      <c r="AE31" s="24">
        <v>714.06</v>
      </c>
      <c r="AF31" s="74" t="s">
        <v>22</v>
      </c>
      <c r="AG31" s="85"/>
      <c r="AH31" s="25">
        <f t="shared" si="6"/>
        <v>0</v>
      </c>
      <c r="AI31" s="24">
        <v>714.06</v>
      </c>
      <c r="AJ31" s="74" t="s">
        <v>22</v>
      </c>
      <c r="AK31" s="85"/>
      <c r="AL31" s="25">
        <f t="shared" si="7"/>
        <v>0</v>
      </c>
      <c r="AM31" s="24">
        <v>714.06</v>
      </c>
      <c r="AN31" s="74" t="s">
        <v>22</v>
      </c>
      <c r="AO31" s="85"/>
      <c r="AP31" s="25">
        <f t="shared" si="8"/>
        <v>0</v>
      </c>
      <c r="AQ31" s="24">
        <v>714.06</v>
      </c>
      <c r="AR31" s="74" t="s">
        <v>22</v>
      </c>
      <c r="AS31" s="93"/>
      <c r="AT31" s="25">
        <f t="shared" si="9"/>
        <v>0</v>
      </c>
      <c r="AU31" s="24">
        <v>714.06</v>
      </c>
      <c r="AV31" s="74" t="s">
        <v>22</v>
      </c>
      <c r="AW31" s="85"/>
      <c r="AX31" s="25">
        <f t="shared" si="10"/>
        <v>0</v>
      </c>
      <c r="AY31" s="24">
        <v>714.06</v>
      </c>
      <c r="AZ31" s="74" t="s">
        <v>22</v>
      </c>
      <c r="BA31" s="85"/>
      <c r="BB31" s="25">
        <f t="shared" si="73"/>
        <v>0</v>
      </c>
      <c r="BC31" s="24">
        <v>714.06</v>
      </c>
      <c r="BD31" s="74" t="s">
        <v>22</v>
      </c>
      <c r="BE31" s="85"/>
      <c r="BF31" s="25">
        <f t="shared" si="12"/>
        <v>0</v>
      </c>
      <c r="BG31" s="24">
        <v>714.06</v>
      </c>
      <c r="BH31" s="74" t="s">
        <v>22</v>
      </c>
      <c r="BI31" s="57"/>
      <c r="BJ31" s="25">
        <f t="shared" si="13"/>
        <v>0</v>
      </c>
      <c r="BK31" s="24">
        <v>714.06</v>
      </c>
      <c r="BL31" s="74" t="s">
        <v>22</v>
      </c>
      <c r="BM31" s="85"/>
      <c r="BN31" s="25">
        <f t="shared" si="14"/>
        <v>0</v>
      </c>
      <c r="BO31" s="24">
        <v>714.06</v>
      </c>
      <c r="BP31" s="74" t="s">
        <v>22</v>
      </c>
      <c r="BQ31" s="85"/>
      <c r="BR31" s="25">
        <f t="shared" si="15"/>
        <v>0</v>
      </c>
      <c r="BS31" s="24">
        <v>714.06</v>
      </c>
      <c r="BT31" s="74" t="s">
        <v>22</v>
      </c>
      <c r="BU31" s="76"/>
      <c r="BV31" s="86">
        <f t="shared" si="16"/>
        <v>0</v>
      </c>
      <c r="BW31" s="24">
        <v>714.06</v>
      </c>
      <c r="BX31" s="74" t="s">
        <v>22</v>
      </c>
      <c r="BY31" s="65"/>
      <c r="BZ31" s="25">
        <f t="shared" si="17"/>
        <v>0</v>
      </c>
      <c r="CA31" s="24">
        <v>714.06</v>
      </c>
      <c r="CB31" s="74" t="s">
        <v>22</v>
      </c>
      <c r="CC31" s="65"/>
      <c r="CD31" s="25">
        <f t="shared" si="18"/>
        <v>0</v>
      </c>
      <c r="CE31" s="24">
        <v>714.06</v>
      </c>
      <c r="CF31" s="74" t="s">
        <v>22</v>
      </c>
      <c r="CG31" s="65"/>
      <c r="CH31" s="25">
        <f t="shared" si="19"/>
        <v>0</v>
      </c>
      <c r="CI31" s="24">
        <v>714.06</v>
      </c>
      <c r="CJ31" s="74" t="s">
        <v>22</v>
      </c>
      <c r="CK31" s="65"/>
      <c r="CL31" s="25">
        <f t="shared" si="20"/>
        <v>0</v>
      </c>
      <c r="CM31" s="24">
        <v>714.06</v>
      </c>
      <c r="CN31" s="74" t="s">
        <v>22</v>
      </c>
      <c r="CO31" s="65"/>
      <c r="CP31" s="25">
        <f t="shared" si="21"/>
        <v>0</v>
      </c>
      <c r="CQ31" s="24">
        <v>714.06</v>
      </c>
      <c r="CR31" s="74" t="s">
        <v>22</v>
      </c>
      <c r="CS31" s="65"/>
      <c r="CT31" s="25">
        <f t="shared" si="22"/>
        <v>0</v>
      </c>
      <c r="CU31" s="24">
        <v>714.06</v>
      </c>
      <c r="CV31" s="74" t="s">
        <v>22</v>
      </c>
      <c r="CW31" s="65"/>
      <c r="CX31" s="25">
        <f t="shared" si="23"/>
        <v>0</v>
      </c>
      <c r="CY31" s="24">
        <v>714.06</v>
      </c>
      <c r="CZ31" s="74" t="s">
        <v>22</v>
      </c>
      <c r="DA31" s="65"/>
      <c r="DB31" s="25">
        <f t="shared" si="24"/>
        <v>0</v>
      </c>
      <c r="DC31" s="24">
        <v>714.06</v>
      </c>
      <c r="DD31" s="74" t="s">
        <v>22</v>
      </c>
      <c r="DE31" s="65"/>
      <c r="DF31" s="25">
        <f t="shared" si="25"/>
        <v>0</v>
      </c>
      <c r="DG31" s="24">
        <v>714.06</v>
      </c>
      <c r="DH31" s="74" t="s">
        <v>22</v>
      </c>
      <c r="DI31" s="65"/>
      <c r="DJ31" s="25">
        <f t="shared" si="26"/>
        <v>0</v>
      </c>
      <c r="DK31" s="24">
        <v>714.06</v>
      </c>
      <c r="DL31" s="74" t="s">
        <v>22</v>
      </c>
      <c r="DM31" s="65"/>
      <c r="DN31" s="25">
        <f t="shared" si="27"/>
        <v>0</v>
      </c>
      <c r="DO31" s="24">
        <v>714.06</v>
      </c>
      <c r="DP31" s="74" t="s">
        <v>22</v>
      </c>
      <c r="DQ31" s="65"/>
      <c r="DR31" s="25">
        <f t="shared" si="28"/>
        <v>0</v>
      </c>
      <c r="DS31" s="24">
        <v>714.06</v>
      </c>
      <c r="DT31" s="74" t="s">
        <v>22</v>
      </c>
      <c r="DU31" s="65"/>
      <c r="DV31" s="25">
        <f t="shared" si="29"/>
        <v>0</v>
      </c>
      <c r="DW31" s="24">
        <v>714.06</v>
      </c>
      <c r="DX31" s="74" t="s">
        <v>22</v>
      </c>
      <c r="DY31" s="65"/>
      <c r="DZ31" s="25">
        <f t="shared" si="30"/>
        <v>0</v>
      </c>
      <c r="EA31" s="24">
        <v>714.06</v>
      </c>
      <c r="EB31" s="74" t="s">
        <v>22</v>
      </c>
      <c r="EC31" s="65"/>
      <c r="ED31" s="25">
        <f t="shared" si="31"/>
        <v>0</v>
      </c>
      <c r="EE31" s="24">
        <v>714.06</v>
      </c>
      <c r="EF31" s="74" t="s">
        <v>22</v>
      </c>
      <c r="EG31" s="65"/>
      <c r="EH31" s="25">
        <f t="shared" si="32"/>
        <v>0</v>
      </c>
      <c r="EI31" s="24">
        <v>714.06</v>
      </c>
      <c r="EJ31" s="74" t="s">
        <v>22</v>
      </c>
      <c r="EK31" s="65"/>
      <c r="EL31" s="25">
        <f t="shared" si="33"/>
        <v>0</v>
      </c>
      <c r="EM31" s="24">
        <v>714.06</v>
      </c>
      <c r="EN31" s="74" t="s">
        <v>22</v>
      </c>
      <c r="EO31" s="65"/>
      <c r="EP31" s="25">
        <f t="shared" si="34"/>
        <v>0</v>
      </c>
      <c r="EQ31" s="24">
        <v>714.06</v>
      </c>
      <c r="ER31" s="74" t="s">
        <v>22</v>
      </c>
      <c r="ES31" s="65"/>
      <c r="ET31" s="25">
        <f t="shared" si="35"/>
        <v>0</v>
      </c>
    </row>
    <row r="32" spans="1:150" ht="12" customHeight="1" x14ac:dyDescent="0.25">
      <c r="A32" s="22">
        <v>28</v>
      </c>
      <c r="B32" s="23" t="s">
        <v>125</v>
      </c>
      <c r="C32" s="24">
        <v>26.45</v>
      </c>
      <c r="D32" s="74" t="s">
        <v>118</v>
      </c>
      <c r="E32" s="85"/>
      <c r="F32" s="25">
        <f t="shared" si="36"/>
        <v>0</v>
      </c>
      <c r="G32" s="24">
        <v>26.45</v>
      </c>
      <c r="H32" s="74" t="s">
        <v>118</v>
      </c>
      <c r="I32" s="85"/>
      <c r="J32" s="25">
        <f t="shared" si="0"/>
        <v>0</v>
      </c>
      <c r="K32" s="24">
        <v>26.45</v>
      </c>
      <c r="L32" s="74" t="s">
        <v>118</v>
      </c>
      <c r="M32" s="85"/>
      <c r="N32" s="25">
        <f t="shared" si="1"/>
        <v>0</v>
      </c>
      <c r="O32" s="24">
        <v>26.45</v>
      </c>
      <c r="P32" s="74" t="s">
        <v>118</v>
      </c>
      <c r="Q32" s="85"/>
      <c r="R32" s="25">
        <f t="shared" si="2"/>
        <v>0</v>
      </c>
      <c r="S32" s="24">
        <v>26.45</v>
      </c>
      <c r="T32" s="74" t="s">
        <v>118</v>
      </c>
      <c r="U32" s="85"/>
      <c r="V32" s="25">
        <f t="shared" si="3"/>
        <v>0</v>
      </c>
      <c r="W32" s="24">
        <v>26.45</v>
      </c>
      <c r="X32" s="74" t="s">
        <v>118</v>
      </c>
      <c r="Y32" s="85"/>
      <c r="Z32" s="25">
        <f t="shared" si="4"/>
        <v>0</v>
      </c>
      <c r="AA32" s="24">
        <v>26.45</v>
      </c>
      <c r="AB32" s="74" t="s">
        <v>118</v>
      </c>
      <c r="AC32" s="85"/>
      <c r="AD32" s="25">
        <f t="shared" si="5"/>
        <v>0</v>
      </c>
      <c r="AE32" s="24">
        <v>26.45</v>
      </c>
      <c r="AF32" s="74" t="s">
        <v>118</v>
      </c>
      <c r="AG32" s="85"/>
      <c r="AH32" s="25">
        <f t="shared" si="6"/>
        <v>0</v>
      </c>
      <c r="AI32" s="24">
        <v>26.45</v>
      </c>
      <c r="AJ32" s="74" t="s">
        <v>118</v>
      </c>
      <c r="AK32" s="85"/>
      <c r="AL32" s="25">
        <f t="shared" si="7"/>
        <v>0</v>
      </c>
      <c r="AM32" s="24">
        <v>26.45</v>
      </c>
      <c r="AN32" s="74" t="s">
        <v>118</v>
      </c>
      <c r="AO32" s="85"/>
      <c r="AP32" s="25">
        <f t="shared" si="8"/>
        <v>0</v>
      </c>
      <c r="AQ32" s="24">
        <v>26.45</v>
      </c>
      <c r="AR32" s="74" t="s">
        <v>118</v>
      </c>
      <c r="AS32" s="93"/>
      <c r="AT32" s="25">
        <f t="shared" si="9"/>
        <v>0</v>
      </c>
      <c r="AU32" s="24">
        <v>26.45</v>
      </c>
      <c r="AV32" s="74" t="s">
        <v>118</v>
      </c>
      <c r="AW32" s="85"/>
      <c r="AX32" s="25">
        <f t="shared" si="10"/>
        <v>0</v>
      </c>
      <c r="AY32" s="24">
        <v>26.45</v>
      </c>
      <c r="AZ32" s="74" t="s">
        <v>118</v>
      </c>
      <c r="BA32" s="85"/>
      <c r="BB32" s="25">
        <f t="shared" si="73"/>
        <v>0</v>
      </c>
      <c r="BC32" s="24">
        <v>26.45</v>
      </c>
      <c r="BD32" s="74" t="s">
        <v>118</v>
      </c>
      <c r="BE32" s="85"/>
      <c r="BF32" s="25">
        <f t="shared" si="12"/>
        <v>0</v>
      </c>
      <c r="BG32" s="24">
        <v>26.45</v>
      </c>
      <c r="BH32" s="74" t="s">
        <v>118</v>
      </c>
      <c r="BI32" s="57"/>
      <c r="BJ32" s="25">
        <f t="shared" si="13"/>
        <v>0</v>
      </c>
      <c r="BK32" s="24">
        <v>26.45</v>
      </c>
      <c r="BL32" s="74" t="s">
        <v>118</v>
      </c>
      <c r="BM32" s="85"/>
      <c r="BN32" s="25">
        <f t="shared" si="14"/>
        <v>0</v>
      </c>
      <c r="BO32" s="24">
        <v>26.45</v>
      </c>
      <c r="BP32" s="74" t="s">
        <v>118</v>
      </c>
      <c r="BQ32" s="85"/>
      <c r="BR32" s="25">
        <f t="shared" si="15"/>
        <v>0</v>
      </c>
      <c r="BS32" s="24">
        <v>26.45</v>
      </c>
      <c r="BT32" s="74" t="s">
        <v>118</v>
      </c>
      <c r="BU32" s="76"/>
      <c r="BV32" s="86">
        <f t="shared" si="16"/>
        <v>0</v>
      </c>
      <c r="BW32" s="24">
        <v>26.45</v>
      </c>
      <c r="BX32" s="74" t="s">
        <v>118</v>
      </c>
      <c r="BY32" s="65"/>
      <c r="BZ32" s="25">
        <f t="shared" si="17"/>
        <v>0</v>
      </c>
      <c r="CA32" s="24">
        <v>26.45</v>
      </c>
      <c r="CB32" s="74" t="s">
        <v>118</v>
      </c>
      <c r="CC32" s="65"/>
      <c r="CD32" s="25">
        <f t="shared" si="18"/>
        <v>0</v>
      </c>
      <c r="CE32" s="24">
        <v>26.45</v>
      </c>
      <c r="CF32" s="74" t="s">
        <v>118</v>
      </c>
      <c r="CG32" s="65"/>
      <c r="CH32" s="25">
        <f t="shared" si="19"/>
        <v>0</v>
      </c>
      <c r="CI32" s="24">
        <v>26.45</v>
      </c>
      <c r="CJ32" s="74" t="s">
        <v>118</v>
      </c>
      <c r="CK32" s="65"/>
      <c r="CL32" s="25">
        <f t="shared" si="20"/>
        <v>0</v>
      </c>
      <c r="CM32" s="24">
        <v>26.45</v>
      </c>
      <c r="CN32" s="74" t="s">
        <v>118</v>
      </c>
      <c r="CO32" s="65"/>
      <c r="CP32" s="25">
        <f t="shared" si="21"/>
        <v>0</v>
      </c>
      <c r="CQ32" s="24">
        <v>26.45</v>
      </c>
      <c r="CR32" s="74" t="s">
        <v>118</v>
      </c>
      <c r="CS32" s="65"/>
      <c r="CT32" s="25">
        <f t="shared" si="22"/>
        <v>0</v>
      </c>
      <c r="CU32" s="24">
        <v>26.45</v>
      </c>
      <c r="CV32" s="74" t="s">
        <v>118</v>
      </c>
      <c r="CW32" s="65"/>
      <c r="CX32" s="25">
        <f t="shared" si="23"/>
        <v>0</v>
      </c>
      <c r="CY32" s="24">
        <v>26.45</v>
      </c>
      <c r="CZ32" s="74" t="s">
        <v>118</v>
      </c>
      <c r="DA32" s="65"/>
      <c r="DB32" s="25">
        <f t="shared" si="24"/>
        <v>0</v>
      </c>
      <c r="DC32" s="24">
        <v>26.45</v>
      </c>
      <c r="DD32" s="74" t="s">
        <v>118</v>
      </c>
      <c r="DE32" s="65"/>
      <c r="DF32" s="25">
        <f t="shared" si="25"/>
        <v>0</v>
      </c>
      <c r="DG32" s="24">
        <v>26.45</v>
      </c>
      <c r="DH32" s="74" t="s">
        <v>118</v>
      </c>
      <c r="DI32" s="65"/>
      <c r="DJ32" s="25">
        <f t="shared" si="26"/>
        <v>0</v>
      </c>
      <c r="DK32" s="24">
        <v>26.45</v>
      </c>
      <c r="DL32" s="74" t="s">
        <v>118</v>
      </c>
      <c r="DM32" s="65"/>
      <c r="DN32" s="25">
        <f t="shared" si="27"/>
        <v>0</v>
      </c>
      <c r="DO32" s="24">
        <v>26.45</v>
      </c>
      <c r="DP32" s="74" t="s">
        <v>118</v>
      </c>
      <c r="DQ32" s="65"/>
      <c r="DR32" s="25">
        <f t="shared" si="28"/>
        <v>0</v>
      </c>
      <c r="DS32" s="24">
        <v>26.45</v>
      </c>
      <c r="DT32" s="74" t="s">
        <v>118</v>
      </c>
      <c r="DU32" s="65"/>
      <c r="DV32" s="25">
        <f t="shared" si="29"/>
        <v>0</v>
      </c>
      <c r="DW32" s="24">
        <v>26.45</v>
      </c>
      <c r="DX32" s="74" t="s">
        <v>118</v>
      </c>
      <c r="DY32" s="65"/>
      <c r="DZ32" s="25">
        <f t="shared" si="30"/>
        <v>0</v>
      </c>
      <c r="EA32" s="24">
        <v>26.45</v>
      </c>
      <c r="EB32" s="74" t="s">
        <v>118</v>
      </c>
      <c r="EC32" s="65"/>
      <c r="ED32" s="25">
        <f t="shared" si="31"/>
        <v>0</v>
      </c>
      <c r="EE32" s="24">
        <v>26.45</v>
      </c>
      <c r="EF32" s="74" t="s">
        <v>118</v>
      </c>
      <c r="EG32" s="65"/>
      <c r="EH32" s="25">
        <f t="shared" si="32"/>
        <v>0</v>
      </c>
      <c r="EI32" s="24">
        <v>26.45</v>
      </c>
      <c r="EJ32" s="74" t="s">
        <v>118</v>
      </c>
      <c r="EK32" s="65"/>
      <c r="EL32" s="25">
        <f t="shared" si="33"/>
        <v>0</v>
      </c>
      <c r="EM32" s="24">
        <v>26.45</v>
      </c>
      <c r="EN32" s="74" t="s">
        <v>118</v>
      </c>
      <c r="EO32" s="65"/>
      <c r="EP32" s="25">
        <f t="shared" si="34"/>
        <v>0</v>
      </c>
      <c r="EQ32" s="24">
        <v>26.45</v>
      </c>
      <c r="ER32" s="74" t="s">
        <v>118</v>
      </c>
      <c r="ES32" s="65"/>
      <c r="ET32" s="25">
        <f t="shared" si="35"/>
        <v>0</v>
      </c>
    </row>
    <row r="33" spans="1:150" ht="12" customHeight="1" x14ac:dyDescent="0.25">
      <c r="A33" s="22">
        <v>29</v>
      </c>
      <c r="B33" s="23" t="s">
        <v>110</v>
      </c>
      <c r="C33" s="24">
        <v>111.08</v>
      </c>
      <c r="D33" s="74" t="s">
        <v>22</v>
      </c>
      <c r="E33" s="85"/>
      <c r="F33" s="25">
        <f t="shared" si="36"/>
        <v>0</v>
      </c>
      <c r="G33" s="24">
        <v>111.08</v>
      </c>
      <c r="H33" s="74" t="s">
        <v>22</v>
      </c>
      <c r="I33" s="85"/>
      <c r="J33" s="25">
        <f t="shared" si="0"/>
        <v>0</v>
      </c>
      <c r="K33" s="24">
        <v>111.08</v>
      </c>
      <c r="L33" s="74" t="s">
        <v>22</v>
      </c>
      <c r="M33" s="85"/>
      <c r="N33" s="25">
        <f t="shared" si="1"/>
        <v>0</v>
      </c>
      <c r="O33" s="24">
        <v>111.08</v>
      </c>
      <c r="P33" s="74" t="s">
        <v>22</v>
      </c>
      <c r="Q33" s="85"/>
      <c r="R33" s="25">
        <f t="shared" si="2"/>
        <v>0</v>
      </c>
      <c r="S33" s="24">
        <v>111.08</v>
      </c>
      <c r="T33" s="74" t="s">
        <v>22</v>
      </c>
      <c r="U33" s="85"/>
      <c r="V33" s="25">
        <f t="shared" si="3"/>
        <v>0</v>
      </c>
      <c r="W33" s="24">
        <v>111.08</v>
      </c>
      <c r="X33" s="74" t="s">
        <v>22</v>
      </c>
      <c r="Y33" s="85"/>
      <c r="Z33" s="25">
        <f t="shared" si="4"/>
        <v>0</v>
      </c>
      <c r="AA33" s="24">
        <v>111.08</v>
      </c>
      <c r="AB33" s="74" t="s">
        <v>22</v>
      </c>
      <c r="AC33" s="85"/>
      <c r="AD33" s="25">
        <f t="shared" si="5"/>
        <v>0</v>
      </c>
      <c r="AE33" s="24">
        <v>111.08</v>
      </c>
      <c r="AF33" s="74" t="s">
        <v>22</v>
      </c>
      <c r="AG33" s="85"/>
      <c r="AH33" s="25">
        <f t="shared" si="6"/>
        <v>0</v>
      </c>
      <c r="AI33" s="24">
        <v>111.08</v>
      </c>
      <c r="AJ33" s="74" t="s">
        <v>22</v>
      </c>
      <c r="AK33" s="85"/>
      <c r="AL33" s="25">
        <f t="shared" si="7"/>
        <v>0</v>
      </c>
      <c r="AM33" s="24">
        <v>111.08</v>
      </c>
      <c r="AN33" s="74" t="s">
        <v>22</v>
      </c>
      <c r="AO33" s="85"/>
      <c r="AP33" s="25">
        <f t="shared" si="8"/>
        <v>0</v>
      </c>
      <c r="AQ33" s="24">
        <v>111.08</v>
      </c>
      <c r="AR33" s="74" t="s">
        <v>22</v>
      </c>
      <c r="AS33" s="93"/>
      <c r="AT33" s="25">
        <f t="shared" si="9"/>
        <v>0</v>
      </c>
      <c r="AU33" s="24">
        <v>111.08</v>
      </c>
      <c r="AV33" s="74" t="s">
        <v>22</v>
      </c>
      <c r="AW33" s="85"/>
      <c r="AX33" s="25">
        <f t="shared" si="10"/>
        <v>0</v>
      </c>
      <c r="AY33" s="24">
        <v>111.08</v>
      </c>
      <c r="AZ33" s="74" t="s">
        <v>22</v>
      </c>
      <c r="BA33" s="85"/>
      <c r="BB33" s="25">
        <f t="shared" si="73"/>
        <v>0</v>
      </c>
      <c r="BC33" s="24">
        <v>111.08</v>
      </c>
      <c r="BD33" s="74" t="s">
        <v>22</v>
      </c>
      <c r="BE33" s="85"/>
      <c r="BF33" s="25">
        <f t="shared" si="12"/>
        <v>0</v>
      </c>
      <c r="BG33" s="24">
        <v>111.08</v>
      </c>
      <c r="BH33" s="74" t="s">
        <v>22</v>
      </c>
      <c r="BI33" s="57"/>
      <c r="BJ33" s="25">
        <f t="shared" si="13"/>
        <v>0</v>
      </c>
      <c r="BK33" s="24">
        <v>111.08</v>
      </c>
      <c r="BL33" s="74" t="s">
        <v>22</v>
      </c>
      <c r="BM33" s="85"/>
      <c r="BN33" s="25">
        <f t="shared" si="14"/>
        <v>0</v>
      </c>
      <c r="BO33" s="24">
        <v>111.08</v>
      </c>
      <c r="BP33" s="74" t="s">
        <v>22</v>
      </c>
      <c r="BQ33" s="85"/>
      <c r="BR33" s="25">
        <f t="shared" si="15"/>
        <v>0</v>
      </c>
      <c r="BS33" s="24">
        <v>111.08</v>
      </c>
      <c r="BT33" s="74" t="s">
        <v>22</v>
      </c>
      <c r="BU33" s="76"/>
      <c r="BV33" s="86">
        <f t="shared" si="16"/>
        <v>0</v>
      </c>
      <c r="BW33" s="24">
        <v>111.08</v>
      </c>
      <c r="BX33" s="74" t="s">
        <v>22</v>
      </c>
      <c r="BY33" s="65"/>
      <c r="BZ33" s="25">
        <f t="shared" si="17"/>
        <v>0</v>
      </c>
      <c r="CA33" s="24">
        <v>111.08</v>
      </c>
      <c r="CB33" s="74" t="s">
        <v>22</v>
      </c>
      <c r="CC33" s="65"/>
      <c r="CD33" s="25">
        <f t="shared" si="18"/>
        <v>0</v>
      </c>
      <c r="CE33" s="24">
        <v>111.08</v>
      </c>
      <c r="CF33" s="74" t="s">
        <v>22</v>
      </c>
      <c r="CG33" s="65"/>
      <c r="CH33" s="25">
        <f t="shared" si="19"/>
        <v>0</v>
      </c>
      <c r="CI33" s="24">
        <v>111.08</v>
      </c>
      <c r="CJ33" s="74" t="s">
        <v>22</v>
      </c>
      <c r="CK33" s="65"/>
      <c r="CL33" s="25">
        <f t="shared" si="20"/>
        <v>0</v>
      </c>
      <c r="CM33" s="24">
        <v>111.08</v>
      </c>
      <c r="CN33" s="74" t="s">
        <v>22</v>
      </c>
      <c r="CO33" s="65"/>
      <c r="CP33" s="25">
        <f t="shared" si="21"/>
        <v>0</v>
      </c>
      <c r="CQ33" s="24">
        <v>111.08</v>
      </c>
      <c r="CR33" s="74" t="s">
        <v>22</v>
      </c>
      <c r="CS33" s="65"/>
      <c r="CT33" s="25">
        <f t="shared" si="22"/>
        <v>0</v>
      </c>
      <c r="CU33" s="24">
        <v>111.08</v>
      </c>
      <c r="CV33" s="74" t="s">
        <v>22</v>
      </c>
      <c r="CW33" s="65"/>
      <c r="CX33" s="25">
        <f t="shared" si="23"/>
        <v>0</v>
      </c>
      <c r="CY33" s="24">
        <v>111.08</v>
      </c>
      <c r="CZ33" s="74" t="s">
        <v>22</v>
      </c>
      <c r="DA33" s="65"/>
      <c r="DB33" s="25">
        <f t="shared" si="24"/>
        <v>0</v>
      </c>
      <c r="DC33" s="24">
        <v>111.08</v>
      </c>
      <c r="DD33" s="74" t="s">
        <v>22</v>
      </c>
      <c r="DE33" s="65"/>
      <c r="DF33" s="25">
        <f t="shared" si="25"/>
        <v>0</v>
      </c>
      <c r="DG33" s="24">
        <v>111.08</v>
      </c>
      <c r="DH33" s="74" t="s">
        <v>22</v>
      </c>
      <c r="DI33" s="65"/>
      <c r="DJ33" s="25">
        <f t="shared" si="26"/>
        <v>0</v>
      </c>
      <c r="DK33" s="24">
        <v>111.08</v>
      </c>
      <c r="DL33" s="74" t="s">
        <v>22</v>
      </c>
      <c r="DM33" s="65"/>
      <c r="DN33" s="25">
        <f t="shared" si="27"/>
        <v>0</v>
      </c>
      <c r="DO33" s="24">
        <v>111.08</v>
      </c>
      <c r="DP33" s="74" t="s">
        <v>22</v>
      </c>
      <c r="DQ33" s="65"/>
      <c r="DR33" s="25">
        <f t="shared" si="28"/>
        <v>0</v>
      </c>
      <c r="DS33" s="24">
        <v>111.08</v>
      </c>
      <c r="DT33" s="74" t="s">
        <v>22</v>
      </c>
      <c r="DU33" s="65"/>
      <c r="DV33" s="25">
        <f t="shared" si="29"/>
        <v>0</v>
      </c>
      <c r="DW33" s="24">
        <v>111.08</v>
      </c>
      <c r="DX33" s="74" t="s">
        <v>22</v>
      </c>
      <c r="DY33" s="65"/>
      <c r="DZ33" s="25">
        <f t="shared" si="30"/>
        <v>0</v>
      </c>
      <c r="EA33" s="24">
        <v>111.08</v>
      </c>
      <c r="EB33" s="74" t="s">
        <v>22</v>
      </c>
      <c r="EC33" s="65"/>
      <c r="ED33" s="25">
        <f t="shared" si="31"/>
        <v>0</v>
      </c>
      <c r="EE33" s="24">
        <v>111.08</v>
      </c>
      <c r="EF33" s="74" t="s">
        <v>22</v>
      </c>
      <c r="EG33" s="65"/>
      <c r="EH33" s="25">
        <f t="shared" si="32"/>
        <v>0</v>
      </c>
      <c r="EI33" s="24">
        <v>111.08</v>
      </c>
      <c r="EJ33" s="74" t="s">
        <v>22</v>
      </c>
      <c r="EK33" s="65"/>
      <c r="EL33" s="25">
        <f t="shared" si="33"/>
        <v>0</v>
      </c>
      <c r="EM33" s="24">
        <v>111.08</v>
      </c>
      <c r="EN33" s="74" t="s">
        <v>22</v>
      </c>
      <c r="EO33" s="65"/>
      <c r="EP33" s="25">
        <f t="shared" si="34"/>
        <v>0</v>
      </c>
      <c r="EQ33" s="24">
        <v>111.08</v>
      </c>
      <c r="ER33" s="74" t="s">
        <v>22</v>
      </c>
      <c r="ES33" s="65"/>
      <c r="ET33" s="25">
        <f t="shared" si="35"/>
        <v>0</v>
      </c>
    </row>
    <row r="34" spans="1:150" ht="12" customHeight="1" x14ac:dyDescent="0.25">
      <c r="A34" s="22">
        <v>30</v>
      </c>
      <c r="B34" s="23" t="s">
        <v>117</v>
      </c>
      <c r="C34" s="24">
        <v>1319.16</v>
      </c>
      <c r="D34" s="74" t="s">
        <v>22</v>
      </c>
      <c r="E34" s="85"/>
      <c r="F34" s="25">
        <f t="shared" si="36"/>
        <v>0</v>
      </c>
      <c r="G34" s="24">
        <v>1319.16</v>
      </c>
      <c r="H34" s="74" t="s">
        <v>22</v>
      </c>
      <c r="I34" s="85"/>
      <c r="J34" s="25">
        <f t="shared" si="0"/>
        <v>0</v>
      </c>
      <c r="K34" s="24">
        <v>1319.16</v>
      </c>
      <c r="L34" s="74" t="s">
        <v>22</v>
      </c>
      <c r="M34" s="85"/>
      <c r="N34" s="25">
        <f t="shared" si="1"/>
        <v>0</v>
      </c>
      <c r="O34" s="24">
        <v>1319.16</v>
      </c>
      <c r="P34" s="74" t="s">
        <v>22</v>
      </c>
      <c r="Q34" s="85"/>
      <c r="R34" s="25">
        <f t="shared" si="2"/>
        <v>0</v>
      </c>
      <c r="S34" s="24">
        <v>1319.16</v>
      </c>
      <c r="T34" s="74" t="s">
        <v>22</v>
      </c>
      <c r="U34" s="85"/>
      <c r="V34" s="25">
        <f t="shared" si="3"/>
        <v>0</v>
      </c>
      <c r="W34" s="24">
        <v>1319.16</v>
      </c>
      <c r="X34" s="74" t="s">
        <v>22</v>
      </c>
      <c r="Y34" s="85"/>
      <c r="Z34" s="25">
        <f t="shared" si="4"/>
        <v>0</v>
      </c>
      <c r="AA34" s="24">
        <v>1319.16</v>
      </c>
      <c r="AB34" s="74" t="s">
        <v>22</v>
      </c>
      <c r="AC34" s="85"/>
      <c r="AD34" s="25">
        <f t="shared" si="5"/>
        <v>0</v>
      </c>
      <c r="AE34" s="24">
        <v>1319.16</v>
      </c>
      <c r="AF34" s="74" t="s">
        <v>22</v>
      </c>
      <c r="AG34" s="85"/>
      <c r="AH34" s="25">
        <f t="shared" si="6"/>
        <v>0</v>
      </c>
      <c r="AI34" s="24">
        <v>1319.16</v>
      </c>
      <c r="AJ34" s="74" t="s">
        <v>22</v>
      </c>
      <c r="AK34" s="85"/>
      <c r="AL34" s="25">
        <f t="shared" si="7"/>
        <v>0</v>
      </c>
      <c r="AM34" s="24">
        <v>1319.16</v>
      </c>
      <c r="AN34" s="74" t="s">
        <v>22</v>
      </c>
      <c r="AO34" s="85"/>
      <c r="AP34" s="25">
        <f t="shared" si="8"/>
        <v>0</v>
      </c>
      <c r="AQ34" s="24">
        <v>1319.16</v>
      </c>
      <c r="AR34" s="74" t="s">
        <v>22</v>
      </c>
      <c r="AS34" s="93"/>
      <c r="AT34" s="25">
        <f t="shared" si="9"/>
        <v>0</v>
      </c>
      <c r="AU34" s="24">
        <v>1319.16</v>
      </c>
      <c r="AV34" s="74" t="s">
        <v>22</v>
      </c>
      <c r="AW34" s="85"/>
      <c r="AX34" s="25">
        <f t="shared" si="10"/>
        <v>0</v>
      </c>
      <c r="AY34" s="24">
        <v>1319.16</v>
      </c>
      <c r="AZ34" s="74" t="s">
        <v>22</v>
      </c>
      <c r="BA34" s="85"/>
      <c r="BB34" s="25">
        <f t="shared" si="73"/>
        <v>0</v>
      </c>
      <c r="BC34" s="24">
        <v>1319.16</v>
      </c>
      <c r="BD34" s="74" t="s">
        <v>22</v>
      </c>
      <c r="BE34" s="85"/>
      <c r="BF34" s="25">
        <f t="shared" si="12"/>
        <v>0</v>
      </c>
      <c r="BG34" s="24">
        <v>1319.16</v>
      </c>
      <c r="BH34" s="74" t="s">
        <v>22</v>
      </c>
      <c r="BI34" s="57"/>
      <c r="BJ34" s="25">
        <f t="shared" si="13"/>
        <v>0</v>
      </c>
      <c r="BK34" s="24">
        <v>1319.16</v>
      </c>
      <c r="BL34" s="74" t="s">
        <v>22</v>
      </c>
      <c r="BM34" s="85"/>
      <c r="BN34" s="25">
        <f t="shared" si="14"/>
        <v>0</v>
      </c>
      <c r="BO34" s="24">
        <v>1319.16</v>
      </c>
      <c r="BP34" s="74" t="s">
        <v>22</v>
      </c>
      <c r="BQ34" s="85"/>
      <c r="BR34" s="25">
        <f t="shared" si="15"/>
        <v>0</v>
      </c>
      <c r="BS34" s="24">
        <v>1319.16</v>
      </c>
      <c r="BT34" s="74" t="s">
        <v>22</v>
      </c>
      <c r="BU34" s="76"/>
      <c r="BV34" s="86">
        <f t="shared" si="16"/>
        <v>0</v>
      </c>
      <c r="BW34" s="24">
        <v>1319.16</v>
      </c>
      <c r="BX34" s="74" t="s">
        <v>22</v>
      </c>
      <c r="BY34" s="65"/>
      <c r="BZ34" s="25">
        <f t="shared" si="17"/>
        <v>0</v>
      </c>
      <c r="CA34" s="24">
        <v>1319.16</v>
      </c>
      <c r="CB34" s="74" t="s">
        <v>22</v>
      </c>
      <c r="CC34" s="65"/>
      <c r="CD34" s="25">
        <f t="shared" si="18"/>
        <v>0</v>
      </c>
      <c r="CE34" s="24">
        <v>1319.16</v>
      </c>
      <c r="CF34" s="74" t="s">
        <v>22</v>
      </c>
      <c r="CG34" s="65"/>
      <c r="CH34" s="25">
        <f t="shared" si="19"/>
        <v>0</v>
      </c>
      <c r="CI34" s="24">
        <v>1319.16</v>
      </c>
      <c r="CJ34" s="74" t="s">
        <v>22</v>
      </c>
      <c r="CK34" s="65"/>
      <c r="CL34" s="25">
        <f t="shared" si="20"/>
        <v>0</v>
      </c>
      <c r="CM34" s="24">
        <v>1319.16</v>
      </c>
      <c r="CN34" s="74" t="s">
        <v>22</v>
      </c>
      <c r="CO34" s="65"/>
      <c r="CP34" s="25">
        <f t="shared" si="21"/>
        <v>0</v>
      </c>
      <c r="CQ34" s="24">
        <v>1319.16</v>
      </c>
      <c r="CR34" s="74" t="s">
        <v>22</v>
      </c>
      <c r="CS34" s="65"/>
      <c r="CT34" s="25">
        <f t="shared" si="22"/>
        <v>0</v>
      </c>
      <c r="CU34" s="24">
        <v>1319.16</v>
      </c>
      <c r="CV34" s="74" t="s">
        <v>22</v>
      </c>
      <c r="CW34" s="65"/>
      <c r="CX34" s="25">
        <f t="shared" si="23"/>
        <v>0</v>
      </c>
      <c r="CY34" s="24">
        <v>1319.16</v>
      </c>
      <c r="CZ34" s="74" t="s">
        <v>22</v>
      </c>
      <c r="DA34" s="65"/>
      <c r="DB34" s="25">
        <f t="shared" si="24"/>
        <v>0</v>
      </c>
      <c r="DC34" s="24">
        <v>1319.16</v>
      </c>
      <c r="DD34" s="74" t="s">
        <v>22</v>
      </c>
      <c r="DE34" s="65"/>
      <c r="DF34" s="25">
        <f t="shared" si="25"/>
        <v>0</v>
      </c>
      <c r="DG34" s="24">
        <v>1319.16</v>
      </c>
      <c r="DH34" s="74" t="s">
        <v>22</v>
      </c>
      <c r="DI34" s="65"/>
      <c r="DJ34" s="25">
        <f t="shared" si="26"/>
        <v>0</v>
      </c>
      <c r="DK34" s="24">
        <v>1319.16</v>
      </c>
      <c r="DL34" s="74" t="s">
        <v>22</v>
      </c>
      <c r="DM34" s="65"/>
      <c r="DN34" s="25">
        <f t="shared" si="27"/>
        <v>0</v>
      </c>
      <c r="DO34" s="24">
        <v>1319.16</v>
      </c>
      <c r="DP34" s="74" t="s">
        <v>22</v>
      </c>
      <c r="DQ34" s="65"/>
      <c r="DR34" s="25">
        <f t="shared" si="28"/>
        <v>0</v>
      </c>
      <c r="DS34" s="24">
        <v>1319.16</v>
      </c>
      <c r="DT34" s="74" t="s">
        <v>22</v>
      </c>
      <c r="DU34" s="65"/>
      <c r="DV34" s="25">
        <f t="shared" si="29"/>
        <v>0</v>
      </c>
      <c r="DW34" s="24">
        <v>1319.16</v>
      </c>
      <c r="DX34" s="74" t="s">
        <v>22</v>
      </c>
      <c r="DY34" s="65"/>
      <c r="DZ34" s="25">
        <f t="shared" si="30"/>
        <v>0</v>
      </c>
      <c r="EA34" s="24">
        <v>1319.16</v>
      </c>
      <c r="EB34" s="74" t="s">
        <v>22</v>
      </c>
      <c r="EC34" s="65"/>
      <c r="ED34" s="25">
        <f t="shared" si="31"/>
        <v>0</v>
      </c>
      <c r="EE34" s="24">
        <v>1319.16</v>
      </c>
      <c r="EF34" s="74" t="s">
        <v>22</v>
      </c>
      <c r="EG34" s="65"/>
      <c r="EH34" s="25">
        <f t="shared" si="32"/>
        <v>0</v>
      </c>
      <c r="EI34" s="24">
        <v>1319.16</v>
      </c>
      <c r="EJ34" s="74" t="s">
        <v>22</v>
      </c>
      <c r="EK34" s="65"/>
      <c r="EL34" s="25">
        <f t="shared" si="33"/>
        <v>0</v>
      </c>
      <c r="EM34" s="24">
        <v>1319.16</v>
      </c>
      <c r="EN34" s="74" t="s">
        <v>22</v>
      </c>
      <c r="EO34" s="65"/>
      <c r="EP34" s="25">
        <f t="shared" si="34"/>
        <v>0</v>
      </c>
      <c r="EQ34" s="24">
        <v>1319.16</v>
      </c>
      <c r="ER34" s="74" t="s">
        <v>22</v>
      </c>
      <c r="ES34" s="65"/>
      <c r="ET34" s="25">
        <f t="shared" si="35"/>
        <v>0</v>
      </c>
    </row>
    <row r="35" spans="1:150" ht="12" customHeight="1" x14ac:dyDescent="0.25">
      <c r="A35" s="22">
        <v>31</v>
      </c>
      <c r="B35" s="23" t="s">
        <v>104</v>
      </c>
      <c r="C35" s="24">
        <v>571.25</v>
      </c>
      <c r="D35" s="74" t="s">
        <v>22</v>
      </c>
      <c r="E35" s="85"/>
      <c r="F35" s="25">
        <f t="shared" si="36"/>
        <v>0</v>
      </c>
      <c r="G35" s="24">
        <v>571.25</v>
      </c>
      <c r="H35" s="74" t="s">
        <v>22</v>
      </c>
      <c r="I35" s="85"/>
      <c r="J35" s="25">
        <f t="shared" si="0"/>
        <v>0</v>
      </c>
      <c r="K35" s="24">
        <v>571.25</v>
      </c>
      <c r="L35" s="74" t="s">
        <v>22</v>
      </c>
      <c r="M35" s="85"/>
      <c r="N35" s="25">
        <f t="shared" si="1"/>
        <v>0</v>
      </c>
      <c r="O35" s="24">
        <v>571.25</v>
      </c>
      <c r="P35" s="74" t="s">
        <v>22</v>
      </c>
      <c r="Q35" s="85"/>
      <c r="R35" s="25">
        <f t="shared" si="2"/>
        <v>0</v>
      </c>
      <c r="S35" s="24">
        <v>571.25</v>
      </c>
      <c r="T35" s="74" t="s">
        <v>22</v>
      </c>
      <c r="U35" s="85"/>
      <c r="V35" s="25">
        <f t="shared" si="3"/>
        <v>0</v>
      </c>
      <c r="W35" s="24">
        <v>571.25</v>
      </c>
      <c r="X35" s="74" t="s">
        <v>22</v>
      </c>
      <c r="Y35" s="85"/>
      <c r="Z35" s="25">
        <f t="shared" si="4"/>
        <v>0</v>
      </c>
      <c r="AA35" s="24">
        <v>571.25</v>
      </c>
      <c r="AB35" s="74" t="s">
        <v>22</v>
      </c>
      <c r="AC35" s="85"/>
      <c r="AD35" s="25">
        <f t="shared" si="5"/>
        <v>0</v>
      </c>
      <c r="AE35" s="24">
        <v>571.25</v>
      </c>
      <c r="AF35" s="74" t="s">
        <v>22</v>
      </c>
      <c r="AG35" s="85"/>
      <c r="AH35" s="25">
        <f t="shared" si="6"/>
        <v>0</v>
      </c>
      <c r="AI35" s="24">
        <v>571.25</v>
      </c>
      <c r="AJ35" s="74" t="s">
        <v>22</v>
      </c>
      <c r="AK35" s="85"/>
      <c r="AL35" s="25">
        <f t="shared" si="7"/>
        <v>0</v>
      </c>
      <c r="AM35" s="24">
        <v>571.25</v>
      </c>
      <c r="AN35" s="74" t="s">
        <v>22</v>
      </c>
      <c r="AO35" s="85"/>
      <c r="AP35" s="25">
        <f t="shared" si="8"/>
        <v>0</v>
      </c>
      <c r="AQ35" s="24">
        <v>571.25</v>
      </c>
      <c r="AR35" s="74" t="s">
        <v>22</v>
      </c>
      <c r="AS35" s="93"/>
      <c r="AT35" s="25">
        <f t="shared" si="9"/>
        <v>0</v>
      </c>
      <c r="AU35" s="24">
        <v>571.25</v>
      </c>
      <c r="AV35" s="74" t="s">
        <v>22</v>
      </c>
      <c r="AW35" s="85"/>
      <c r="AX35" s="25">
        <f t="shared" si="10"/>
        <v>0</v>
      </c>
      <c r="AY35" s="24">
        <v>571.25</v>
      </c>
      <c r="AZ35" s="74" t="s">
        <v>22</v>
      </c>
      <c r="BA35" s="85"/>
      <c r="BB35" s="25">
        <f t="shared" si="73"/>
        <v>0</v>
      </c>
      <c r="BC35" s="24">
        <v>571.25</v>
      </c>
      <c r="BD35" s="74" t="s">
        <v>22</v>
      </c>
      <c r="BE35" s="85"/>
      <c r="BF35" s="25">
        <f t="shared" si="12"/>
        <v>0</v>
      </c>
      <c r="BG35" s="24">
        <v>571.25</v>
      </c>
      <c r="BH35" s="74" t="s">
        <v>22</v>
      </c>
      <c r="BI35" s="57"/>
      <c r="BJ35" s="25">
        <f t="shared" si="13"/>
        <v>0</v>
      </c>
      <c r="BK35" s="24">
        <v>571.25</v>
      </c>
      <c r="BL35" s="74" t="s">
        <v>22</v>
      </c>
      <c r="BM35" s="85"/>
      <c r="BN35" s="25">
        <f t="shared" si="14"/>
        <v>0</v>
      </c>
      <c r="BO35" s="24">
        <v>571.25</v>
      </c>
      <c r="BP35" s="74" t="s">
        <v>22</v>
      </c>
      <c r="BQ35" s="85"/>
      <c r="BR35" s="25">
        <f t="shared" si="15"/>
        <v>0</v>
      </c>
      <c r="BS35" s="24">
        <v>571.25</v>
      </c>
      <c r="BT35" s="74" t="s">
        <v>22</v>
      </c>
      <c r="BU35" s="76"/>
      <c r="BV35" s="86">
        <f t="shared" si="16"/>
        <v>0</v>
      </c>
      <c r="BW35" s="24">
        <v>571.25</v>
      </c>
      <c r="BX35" s="74" t="s">
        <v>22</v>
      </c>
      <c r="BY35" s="65"/>
      <c r="BZ35" s="25">
        <f t="shared" si="17"/>
        <v>0</v>
      </c>
      <c r="CA35" s="24">
        <v>571.25</v>
      </c>
      <c r="CB35" s="74" t="s">
        <v>22</v>
      </c>
      <c r="CC35" s="65"/>
      <c r="CD35" s="25">
        <f t="shared" si="18"/>
        <v>0</v>
      </c>
      <c r="CE35" s="24">
        <v>571.25</v>
      </c>
      <c r="CF35" s="74" t="s">
        <v>22</v>
      </c>
      <c r="CG35" s="65"/>
      <c r="CH35" s="25">
        <f t="shared" si="19"/>
        <v>0</v>
      </c>
      <c r="CI35" s="24">
        <v>571.25</v>
      </c>
      <c r="CJ35" s="74" t="s">
        <v>22</v>
      </c>
      <c r="CK35" s="65"/>
      <c r="CL35" s="25">
        <f t="shared" si="20"/>
        <v>0</v>
      </c>
      <c r="CM35" s="24">
        <v>571.25</v>
      </c>
      <c r="CN35" s="74" t="s">
        <v>22</v>
      </c>
      <c r="CO35" s="65"/>
      <c r="CP35" s="25">
        <f t="shared" si="21"/>
        <v>0</v>
      </c>
      <c r="CQ35" s="24">
        <v>571.25</v>
      </c>
      <c r="CR35" s="74" t="s">
        <v>22</v>
      </c>
      <c r="CS35" s="65"/>
      <c r="CT35" s="25">
        <f t="shared" si="22"/>
        <v>0</v>
      </c>
      <c r="CU35" s="24">
        <v>571.25</v>
      </c>
      <c r="CV35" s="74" t="s">
        <v>22</v>
      </c>
      <c r="CW35" s="65"/>
      <c r="CX35" s="25">
        <f t="shared" si="23"/>
        <v>0</v>
      </c>
      <c r="CY35" s="24">
        <v>571.25</v>
      </c>
      <c r="CZ35" s="74" t="s">
        <v>22</v>
      </c>
      <c r="DA35" s="65"/>
      <c r="DB35" s="25">
        <f t="shared" si="24"/>
        <v>0</v>
      </c>
      <c r="DC35" s="24">
        <v>571.25</v>
      </c>
      <c r="DD35" s="74" t="s">
        <v>22</v>
      </c>
      <c r="DE35" s="65"/>
      <c r="DF35" s="25">
        <f t="shared" si="25"/>
        <v>0</v>
      </c>
      <c r="DG35" s="24">
        <v>571.25</v>
      </c>
      <c r="DH35" s="74" t="s">
        <v>22</v>
      </c>
      <c r="DI35" s="65"/>
      <c r="DJ35" s="25">
        <f t="shared" si="26"/>
        <v>0</v>
      </c>
      <c r="DK35" s="24">
        <v>571.25</v>
      </c>
      <c r="DL35" s="74" t="s">
        <v>22</v>
      </c>
      <c r="DM35" s="65"/>
      <c r="DN35" s="25">
        <f t="shared" si="27"/>
        <v>0</v>
      </c>
      <c r="DO35" s="24">
        <v>571.25</v>
      </c>
      <c r="DP35" s="74" t="s">
        <v>22</v>
      </c>
      <c r="DQ35" s="65"/>
      <c r="DR35" s="25">
        <f t="shared" si="28"/>
        <v>0</v>
      </c>
      <c r="DS35" s="24">
        <v>571.25</v>
      </c>
      <c r="DT35" s="74" t="s">
        <v>22</v>
      </c>
      <c r="DU35" s="65"/>
      <c r="DV35" s="25">
        <f t="shared" si="29"/>
        <v>0</v>
      </c>
      <c r="DW35" s="24">
        <v>571.25</v>
      </c>
      <c r="DX35" s="74" t="s">
        <v>22</v>
      </c>
      <c r="DY35" s="65"/>
      <c r="DZ35" s="25">
        <f t="shared" si="30"/>
        <v>0</v>
      </c>
      <c r="EA35" s="24">
        <v>571.25</v>
      </c>
      <c r="EB35" s="74" t="s">
        <v>22</v>
      </c>
      <c r="EC35" s="65"/>
      <c r="ED35" s="25">
        <f t="shared" si="31"/>
        <v>0</v>
      </c>
      <c r="EE35" s="24">
        <v>571.25</v>
      </c>
      <c r="EF35" s="74" t="s">
        <v>22</v>
      </c>
      <c r="EG35" s="65"/>
      <c r="EH35" s="25">
        <f t="shared" si="32"/>
        <v>0</v>
      </c>
      <c r="EI35" s="24">
        <v>571.25</v>
      </c>
      <c r="EJ35" s="74" t="s">
        <v>22</v>
      </c>
      <c r="EK35" s="65"/>
      <c r="EL35" s="25">
        <f t="shared" si="33"/>
        <v>0</v>
      </c>
      <c r="EM35" s="24">
        <v>571.25</v>
      </c>
      <c r="EN35" s="74" t="s">
        <v>22</v>
      </c>
      <c r="EO35" s="65"/>
      <c r="EP35" s="25">
        <f t="shared" si="34"/>
        <v>0</v>
      </c>
      <c r="EQ35" s="24">
        <v>571.25</v>
      </c>
      <c r="ER35" s="74" t="s">
        <v>22</v>
      </c>
      <c r="ES35" s="65"/>
      <c r="ET35" s="25">
        <f t="shared" si="35"/>
        <v>0</v>
      </c>
    </row>
    <row r="36" spans="1:150" ht="12" customHeight="1" x14ac:dyDescent="0.25">
      <c r="A36" s="22">
        <v>32</v>
      </c>
      <c r="B36" s="23" t="s">
        <v>24</v>
      </c>
      <c r="C36" s="24">
        <v>40.729999999999997</v>
      </c>
      <c r="D36" s="74" t="s">
        <v>22</v>
      </c>
      <c r="E36" s="85"/>
      <c r="F36" s="25">
        <f t="shared" ref="F36:F40" si="74">C36*E36</f>
        <v>0</v>
      </c>
      <c r="G36" s="24">
        <v>40.729999999999997</v>
      </c>
      <c r="H36" s="74" t="s">
        <v>22</v>
      </c>
      <c r="I36" s="85"/>
      <c r="J36" s="25">
        <f t="shared" ref="J36:J40" si="75">G36*I36</f>
        <v>0</v>
      </c>
      <c r="K36" s="24">
        <v>40.729999999999997</v>
      </c>
      <c r="L36" s="74" t="s">
        <v>22</v>
      </c>
      <c r="M36" s="85"/>
      <c r="N36" s="25">
        <f t="shared" ref="N36:N40" si="76">K36*M36</f>
        <v>0</v>
      </c>
      <c r="O36" s="24">
        <v>40.729999999999997</v>
      </c>
      <c r="P36" s="74" t="s">
        <v>22</v>
      </c>
      <c r="Q36" s="85"/>
      <c r="R36" s="25">
        <f t="shared" ref="R36:R40" si="77">O36*Q36</f>
        <v>0</v>
      </c>
      <c r="S36" s="24">
        <v>40.729999999999997</v>
      </c>
      <c r="T36" s="74" t="s">
        <v>22</v>
      </c>
      <c r="U36" s="85"/>
      <c r="V36" s="25">
        <f t="shared" ref="V36:V40" si="78">S36*U36</f>
        <v>0</v>
      </c>
      <c r="W36" s="24">
        <v>40.729999999999997</v>
      </c>
      <c r="X36" s="74" t="s">
        <v>22</v>
      </c>
      <c r="Y36" s="85"/>
      <c r="Z36" s="25">
        <f t="shared" ref="Z36:Z40" si="79">W36*Y36</f>
        <v>0</v>
      </c>
      <c r="AA36" s="24">
        <v>40.729999999999997</v>
      </c>
      <c r="AB36" s="74" t="s">
        <v>22</v>
      </c>
      <c r="AC36" s="85"/>
      <c r="AD36" s="25">
        <f t="shared" ref="AD36:AD40" si="80">AA36*AC36</f>
        <v>0</v>
      </c>
      <c r="AE36" s="24">
        <v>40.729999999999997</v>
      </c>
      <c r="AF36" s="74" t="s">
        <v>22</v>
      </c>
      <c r="AG36" s="85"/>
      <c r="AH36" s="25">
        <f t="shared" ref="AH36:AH40" si="81">AE36*AG36</f>
        <v>0</v>
      </c>
      <c r="AI36" s="24">
        <v>40.729999999999997</v>
      </c>
      <c r="AJ36" s="74" t="s">
        <v>22</v>
      </c>
      <c r="AK36" s="85"/>
      <c r="AL36" s="25">
        <f t="shared" ref="AL36:AL40" si="82">AI36*AK36</f>
        <v>0</v>
      </c>
      <c r="AM36" s="24">
        <v>40.729999999999997</v>
      </c>
      <c r="AN36" s="74" t="s">
        <v>22</v>
      </c>
      <c r="AO36" s="85"/>
      <c r="AP36" s="25">
        <f t="shared" ref="AP36:AP40" si="83">AM36*AO36</f>
        <v>0</v>
      </c>
      <c r="AQ36" s="24">
        <v>40.729999999999997</v>
      </c>
      <c r="AR36" s="74" t="s">
        <v>22</v>
      </c>
      <c r="AS36" s="93"/>
      <c r="AT36" s="25">
        <f t="shared" ref="AT36:AT40" si="84">AQ36*AS36</f>
        <v>0</v>
      </c>
      <c r="AU36" s="24">
        <v>40.729999999999997</v>
      </c>
      <c r="AV36" s="74" t="s">
        <v>22</v>
      </c>
      <c r="AW36" s="85"/>
      <c r="AX36" s="25">
        <f t="shared" ref="AX36:AX40" si="85">AU36*AW36</f>
        <v>0</v>
      </c>
      <c r="AY36" s="24">
        <v>40.729999999999997</v>
      </c>
      <c r="AZ36" s="74" t="s">
        <v>22</v>
      </c>
      <c r="BA36" s="85"/>
      <c r="BB36" s="25">
        <f t="shared" si="73"/>
        <v>0</v>
      </c>
      <c r="BC36" s="24">
        <v>40.729999999999997</v>
      </c>
      <c r="BD36" s="74" t="s">
        <v>22</v>
      </c>
      <c r="BE36" s="85"/>
      <c r="BF36" s="25">
        <f t="shared" ref="BF36:BF40" si="86">BC36*BE36</f>
        <v>0</v>
      </c>
      <c r="BG36" s="24">
        <v>40.729999999999997</v>
      </c>
      <c r="BH36" s="74" t="s">
        <v>22</v>
      </c>
      <c r="BI36" s="57"/>
      <c r="BJ36" s="25">
        <f t="shared" ref="BJ36:BJ40" si="87">BG36*BI36</f>
        <v>0</v>
      </c>
      <c r="BK36" s="24">
        <v>40.729999999999997</v>
      </c>
      <c r="BL36" s="74" t="s">
        <v>22</v>
      </c>
      <c r="BM36" s="85"/>
      <c r="BN36" s="25">
        <f t="shared" ref="BN36:BN40" si="88">BK36*BM36</f>
        <v>0</v>
      </c>
      <c r="BO36" s="24">
        <v>40.729999999999997</v>
      </c>
      <c r="BP36" s="74" t="s">
        <v>22</v>
      </c>
      <c r="BQ36" s="85"/>
      <c r="BR36" s="25">
        <f t="shared" ref="BR36:BR40" si="89">BO36*BQ36</f>
        <v>0</v>
      </c>
      <c r="BS36" s="24">
        <v>40.729999999999997</v>
      </c>
      <c r="BT36" s="74" t="s">
        <v>22</v>
      </c>
      <c r="BU36" s="76"/>
      <c r="BV36" s="86">
        <f t="shared" ref="BV36:BV40" si="90">BS36*BU36</f>
        <v>0</v>
      </c>
      <c r="BW36" s="24">
        <v>40.729999999999997</v>
      </c>
      <c r="BX36" s="74" t="s">
        <v>22</v>
      </c>
      <c r="BY36" s="65"/>
      <c r="BZ36" s="25">
        <f t="shared" ref="BZ36:BZ40" si="91">BW36*BY36</f>
        <v>0</v>
      </c>
      <c r="CA36" s="24">
        <v>40.729999999999997</v>
      </c>
      <c r="CB36" s="74" t="s">
        <v>22</v>
      </c>
      <c r="CC36" s="65"/>
      <c r="CD36" s="25">
        <f t="shared" ref="CD36:CD40" si="92">CA36*CC36</f>
        <v>0</v>
      </c>
      <c r="CE36" s="24">
        <v>40.729999999999997</v>
      </c>
      <c r="CF36" s="74" t="s">
        <v>22</v>
      </c>
      <c r="CG36" s="65"/>
      <c r="CH36" s="25">
        <f t="shared" ref="CH36:CH40" si="93">CE36*CG36</f>
        <v>0</v>
      </c>
      <c r="CI36" s="24">
        <v>40.729999999999997</v>
      </c>
      <c r="CJ36" s="74" t="s">
        <v>22</v>
      </c>
      <c r="CK36" s="65"/>
      <c r="CL36" s="25">
        <f t="shared" ref="CL36:CL40" si="94">CI36*CK36</f>
        <v>0</v>
      </c>
      <c r="CM36" s="24">
        <v>40.729999999999997</v>
      </c>
      <c r="CN36" s="74" t="s">
        <v>22</v>
      </c>
      <c r="CO36" s="65"/>
      <c r="CP36" s="25">
        <f t="shared" ref="CP36:CP40" si="95">CM36*CO36</f>
        <v>0</v>
      </c>
      <c r="CQ36" s="24">
        <v>40.729999999999997</v>
      </c>
      <c r="CR36" s="74" t="s">
        <v>22</v>
      </c>
      <c r="CS36" s="65"/>
      <c r="CT36" s="25">
        <f t="shared" ref="CT36:CT40" si="96">CQ36*CS36</f>
        <v>0</v>
      </c>
      <c r="CU36" s="24">
        <v>40.729999999999997</v>
      </c>
      <c r="CV36" s="74" t="s">
        <v>22</v>
      </c>
      <c r="CW36" s="65"/>
      <c r="CX36" s="25">
        <f t="shared" ref="CX36:CX40" si="97">CU36*CW36</f>
        <v>0</v>
      </c>
      <c r="CY36" s="24">
        <v>40.729999999999997</v>
      </c>
      <c r="CZ36" s="74" t="s">
        <v>22</v>
      </c>
      <c r="DA36" s="65"/>
      <c r="DB36" s="25">
        <f t="shared" ref="DB36:DB40" si="98">CY36*DA36</f>
        <v>0</v>
      </c>
      <c r="DC36" s="24">
        <v>40.729999999999997</v>
      </c>
      <c r="DD36" s="74" t="s">
        <v>22</v>
      </c>
      <c r="DE36" s="65"/>
      <c r="DF36" s="25">
        <f t="shared" ref="DF36:DF40" si="99">DC36*DE36</f>
        <v>0</v>
      </c>
      <c r="DG36" s="24">
        <v>40.729999999999997</v>
      </c>
      <c r="DH36" s="74" t="s">
        <v>22</v>
      </c>
      <c r="DI36" s="65"/>
      <c r="DJ36" s="25">
        <f t="shared" ref="DJ36:DJ40" si="100">DG36*DI36</f>
        <v>0</v>
      </c>
      <c r="DK36" s="24">
        <v>40.729999999999997</v>
      </c>
      <c r="DL36" s="74" t="s">
        <v>22</v>
      </c>
      <c r="DM36" s="65"/>
      <c r="DN36" s="25">
        <f t="shared" ref="DN36:DN40" si="101">DK36*DM36</f>
        <v>0</v>
      </c>
      <c r="DO36" s="24">
        <v>40.729999999999997</v>
      </c>
      <c r="DP36" s="74" t="s">
        <v>22</v>
      </c>
      <c r="DQ36" s="65"/>
      <c r="DR36" s="25">
        <f t="shared" ref="DR36:DR40" si="102">DO36*DQ36</f>
        <v>0</v>
      </c>
      <c r="DS36" s="24">
        <v>40.729999999999997</v>
      </c>
      <c r="DT36" s="74" t="s">
        <v>22</v>
      </c>
      <c r="DU36" s="65"/>
      <c r="DV36" s="25">
        <f t="shared" ref="DV36:DV40" si="103">DS36*DU36</f>
        <v>0</v>
      </c>
      <c r="DW36" s="24">
        <v>40.729999999999997</v>
      </c>
      <c r="DX36" s="74" t="s">
        <v>22</v>
      </c>
      <c r="DY36" s="65"/>
      <c r="DZ36" s="25">
        <f t="shared" ref="DZ36:DZ40" si="104">DW36*DY36</f>
        <v>0</v>
      </c>
      <c r="EA36" s="24">
        <v>40.729999999999997</v>
      </c>
      <c r="EB36" s="74" t="s">
        <v>22</v>
      </c>
      <c r="EC36" s="65"/>
      <c r="ED36" s="25">
        <f t="shared" ref="ED36:ED40" si="105">EA36*EC36</f>
        <v>0</v>
      </c>
      <c r="EE36" s="24">
        <v>40.729999999999997</v>
      </c>
      <c r="EF36" s="74" t="s">
        <v>22</v>
      </c>
      <c r="EG36" s="65"/>
      <c r="EH36" s="25">
        <f t="shared" ref="EH36:EH40" si="106">EE36*EG36</f>
        <v>0</v>
      </c>
      <c r="EI36" s="24">
        <v>40.729999999999997</v>
      </c>
      <c r="EJ36" s="74" t="s">
        <v>22</v>
      </c>
      <c r="EK36" s="65"/>
      <c r="EL36" s="25">
        <f t="shared" ref="EL36:EL40" si="107">EI36*EK36</f>
        <v>0</v>
      </c>
      <c r="EM36" s="24">
        <v>40.729999999999997</v>
      </c>
      <c r="EN36" s="74" t="s">
        <v>22</v>
      </c>
      <c r="EO36" s="65"/>
      <c r="EP36" s="25">
        <f t="shared" ref="EP36:EP40" si="108">EM36*EO36</f>
        <v>0</v>
      </c>
      <c r="EQ36" s="24">
        <v>40.729999999999997</v>
      </c>
      <c r="ER36" s="74" t="s">
        <v>22</v>
      </c>
      <c r="ES36" s="65"/>
      <c r="ET36" s="25">
        <f t="shared" ref="ET36:ET40" si="109">EQ36*ES36</f>
        <v>0</v>
      </c>
    </row>
    <row r="37" spans="1:150" ht="12" customHeight="1" x14ac:dyDescent="0.25">
      <c r="A37" s="22">
        <v>33</v>
      </c>
      <c r="B37" s="23" t="s">
        <v>98</v>
      </c>
      <c r="C37" s="24">
        <v>169.26</v>
      </c>
      <c r="D37" s="74" t="s">
        <v>22</v>
      </c>
      <c r="E37" s="85"/>
      <c r="F37" s="25">
        <f t="shared" si="74"/>
        <v>0</v>
      </c>
      <c r="G37" s="24">
        <v>169.26</v>
      </c>
      <c r="H37" s="74" t="s">
        <v>22</v>
      </c>
      <c r="I37" s="85"/>
      <c r="J37" s="25">
        <f t="shared" si="75"/>
        <v>0</v>
      </c>
      <c r="K37" s="24">
        <v>169.26</v>
      </c>
      <c r="L37" s="74" t="s">
        <v>22</v>
      </c>
      <c r="M37" s="85"/>
      <c r="N37" s="25">
        <f t="shared" si="76"/>
        <v>0</v>
      </c>
      <c r="O37" s="24">
        <v>169.26</v>
      </c>
      <c r="P37" s="74" t="s">
        <v>22</v>
      </c>
      <c r="Q37" s="85"/>
      <c r="R37" s="25">
        <f t="shared" si="77"/>
        <v>0</v>
      </c>
      <c r="S37" s="24">
        <v>169.26</v>
      </c>
      <c r="T37" s="74" t="s">
        <v>22</v>
      </c>
      <c r="U37" s="85"/>
      <c r="V37" s="25">
        <f t="shared" si="78"/>
        <v>0</v>
      </c>
      <c r="W37" s="24">
        <v>169.26</v>
      </c>
      <c r="X37" s="74" t="s">
        <v>22</v>
      </c>
      <c r="Y37" s="85"/>
      <c r="Z37" s="25">
        <f t="shared" si="79"/>
        <v>0</v>
      </c>
      <c r="AA37" s="24">
        <v>169.26</v>
      </c>
      <c r="AB37" s="74" t="s">
        <v>22</v>
      </c>
      <c r="AC37" s="85"/>
      <c r="AD37" s="25">
        <f t="shared" si="80"/>
        <v>0</v>
      </c>
      <c r="AE37" s="24">
        <v>169.26</v>
      </c>
      <c r="AF37" s="74" t="s">
        <v>22</v>
      </c>
      <c r="AG37" s="85"/>
      <c r="AH37" s="25">
        <f t="shared" si="81"/>
        <v>0</v>
      </c>
      <c r="AI37" s="24">
        <v>169.26</v>
      </c>
      <c r="AJ37" s="74" t="s">
        <v>22</v>
      </c>
      <c r="AK37" s="85"/>
      <c r="AL37" s="25">
        <f t="shared" si="82"/>
        <v>0</v>
      </c>
      <c r="AM37" s="24">
        <v>169.26</v>
      </c>
      <c r="AN37" s="74" t="s">
        <v>22</v>
      </c>
      <c r="AO37" s="85"/>
      <c r="AP37" s="25">
        <f t="shared" si="83"/>
        <v>0</v>
      </c>
      <c r="AQ37" s="24">
        <v>169.26</v>
      </c>
      <c r="AR37" s="74" t="s">
        <v>22</v>
      </c>
      <c r="AS37" s="93"/>
      <c r="AT37" s="25">
        <f t="shared" si="84"/>
        <v>0</v>
      </c>
      <c r="AU37" s="24">
        <v>169.26</v>
      </c>
      <c r="AV37" s="74" t="s">
        <v>22</v>
      </c>
      <c r="AW37" s="85"/>
      <c r="AX37" s="25">
        <f t="shared" si="85"/>
        <v>0</v>
      </c>
      <c r="AY37" s="24">
        <v>169.26</v>
      </c>
      <c r="AZ37" s="74" t="s">
        <v>22</v>
      </c>
      <c r="BA37" s="85"/>
      <c r="BB37" s="25">
        <f t="shared" si="73"/>
        <v>0</v>
      </c>
      <c r="BC37" s="24">
        <v>169.26</v>
      </c>
      <c r="BD37" s="74" t="s">
        <v>22</v>
      </c>
      <c r="BE37" s="85"/>
      <c r="BF37" s="25">
        <f t="shared" si="86"/>
        <v>0</v>
      </c>
      <c r="BG37" s="24">
        <v>169.26</v>
      </c>
      <c r="BH37" s="74" t="s">
        <v>22</v>
      </c>
      <c r="BI37" s="57"/>
      <c r="BJ37" s="25">
        <f t="shared" si="87"/>
        <v>0</v>
      </c>
      <c r="BK37" s="24">
        <v>169.26</v>
      </c>
      <c r="BL37" s="74" t="s">
        <v>22</v>
      </c>
      <c r="BM37" s="85"/>
      <c r="BN37" s="25">
        <f t="shared" si="88"/>
        <v>0</v>
      </c>
      <c r="BO37" s="24">
        <v>169.26</v>
      </c>
      <c r="BP37" s="74" t="s">
        <v>22</v>
      </c>
      <c r="BQ37" s="85"/>
      <c r="BR37" s="25">
        <f t="shared" si="89"/>
        <v>0</v>
      </c>
      <c r="BS37" s="24">
        <v>169.26</v>
      </c>
      <c r="BT37" s="74" t="s">
        <v>22</v>
      </c>
      <c r="BU37" s="76"/>
      <c r="BV37" s="86">
        <f t="shared" si="90"/>
        <v>0</v>
      </c>
      <c r="BW37" s="24">
        <v>169.26</v>
      </c>
      <c r="BX37" s="74" t="s">
        <v>22</v>
      </c>
      <c r="BY37" s="65"/>
      <c r="BZ37" s="25">
        <f t="shared" si="91"/>
        <v>0</v>
      </c>
      <c r="CA37" s="24">
        <v>169.26</v>
      </c>
      <c r="CB37" s="74" t="s">
        <v>22</v>
      </c>
      <c r="CC37" s="65"/>
      <c r="CD37" s="25">
        <f t="shared" si="92"/>
        <v>0</v>
      </c>
      <c r="CE37" s="24">
        <v>169.26</v>
      </c>
      <c r="CF37" s="74" t="s">
        <v>22</v>
      </c>
      <c r="CG37" s="65"/>
      <c r="CH37" s="25">
        <f t="shared" si="93"/>
        <v>0</v>
      </c>
      <c r="CI37" s="24">
        <v>169.26</v>
      </c>
      <c r="CJ37" s="74" t="s">
        <v>22</v>
      </c>
      <c r="CK37" s="65"/>
      <c r="CL37" s="25">
        <f t="shared" si="94"/>
        <v>0</v>
      </c>
      <c r="CM37" s="24">
        <v>169.26</v>
      </c>
      <c r="CN37" s="74" t="s">
        <v>22</v>
      </c>
      <c r="CO37" s="65"/>
      <c r="CP37" s="25">
        <f t="shared" si="95"/>
        <v>0</v>
      </c>
      <c r="CQ37" s="24">
        <v>169.26</v>
      </c>
      <c r="CR37" s="74" t="s">
        <v>22</v>
      </c>
      <c r="CS37" s="65"/>
      <c r="CT37" s="25">
        <f t="shared" si="96"/>
        <v>0</v>
      </c>
      <c r="CU37" s="24">
        <v>169.26</v>
      </c>
      <c r="CV37" s="74" t="s">
        <v>22</v>
      </c>
      <c r="CW37" s="65"/>
      <c r="CX37" s="25">
        <f t="shared" si="97"/>
        <v>0</v>
      </c>
      <c r="CY37" s="24">
        <v>169.26</v>
      </c>
      <c r="CZ37" s="74" t="s">
        <v>22</v>
      </c>
      <c r="DA37" s="65"/>
      <c r="DB37" s="25">
        <f t="shared" si="98"/>
        <v>0</v>
      </c>
      <c r="DC37" s="24">
        <v>169.26</v>
      </c>
      <c r="DD37" s="74" t="s">
        <v>22</v>
      </c>
      <c r="DE37" s="65"/>
      <c r="DF37" s="25">
        <f t="shared" si="99"/>
        <v>0</v>
      </c>
      <c r="DG37" s="24">
        <v>169.26</v>
      </c>
      <c r="DH37" s="74" t="s">
        <v>22</v>
      </c>
      <c r="DI37" s="65"/>
      <c r="DJ37" s="25">
        <f t="shared" si="100"/>
        <v>0</v>
      </c>
      <c r="DK37" s="24">
        <v>169.26</v>
      </c>
      <c r="DL37" s="74" t="s">
        <v>22</v>
      </c>
      <c r="DM37" s="65"/>
      <c r="DN37" s="25">
        <f t="shared" si="101"/>
        <v>0</v>
      </c>
      <c r="DO37" s="24">
        <v>169.26</v>
      </c>
      <c r="DP37" s="74" t="s">
        <v>22</v>
      </c>
      <c r="DQ37" s="65"/>
      <c r="DR37" s="25">
        <f t="shared" si="102"/>
        <v>0</v>
      </c>
      <c r="DS37" s="24">
        <v>169.26</v>
      </c>
      <c r="DT37" s="74" t="s">
        <v>22</v>
      </c>
      <c r="DU37" s="65"/>
      <c r="DV37" s="25">
        <f t="shared" si="103"/>
        <v>0</v>
      </c>
      <c r="DW37" s="24">
        <v>169.26</v>
      </c>
      <c r="DX37" s="74" t="s">
        <v>22</v>
      </c>
      <c r="DY37" s="65"/>
      <c r="DZ37" s="25">
        <f t="shared" si="104"/>
        <v>0</v>
      </c>
      <c r="EA37" s="24">
        <v>169.26</v>
      </c>
      <c r="EB37" s="74" t="s">
        <v>22</v>
      </c>
      <c r="EC37" s="65"/>
      <c r="ED37" s="25">
        <f t="shared" si="105"/>
        <v>0</v>
      </c>
      <c r="EE37" s="24">
        <v>169.26</v>
      </c>
      <c r="EF37" s="74" t="s">
        <v>22</v>
      </c>
      <c r="EG37" s="65"/>
      <c r="EH37" s="25">
        <f t="shared" si="106"/>
        <v>0</v>
      </c>
      <c r="EI37" s="24">
        <v>169.26</v>
      </c>
      <c r="EJ37" s="74" t="s">
        <v>22</v>
      </c>
      <c r="EK37" s="65"/>
      <c r="EL37" s="25">
        <f t="shared" si="107"/>
        <v>0</v>
      </c>
      <c r="EM37" s="24">
        <v>169.26</v>
      </c>
      <c r="EN37" s="74" t="s">
        <v>22</v>
      </c>
      <c r="EO37" s="65"/>
      <c r="EP37" s="25">
        <f t="shared" si="108"/>
        <v>0</v>
      </c>
      <c r="EQ37" s="24">
        <v>169.26</v>
      </c>
      <c r="ER37" s="74" t="s">
        <v>22</v>
      </c>
      <c r="ES37" s="65"/>
      <c r="ET37" s="25">
        <f t="shared" si="109"/>
        <v>0</v>
      </c>
    </row>
    <row r="38" spans="1:150" ht="12" customHeight="1" x14ac:dyDescent="0.25">
      <c r="A38" s="22">
        <v>34</v>
      </c>
      <c r="B38" s="23" t="s">
        <v>100</v>
      </c>
      <c r="C38" s="24">
        <v>4.2300000000000004</v>
      </c>
      <c r="D38" s="74" t="s">
        <v>22</v>
      </c>
      <c r="E38" s="85"/>
      <c r="F38" s="25">
        <f t="shared" si="74"/>
        <v>0</v>
      </c>
      <c r="G38" s="24">
        <v>4.2300000000000004</v>
      </c>
      <c r="H38" s="74" t="s">
        <v>22</v>
      </c>
      <c r="I38" s="85"/>
      <c r="J38" s="25">
        <f t="shared" si="75"/>
        <v>0</v>
      </c>
      <c r="K38" s="24">
        <v>4.2300000000000004</v>
      </c>
      <c r="L38" s="74" t="s">
        <v>22</v>
      </c>
      <c r="M38" s="85"/>
      <c r="N38" s="25">
        <f t="shared" si="76"/>
        <v>0</v>
      </c>
      <c r="O38" s="24">
        <v>4.2300000000000004</v>
      </c>
      <c r="P38" s="74" t="s">
        <v>22</v>
      </c>
      <c r="Q38" s="85"/>
      <c r="R38" s="25">
        <f t="shared" si="77"/>
        <v>0</v>
      </c>
      <c r="S38" s="24">
        <v>4.2300000000000004</v>
      </c>
      <c r="T38" s="74" t="s">
        <v>22</v>
      </c>
      <c r="U38" s="85"/>
      <c r="V38" s="25">
        <f t="shared" si="78"/>
        <v>0</v>
      </c>
      <c r="W38" s="24">
        <v>4.2300000000000004</v>
      </c>
      <c r="X38" s="74" t="s">
        <v>22</v>
      </c>
      <c r="Y38" s="85"/>
      <c r="Z38" s="25">
        <f t="shared" si="79"/>
        <v>0</v>
      </c>
      <c r="AA38" s="24">
        <v>4.2300000000000004</v>
      </c>
      <c r="AB38" s="74" t="s">
        <v>22</v>
      </c>
      <c r="AC38" s="85"/>
      <c r="AD38" s="25">
        <f t="shared" si="80"/>
        <v>0</v>
      </c>
      <c r="AE38" s="24">
        <v>4.2300000000000004</v>
      </c>
      <c r="AF38" s="74" t="s">
        <v>22</v>
      </c>
      <c r="AG38" s="85"/>
      <c r="AH38" s="25">
        <f t="shared" si="81"/>
        <v>0</v>
      </c>
      <c r="AI38" s="24">
        <v>4.2300000000000004</v>
      </c>
      <c r="AJ38" s="74" t="s">
        <v>22</v>
      </c>
      <c r="AK38" s="85"/>
      <c r="AL38" s="25">
        <f t="shared" si="82"/>
        <v>0</v>
      </c>
      <c r="AM38" s="24">
        <v>4.2300000000000004</v>
      </c>
      <c r="AN38" s="74" t="s">
        <v>22</v>
      </c>
      <c r="AO38" s="85"/>
      <c r="AP38" s="25">
        <f t="shared" si="83"/>
        <v>0</v>
      </c>
      <c r="AQ38" s="24">
        <v>4.2300000000000004</v>
      </c>
      <c r="AR38" s="74" t="s">
        <v>22</v>
      </c>
      <c r="AS38" s="93"/>
      <c r="AT38" s="25">
        <f t="shared" si="84"/>
        <v>0</v>
      </c>
      <c r="AU38" s="24">
        <v>4.2300000000000004</v>
      </c>
      <c r="AV38" s="74" t="s">
        <v>22</v>
      </c>
      <c r="AW38" s="85"/>
      <c r="AX38" s="25">
        <f t="shared" si="85"/>
        <v>0</v>
      </c>
      <c r="AY38" s="24">
        <v>4.2300000000000004</v>
      </c>
      <c r="AZ38" s="74" t="s">
        <v>22</v>
      </c>
      <c r="BA38" s="85"/>
      <c r="BB38" s="25">
        <f t="shared" si="73"/>
        <v>0</v>
      </c>
      <c r="BC38" s="24">
        <v>4.2300000000000004</v>
      </c>
      <c r="BD38" s="74" t="s">
        <v>22</v>
      </c>
      <c r="BE38" s="85"/>
      <c r="BF38" s="25">
        <f t="shared" si="86"/>
        <v>0</v>
      </c>
      <c r="BG38" s="24">
        <v>4.2300000000000004</v>
      </c>
      <c r="BH38" s="74" t="s">
        <v>22</v>
      </c>
      <c r="BI38" s="57"/>
      <c r="BJ38" s="25">
        <f t="shared" si="87"/>
        <v>0</v>
      </c>
      <c r="BK38" s="24">
        <v>4.2300000000000004</v>
      </c>
      <c r="BL38" s="74" t="s">
        <v>22</v>
      </c>
      <c r="BM38" s="85"/>
      <c r="BN38" s="25">
        <f t="shared" si="88"/>
        <v>0</v>
      </c>
      <c r="BO38" s="24">
        <v>4.2300000000000004</v>
      </c>
      <c r="BP38" s="74" t="s">
        <v>22</v>
      </c>
      <c r="BQ38" s="85"/>
      <c r="BR38" s="25">
        <f t="shared" si="89"/>
        <v>0</v>
      </c>
      <c r="BS38" s="24">
        <v>4.2300000000000004</v>
      </c>
      <c r="BT38" s="74" t="s">
        <v>22</v>
      </c>
      <c r="BU38" s="76"/>
      <c r="BV38" s="86">
        <f t="shared" si="90"/>
        <v>0</v>
      </c>
      <c r="BW38" s="24">
        <v>4.2300000000000004</v>
      </c>
      <c r="BX38" s="74" t="s">
        <v>22</v>
      </c>
      <c r="BY38" s="65"/>
      <c r="BZ38" s="25">
        <f t="shared" si="91"/>
        <v>0</v>
      </c>
      <c r="CA38" s="24">
        <v>4.2300000000000004</v>
      </c>
      <c r="CB38" s="74" t="s">
        <v>22</v>
      </c>
      <c r="CC38" s="65"/>
      <c r="CD38" s="25">
        <f t="shared" si="92"/>
        <v>0</v>
      </c>
      <c r="CE38" s="24">
        <v>4.2300000000000004</v>
      </c>
      <c r="CF38" s="74" t="s">
        <v>22</v>
      </c>
      <c r="CG38" s="65"/>
      <c r="CH38" s="25">
        <f t="shared" si="93"/>
        <v>0</v>
      </c>
      <c r="CI38" s="24">
        <v>4.2300000000000004</v>
      </c>
      <c r="CJ38" s="74" t="s">
        <v>22</v>
      </c>
      <c r="CK38" s="65"/>
      <c r="CL38" s="25">
        <f t="shared" si="94"/>
        <v>0</v>
      </c>
      <c r="CM38" s="24">
        <v>4.2300000000000004</v>
      </c>
      <c r="CN38" s="74" t="s">
        <v>22</v>
      </c>
      <c r="CO38" s="65"/>
      <c r="CP38" s="25">
        <f t="shared" si="95"/>
        <v>0</v>
      </c>
      <c r="CQ38" s="24">
        <v>4.2300000000000004</v>
      </c>
      <c r="CR38" s="74" t="s">
        <v>22</v>
      </c>
      <c r="CS38" s="65"/>
      <c r="CT38" s="25">
        <f t="shared" si="96"/>
        <v>0</v>
      </c>
      <c r="CU38" s="24">
        <v>4.2300000000000004</v>
      </c>
      <c r="CV38" s="74" t="s">
        <v>22</v>
      </c>
      <c r="CW38" s="65"/>
      <c r="CX38" s="25">
        <f t="shared" si="97"/>
        <v>0</v>
      </c>
      <c r="CY38" s="24">
        <v>4.2300000000000004</v>
      </c>
      <c r="CZ38" s="74" t="s">
        <v>22</v>
      </c>
      <c r="DA38" s="65"/>
      <c r="DB38" s="25">
        <f t="shared" si="98"/>
        <v>0</v>
      </c>
      <c r="DC38" s="24">
        <v>4.2300000000000004</v>
      </c>
      <c r="DD38" s="74" t="s">
        <v>22</v>
      </c>
      <c r="DE38" s="65"/>
      <c r="DF38" s="25">
        <f t="shared" si="99"/>
        <v>0</v>
      </c>
      <c r="DG38" s="24">
        <v>4.2300000000000004</v>
      </c>
      <c r="DH38" s="74" t="s">
        <v>22</v>
      </c>
      <c r="DI38" s="65"/>
      <c r="DJ38" s="25">
        <f t="shared" si="100"/>
        <v>0</v>
      </c>
      <c r="DK38" s="24">
        <v>4.2300000000000004</v>
      </c>
      <c r="DL38" s="74" t="s">
        <v>22</v>
      </c>
      <c r="DM38" s="65"/>
      <c r="DN38" s="25">
        <f t="shared" si="101"/>
        <v>0</v>
      </c>
      <c r="DO38" s="24">
        <v>4.2300000000000004</v>
      </c>
      <c r="DP38" s="74" t="s">
        <v>22</v>
      </c>
      <c r="DQ38" s="65"/>
      <c r="DR38" s="25">
        <f t="shared" si="102"/>
        <v>0</v>
      </c>
      <c r="DS38" s="24">
        <v>4.2300000000000004</v>
      </c>
      <c r="DT38" s="74" t="s">
        <v>22</v>
      </c>
      <c r="DU38" s="65"/>
      <c r="DV38" s="25">
        <f t="shared" si="103"/>
        <v>0</v>
      </c>
      <c r="DW38" s="24">
        <v>4.2300000000000004</v>
      </c>
      <c r="DX38" s="74" t="s">
        <v>22</v>
      </c>
      <c r="DY38" s="65"/>
      <c r="DZ38" s="25">
        <f t="shared" si="104"/>
        <v>0</v>
      </c>
      <c r="EA38" s="24">
        <v>4.2300000000000004</v>
      </c>
      <c r="EB38" s="74" t="s">
        <v>22</v>
      </c>
      <c r="EC38" s="65"/>
      <c r="ED38" s="25">
        <f t="shared" si="105"/>
        <v>0</v>
      </c>
      <c r="EE38" s="24">
        <v>4.2300000000000004</v>
      </c>
      <c r="EF38" s="74" t="s">
        <v>22</v>
      </c>
      <c r="EG38" s="65"/>
      <c r="EH38" s="25">
        <f t="shared" si="106"/>
        <v>0</v>
      </c>
      <c r="EI38" s="24">
        <v>4.2300000000000004</v>
      </c>
      <c r="EJ38" s="74" t="s">
        <v>22</v>
      </c>
      <c r="EK38" s="65"/>
      <c r="EL38" s="25">
        <f t="shared" si="107"/>
        <v>0</v>
      </c>
      <c r="EM38" s="24">
        <v>4.2300000000000004</v>
      </c>
      <c r="EN38" s="74" t="s">
        <v>22</v>
      </c>
      <c r="EO38" s="65"/>
      <c r="EP38" s="25">
        <f t="shared" si="108"/>
        <v>0</v>
      </c>
      <c r="EQ38" s="24">
        <v>4.2300000000000004</v>
      </c>
      <c r="ER38" s="74" t="s">
        <v>22</v>
      </c>
      <c r="ES38" s="65"/>
      <c r="ET38" s="25">
        <f t="shared" si="109"/>
        <v>0</v>
      </c>
    </row>
    <row r="39" spans="1:150" ht="12" customHeight="1" x14ac:dyDescent="0.25">
      <c r="A39" s="22">
        <v>35</v>
      </c>
      <c r="B39" s="23" t="s">
        <v>105</v>
      </c>
      <c r="C39" s="24">
        <v>13171.5</v>
      </c>
      <c r="D39" s="74" t="s">
        <v>29</v>
      </c>
      <c r="E39" s="85"/>
      <c r="F39" s="25">
        <f t="shared" si="74"/>
        <v>0</v>
      </c>
      <c r="G39" s="24">
        <v>13171.5</v>
      </c>
      <c r="H39" s="74" t="s">
        <v>29</v>
      </c>
      <c r="I39" s="85"/>
      <c r="J39" s="25">
        <f t="shared" si="75"/>
        <v>0</v>
      </c>
      <c r="K39" s="24">
        <v>13171.5</v>
      </c>
      <c r="L39" s="74" t="s">
        <v>29</v>
      </c>
      <c r="M39" s="85"/>
      <c r="N39" s="25">
        <f t="shared" si="76"/>
        <v>0</v>
      </c>
      <c r="O39" s="24">
        <v>13171.5</v>
      </c>
      <c r="P39" s="74" t="s">
        <v>29</v>
      </c>
      <c r="Q39" s="85"/>
      <c r="R39" s="25">
        <f t="shared" si="77"/>
        <v>0</v>
      </c>
      <c r="S39" s="24">
        <v>13171.5</v>
      </c>
      <c r="T39" s="74" t="s">
        <v>29</v>
      </c>
      <c r="U39" s="85"/>
      <c r="V39" s="25">
        <f t="shared" si="78"/>
        <v>0</v>
      </c>
      <c r="W39" s="24">
        <v>13171.5</v>
      </c>
      <c r="X39" s="74" t="s">
        <v>29</v>
      </c>
      <c r="Y39" s="85"/>
      <c r="Z39" s="25">
        <f t="shared" si="79"/>
        <v>0</v>
      </c>
      <c r="AA39" s="24">
        <v>13171.5</v>
      </c>
      <c r="AB39" s="74" t="s">
        <v>29</v>
      </c>
      <c r="AC39" s="85"/>
      <c r="AD39" s="25">
        <f t="shared" si="80"/>
        <v>0</v>
      </c>
      <c r="AE39" s="24">
        <v>13171.5</v>
      </c>
      <c r="AF39" s="74" t="s">
        <v>29</v>
      </c>
      <c r="AG39" s="85"/>
      <c r="AH39" s="25">
        <f t="shared" si="81"/>
        <v>0</v>
      </c>
      <c r="AI39" s="24">
        <v>13171.5</v>
      </c>
      <c r="AJ39" s="74" t="s">
        <v>29</v>
      </c>
      <c r="AK39" s="85"/>
      <c r="AL39" s="25">
        <f t="shared" si="82"/>
        <v>0</v>
      </c>
      <c r="AM39" s="24">
        <v>13171.5</v>
      </c>
      <c r="AN39" s="74" t="s">
        <v>29</v>
      </c>
      <c r="AO39" s="85"/>
      <c r="AP39" s="25">
        <f t="shared" si="83"/>
        <v>0</v>
      </c>
      <c r="AQ39" s="24">
        <v>13171.5</v>
      </c>
      <c r="AR39" s="74" t="s">
        <v>29</v>
      </c>
      <c r="AS39" s="93"/>
      <c r="AT39" s="25">
        <f t="shared" si="84"/>
        <v>0</v>
      </c>
      <c r="AU39" s="24">
        <v>13171.5</v>
      </c>
      <c r="AV39" s="74" t="s">
        <v>29</v>
      </c>
      <c r="AW39" s="85"/>
      <c r="AX39" s="25">
        <f t="shared" si="85"/>
        <v>0</v>
      </c>
      <c r="AY39" s="24">
        <v>13171.5</v>
      </c>
      <c r="AZ39" s="74" t="s">
        <v>29</v>
      </c>
      <c r="BA39" s="85"/>
      <c r="BB39" s="25">
        <f t="shared" si="73"/>
        <v>0</v>
      </c>
      <c r="BC39" s="24">
        <v>13171.5</v>
      </c>
      <c r="BD39" s="74" t="s">
        <v>29</v>
      </c>
      <c r="BE39" s="85"/>
      <c r="BF39" s="25">
        <f t="shared" si="86"/>
        <v>0</v>
      </c>
      <c r="BG39" s="24">
        <v>13171.5</v>
      </c>
      <c r="BH39" s="74" t="s">
        <v>29</v>
      </c>
      <c r="BI39" s="57"/>
      <c r="BJ39" s="25">
        <f t="shared" si="87"/>
        <v>0</v>
      </c>
      <c r="BK39" s="24">
        <v>13171.5</v>
      </c>
      <c r="BL39" s="74" t="s">
        <v>29</v>
      </c>
      <c r="BM39" s="85"/>
      <c r="BN39" s="25">
        <f t="shared" si="88"/>
        <v>0</v>
      </c>
      <c r="BO39" s="24">
        <v>13171.5</v>
      </c>
      <c r="BP39" s="74" t="s">
        <v>29</v>
      </c>
      <c r="BQ39" s="85"/>
      <c r="BR39" s="25">
        <f t="shared" si="89"/>
        <v>0</v>
      </c>
      <c r="BS39" s="24">
        <v>13171.5</v>
      </c>
      <c r="BT39" s="74" t="s">
        <v>29</v>
      </c>
      <c r="BU39" s="76"/>
      <c r="BV39" s="86">
        <f t="shared" si="90"/>
        <v>0</v>
      </c>
      <c r="BW39" s="24">
        <v>13171.5</v>
      </c>
      <c r="BX39" s="74" t="s">
        <v>29</v>
      </c>
      <c r="BY39" s="65"/>
      <c r="BZ39" s="25">
        <f t="shared" si="91"/>
        <v>0</v>
      </c>
      <c r="CA39" s="24">
        <v>13171.5</v>
      </c>
      <c r="CB39" s="74" t="s">
        <v>29</v>
      </c>
      <c r="CC39" s="65"/>
      <c r="CD39" s="25">
        <f t="shared" si="92"/>
        <v>0</v>
      </c>
      <c r="CE39" s="24">
        <v>13171.5</v>
      </c>
      <c r="CF39" s="74" t="s">
        <v>29</v>
      </c>
      <c r="CG39" s="65"/>
      <c r="CH39" s="25">
        <f t="shared" si="93"/>
        <v>0</v>
      </c>
      <c r="CI39" s="24">
        <v>13171.5</v>
      </c>
      <c r="CJ39" s="74" t="s">
        <v>29</v>
      </c>
      <c r="CK39" s="65"/>
      <c r="CL39" s="25">
        <f t="shared" si="94"/>
        <v>0</v>
      </c>
      <c r="CM39" s="24">
        <v>13171.5</v>
      </c>
      <c r="CN39" s="74" t="s">
        <v>29</v>
      </c>
      <c r="CO39" s="65"/>
      <c r="CP39" s="25">
        <f t="shared" si="95"/>
        <v>0</v>
      </c>
      <c r="CQ39" s="24">
        <v>13171.5</v>
      </c>
      <c r="CR39" s="74" t="s">
        <v>29</v>
      </c>
      <c r="CS39" s="65"/>
      <c r="CT39" s="25">
        <f t="shared" si="96"/>
        <v>0</v>
      </c>
      <c r="CU39" s="24">
        <v>13171.5</v>
      </c>
      <c r="CV39" s="74" t="s">
        <v>29</v>
      </c>
      <c r="CW39" s="65"/>
      <c r="CX39" s="25">
        <f t="shared" si="97"/>
        <v>0</v>
      </c>
      <c r="CY39" s="24">
        <v>13171.5</v>
      </c>
      <c r="CZ39" s="74" t="s">
        <v>29</v>
      </c>
      <c r="DA39" s="65"/>
      <c r="DB39" s="25">
        <f t="shared" si="98"/>
        <v>0</v>
      </c>
      <c r="DC39" s="24">
        <v>13171.5</v>
      </c>
      <c r="DD39" s="74" t="s">
        <v>29</v>
      </c>
      <c r="DE39" s="65"/>
      <c r="DF39" s="25">
        <f t="shared" si="99"/>
        <v>0</v>
      </c>
      <c r="DG39" s="24">
        <v>13171.5</v>
      </c>
      <c r="DH39" s="74" t="s">
        <v>29</v>
      </c>
      <c r="DI39" s="65"/>
      <c r="DJ39" s="25">
        <f t="shared" si="100"/>
        <v>0</v>
      </c>
      <c r="DK39" s="24">
        <v>13171.5</v>
      </c>
      <c r="DL39" s="74" t="s">
        <v>29</v>
      </c>
      <c r="DM39" s="65"/>
      <c r="DN39" s="25">
        <f t="shared" si="101"/>
        <v>0</v>
      </c>
      <c r="DO39" s="24">
        <v>13171.5</v>
      </c>
      <c r="DP39" s="74" t="s">
        <v>29</v>
      </c>
      <c r="DQ39" s="65"/>
      <c r="DR39" s="25">
        <f t="shared" si="102"/>
        <v>0</v>
      </c>
      <c r="DS39" s="24">
        <v>13171.5</v>
      </c>
      <c r="DT39" s="74" t="s">
        <v>29</v>
      </c>
      <c r="DU39" s="65"/>
      <c r="DV39" s="25">
        <f t="shared" si="103"/>
        <v>0</v>
      </c>
      <c r="DW39" s="24">
        <v>13171.5</v>
      </c>
      <c r="DX39" s="74" t="s">
        <v>29</v>
      </c>
      <c r="DY39" s="65"/>
      <c r="DZ39" s="25">
        <f t="shared" si="104"/>
        <v>0</v>
      </c>
      <c r="EA39" s="24">
        <v>13171.5</v>
      </c>
      <c r="EB39" s="74" t="s">
        <v>29</v>
      </c>
      <c r="EC39" s="65"/>
      <c r="ED39" s="25">
        <f t="shared" si="105"/>
        <v>0</v>
      </c>
      <c r="EE39" s="24">
        <v>13171.5</v>
      </c>
      <c r="EF39" s="74" t="s">
        <v>29</v>
      </c>
      <c r="EG39" s="65"/>
      <c r="EH39" s="25">
        <f t="shared" si="106"/>
        <v>0</v>
      </c>
      <c r="EI39" s="24">
        <v>13171.5</v>
      </c>
      <c r="EJ39" s="74" t="s">
        <v>29</v>
      </c>
      <c r="EK39" s="65"/>
      <c r="EL39" s="25">
        <f t="shared" si="107"/>
        <v>0</v>
      </c>
      <c r="EM39" s="24">
        <v>13171.5</v>
      </c>
      <c r="EN39" s="74" t="s">
        <v>29</v>
      </c>
      <c r="EO39" s="65"/>
      <c r="EP39" s="25">
        <f t="shared" si="108"/>
        <v>0</v>
      </c>
      <c r="EQ39" s="24">
        <v>13171.5</v>
      </c>
      <c r="ER39" s="74" t="s">
        <v>29</v>
      </c>
      <c r="ES39" s="65"/>
      <c r="ET39" s="25">
        <f t="shared" si="109"/>
        <v>0</v>
      </c>
    </row>
    <row r="40" spans="1:150" ht="12" customHeight="1" x14ac:dyDescent="0.25">
      <c r="A40" s="22">
        <v>36</v>
      </c>
      <c r="B40" s="23" t="s">
        <v>30</v>
      </c>
      <c r="C40" s="24">
        <v>104.73</v>
      </c>
      <c r="D40" s="74" t="s">
        <v>22</v>
      </c>
      <c r="E40" s="85"/>
      <c r="F40" s="25">
        <f t="shared" si="74"/>
        <v>0</v>
      </c>
      <c r="G40" s="24">
        <v>104.73</v>
      </c>
      <c r="H40" s="74" t="s">
        <v>22</v>
      </c>
      <c r="I40" s="85"/>
      <c r="J40" s="25">
        <f t="shared" si="75"/>
        <v>0</v>
      </c>
      <c r="K40" s="24">
        <v>104.73</v>
      </c>
      <c r="L40" s="74" t="s">
        <v>22</v>
      </c>
      <c r="M40" s="85"/>
      <c r="N40" s="25">
        <f t="shared" si="76"/>
        <v>0</v>
      </c>
      <c r="O40" s="24">
        <v>104.73</v>
      </c>
      <c r="P40" s="74" t="s">
        <v>22</v>
      </c>
      <c r="Q40" s="85"/>
      <c r="R40" s="25">
        <f t="shared" si="77"/>
        <v>0</v>
      </c>
      <c r="S40" s="24">
        <v>104.73</v>
      </c>
      <c r="T40" s="74" t="s">
        <v>22</v>
      </c>
      <c r="U40" s="85"/>
      <c r="V40" s="25">
        <f t="shared" si="78"/>
        <v>0</v>
      </c>
      <c r="W40" s="24">
        <v>104.73</v>
      </c>
      <c r="X40" s="74" t="s">
        <v>22</v>
      </c>
      <c r="Y40" s="85"/>
      <c r="Z40" s="25">
        <f t="shared" si="79"/>
        <v>0</v>
      </c>
      <c r="AA40" s="24">
        <v>104.73</v>
      </c>
      <c r="AB40" s="74" t="s">
        <v>22</v>
      </c>
      <c r="AC40" s="85"/>
      <c r="AD40" s="25">
        <f t="shared" si="80"/>
        <v>0</v>
      </c>
      <c r="AE40" s="24">
        <v>104.73</v>
      </c>
      <c r="AF40" s="74" t="s">
        <v>22</v>
      </c>
      <c r="AG40" s="85"/>
      <c r="AH40" s="25">
        <f t="shared" si="81"/>
        <v>0</v>
      </c>
      <c r="AI40" s="24">
        <v>104.73</v>
      </c>
      <c r="AJ40" s="74" t="s">
        <v>22</v>
      </c>
      <c r="AK40" s="85"/>
      <c r="AL40" s="25">
        <f t="shared" si="82"/>
        <v>0</v>
      </c>
      <c r="AM40" s="24">
        <v>104.73</v>
      </c>
      <c r="AN40" s="74" t="s">
        <v>22</v>
      </c>
      <c r="AO40" s="85"/>
      <c r="AP40" s="25">
        <f t="shared" si="83"/>
        <v>0</v>
      </c>
      <c r="AQ40" s="24">
        <v>104.73</v>
      </c>
      <c r="AR40" s="74" t="s">
        <v>22</v>
      </c>
      <c r="AS40" s="93"/>
      <c r="AT40" s="25">
        <f t="shared" si="84"/>
        <v>0</v>
      </c>
      <c r="AU40" s="24">
        <v>104.73</v>
      </c>
      <c r="AV40" s="74" t="s">
        <v>22</v>
      </c>
      <c r="AW40" s="85"/>
      <c r="AX40" s="25">
        <f t="shared" si="85"/>
        <v>0</v>
      </c>
      <c r="AY40" s="24">
        <v>104.73</v>
      </c>
      <c r="AZ40" s="74" t="s">
        <v>22</v>
      </c>
      <c r="BA40" s="85"/>
      <c r="BB40" s="25">
        <f t="shared" si="73"/>
        <v>0</v>
      </c>
      <c r="BC40" s="24">
        <v>104.73</v>
      </c>
      <c r="BD40" s="74" t="s">
        <v>22</v>
      </c>
      <c r="BE40" s="85"/>
      <c r="BF40" s="25">
        <f t="shared" si="86"/>
        <v>0</v>
      </c>
      <c r="BG40" s="24">
        <v>104.73</v>
      </c>
      <c r="BH40" s="74" t="s">
        <v>22</v>
      </c>
      <c r="BI40" s="57"/>
      <c r="BJ40" s="25">
        <f t="shared" si="87"/>
        <v>0</v>
      </c>
      <c r="BK40" s="24">
        <v>104.73</v>
      </c>
      <c r="BL40" s="74" t="s">
        <v>22</v>
      </c>
      <c r="BM40" s="85"/>
      <c r="BN40" s="25">
        <f t="shared" si="88"/>
        <v>0</v>
      </c>
      <c r="BO40" s="24">
        <v>104.73</v>
      </c>
      <c r="BP40" s="74" t="s">
        <v>22</v>
      </c>
      <c r="BQ40" s="85"/>
      <c r="BR40" s="25">
        <f t="shared" si="89"/>
        <v>0</v>
      </c>
      <c r="BS40" s="24">
        <v>104.73</v>
      </c>
      <c r="BT40" s="74" t="s">
        <v>22</v>
      </c>
      <c r="BU40" s="76"/>
      <c r="BV40" s="86">
        <f t="shared" si="90"/>
        <v>0</v>
      </c>
      <c r="BW40" s="24">
        <v>104.73</v>
      </c>
      <c r="BX40" s="74" t="s">
        <v>22</v>
      </c>
      <c r="BY40" s="65"/>
      <c r="BZ40" s="25">
        <f t="shared" si="91"/>
        <v>0</v>
      </c>
      <c r="CA40" s="24">
        <v>104.73</v>
      </c>
      <c r="CB40" s="74" t="s">
        <v>22</v>
      </c>
      <c r="CC40" s="65"/>
      <c r="CD40" s="25">
        <f t="shared" si="92"/>
        <v>0</v>
      </c>
      <c r="CE40" s="24">
        <v>104.73</v>
      </c>
      <c r="CF40" s="74" t="s">
        <v>22</v>
      </c>
      <c r="CG40" s="65"/>
      <c r="CH40" s="25">
        <f t="shared" si="93"/>
        <v>0</v>
      </c>
      <c r="CI40" s="24">
        <v>104.73</v>
      </c>
      <c r="CJ40" s="74" t="s">
        <v>22</v>
      </c>
      <c r="CK40" s="65"/>
      <c r="CL40" s="25">
        <f t="shared" si="94"/>
        <v>0</v>
      </c>
      <c r="CM40" s="24">
        <v>104.73</v>
      </c>
      <c r="CN40" s="74" t="s">
        <v>22</v>
      </c>
      <c r="CO40" s="65"/>
      <c r="CP40" s="25">
        <f t="shared" si="95"/>
        <v>0</v>
      </c>
      <c r="CQ40" s="24">
        <v>104.73</v>
      </c>
      <c r="CR40" s="74" t="s">
        <v>22</v>
      </c>
      <c r="CS40" s="65"/>
      <c r="CT40" s="25">
        <f t="shared" si="96"/>
        <v>0</v>
      </c>
      <c r="CU40" s="24">
        <v>104.73</v>
      </c>
      <c r="CV40" s="74" t="s">
        <v>22</v>
      </c>
      <c r="CW40" s="65"/>
      <c r="CX40" s="25">
        <f t="shared" si="97"/>
        <v>0</v>
      </c>
      <c r="CY40" s="24">
        <v>104.73</v>
      </c>
      <c r="CZ40" s="74" t="s">
        <v>22</v>
      </c>
      <c r="DA40" s="65"/>
      <c r="DB40" s="25">
        <f t="shared" si="98"/>
        <v>0</v>
      </c>
      <c r="DC40" s="24">
        <v>104.73</v>
      </c>
      <c r="DD40" s="74" t="s">
        <v>22</v>
      </c>
      <c r="DE40" s="65"/>
      <c r="DF40" s="25">
        <f t="shared" si="99"/>
        <v>0</v>
      </c>
      <c r="DG40" s="24">
        <v>104.73</v>
      </c>
      <c r="DH40" s="74" t="s">
        <v>22</v>
      </c>
      <c r="DI40" s="65"/>
      <c r="DJ40" s="25">
        <f t="shared" si="100"/>
        <v>0</v>
      </c>
      <c r="DK40" s="24">
        <v>104.73</v>
      </c>
      <c r="DL40" s="74" t="s">
        <v>22</v>
      </c>
      <c r="DM40" s="65"/>
      <c r="DN40" s="25">
        <f t="shared" si="101"/>
        <v>0</v>
      </c>
      <c r="DO40" s="24">
        <v>104.73</v>
      </c>
      <c r="DP40" s="74" t="s">
        <v>22</v>
      </c>
      <c r="DQ40" s="65"/>
      <c r="DR40" s="25">
        <f t="shared" si="102"/>
        <v>0</v>
      </c>
      <c r="DS40" s="24">
        <v>104.73</v>
      </c>
      <c r="DT40" s="74" t="s">
        <v>22</v>
      </c>
      <c r="DU40" s="65"/>
      <c r="DV40" s="25">
        <f t="shared" si="103"/>
        <v>0</v>
      </c>
      <c r="DW40" s="24">
        <v>104.73</v>
      </c>
      <c r="DX40" s="74" t="s">
        <v>22</v>
      </c>
      <c r="DY40" s="65"/>
      <c r="DZ40" s="25">
        <f t="shared" si="104"/>
        <v>0</v>
      </c>
      <c r="EA40" s="24">
        <v>104.73</v>
      </c>
      <c r="EB40" s="74" t="s">
        <v>22</v>
      </c>
      <c r="EC40" s="65"/>
      <c r="ED40" s="25">
        <f t="shared" si="105"/>
        <v>0</v>
      </c>
      <c r="EE40" s="24">
        <v>104.73</v>
      </c>
      <c r="EF40" s="74" t="s">
        <v>22</v>
      </c>
      <c r="EG40" s="65"/>
      <c r="EH40" s="25">
        <f t="shared" si="106"/>
        <v>0</v>
      </c>
      <c r="EI40" s="24">
        <v>104.73</v>
      </c>
      <c r="EJ40" s="74" t="s">
        <v>22</v>
      </c>
      <c r="EK40" s="65"/>
      <c r="EL40" s="25">
        <f t="shared" si="107"/>
        <v>0</v>
      </c>
      <c r="EM40" s="24">
        <v>104.73</v>
      </c>
      <c r="EN40" s="74" t="s">
        <v>22</v>
      </c>
      <c r="EO40" s="65"/>
      <c r="EP40" s="25">
        <f t="shared" si="108"/>
        <v>0</v>
      </c>
      <c r="EQ40" s="24">
        <v>104.73</v>
      </c>
      <c r="ER40" s="74" t="s">
        <v>22</v>
      </c>
      <c r="ES40" s="65"/>
      <c r="ET40" s="25">
        <f t="shared" si="109"/>
        <v>0</v>
      </c>
    </row>
    <row r="41" spans="1:150" ht="12" customHeight="1" x14ac:dyDescent="0.25">
      <c r="A41" s="22">
        <v>37</v>
      </c>
      <c r="B41" s="23" t="s">
        <v>126</v>
      </c>
      <c r="C41" s="24">
        <v>196.23</v>
      </c>
      <c r="D41" s="74" t="s">
        <v>106</v>
      </c>
      <c r="E41" s="85"/>
      <c r="F41" s="25">
        <f t="shared" ref="F41:F44" si="110">C41*E41</f>
        <v>0</v>
      </c>
      <c r="G41" s="24">
        <v>196.23</v>
      </c>
      <c r="H41" s="74" t="s">
        <v>106</v>
      </c>
      <c r="I41" s="85"/>
      <c r="J41" s="25">
        <f t="shared" ref="J41:J63" si="111">G41*I41</f>
        <v>0</v>
      </c>
      <c r="K41" s="24">
        <v>196.23</v>
      </c>
      <c r="L41" s="74" t="s">
        <v>106</v>
      </c>
      <c r="M41" s="85"/>
      <c r="N41" s="25">
        <f t="shared" ref="N41:N63" si="112">K41*M41</f>
        <v>0</v>
      </c>
      <c r="O41" s="24">
        <v>196.23</v>
      </c>
      <c r="P41" s="74" t="s">
        <v>106</v>
      </c>
      <c r="Q41" s="85"/>
      <c r="R41" s="25">
        <f t="shared" ref="R41:R63" si="113">O41*Q41</f>
        <v>0</v>
      </c>
      <c r="S41" s="24">
        <v>196.23</v>
      </c>
      <c r="T41" s="74" t="s">
        <v>106</v>
      </c>
      <c r="U41" s="85"/>
      <c r="V41" s="25">
        <f t="shared" ref="V41:V63" si="114">S41*U41</f>
        <v>0</v>
      </c>
      <c r="W41" s="24">
        <v>196.23</v>
      </c>
      <c r="X41" s="74" t="s">
        <v>106</v>
      </c>
      <c r="Y41" s="85"/>
      <c r="Z41" s="25">
        <f t="shared" ref="Z41:Z63" si="115">W41*Y41</f>
        <v>0</v>
      </c>
      <c r="AA41" s="24">
        <v>196.23</v>
      </c>
      <c r="AB41" s="74" t="s">
        <v>106</v>
      </c>
      <c r="AC41" s="85"/>
      <c r="AD41" s="25">
        <f t="shared" ref="AD41:AD63" si="116">AA41*AC41</f>
        <v>0</v>
      </c>
      <c r="AE41" s="24">
        <v>196.23</v>
      </c>
      <c r="AF41" s="74" t="s">
        <v>106</v>
      </c>
      <c r="AG41" s="85"/>
      <c r="AH41" s="25">
        <f t="shared" ref="AH41:AH63" si="117">AE41*AG41</f>
        <v>0</v>
      </c>
      <c r="AI41" s="24">
        <v>196.23</v>
      </c>
      <c r="AJ41" s="74" t="s">
        <v>106</v>
      </c>
      <c r="AK41" s="85"/>
      <c r="AL41" s="25">
        <f t="shared" ref="AL41:AL63" si="118">AI41*AK41</f>
        <v>0</v>
      </c>
      <c r="AM41" s="24">
        <v>196.23</v>
      </c>
      <c r="AN41" s="74" t="s">
        <v>106</v>
      </c>
      <c r="AO41" s="85"/>
      <c r="AP41" s="25">
        <f t="shared" ref="AP41:AP63" si="119">AM41*AO41</f>
        <v>0</v>
      </c>
      <c r="AQ41" s="24">
        <v>196.23</v>
      </c>
      <c r="AR41" s="74" t="s">
        <v>106</v>
      </c>
      <c r="AS41" s="93"/>
      <c r="AT41" s="25">
        <f t="shared" ref="AT41:AT63" si="120">AQ41*AS41</f>
        <v>0</v>
      </c>
      <c r="AU41" s="24">
        <v>196.23</v>
      </c>
      <c r="AV41" s="74" t="s">
        <v>106</v>
      </c>
      <c r="AW41" s="85"/>
      <c r="AX41" s="25">
        <f t="shared" ref="AX41:AX63" si="121">AU41*AW41</f>
        <v>0</v>
      </c>
      <c r="AY41" s="24">
        <v>196.23</v>
      </c>
      <c r="AZ41" s="74" t="s">
        <v>106</v>
      </c>
      <c r="BA41" s="85"/>
      <c r="BB41" s="25">
        <f t="shared" si="11"/>
        <v>0</v>
      </c>
      <c r="BC41" s="24">
        <v>196.23</v>
      </c>
      <c r="BD41" s="74" t="s">
        <v>106</v>
      </c>
      <c r="BE41" s="85"/>
      <c r="BF41" s="25">
        <f t="shared" ref="BF41:BF63" si="122">BC41*BE41</f>
        <v>0</v>
      </c>
      <c r="BG41" s="24">
        <v>196.23</v>
      </c>
      <c r="BH41" s="74" t="s">
        <v>106</v>
      </c>
      <c r="BI41" s="57"/>
      <c r="BJ41" s="25">
        <f t="shared" ref="BJ41:BJ63" si="123">BG41*BI41</f>
        <v>0</v>
      </c>
      <c r="BK41" s="24">
        <v>196.23</v>
      </c>
      <c r="BL41" s="74" t="s">
        <v>106</v>
      </c>
      <c r="BM41" s="85"/>
      <c r="BN41" s="25">
        <f t="shared" ref="BN41:BN63" si="124">BK41*BM41</f>
        <v>0</v>
      </c>
      <c r="BO41" s="24">
        <v>196.23</v>
      </c>
      <c r="BP41" s="74" t="s">
        <v>106</v>
      </c>
      <c r="BQ41" s="85"/>
      <c r="BR41" s="25">
        <f t="shared" ref="BR41:BR63" si="125">BO41*BQ41</f>
        <v>0</v>
      </c>
      <c r="BS41" s="24">
        <v>196.23</v>
      </c>
      <c r="BT41" s="74" t="s">
        <v>106</v>
      </c>
      <c r="BU41" s="76"/>
      <c r="BV41" s="86">
        <f t="shared" ref="BV41:BV63" si="126">BS41*BU41</f>
        <v>0</v>
      </c>
      <c r="BW41" s="24">
        <v>196.23</v>
      </c>
      <c r="BX41" s="74" t="s">
        <v>106</v>
      </c>
      <c r="BY41" s="65"/>
      <c r="BZ41" s="25">
        <f t="shared" ref="BZ41:BZ63" si="127">BW41*BY41</f>
        <v>0</v>
      </c>
      <c r="CA41" s="24">
        <v>196.23</v>
      </c>
      <c r="CB41" s="74" t="s">
        <v>106</v>
      </c>
      <c r="CC41" s="65"/>
      <c r="CD41" s="25">
        <f t="shared" ref="CD41:CD63" si="128">CA41*CC41</f>
        <v>0</v>
      </c>
      <c r="CE41" s="24">
        <v>196.23</v>
      </c>
      <c r="CF41" s="74" t="s">
        <v>106</v>
      </c>
      <c r="CG41" s="65"/>
      <c r="CH41" s="25">
        <f t="shared" ref="CH41:CH63" si="129">CE41*CG41</f>
        <v>0</v>
      </c>
      <c r="CI41" s="24">
        <v>196.23</v>
      </c>
      <c r="CJ41" s="74" t="s">
        <v>106</v>
      </c>
      <c r="CK41" s="65"/>
      <c r="CL41" s="25">
        <f t="shared" ref="CL41:CL63" si="130">CI41*CK41</f>
        <v>0</v>
      </c>
      <c r="CM41" s="24">
        <v>196.23</v>
      </c>
      <c r="CN41" s="74" t="s">
        <v>106</v>
      </c>
      <c r="CO41" s="65"/>
      <c r="CP41" s="25">
        <f t="shared" ref="CP41:CP63" si="131">CM41*CO41</f>
        <v>0</v>
      </c>
      <c r="CQ41" s="24">
        <v>196.23</v>
      </c>
      <c r="CR41" s="74" t="s">
        <v>106</v>
      </c>
      <c r="CS41" s="65"/>
      <c r="CT41" s="25">
        <f t="shared" ref="CT41:CT63" si="132">CQ41*CS41</f>
        <v>0</v>
      </c>
      <c r="CU41" s="24">
        <v>196.23</v>
      </c>
      <c r="CV41" s="74" t="s">
        <v>106</v>
      </c>
      <c r="CW41" s="65"/>
      <c r="CX41" s="25">
        <f t="shared" ref="CX41:CX63" si="133">CU41*CW41</f>
        <v>0</v>
      </c>
      <c r="CY41" s="24">
        <v>196.23</v>
      </c>
      <c r="CZ41" s="74" t="s">
        <v>106</v>
      </c>
      <c r="DA41" s="65"/>
      <c r="DB41" s="25">
        <f t="shared" ref="DB41:DB63" si="134">CY41*DA41</f>
        <v>0</v>
      </c>
      <c r="DC41" s="24">
        <v>196.23</v>
      </c>
      <c r="DD41" s="74" t="s">
        <v>106</v>
      </c>
      <c r="DE41" s="65"/>
      <c r="DF41" s="25">
        <f t="shared" ref="DF41:DF63" si="135">DC41*DE41</f>
        <v>0</v>
      </c>
      <c r="DG41" s="24">
        <v>196.23</v>
      </c>
      <c r="DH41" s="74" t="s">
        <v>106</v>
      </c>
      <c r="DI41" s="65"/>
      <c r="DJ41" s="25">
        <f t="shared" ref="DJ41:DJ63" si="136">DG41*DI41</f>
        <v>0</v>
      </c>
      <c r="DK41" s="24">
        <v>196.23</v>
      </c>
      <c r="DL41" s="74" t="s">
        <v>106</v>
      </c>
      <c r="DM41" s="65"/>
      <c r="DN41" s="25">
        <f t="shared" ref="DN41:DN63" si="137">DK41*DM41</f>
        <v>0</v>
      </c>
      <c r="DO41" s="24">
        <v>196.23</v>
      </c>
      <c r="DP41" s="74" t="s">
        <v>106</v>
      </c>
      <c r="DQ41" s="65"/>
      <c r="DR41" s="25">
        <f t="shared" ref="DR41:DR63" si="138">DO41*DQ41</f>
        <v>0</v>
      </c>
      <c r="DS41" s="24">
        <v>196.23</v>
      </c>
      <c r="DT41" s="74" t="s">
        <v>106</v>
      </c>
      <c r="DU41" s="65"/>
      <c r="DV41" s="25">
        <f t="shared" ref="DV41:DV63" si="139">DS41*DU41</f>
        <v>0</v>
      </c>
      <c r="DW41" s="24">
        <v>196.23</v>
      </c>
      <c r="DX41" s="74" t="s">
        <v>106</v>
      </c>
      <c r="DY41" s="65"/>
      <c r="DZ41" s="25">
        <f t="shared" ref="DZ41:DZ63" si="140">DW41*DY41</f>
        <v>0</v>
      </c>
      <c r="EA41" s="24">
        <v>196.23</v>
      </c>
      <c r="EB41" s="74" t="s">
        <v>106</v>
      </c>
      <c r="EC41" s="65"/>
      <c r="ED41" s="25">
        <f t="shared" ref="ED41:ED63" si="141">EA41*EC41</f>
        <v>0</v>
      </c>
      <c r="EE41" s="24">
        <v>196.23</v>
      </c>
      <c r="EF41" s="74" t="s">
        <v>106</v>
      </c>
      <c r="EG41" s="65"/>
      <c r="EH41" s="25">
        <f t="shared" ref="EH41:EH63" si="142">EE41*EG41</f>
        <v>0</v>
      </c>
      <c r="EI41" s="24">
        <v>196.23</v>
      </c>
      <c r="EJ41" s="74" t="s">
        <v>106</v>
      </c>
      <c r="EK41" s="65"/>
      <c r="EL41" s="25">
        <f t="shared" ref="EL41:EL63" si="143">EI41*EK41</f>
        <v>0</v>
      </c>
      <c r="EM41" s="24">
        <v>196.23</v>
      </c>
      <c r="EN41" s="74" t="s">
        <v>106</v>
      </c>
      <c r="EO41" s="65"/>
      <c r="EP41" s="25">
        <f t="shared" ref="EP41:EP63" si="144">EM41*EO41</f>
        <v>0</v>
      </c>
      <c r="EQ41" s="24">
        <v>196.23</v>
      </c>
      <c r="ER41" s="74" t="s">
        <v>106</v>
      </c>
      <c r="ES41" s="65"/>
      <c r="ET41" s="25">
        <f t="shared" ref="ET41:ET63" si="145">EQ41*ES41</f>
        <v>0</v>
      </c>
    </row>
    <row r="42" spans="1:150" ht="12" customHeight="1" x14ac:dyDescent="0.25">
      <c r="A42" s="22">
        <v>38</v>
      </c>
      <c r="B42" s="23" t="s">
        <v>101</v>
      </c>
      <c r="C42" s="24">
        <v>772.77</v>
      </c>
      <c r="D42" s="74" t="s">
        <v>25</v>
      </c>
      <c r="E42" s="85"/>
      <c r="F42" s="25">
        <f t="shared" si="110"/>
        <v>0</v>
      </c>
      <c r="G42" s="24">
        <v>772.77</v>
      </c>
      <c r="H42" s="74" t="s">
        <v>25</v>
      </c>
      <c r="I42" s="85"/>
      <c r="J42" s="25">
        <f t="shared" si="111"/>
        <v>0</v>
      </c>
      <c r="K42" s="24">
        <v>772.77</v>
      </c>
      <c r="L42" s="74" t="s">
        <v>25</v>
      </c>
      <c r="M42" s="85"/>
      <c r="N42" s="25">
        <f t="shared" si="112"/>
        <v>0</v>
      </c>
      <c r="O42" s="24">
        <v>772.77</v>
      </c>
      <c r="P42" s="74" t="s">
        <v>25</v>
      </c>
      <c r="Q42" s="85"/>
      <c r="R42" s="25">
        <f t="shared" si="113"/>
        <v>0</v>
      </c>
      <c r="S42" s="24">
        <v>772.77</v>
      </c>
      <c r="T42" s="74" t="s">
        <v>25</v>
      </c>
      <c r="U42" s="85"/>
      <c r="V42" s="25">
        <f t="shared" si="114"/>
        <v>0</v>
      </c>
      <c r="W42" s="24">
        <v>772.77</v>
      </c>
      <c r="X42" s="74" t="s">
        <v>25</v>
      </c>
      <c r="Y42" s="85"/>
      <c r="Z42" s="25">
        <f t="shared" si="115"/>
        <v>0</v>
      </c>
      <c r="AA42" s="24">
        <v>772.77</v>
      </c>
      <c r="AB42" s="74" t="s">
        <v>25</v>
      </c>
      <c r="AC42" s="85"/>
      <c r="AD42" s="25">
        <f t="shared" si="116"/>
        <v>0</v>
      </c>
      <c r="AE42" s="24">
        <v>772.77</v>
      </c>
      <c r="AF42" s="74" t="s">
        <v>25</v>
      </c>
      <c r="AG42" s="85"/>
      <c r="AH42" s="25">
        <f t="shared" si="117"/>
        <v>0</v>
      </c>
      <c r="AI42" s="24">
        <v>772.77</v>
      </c>
      <c r="AJ42" s="74" t="s">
        <v>25</v>
      </c>
      <c r="AK42" s="85"/>
      <c r="AL42" s="25">
        <f t="shared" si="118"/>
        <v>0</v>
      </c>
      <c r="AM42" s="24">
        <v>772.77</v>
      </c>
      <c r="AN42" s="74" t="s">
        <v>25</v>
      </c>
      <c r="AO42" s="85"/>
      <c r="AP42" s="25">
        <f t="shared" si="119"/>
        <v>0</v>
      </c>
      <c r="AQ42" s="24">
        <v>772.77</v>
      </c>
      <c r="AR42" s="74" t="s">
        <v>25</v>
      </c>
      <c r="AS42" s="93"/>
      <c r="AT42" s="25">
        <f t="shared" si="120"/>
        <v>0</v>
      </c>
      <c r="AU42" s="24">
        <v>772.77</v>
      </c>
      <c r="AV42" s="74" t="s">
        <v>25</v>
      </c>
      <c r="AW42" s="85"/>
      <c r="AX42" s="25">
        <f t="shared" si="121"/>
        <v>0</v>
      </c>
      <c r="AY42" s="24">
        <v>772.77</v>
      </c>
      <c r="AZ42" s="74" t="s">
        <v>25</v>
      </c>
      <c r="BA42" s="85"/>
      <c r="BB42" s="25">
        <f t="shared" si="11"/>
        <v>0</v>
      </c>
      <c r="BC42" s="24">
        <v>772.77</v>
      </c>
      <c r="BD42" s="74" t="s">
        <v>25</v>
      </c>
      <c r="BE42" s="85"/>
      <c r="BF42" s="25">
        <f t="shared" si="122"/>
        <v>0</v>
      </c>
      <c r="BG42" s="24">
        <v>772.77</v>
      </c>
      <c r="BH42" s="74" t="s">
        <v>25</v>
      </c>
      <c r="BI42" s="57"/>
      <c r="BJ42" s="25">
        <f t="shared" si="123"/>
        <v>0</v>
      </c>
      <c r="BK42" s="24">
        <v>772.77</v>
      </c>
      <c r="BL42" s="74" t="s">
        <v>25</v>
      </c>
      <c r="BM42" s="85"/>
      <c r="BN42" s="25">
        <f t="shared" si="124"/>
        <v>0</v>
      </c>
      <c r="BO42" s="24">
        <v>772.77</v>
      </c>
      <c r="BP42" s="74" t="s">
        <v>25</v>
      </c>
      <c r="BQ42" s="85"/>
      <c r="BR42" s="25">
        <f t="shared" si="125"/>
        <v>0</v>
      </c>
      <c r="BS42" s="24">
        <v>772.77</v>
      </c>
      <c r="BT42" s="74" t="s">
        <v>25</v>
      </c>
      <c r="BU42" s="76"/>
      <c r="BV42" s="86">
        <f t="shared" si="126"/>
        <v>0</v>
      </c>
      <c r="BW42" s="24">
        <v>772.77</v>
      </c>
      <c r="BX42" s="74" t="s">
        <v>25</v>
      </c>
      <c r="BY42" s="65"/>
      <c r="BZ42" s="25">
        <f t="shared" si="127"/>
        <v>0</v>
      </c>
      <c r="CA42" s="24">
        <v>772.77</v>
      </c>
      <c r="CB42" s="74" t="s">
        <v>25</v>
      </c>
      <c r="CC42" s="65"/>
      <c r="CD42" s="25">
        <f t="shared" si="128"/>
        <v>0</v>
      </c>
      <c r="CE42" s="24">
        <v>772.77</v>
      </c>
      <c r="CF42" s="74" t="s">
        <v>25</v>
      </c>
      <c r="CG42" s="65"/>
      <c r="CH42" s="25">
        <f t="shared" si="129"/>
        <v>0</v>
      </c>
      <c r="CI42" s="24">
        <v>772.77</v>
      </c>
      <c r="CJ42" s="74" t="s">
        <v>25</v>
      </c>
      <c r="CK42" s="65"/>
      <c r="CL42" s="25">
        <f t="shared" si="130"/>
        <v>0</v>
      </c>
      <c r="CM42" s="24">
        <v>772.77</v>
      </c>
      <c r="CN42" s="74" t="s">
        <v>25</v>
      </c>
      <c r="CO42" s="65"/>
      <c r="CP42" s="25">
        <f t="shared" si="131"/>
        <v>0</v>
      </c>
      <c r="CQ42" s="24">
        <v>772.77</v>
      </c>
      <c r="CR42" s="74" t="s">
        <v>25</v>
      </c>
      <c r="CS42" s="65"/>
      <c r="CT42" s="25">
        <f t="shared" si="132"/>
        <v>0</v>
      </c>
      <c r="CU42" s="24">
        <v>772.77</v>
      </c>
      <c r="CV42" s="74" t="s">
        <v>25</v>
      </c>
      <c r="CW42" s="65"/>
      <c r="CX42" s="25">
        <f t="shared" si="133"/>
        <v>0</v>
      </c>
      <c r="CY42" s="24">
        <v>772.77</v>
      </c>
      <c r="CZ42" s="74" t="s">
        <v>25</v>
      </c>
      <c r="DA42" s="65"/>
      <c r="DB42" s="25">
        <f t="shared" si="134"/>
        <v>0</v>
      </c>
      <c r="DC42" s="24">
        <v>772.77</v>
      </c>
      <c r="DD42" s="74" t="s">
        <v>25</v>
      </c>
      <c r="DE42" s="65"/>
      <c r="DF42" s="25">
        <f t="shared" si="135"/>
        <v>0</v>
      </c>
      <c r="DG42" s="24">
        <v>772.77</v>
      </c>
      <c r="DH42" s="74" t="s">
        <v>25</v>
      </c>
      <c r="DI42" s="65"/>
      <c r="DJ42" s="25">
        <f t="shared" si="136"/>
        <v>0</v>
      </c>
      <c r="DK42" s="24">
        <v>772.77</v>
      </c>
      <c r="DL42" s="74" t="s">
        <v>25</v>
      </c>
      <c r="DM42" s="65"/>
      <c r="DN42" s="25">
        <f t="shared" si="137"/>
        <v>0</v>
      </c>
      <c r="DO42" s="24">
        <v>772.77</v>
      </c>
      <c r="DP42" s="74" t="s">
        <v>25</v>
      </c>
      <c r="DQ42" s="65"/>
      <c r="DR42" s="25">
        <f t="shared" si="138"/>
        <v>0</v>
      </c>
      <c r="DS42" s="24">
        <v>772.77</v>
      </c>
      <c r="DT42" s="74" t="s">
        <v>25</v>
      </c>
      <c r="DU42" s="65"/>
      <c r="DV42" s="25">
        <f t="shared" si="139"/>
        <v>0</v>
      </c>
      <c r="DW42" s="24">
        <v>772.77</v>
      </c>
      <c r="DX42" s="74" t="s">
        <v>25</v>
      </c>
      <c r="DY42" s="65"/>
      <c r="DZ42" s="25">
        <f t="shared" si="140"/>
        <v>0</v>
      </c>
      <c r="EA42" s="24">
        <v>772.77</v>
      </c>
      <c r="EB42" s="74" t="s">
        <v>25</v>
      </c>
      <c r="EC42" s="65"/>
      <c r="ED42" s="25">
        <f t="shared" si="141"/>
        <v>0</v>
      </c>
      <c r="EE42" s="24">
        <v>772.77</v>
      </c>
      <c r="EF42" s="74" t="s">
        <v>25</v>
      </c>
      <c r="EG42" s="65"/>
      <c r="EH42" s="25">
        <f t="shared" si="142"/>
        <v>0</v>
      </c>
      <c r="EI42" s="24">
        <v>772.77</v>
      </c>
      <c r="EJ42" s="74" t="s">
        <v>25</v>
      </c>
      <c r="EK42" s="65"/>
      <c r="EL42" s="25">
        <f t="shared" si="143"/>
        <v>0</v>
      </c>
      <c r="EM42" s="24">
        <v>772.77</v>
      </c>
      <c r="EN42" s="74" t="s">
        <v>25</v>
      </c>
      <c r="EO42" s="65"/>
      <c r="EP42" s="25">
        <f t="shared" si="144"/>
        <v>0</v>
      </c>
      <c r="EQ42" s="24">
        <v>772.77</v>
      </c>
      <c r="ER42" s="74" t="s">
        <v>25</v>
      </c>
      <c r="ES42" s="65"/>
      <c r="ET42" s="25">
        <f t="shared" si="145"/>
        <v>0</v>
      </c>
    </row>
    <row r="43" spans="1:150" ht="12" customHeight="1" x14ac:dyDescent="0.25">
      <c r="A43" s="22">
        <v>39</v>
      </c>
      <c r="B43" s="23" t="s">
        <v>127</v>
      </c>
      <c r="C43" s="24">
        <v>88.33</v>
      </c>
      <c r="D43" s="74" t="s">
        <v>28</v>
      </c>
      <c r="E43" s="85"/>
      <c r="F43" s="25">
        <f t="shared" si="110"/>
        <v>0</v>
      </c>
      <c r="G43" s="24">
        <v>88.33</v>
      </c>
      <c r="H43" s="74" t="s">
        <v>28</v>
      </c>
      <c r="I43" s="85"/>
      <c r="J43" s="25">
        <f t="shared" si="111"/>
        <v>0</v>
      </c>
      <c r="K43" s="24">
        <v>88.33</v>
      </c>
      <c r="L43" s="74" t="s">
        <v>28</v>
      </c>
      <c r="M43" s="85"/>
      <c r="N43" s="25">
        <f t="shared" si="112"/>
        <v>0</v>
      </c>
      <c r="O43" s="24">
        <v>88.33</v>
      </c>
      <c r="P43" s="74" t="s">
        <v>28</v>
      </c>
      <c r="Q43" s="85"/>
      <c r="R43" s="25">
        <f t="shared" si="113"/>
        <v>0</v>
      </c>
      <c r="S43" s="24">
        <v>88.33</v>
      </c>
      <c r="T43" s="74" t="s">
        <v>28</v>
      </c>
      <c r="U43" s="85"/>
      <c r="V43" s="25">
        <f t="shared" si="114"/>
        <v>0</v>
      </c>
      <c r="W43" s="24">
        <v>88.33</v>
      </c>
      <c r="X43" s="74" t="s">
        <v>28</v>
      </c>
      <c r="Y43" s="85"/>
      <c r="Z43" s="25">
        <f t="shared" si="115"/>
        <v>0</v>
      </c>
      <c r="AA43" s="24">
        <v>88.33</v>
      </c>
      <c r="AB43" s="74" t="s">
        <v>28</v>
      </c>
      <c r="AC43" s="85"/>
      <c r="AD43" s="25">
        <f t="shared" si="116"/>
        <v>0</v>
      </c>
      <c r="AE43" s="24">
        <v>88.33</v>
      </c>
      <c r="AF43" s="74" t="s">
        <v>28</v>
      </c>
      <c r="AG43" s="85"/>
      <c r="AH43" s="25">
        <f t="shared" si="117"/>
        <v>0</v>
      </c>
      <c r="AI43" s="24">
        <v>88.33</v>
      </c>
      <c r="AJ43" s="74" t="s">
        <v>28</v>
      </c>
      <c r="AK43" s="85"/>
      <c r="AL43" s="25">
        <f t="shared" si="118"/>
        <v>0</v>
      </c>
      <c r="AM43" s="24">
        <v>88.33</v>
      </c>
      <c r="AN43" s="74" t="s">
        <v>28</v>
      </c>
      <c r="AO43" s="85"/>
      <c r="AP43" s="25">
        <f t="shared" si="119"/>
        <v>0</v>
      </c>
      <c r="AQ43" s="24">
        <v>88.33</v>
      </c>
      <c r="AR43" s="74" t="s">
        <v>28</v>
      </c>
      <c r="AS43" s="93"/>
      <c r="AT43" s="25">
        <f t="shared" si="120"/>
        <v>0</v>
      </c>
      <c r="AU43" s="24">
        <v>88.33</v>
      </c>
      <c r="AV43" s="74" t="s">
        <v>28</v>
      </c>
      <c r="AW43" s="85"/>
      <c r="AX43" s="25">
        <f t="shared" si="121"/>
        <v>0</v>
      </c>
      <c r="AY43" s="24">
        <v>88.33</v>
      </c>
      <c r="AZ43" s="74" t="s">
        <v>28</v>
      </c>
      <c r="BA43" s="85"/>
      <c r="BB43" s="25">
        <f t="shared" si="11"/>
        <v>0</v>
      </c>
      <c r="BC43" s="24">
        <v>88.33</v>
      </c>
      <c r="BD43" s="74" t="s">
        <v>28</v>
      </c>
      <c r="BE43" s="85"/>
      <c r="BF43" s="25">
        <f t="shared" si="122"/>
        <v>0</v>
      </c>
      <c r="BG43" s="24">
        <v>88.33</v>
      </c>
      <c r="BH43" s="74" t="s">
        <v>28</v>
      </c>
      <c r="BI43" s="57"/>
      <c r="BJ43" s="25">
        <f t="shared" si="123"/>
        <v>0</v>
      </c>
      <c r="BK43" s="24">
        <v>88.33</v>
      </c>
      <c r="BL43" s="74" t="s">
        <v>28</v>
      </c>
      <c r="BM43" s="85"/>
      <c r="BN43" s="25">
        <f t="shared" si="124"/>
        <v>0</v>
      </c>
      <c r="BO43" s="24">
        <v>88.33</v>
      </c>
      <c r="BP43" s="74" t="s">
        <v>28</v>
      </c>
      <c r="BQ43" s="85"/>
      <c r="BR43" s="25">
        <f t="shared" si="125"/>
        <v>0</v>
      </c>
      <c r="BS43" s="24">
        <v>88.33</v>
      </c>
      <c r="BT43" s="74" t="s">
        <v>28</v>
      </c>
      <c r="BU43" s="76"/>
      <c r="BV43" s="86">
        <f t="shared" si="126"/>
        <v>0</v>
      </c>
      <c r="BW43" s="24">
        <v>88.33</v>
      </c>
      <c r="BX43" s="74" t="s">
        <v>28</v>
      </c>
      <c r="BY43" s="65"/>
      <c r="BZ43" s="25">
        <f t="shared" si="127"/>
        <v>0</v>
      </c>
      <c r="CA43" s="24">
        <v>88.33</v>
      </c>
      <c r="CB43" s="74" t="s">
        <v>28</v>
      </c>
      <c r="CC43" s="65"/>
      <c r="CD43" s="25">
        <f t="shared" si="128"/>
        <v>0</v>
      </c>
      <c r="CE43" s="24">
        <v>88.33</v>
      </c>
      <c r="CF43" s="74" t="s">
        <v>28</v>
      </c>
      <c r="CG43" s="65"/>
      <c r="CH43" s="25">
        <f t="shared" si="129"/>
        <v>0</v>
      </c>
      <c r="CI43" s="24">
        <v>88.33</v>
      </c>
      <c r="CJ43" s="74" t="s">
        <v>28</v>
      </c>
      <c r="CK43" s="65"/>
      <c r="CL43" s="25">
        <f t="shared" si="130"/>
        <v>0</v>
      </c>
      <c r="CM43" s="24">
        <v>88.33</v>
      </c>
      <c r="CN43" s="74" t="s">
        <v>28</v>
      </c>
      <c r="CO43" s="65"/>
      <c r="CP43" s="25">
        <f t="shared" si="131"/>
        <v>0</v>
      </c>
      <c r="CQ43" s="24">
        <v>88.33</v>
      </c>
      <c r="CR43" s="74" t="s">
        <v>28</v>
      </c>
      <c r="CS43" s="65"/>
      <c r="CT43" s="25">
        <f t="shared" si="132"/>
        <v>0</v>
      </c>
      <c r="CU43" s="24">
        <v>88.33</v>
      </c>
      <c r="CV43" s="74" t="s">
        <v>28</v>
      </c>
      <c r="CW43" s="65"/>
      <c r="CX43" s="25">
        <f t="shared" si="133"/>
        <v>0</v>
      </c>
      <c r="CY43" s="24">
        <v>88.33</v>
      </c>
      <c r="CZ43" s="74" t="s">
        <v>28</v>
      </c>
      <c r="DA43" s="65"/>
      <c r="DB43" s="25">
        <f t="shared" si="134"/>
        <v>0</v>
      </c>
      <c r="DC43" s="24">
        <v>88.33</v>
      </c>
      <c r="DD43" s="74" t="s">
        <v>28</v>
      </c>
      <c r="DE43" s="65"/>
      <c r="DF43" s="25">
        <f t="shared" si="135"/>
        <v>0</v>
      </c>
      <c r="DG43" s="24">
        <v>88.33</v>
      </c>
      <c r="DH43" s="74" t="s">
        <v>28</v>
      </c>
      <c r="DI43" s="65"/>
      <c r="DJ43" s="25">
        <f t="shared" si="136"/>
        <v>0</v>
      </c>
      <c r="DK43" s="24">
        <v>88.33</v>
      </c>
      <c r="DL43" s="74" t="s">
        <v>28</v>
      </c>
      <c r="DM43" s="65"/>
      <c r="DN43" s="25">
        <f t="shared" si="137"/>
        <v>0</v>
      </c>
      <c r="DO43" s="24">
        <v>88.33</v>
      </c>
      <c r="DP43" s="74" t="s">
        <v>28</v>
      </c>
      <c r="DQ43" s="65"/>
      <c r="DR43" s="25">
        <f t="shared" si="138"/>
        <v>0</v>
      </c>
      <c r="DS43" s="24">
        <v>88.33</v>
      </c>
      <c r="DT43" s="74" t="s">
        <v>28</v>
      </c>
      <c r="DU43" s="65"/>
      <c r="DV43" s="25">
        <f t="shared" si="139"/>
        <v>0</v>
      </c>
      <c r="DW43" s="24">
        <v>88.33</v>
      </c>
      <c r="DX43" s="74" t="s">
        <v>28</v>
      </c>
      <c r="DY43" s="65"/>
      <c r="DZ43" s="25">
        <f t="shared" si="140"/>
        <v>0</v>
      </c>
      <c r="EA43" s="24">
        <v>88.33</v>
      </c>
      <c r="EB43" s="74" t="s">
        <v>28</v>
      </c>
      <c r="EC43" s="65"/>
      <c r="ED43" s="25">
        <f t="shared" si="141"/>
        <v>0</v>
      </c>
      <c r="EE43" s="24">
        <v>88.33</v>
      </c>
      <c r="EF43" s="74" t="s">
        <v>28</v>
      </c>
      <c r="EG43" s="65"/>
      <c r="EH43" s="25">
        <f t="shared" si="142"/>
        <v>0</v>
      </c>
      <c r="EI43" s="24">
        <v>88.33</v>
      </c>
      <c r="EJ43" s="74" t="s">
        <v>28</v>
      </c>
      <c r="EK43" s="65"/>
      <c r="EL43" s="25">
        <f t="shared" si="143"/>
        <v>0</v>
      </c>
      <c r="EM43" s="24">
        <v>88.33</v>
      </c>
      <c r="EN43" s="74" t="s">
        <v>28</v>
      </c>
      <c r="EO43" s="65"/>
      <c r="EP43" s="25">
        <f t="shared" si="144"/>
        <v>0</v>
      </c>
      <c r="EQ43" s="24">
        <v>88.33</v>
      </c>
      <c r="ER43" s="74" t="s">
        <v>28</v>
      </c>
      <c r="ES43" s="65"/>
      <c r="ET43" s="25">
        <f t="shared" si="145"/>
        <v>0</v>
      </c>
    </row>
    <row r="44" spans="1:150" ht="12" customHeight="1" x14ac:dyDescent="0.25">
      <c r="A44" s="22">
        <v>40</v>
      </c>
      <c r="B44" s="23" t="s">
        <v>128</v>
      </c>
      <c r="C44" s="24">
        <v>34.909999999999997</v>
      </c>
      <c r="D44" s="74" t="s">
        <v>106</v>
      </c>
      <c r="E44" s="85"/>
      <c r="F44" s="25">
        <f t="shared" si="110"/>
        <v>0</v>
      </c>
      <c r="G44" s="24">
        <v>34.909999999999997</v>
      </c>
      <c r="H44" s="74" t="s">
        <v>106</v>
      </c>
      <c r="I44" s="85"/>
      <c r="J44" s="25">
        <f t="shared" si="111"/>
        <v>0</v>
      </c>
      <c r="K44" s="24">
        <v>34.909999999999997</v>
      </c>
      <c r="L44" s="74" t="s">
        <v>106</v>
      </c>
      <c r="M44" s="85"/>
      <c r="N44" s="25">
        <f t="shared" si="112"/>
        <v>0</v>
      </c>
      <c r="O44" s="24">
        <v>34.909999999999997</v>
      </c>
      <c r="P44" s="74" t="s">
        <v>106</v>
      </c>
      <c r="Q44" s="85"/>
      <c r="R44" s="25">
        <f t="shared" si="113"/>
        <v>0</v>
      </c>
      <c r="S44" s="24">
        <v>34.909999999999997</v>
      </c>
      <c r="T44" s="74" t="s">
        <v>106</v>
      </c>
      <c r="U44" s="85"/>
      <c r="V44" s="25">
        <f t="shared" si="114"/>
        <v>0</v>
      </c>
      <c r="W44" s="24">
        <v>34.909999999999997</v>
      </c>
      <c r="X44" s="74" t="s">
        <v>106</v>
      </c>
      <c r="Y44" s="85"/>
      <c r="Z44" s="25">
        <f t="shared" si="115"/>
        <v>0</v>
      </c>
      <c r="AA44" s="24">
        <v>34.909999999999997</v>
      </c>
      <c r="AB44" s="74" t="s">
        <v>106</v>
      </c>
      <c r="AC44" s="85"/>
      <c r="AD44" s="25">
        <f t="shared" si="116"/>
        <v>0</v>
      </c>
      <c r="AE44" s="24">
        <v>34.909999999999997</v>
      </c>
      <c r="AF44" s="74" t="s">
        <v>106</v>
      </c>
      <c r="AG44" s="85"/>
      <c r="AH44" s="25">
        <f t="shared" si="117"/>
        <v>0</v>
      </c>
      <c r="AI44" s="24">
        <v>34.909999999999997</v>
      </c>
      <c r="AJ44" s="74" t="s">
        <v>106</v>
      </c>
      <c r="AK44" s="85"/>
      <c r="AL44" s="25">
        <f t="shared" si="118"/>
        <v>0</v>
      </c>
      <c r="AM44" s="24">
        <v>34.909999999999997</v>
      </c>
      <c r="AN44" s="74" t="s">
        <v>106</v>
      </c>
      <c r="AO44" s="85"/>
      <c r="AP44" s="25">
        <f t="shared" si="119"/>
        <v>0</v>
      </c>
      <c r="AQ44" s="24">
        <v>34.909999999999997</v>
      </c>
      <c r="AR44" s="74" t="s">
        <v>106</v>
      </c>
      <c r="AS44" s="93"/>
      <c r="AT44" s="25">
        <f t="shared" si="120"/>
        <v>0</v>
      </c>
      <c r="AU44" s="24">
        <v>34.909999999999997</v>
      </c>
      <c r="AV44" s="74" t="s">
        <v>106</v>
      </c>
      <c r="AW44" s="85"/>
      <c r="AX44" s="25">
        <f t="shared" si="121"/>
        <v>0</v>
      </c>
      <c r="AY44" s="24">
        <v>34.909999999999997</v>
      </c>
      <c r="AZ44" s="74" t="s">
        <v>106</v>
      </c>
      <c r="BA44" s="85"/>
      <c r="BB44" s="25">
        <f t="shared" si="11"/>
        <v>0</v>
      </c>
      <c r="BC44" s="24">
        <v>34.909999999999997</v>
      </c>
      <c r="BD44" s="74" t="s">
        <v>106</v>
      </c>
      <c r="BE44" s="85"/>
      <c r="BF44" s="25">
        <f t="shared" si="122"/>
        <v>0</v>
      </c>
      <c r="BG44" s="24">
        <v>34.909999999999997</v>
      </c>
      <c r="BH44" s="74" t="s">
        <v>106</v>
      </c>
      <c r="BI44" s="57"/>
      <c r="BJ44" s="25">
        <f t="shared" si="123"/>
        <v>0</v>
      </c>
      <c r="BK44" s="24">
        <v>34.909999999999997</v>
      </c>
      <c r="BL44" s="74" t="s">
        <v>106</v>
      </c>
      <c r="BM44" s="85"/>
      <c r="BN44" s="25">
        <f t="shared" si="124"/>
        <v>0</v>
      </c>
      <c r="BO44" s="24">
        <v>34.909999999999997</v>
      </c>
      <c r="BP44" s="74" t="s">
        <v>106</v>
      </c>
      <c r="BQ44" s="85"/>
      <c r="BR44" s="25">
        <f t="shared" si="125"/>
        <v>0</v>
      </c>
      <c r="BS44" s="24">
        <v>34.909999999999997</v>
      </c>
      <c r="BT44" s="74" t="s">
        <v>106</v>
      </c>
      <c r="BU44" s="76"/>
      <c r="BV44" s="86">
        <f t="shared" si="126"/>
        <v>0</v>
      </c>
      <c r="BW44" s="24">
        <v>34.909999999999997</v>
      </c>
      <c r="BX44" s="74" t="s">
        <v>106</v>
      </c>
      <c r="BY44" s="65"/>
      <c r="BZ44" s="25">
        <f t="shared" si="127"/>
        <v>0</v>
      </c>
      <c r="CA44" s="24">
        <v>34.909999999999997</v>
      </c>
      <c r="CB44" s="74" t="s">
        <v>106</v>
      </c>
      <c r="CC44" s="65"/>
      <c r="CD44" s="25">
        <f t="shared" si="128"/>
        <v>0</v>
      </c>
      <c r="CE44" s="24">
        <v>34.909999999999997</v>
      </c>
      <c r="CF44" s="74" t="s">
        <v>106</v>
      </c>
      <c r="CG44" s="65"/>
      <c r="CH44" s="25">
        <f t="shared" si="129"/>
        <v>0</v>
      </c>
      <c r="CI44" s="24">
        <v>34.909999999999997</v>
      </c>
      <c r="CJ44" s="74" t="s">
        <v>106</v>
      </c>
      <c r="CK44" s="65"/>
      <c r="CL44" s="25">
        <f t="shared" si="130"/>
        <v>0</v>
      </c>
      <c r="CM44" s="24">
        <v>34.909999999999997</v>
      </c>
      <c r="CN44" s="74" t="s">
        <v>106</v>
      </c>
      <c r="CO44" s="65"/>
      <c r="CP44" s="25">
        <f t="shared" si="131"/>
        <v>0</v>
      </c>
      <c r="CQ44" s="24">
        <v>34.909999999999997</v>
      </c>
      <c r="CR44" s="74" t="s">
        <v>106</v>
      </c>
      <c r="CS44" s="65"/>
      <c r="CT44" s="25">
        <f t="shared" si="132"/>
        <v>0</v>
      </c>
      <c r="CU44" s="24">
        <v>34.909999999999997</v>
      </c>
      <c r="CV44" s="74" t="s">
        <v>106</v>
      </c>
      <c r="CW44" s="65"/>
      <c r="CX44" s="25">
        <f t="shared" si="133"/>
        <v>0</v>
      </c>
      <c r="CY44" s="24">
        <v>34.909999999999997</v>
      </c>
      <c r="CZ44" s="74" t="s">
        <v>106</v>
      </c>
      <c r="DA44" s="65"/>
      <c r="DB44" s="25">
        <f t="shared" si="134"/>
        <v>0</v>
      </c>
      <c r="DC44" s="24">
        <v>34.909999999999997</v>
      </c>
      <c r="DD44" s="74" t="s">
        <v>106</v>
      </c>
      <c r="DE44" s="65"/>
      <c r="DF44" s="25">
        <f t="shared" si="135"/>
        <v>0</v>
      </c>
      <c r="DG44" s="24">
        <v>34.909999999999997</v>
      </c>
      <c r="DH44" s="74" t="s">
        <v>106</v>
      </c>
      <c r="DI44" s="65"/>
      <c r="DJ44" s="25">
        <f t="shared" si="136"/>
        <v>0</v>
      </c>
      <c r="DK44" s="24">
        <v>34.909999999999997</v>
      </c>
      <c r="DL44" s="74" t="s">
        <v>106</v>
      </c>
      <c r="DM44" s="65"/>
      <c r="DN44" s="25">
        <f t="shared" si="137"/>
        <v>0</v>
      </c>
      <c r="DO44" s="24">
        <v>34.909999999999997</v>
      </c>
      <c r="DP44" s="74" t="s">
        <v>106</v>
      </c>
      <c r="DQ44" s="65"/>
      <c r="DR44" s="25">
        <f t="shared" si="138"/>
        <v>0</v>
      </c>
      <c r="DS44" s="24">
        <v>34.909999999999997</v>
      </c>
      <c r="DT44" s="74" t="s">
        <v>106</v>
      </c>
      <c r="DU44" s="65"/>
      <c r="DV44" s="25">
        <f t="shared" si="139"/>
        <v>0</v>
      </c>
      <c r="DW44" s="24">
        <v>34.909999999999997</v>
      </c>
      <c r="DX44" s="74" t="s">
        <v>106</v>
      </c>
      <c r="DY44" s="65"/>
      <c r="DZ44" s="25">
        <f t="shared" si="140"/>
        <v>0</v>
      </c>
      <c r="EA44" s="24">
        <v>34.909999999999997</v>
      </c>
      <c r="EB44" s="74" t="s">
        <v>106</v>
      </c>
      <c r="EC44" s="65"/>
      <c r="ED44" s="25">
        <f t="shared" si="141"/>
        <v>0</v>
      </c>
      <c r="EE44" s="24">
        <v>34.909999999999997</v>
      </c>
      <c r="EF44" s="74" t="s">
        <v>106</v>
      </c>
      <c r="EG44" s="65"/>
      <c r="EH44" s="25">
        <f t="shared" si="142"/>
        <v>0</v>
      </c>
      <c r="EI44" s="24">
        <v>34.909999999999997</v>
      </c>
      <c r="EJ44" s="74" t="s">
        <v>106</v>
      </c>
      <c r="EK44" s="65"/>
      <c r="EL44" s="25">
        <f t="shared" si="143"/>
        <v>0</v>
      </c>
      <c r="EM44" s="24">
        <v>34.909999999999997</v>
      </c>
      <c r="EN44" s="74" t="s">
        <v>106</v>
      </c>
      <c r="EO44" s="65"/>
      <c r="EP44" s="25">
        <f t="shared" si="144"/>
        <v>0</v>
      </c>
      <c r="EQ44" s="24">
        <v>34.909999999999997</v>
      </c>
      <c r="ER44" s="74" t="s">
        <v>106</v>
      </c>
      <c r="ES44" s="65"/>
      <c r="ET44" s="25">
        <f t="shared" si="145"/>
        <v>0</v>
      </c>
    </row>
    <row r="45" spans="1:150" ht="12" customHeight="1" x14ac:dyDescent="0.25">
      <c r="A45" s="22">
        <v>41</v>
      </c>
      <c r="B45" s="23" t="s">
        <v>129</v>
      </c>
      <c r="C45" s="24">
        <v>63.47</v>
      </c>
      <c r="D45" s="74" t="s">
        <v>22</v>
      </c>
      <c r="E45" s="85"/>
      <c r="F45" s="25">
        <f>C45*E45</f>
        <v>0</v>
      </c>
      <c r="G45" s="24">
        <v>63.47</v>
      </c>
      <c r="H45" s="74" t="s">
        <v>22</v>
      </c>
      <c r="I45" s="85"/>
      <c r="J45" s="25">
        <f t="shared" si="111"/>
        <v>0</v>
      </c>
      <c r="K45" s="24">
        <v>63.47</v>
      </c>
      <c r="L45" s="74" t="s">
        <v>22</v>
      </c>
      <c r="M45" s="85"/>
      <c r="N45" s="25">
        <f t="shared" si="112"/>
        <v>0</v>
      </c>
      <c r="O45" s="24">
        <v>63.47</v>
      </c>
      <c r="P45" s="74" t="s">
        <v>22</v>
      </c>
      <c r="Q45" s="85"/>
      <c r="R45" s="25">
        <f t="shared" si="113"/>
        <v>0</v>
      </c>
      <c r="S45" s="24">
        <v>63.47</v>
      </c>
      <c r="T45" s="74" t="s">
        <v>22</v>
      </c>
      <c r="U45" s="85"/>
      <c r="V45" s="25">
        <f t="shared" si="114"/>
        <v>0</v>
      </c>
      <c r="W45" s="24">
        <v>63.47</v>
      </c>
      <c r="X45" s="74" t="s">
        <v>22</v>
      </c>
      <c r="Y45" s="85"/>
      <c r="Z45" s="25">
        <f t="shared" si="115"/>
        <v>0</v>
      </c>
      <c r="AA45" s="24">
        <v>63.47</v>
      </c>
      <c r="AB45" s="74" t="s">
        <v>22</v>
      </c>
      <c r="AC45" s="85"/>
      <c r="AD45" s="25">
        <f t="shared" si="116"/>
        <v>0</v>
      </c>
      <c r="AE45" s="24">
        <v>63.47</v>
      </c>
      <c r="AF45" s="74" t="s">
        <v>22</v>
      </c>
      <c r="AG45" s="85"/>
      <c r="AH45" s="25">
        <f t="shared" si="117"/>
        <v>0</v>
      </c>
      <c r="AI45" s="24">
        <v>63.47</v>
      </c>
      <c r="AJ45" s="74" t="s">
        <v>22</v>
      </c>
      <c r="AK45" s="85"/>
      <c r="AL45" s="25">
        <f t="shared" si="118"/>
        <v>0</v>
      </c>
      <c r="AM45" s="24">
        <v>63.47</v>
      </c>
      <c r="AN45" s="74" t="s">
        <v>22</v>
      </c>
      <c r="AO45" s="85"/>
      <c r="AP45" s="25">
        <f t="shared" si="119"/>
        <v>0</v>
      </c>
      <c r="AQ45" s="24">
        <v>63.47</v>
      </c>
      <c r="AR45" s="74" t="s">
        <v>22</v>
      </c>
      <c r="AS45" s="93"/>
      <c r="AT45" s="25">
        <f t="shared" si="120"/>
        <v>0</v>
      </c>
      <c r="AU45" s="24">
        <v>63.47</v>
      </c>
      <c r="AV45" s="74" t="s">
        <v>22</v>
      </c>
      <c r="AW45" s="85"/>
      <c r="AX45" s="25">
        <f t="shared" si="121"/>
        <v>0</v>
      </c>
      <c r="AY45" s="24">
        <v>63.47</v>
      </c>
      <c r="AZ45" s="74" t="s">
        <v>22</v>
      </c>
      <c r="BA45" s="85"/>
      <c r="BB45" s="25">
        <f t="shared" ref="BB45:BB63" si="146">AY45*BA45</f>
        <v>0</v>
      </c>
      <c r="BC45" s="24">
        <v>63.47</v>
      </c>
      <c r="BD45" s="74" t="s">
        <v>22</v>
      </c>
      <c r="BE45" s="85"/>
      <c r="BF45" s="25">
        <f t="shared" si="122"/>
        <v>0</v>
      </c>
      <c r="BG45" s="24">
        <v>63.47</v>
      </c>
      <c r="BH45" s="74" t="s">
        <v>22</v>
      </c>
      <c r="BI45" s="57"/>
      <c r="BJ45" s="25">
        <f t="shared" si="123"/>
        <v>0</v>
      </c>
      <c r="BK45" s="24">
        <v>63.47</v>
      </c>
      <c r="BL45" s="74" t="s">
        <v>22</v>
      </c>
      <c r="BM45" s="85"/>
      <c r="BN45" s="25">
        <f t="shared" si="124"/>
        <v>0</v>
      </c>
      <c r="BO45" s="24">
        <v>63.47</v>
      </c>
      <c r="BP45" s="74" t="s">
        <v>22</v>
      </c>
      <c r="BQ45" s="85"/>
      <c r="BR45" s="25">
        <f t="shared" si="125"/>
        <v>0</v>
      </c>
      <c r="BS45" s="24">
        <v>63.47</v>
      </c>
      <c r="BT45" s="74" t="s">
        <v>22</v>
      </c>
      <c r="BU45" s="76"/>
      <c r="BV45" s="86">
        <f t="shared" si="126"/>
        <v>0</v>
      </c>
      <c r="BW45" s="24">
        <v>63.47</v>
      </c>
      <c r="BX45" s="74" t="s">
        <v>22</v>
      </c>
      <c r="BY45" s="65"/>
      <c r="BZ45" s="25">
        <f t="shared" si="127"/>
        <v>0</v>
      </c>
      <c r="CA45" s="24">
        <v>63.47</v>
      </c>
      <c r="CB45" s="74" t="s">
        <v>22</v>
      </c>
      <c r="CC45" s="65"/>
      <c r="CD45" s="25">
        <f t="shared" si="128"/>
        <v>0</v>
      </c>
      <c r="CE45" s="24">
        <v>63.47</v>
      </c>
      <c r="CF45" s="74" t="s">
        <v>22</v>
      </c>
      <c r="CG45" s="65"/>
      <c r="CH45" s="25">
        <f t="shared" si="129"/>
        <v>0</v>
      </c>
      <c r="CI45" s="24">
        <v>63.47</v>
      </c>
      <c r="CJ45" s="74" t="s">
        <v>22</v>
      </c>
      <c r="CK45" s="65"/>
      <c r="CL45" s="25">
        <f t="shared" si="130"/>
        <v>0</v>
      </c>
      <c r="CM45" s="24">
        <v>63.47</v>
      </c>
      <c r="CN45" s="74" t="s">
        <v>22</v>
      </c>
      <c r="CO45" s="65"/>
      <c r="CP45" s="25">
        <f t="shared" si="131"/>
        <v>0</v>
      </c>
      <c r="CQ45" s="24">
        <v>63.47</v>
      </c>
      <c r="CR45" s="74" t="s">
        <v>22</v>
      </c>
      <c r="CS45" s="65"/>
      <c r="CT45" s="25">
        <f t="shared" si="132"/>
        <v>0</v>
      </c>
      <c r="CU45" s="24">
        <v>63.47</v>
      </c>
      <c r="CV45" s="74" t="s">
        <v>22</v>
      </c>
      <c r="CW45" s="65"/>
      <c r="CX45" s="25">
        <f t="shared" si="133"/>
        <v>0</v>
      </c>
      <c r="CY45" s="24">
        <v>63.47</v>
      </c>
      <c r="CZ45" s="74" t="s">
        <v>22</v>
      </c>
      <c r="DA45" s="65"/>
      <c r="DB45" s="25">
        <f t="shared" si="134"/>
        <v>0</v>
      </c>
      <c r="DC45" s="24">
        <v>63.47</v>
      </c>
      <c r="DD45" s="74" t="s">
        <v>22</v>
      </c>
      <c r="DE45" s="65"/>
      <c r="DF45" s="25">
        <f t="shared" si="135"/>
        <v>0</v>
      </c>
      <c r="DG45" s="24">
        <v>63.47</v>
      </c>
      <c r="DH45" s="74" t="s">
        <v>22</v>
      </c>
      <c r="DI45" s="65"/>
      <c r="DJ45" s="25">
        <f t="shared" si="136"/>
        <v>0</v>
      </c>
      <c r="DK45" s="24">
        <v>63.47</v>
      </c>
      <c r="DL45" s="74" t="s">
        <v>22</v>
      </c>
      <c r="DM45" s="65"/>
      <c r="DN45" s="25">
        <f t="shared" si="137"/>
        <v>0</v>
      </c>
      <c r="DO45" s="24">
        <v>63.47</v>
      </c>
      <c r="DP45" s="74" t="s">
        <v>22</v>
      </c>
      <c r="DQ45" s="65"/>
      <c r="DR45" s="25">
        <f t="shared" si="138"/>
        <v>0</v>
      </c>
      <c r="DS45" s="24">
        <v>63.47</v>
      </c>
      <c r="DT45" s="74" t="s">
        <v>22</v>
      </c>
      <c r="DU45" s="65"/>
      <c r="DV45" s="25">
        <f t="shared" si="139"/>
        <v>0</v>
      </c>
      <c r="DW45" s="24">
        <v>63.47</v>
      </c>
      <c r="DX45" s="74" t="s">
        <v>22</v>
      </c>
      <c r="DY45" s="65"/>
      <c r="DZ45" s="25">
        <f t="shared" si="140"/>
        <v>0</v>
      </c>
      <c r="EA45" s="24">
        <v>63.47</v>
      </c>
      <c r="EB45" s="74" t="s">
        <v>22</v>
      </c>
      <c r="EC45" s="65"/>
      <c r="ED45" s="25">
        <f t="shared" si="141"/>
        <v>0</v>
      </c>
      <c r="EE45" s="24">
        <v>63.47</v>
      </c>
      <c r="EF45" s="74" t="s">
        <v>22</v>
      </c>
      <c r="EG45" s="65"/>
      <c r="EH45" s="25">
        <f t="shared" si="142"/>
        <v>0</v>
      </c>
      <c r="EI45" s="24">
        <v>63.47</v>
      </c>
      <c r="EJ45" s="74" t="s">
        <v>22</v>
      </c>
      <c r="EK45" s="65"/>
      <c r="EL45" s="25">
        <f t="shared" si="143"/>
        <v>0</v>
      </c>
      <c r="EM45" s="24">
        <v>63.47</v>
      </c>
      <c r="EN45" s="74" t="s">
        <v>22</v>
      </c>
      <c r="EO45" s="65"/>
      <c r="EP45" s="25">
        <f t="shared" si="144"/>
        <v>0</v>
      </c>
      <c r="EQ45" s="24">
        <v>63.47</v>
      </c>
      <c r="ER45" s="74" t="s">
        <v>22</v>
      </c>
      <c r="ES45" s="65"/>
      <c r="ET45" s="25">
        <f t="shared" si="145"/>
        <v>0</v>
      </c>
    </row>
    <row r="46" spans="1:150" ht="12" customHeight="1" x14ac:dyDescent="0.25">
      <c r="A46" s="22">
        <v>42</v>
      </c>
      <c r="B46" s="23" t="s">
        <v>130</v>
      </c>
      <c r="C46" s="24">
        <v>194.65</v>
      </c>
      <c r="D46" s="74" t="s">
        <v>106</v>
      </c>
      <c r="E46" s="85"/>
      <c r="F46" s="25">
        <f t="shared" ref="F46:F63" si="147">C46*E46</f>
        <v>0</v>
      </c>
      <c r="G46" s="24">
        <v>194.65</v>
      </c>
      <c r="H46" s="74" t="s">
        <v>106</v>
      </c>
      <c r="I46" s="85"/>
      <c r="J46" s="25">
        <f t="shared" si="111"/>
        <v>0</v>
      </c>
      <c r="K46" s="24">
        <v>194.65</v>
      </c>
      <c r="L46" s="74" t="s">
        <v>106</v>
      </c>
      <c r="M46" s="85"/>
      <c r="N46" s="25">
        <f t="shared" si="112"/>
        <v>0</v>
      </c>
      <c r="O46" s="24">
        <v>194.65</v>
      </c>
      <c r="P46" s="74" t="s">
        <v>106</v>
      </c>
      <c r="Q46" s="85"/>
      <c r="R46" s="25">
        <f t="shared" si="113"/>
        <v>0</v>
      </c>
      <c r="S46" s="24">
        <v>194.65</v>
      </c>
      <c r="T46" s="74" t="s">
        <v>106</v>
      </c>
      <c r="U46" s="85"/>
      <c r="V46" s="25">
        <f t="shared" si="114"/>
        <v>0</v>
      </c>
      <c r="W46" s="24">
        <v>194.65</v>
      </c>
      <c r="X46" s="74" t="s">
        <v>106</v>
      </c>
      <c r="Y46" s="85"/>
      <c r="Z46" s="25">
        <f t="shared" si="115"/>
        <v>0</v>
      </c>
      <c r="AA46" s="24">
        <v>194.65</v>
      </c>
      <c r="AB46" s="74" t="s">
        <v>106</v>
      </c>
      <c r="AC46" s="85"/>
      <c r="AD46" s="25">
        <f t="shared" si="116"/>
        <v>0</v>
      </c>
      <c r="AE46" s="24">
        <v>194.65</v>
      </c>
      <c r="AF46" s="74" t="s">
        <v>106</v>
      </c>
      <c r="AG46" s="85"/>
      <c r="AH46" s="25">
        <f t="shared" si="117"/>
        <v>0</v>
      </c>
      <c r="AI46" s="24">
        <v>194.65</v>
      </c>
      <c r="AJ46" s="74" t="s">
        <v>106</v>
      </c>
      <c r="AK46" s="85"/>
      <c r="AL46" s="25">
        <f t="shared" si="118"/>
        <v>0</v>
      </c>
      <c r="AM46" s="24">
        <v>194.65</v>
      </c>
      <c r="AN46" s="74" t="s">
        <v>106</v>
      </c>
      <c r="AO46" s="85"/>
      <c r="AP46" s="25">
        <f t="shared" si="119"/>
        <v>0</v>
      </c>
      <c r="AQ46" s="24">
        <v>194.65</v>
      </c>
      <c r="AR46" s="74" t="s">
        <v>106</v>
      </c>
      <c r="AS46" s="93"/>
      <c r="AT46" s="25">
        <f t="shared" si="120"/>
        <v>0</v>
      </c>
      <c r="AU46" s="24">
        <v>194.65</v>
      </c>
      <c r="AV46" s="74" t="s">
        <v>106</v>
      </c>
      <c r="AW46" s="85"/>
      <c r="AX46" s="25">
        <f t="shared" si="121"/>
        <v>0</v>
      </c>
      <c r="AY46" s="24">
        <v>194.65</v>
      </c>
      <c r="AZ46" s="74" t="s">
        <v>106</v>
      </c>
      <c r="BA46" s="85"/>
      <c r="BB46" s="25">
        <f t="shared" si="146"/>
        <v>0</v>
      </c>
      <c r="BC46" s="24">
        <v>194.65</v>
      </c>
      <c r="BD46" s="74" t="s">
        <v>106</v>
      </c>
      <c r="BE46" s="85"/>
      <c r="BF46" s="25">
        <f t="shared" si="122"/>
        <v>0</v>
      </c>
      <c r="BG46" s="24">
        <v>194.65</v>
      </c>
      <c r="BH46" s="74" t="s">
        <v>106</v>
      </c>
      <c r="BI46" s="57"/>
      <c r="BJ46" s="25">
        <f t="shared" si="123"/>
        <v>0</v>
      </c>
      <c r="BK46" s="24">
        <v>194.65</v>
      </c>
      <c r="BL46" s="74" t="s">
        <v>106</v>
      </c>
      <c r="BM46" s="85"/>
      <c r="BN46" s="25">
        <f t="shared" si="124"/>
        <v>0</v>
      </c>
      <c r="BO46" s="24">
        <v>194.65</v>
      </c>
      <c r="BP46" s="74" t="s">
        <v>106</v>
      </c>
      <c r="BQ46" s="85"/>
      <c r="BR46" s="25">
        <f t="shared" si="125"/>
        <v>0</v>
      </c>
      <c r="BS46" s="24">
        <v>194.65</v>
      </c>
      <c r="BT46" s="74" t="s">
        <v>106</v>
      </c>
      <c r="BU46" s="76"/>
      <c r="BV46" s="86">
        <f t="shared" si="126"/>
        <v>0</v>
      </c>
      <c r="BW46" s="24">
        <v>194.65</v>
      </c>
      <c r="BX46" s="74" t="s">
        <v>106</v>
      </c>
      <c r="BY46" s="65"/>
      <c r="BZ46" s="25">
        <f t="shared" si="127"/>
        <v>0</v>
      </c>
      <c r="CA46" s="24">
        <v>194.65</v>
      </c>
      <c r="CB46" s="74" t="s">
        <v>106</v>
      </c>
      <c r="CC46" s="65"/>
      <c r="CD46" s="25">
        <f t="shared" si="128"/>
        <v>0</v>
      </c>
      <c r="CE46" s="24">
        <v>194.65</v>
      </c>
      <c r="CF46" s="74" t="s">
        <v>106</v>
      </c>
      <c r="CG46" s="65"/>
      <c r="CH46" s="25">
        <f t="shared" si="129"/>
        <v>0</v>
      </c>
      <c r="CI46" s="24">
        <v>194.65</v>
      </c>
      <c r="CJ46" s="74" t="s">
        <v>106</v>
      </c>
      <c r="CK46" s="65"/>
      <c r="CL46" s="25">
        <f t="shared" si="130"/>
        <v>0</v>
      </c>
      <c r="CM46" s="24">
        <v>194.65</v>
      </c>
      <c r="CN46" s="74" t="s">
        <v>106</v>
      </c>
      <c r="CO46" s="65"/>
      <c r="CP46" s="25">
        <f t="shared" si="131"/>
        <v>0</v>
      </c>
      <c r="CQ46" s="24">
        <v>194.65</v>
      </c>
      <c r="CR46" s="74" t="s">
        <v>106</v>
      </c>
      <c r="CS46" s="65"/>
      <c r="CT46" s="25">
        <f t="shared" si="132"/>
        <v>0</v>
      </c>
      <c r="CU46" s="24">
        <v>194.65</v>
      </c>
      <c r="CV46" s="74" t="s">
        <v>106</v>
      </c>
      <c r="CW46" s="65"/>
      <c r="CX46" s="25">
        <f t="shared" si="133"/>
        <v>0</v>
      </c>
      <c r="CY46" s="24">
        <v>194.65</v>
      </c>
      <c r="CZ46" s="74" t="s">
        <v>106</v>
      </c>
      <c r="DA46" s="65"/>
      <c r="DB46" s="25">
        <f t="shared" si="134"/>
        <v>0</v>
      </c>
      <c r="DC46" s="24">
        <v>194.65</v>
      </c>
      <c r="DD46" s="74" t="s">
        <v>106</v>
      </c>
      <c r="DE46" s="65"/>
      <c r="DF46" s="25">
        <f t="shared" si="135"/>
        <v>0</v>
      </c>
      <c r="DG46" s="24">
        <v>194.65</v>
      </c>
      <c r="DH46" s="74" t="s">
        <v>106</v>
      </c>
      <c r="DI46" s="65"/>
      <c r="DJ46" s="25">
        <f t="shared" si="136"/>
        <v>0</v>
      </c>
      <c r="DK46" s="24">
        <v>194.65</v>
      </c>
      <c r="DL46" s="74" t="s">
        <v>106</v>
      </c>
      <c r="DM46" s="65"/>
      <c r="DN46" s="25">
        <f t="shared" si="137"/>
        <v>0</v>
      </c>
      <c r="DO46" s="24">
        <v>194.65</v>
      </c>
      <c r="DP46" s="74" t="s">
        <v>106</v>
      </c>
      <c r="DQ46" s="65"/>
      <c r="DR46" s="25">
        <f t="shared" si="138"/>
        <v>0</v>
      </c>
      <c r="DS46" s="24">
        <v>194.65</v>
      </c>
      <c r="DT46" s="74" t="s">
        <v>106</v>
      </c>
      <c r="DU46" s="65"/>
      <c r="DV46" s="25">
        <f t="shared" si="139"/>
        <v>0</v>
      </c>
      <c r="DW46" s="24">
        <v>194.65</v>
      </c>
      <c r="DX46" s="74" t="s">
        <v>106</v>
      </c>
      <c r="DY46" s="65"/>
      <c r="DZ46" s="25">
        <f t="shared" si="140"/>
        <v>0</v>
      </c>
      <c r="EA46" s="24">
        <v>194.65</v>
      </c>
      <c r="EB46" s="74" t="s">
        <v>106</v>
      </c>
      <c r="EC46" s="65"/>
      <c r="ED46" s="25">
        <f t="shared" si="141"/>
        <v>0</v>
      </c>
      <c r="EE46" s="24">
        <v>194.65</v>
      </c>
      <c r="EF46" s="74" t="s">
        <v>106</v>
      </c>
      <c r="EG46" s="65"/>
      <c r="EH46" s="25">
        <f t="shared" si="142"/>
        <v>0</v>
      </c>
      <c r="EI46" s="24">
        <v>194.65</v>
      </c>
      <c r="EJ46" s="74" t="s">
        <v>106</v>
      </c>
      <c r="EK46" s="65"/>
      <c r="EL46" s="25">
        <f t="shared" si="143"/>
        <v>0</v>
      </c>
      <c r="EM46" s="24">
        <v>194.65</v>
      </c>
      <c r="EN46" s="74" t="s">
        <v>106</v>
      </c>
      <c r="EO46" s="65"/>
      <c r="EP46" s="25">
        <f t="shared" si="144"/>
        <v>0</v>
      </c>
      <c r="EQ46" s="24">
        <v>194.65</v>
      </c>
      <c r="ER46" s="74" t="s">
        <v>106</v>
      </c>
      <c r="ES46" s="65"/>
      <c r="ET46" s="25">
        <f t="shared" si="145"/>
        <v>0</v>
      </c>
    </row>
    <row r="47" spans="1:150" ht="12" customHeight="1" x14ac:dyDescent="0.25">
      <c r="A47" s="22">
        <v>43</v>
      </c>
      <c r="B47" s="23" t="s">
        <v>131</v>
      </c>
      <c r="C47" s="24">
        <v>104.2</v>
      </c>
      <c r="D47" s="74" t="s">
        <v>106</v>
      </c>
      <c r="E47" s="85"/>
      <c r="F47" s="25">
        <f t="shared" si="147"/>
        <v>0</v>
      </c>
      <c r="G47" s="24">
        <v>104.2</v>
      </c>
      <c r="H47" s="74" t="s">
        <v>106</v>
      </c>
      <c r="I47" s="85"/>
      <c r="J47" s="25">
        <f t="shared" si="111"/>
        <v>0</v>
      </c>
      <c r="K47" s="24">
        <v>104.2</v>
      </c>
      <c r="L47" s="74" t="s">
        <v>106</v>
      </c>
      <c r="M47" s="85"/>
      <c r="N47" s="25">
        <f t="shared" si="112"/>
        <v>0</v>
      </c>
      <c r="O47" s="24">
        <v>104.2</v>
      </c>
      <c r="P47" s="74" t="s">
        <v>106</v>
      </c>
      <c r="Q47" s="85"/>
      <c r="R47" s="25">
        <f t="shared" si="113"/>
        <v>0</v>
      </c>
      <c r="S47" s="24">
        <v>104.2</v>
      </c>
      <c r="T47" s="74" t="s">
        <v>106</v>
      </c>
      <c r="U47" s="85"/>
      <c r="V47" s="25">
        <f t="shared" si="114"/>
        <v>0</v>
      </c>
      <c r="W47" s="24">
        <v>104.2</v>
      </c>
      <c r="X47" s="74" t="s">
        <v>106</v>
      </c>
      <c r="Y47" s="85"/>
      <c r="Z47" s="25">
        <f t="shared" si="115"/>
        <v>0</v>
      </c>
      <c r="AA47" s="24">
        <v>104.2</v>
      </c>
      <c r="AB47" s="74" t="s">
        <v>106</v>
      </c>
      <c r="AC47" s="85"/>
      <c r="AD47" s="25">
        <f t="shared" si="116"/>
        <v>0</v>
      </c>
      <c r="AE47" s="24">
        <v>104.2</v>
      </c>
      <c r="AF47" s="74" t="s">
        <v>106</v>
      </c>
      <c r="AG47" s="85"/>
      <c r="AH47" s="25">
        <f t="shared" si="117"/>
        <v>0</v>
      </c>
      <c r="AI47" s="24">
        <v>104.2</v>
      </c>
      <c r="AJ47" s="74" t="s">
        <v>106</v>
      </c>
      <c r="AK47" s="85"/>
      <c r="AL47" s="25">
        <f t="shared" si="118"/>
        <v>0</v>
      </c>
      <c r="AM47" s="24">
        <v>104.2</v>
      </c>
      <c r="AN47" s="74" t="s">
        <v>106</v>
      </c>
      <c r="AO47" s="85"/>
      <c r="AP47" s="25">
        <f t="shared" si="119"/>
        <v>0</v>
      </c>
      <c r="AQ47" s="24">
        <v>104.2</v>
      </c>
      <c r="AR47" s="74" t="s">
        <v>106</v>
      </c>
      <c r="AS47" s="93"/>
      <c r="AT47" s="25">
        <f t="shared" si="120"/>
        <v>0</v>
      </c>
      <c r="AU47" s="24">
        <v>104.2</v>
      </c>
      <c r="AV47" s="74" t="s">
        <v>106</v>
      </c>
      <c r="AW47" s="85"/>
      <c r="AX47" s="25">
        <f t="shared" si="121"/>
        <v>0</v>
      </c>
      <c r="AY47" s="24">
        <v>104.2</v>
      </c>
      <c r="AZ47" s="74" t="s">
        <v>106</v>
      </c>
      <c r="BA47" s="85"/>
      <c r="BB47" s="25">
        <f t="shared" si="146"/>
        <v>0</v>
      </c>
      <c r="BC47" s="24">
        <v>104.2</v>
      </c>
      <c r="BD47" s="74" t="s">
        <v>106</v>
      </c>
      <c r="BE47" s="85"/>
      <c r="BF47" s="25">
        <f t="shared" si="122"/>
        <v>0</v>
      </c>
      <c r="BG47" s="24">
        <v>104.2</v>
      </c>
      <c r="BH47" s="74" t="s">
        <v>106</v>
      </c>
      <c r="BI47" s="57"/>
      <c r="BJ47" s="25">
        <f t="shared" si="123"/>
        <v>0</v>
      </c>
      <c r="BK47" s="24">
        <v>104.2</v>
      </c>
      <c r="BL47" s="74" t="s">
        <v>106</v>
      </c>
      <c r="BM47" s="85"/>
      <c r="BN47" s="25">
        <f t="shared" si="124"/>
        <v>0</v>
      </c>
      <c r="BO47" s="24">
        <v>104.2</v>
      </c>
      <c r="BP47" s="74" t="s">
        <v>106</v>
      </c>
      <c r="BQ47" s="85"/>
      <c r="BR47" s="25">
        <f t="shared" si="125"/>
        <v>0</v>
      </c>
      <c r="BS47" s="24">
        <v>104.2</v>
      </c>
      <c r="BT47" s="74" t="s">
        <v>106</v>
      </c>
      <c r="BU47" s="76"/>
      <c r="BV47" s="86">
        <f t="shared" si="126"/>
        <v>0</v>
      </c>
      <c r="BW47" s="24">
        <v>104.2</v>
      </c>
      <c r="BX47" s="74" t="s">
        <v>106</v>
      </c>
      <c r="BY47" s="65"/>
      <c r="BZ47" s="25">
        <f t="shared" si="127"/>
        <v>0</v>
      </c>
      <c r="CA47" s="24">
        <v>104.2</v>
      </c>
      <c r="CB47" s="74" t="s">
        <v>106</v>
      </c>
      <c r="CC47" s="65"/>
      <c r="CD47" s="25">
        <f t="shared" si="128"/>
        <v>0</v>
      </c>
      <c r="CE47" s="24">
        <v>104.2</v>
      </c>
      <c r="CF47" s="74" t="s">
        <v>106</v>
      </c>
      <c r="CG47" s="65"/>
      <c r="CH47" s="25">
        <f t="shared" si="129"/>
        <v>0</v>
      </c>
      <c r="CI47" s="24">
        <v>104.2</v>
      </c>
      <c r="CJ47" s="74" t="s">
        <v>106</v>
      </c>
      <c r="CK47" s="65"/>
      <c r="CL47" s="25">
        <f t="shared" si="130"/>
        <v>0</v>
      </c>
      <c r="CM47" s="24">
        <v>104.2</v>
      </c>
      <c r="CN47" s="74" t="s">
        <v>106</v>
      </c>
      <c r="CO47" s="65"/>
      <c r="CP47" s="25">
        <f t="shared" si="131"/>
        <v>0</v>
      </c>
      <c r="CQ47" s="24">
        <v>104.2</v>
      </c>
      <c r="CR47" s="74" t="s">
        <v>106</v>
      </c>
      <c r="CS47" s="65"/>
      <c r="CT47" s="25">
        <f t="shared" si="132"/>
        <v>0</v>
      </c>
      <c r="CU47" s="24">
        <v>104.2</v>
      </c>
      <c r="CV47" s="74" t="s">
        <v>106</v>
      </c>
      <c r="CW47" s="65"/>
      <c r="CX47" s="25">
        <f t="shared" si="133"/>
        <v>0</v>
      </c>
      <c r="CY47" s="24">
        <v>104.2</v>
      </c>
      <c r="CZ47" s="74" t="s">
        <v>106</v>
      </c>
      <c r="DA47" s="65"/>
      <c r="DB47" s="25">
        <f t="shared" si="134"/>
        <v>0</v>
      </c>
      <c r="DC47" s="24">
        <v>104.2</v>
      </c>
      <c r="DD47" s="74" t="s">
        <v>106</v>
      </c>
      <c r="DE47" s="65"/>
      <c r="DF47" s="25">
        <f t="shared" si="135"/>
        <v>0</v>
      </c>
      <c r="DG47" s="24">
        <v>104.2</v>
      </c>
      <c r="DH47" s="74" t="s">
        <v>106</v>
      </c>
      <c r="DI47" s="65"/>
      <c r="DJ47" s="25">
        <f t="shared" si="136"/>
        <v>0</v>
      </c>
      <c r="DK47" s="24">
        <v>104.2</v>
      </c>
      <c r="DL47" s="74" t="s">
        <v>106</v>
      </c>
      <c r="DM47" s="65"/>
      <c r="DN47" s="25">
        <f t="shared" si="137"/>
        <v>0</v>
      </c>
      <c r="DO47" s="24">
        <v>104.2</v>
      </c>
      <c r="DP47" s="74" t="s">
        <v>106</v>
      </c>
      <c r="DQ47" s="65"/>
      <c r="DR47" s="25">
        <f t="shared" si="138"/>
        <v>0</v>
      </c>
      <c r="DS47" s="24">
        <v>104.2</v>
      </c>
      <c r="DT47" s="74" t="s">
        <v>106</v>
      </c>
      <c r="DU47" s="65"/>
      <c r="DV47" s="25">
        <f t="shared" si="139"/>
        <v>0</v>
      </c>
      <c r="DW47" s="24">
        <v>104.2</v>
      </c>
      <c r="DX47" s="74" t="s">
        <v>106</v>
      </c>
      <c r="DY47" s="65"/>
      <c r="DZ47" s="25">
        <f t="shared" si="140"/>
        <v>0</v>
      </c>
      <c r="EA47" s="24">
        <v>104.2</v>
      </c>
      <c r="EB47" s="74" t="s">
        <v>106</v>
      </c>
      <c r="EC47" s="65"/>
      <c r="ED47" s="25">
        <f t="shared" si="141"/>
        <v>0</v>
      </c>
      <c r="EE47" s="24">
        <v>104.2</v>
      </c>
      <c r="EF47" s="74" t="s">
        <v>106</v>
      </c>
      <c r="EG47" s="65"/>
      <c r="EH47" s="25">
        <f t="shared" si="142"/>
        <v>0</v>
      </c>
      <c r="EI47" s="24">
        <v>104.2</v>
      </c>
      <c r="EJ47" s="74" t="s">
        <v>106</v>
      </c>
      <c r="EK47" s="65"/>
      <c r="EL47" s="25">
        <f t="shared" si="143"/>
        <v>0</v>
      </c>
      <c r="EM47" s="24">
        <v>104.2</v>
      </c>
      <c r="EN47" s="74" t="s">
        <v>106</v>
      </c>
      <c r="EO47" s="65"/>
      <c r="EP47" s="25">
        <f t="shared" si="144"/>
        <v>0</v>
      </c>
      <c r="EQ47" s="24">
        <v>104.2</v>
      </c>
      <c r="ER47" s="74" t="s">
        <v>106</v>
      </c>
      <c r="ES47" s="65"/>
      <c r="ET47" s="25">
        <f t="shared" si="145"/>
        <v>0</v>
      </c>
    </row>
    <row r="48" spans="1:150" ht="12" customHeight="1" x14ac:dyDescent="0.25">
      <c r="A48" s="22">
        <v>44</v>
      </c>
      <c r="B48" s="23" t="s">
        <v>132</v>
      </c>
      <c r="C48" s="24">
        <v>229.56</v>
      </c>
      <c r="D48" s="74" t="s">
        <v>106</v>
      </c>
      <c r="E48" s="85"/>
      <c r="F48" s="25">
        <f t="shared" si="147"/>
        <v>0</v>
      </c>
      <c r="G48" s="24">
        <v>229.56</v>
      </c>
      <c r="H48" s="74" t="s">
        <v>106</v>
      </c>
      <c r="I48" s="85"/>
      <c r="J48" s="25">
        <f t="shared" si="111"/>
        <v>0</v>
      </c>
      <c r="K48" s="24">
        <v>229.56</v>
      </c>
      <c r="L48" s="74" t="s">
        <v>106</v>
      </c>
      <c r="M48" s="85"/>
      <c r="N48" s="25">
        <f t="shared" si="112"/>
        <v>0</v>
      </c>
      <c r="O48" s="24">
        <v>229.56</v>
      </c>
      <c r="P48" s="74" t="s">
        <v>106</v>
      </c>
      <c r="Q48" s="85"/>
      <c r="R48" s="25">
        <f t="shared" si="113"/>
        <v>0</v>
      </c>
      <c r="S48" s="24">
        <v>229.56</v>
      </c>
      <c r="T48" s="74" t="s">
        <v>106</v>
      </c>
      <c r="U48" s="85"/>
      <c r="V48" s="25">
        <f t="shared" si="114"/>
        <v>0</v>
      </c>
      <c r="W48" s="24">
        <v>229.56</v>
      </c>
      <c r="X48" s="74" t="s">
        <v>106</v>
      </c>
      <c r="Y48" s="85"/>
      <c r="Z48" s="25">
        <f t="shared" si="115"/>
        <v>0</v>
      </c>
      <c r="AA48" s="24">
        <v>229.56</v>
      </c>
      <c r="AB48" s="74" t="s">
        <v>106</v>
      </c>
      <c r="AC48" s="85"/>
      <c r="AD48" s="25">
        <f t="shared" si="116"/>
        <v>0</v>
      </c>
      <c r="AE48" s="24">
        <v>229.56</v>
      </c>
      <c r="AF48" s="74" t="s">
        <v>106</v>
      </c>
      <c r="AG48" s="85"/>
      <c r="AH48" s="25">
        <f t="shared" si="117"/>
        <v>0</v>
      </c>
      <c r="AI48" s="24">
        <v>229.56</v>
      </c>
      <c r="AJ48" s="74" t="s">
        <v>106</v>
      </c>
      <c r="AK48" s="85"/>
      <c r="AL48" s="25">
        <f t="shared" si="118"/>
        <v>0</v>
      </c>
      <c r="AM48" s="24">
        <v>229.56</v>
      </c>
      <c r="AN48" s="74" t="s">
        <v>106</v>
      </c>
      <c r="AO48" s="85"/>
      <c r="AP48" s="25">
        <f t="shared" si="119"/>
        <v>0</v>
      </c>
      <c r="AQ48" s="24">
        <v>229.56</v>
      </c>
      <c r="AR48" s="74" t="s">
        <v>106</v>
      </c>
      <c r="AS48" s="93"/>
      <c r="AT48" s="25">
        <f t="shared" si="120"/>
        <v>0</v>
      </c>
      <c r="AU48" s="24">
        <v>229.56</v>
      </c>
      <c r="AV48" s="74" t="s">
        <v>106</v>
      </c>
      <c r="AW48" s="85"/>
      <c r="AX48" s="25">
        <f t="shared" si="121"/>
        <v>0</v>
      </c>
      <c r="AY48" s="24">
        <v>229.56</v>
      </c>
      <c r="AZ48" s="74" t="s">
        <v>106</v>
      </c>
      <c r="BA48" s="85"/>
      <c r="BB48" s="25">
        <f t="shared" si="146"/>
        <v>0</v>
      </c>
      <c r="BC48" s="24">
        <v>229.56</v>
      </c>
      <c r="BD48" s="74" t="s">
        <v>106</v>
      </c>
      <c r="BE48" s="85"/>
      <c r="BF48" s="25">
        <f t="shared" si="122"/>
        <v>0</v>
      </c>
      <c r="BG48" s="24">
        <v>229.56</v>
      </c>
      <c r="BH48" s="74" t="s">
        <v>106</v>
      </c>
      <c r="BI48" s="57"/>
      <c r="BJ48" s="25">
        <f t="shared" si="123"/>
        <v>0</v>
      </c>
      <c r="BK48" s="24">
        <v>229.56</v>
      </c>
      <c r="BL48" s="74" t="s">
        <v>106</v>
      </c>
      <c r="BM48" s="85"/>
      <c r="BN48" s="25">
        <f t="shared" si="124"/>
        <v>0</v>
      </c>
      <c r="BO48" s="24">
        <v>229.56</v>
      </c>
      <c r="BP48" s="74" t="s">
        <v>106</v>
      </c>
      <c r="BQ48" s="85"/>
      <c r="BR48" s="25">
        <f t="shared" si="125"/>
        <v>0</v>
      </c>
      <c r="BS48" s="24">
        <v>229.56</v>
      </c>
      <c r="BT48" s="74" t="s">
        <v>106</v>
      </c>
      <c r="BU48" s="76"/>
      <c r="BV48" s="86">
        <f t="shared" si="126"/>
        <v>0</v>
      </c>
      <c r="BW48" s="24">
        <v>229.56</v>
      </c>
      <c r="BX48" s="74" t="s">
        <v>106</v>
      </c>
      <c r="BY48" s="65"/>
      <c r="BZ48" s="25">
        <f t="shared" si="127"/>
        <v>0</v>
      </c>
      <c r="CA48" s="24">
        <v>229.56</v>
      </c>
      <c r="CB48" s="74" t="s">
        <v>106</v>
      </c>
      <c r="CC48" s="65"/>
      <c r="CD48" s="25">
        <f t="shared" si="128"/>
        <v>0</v>
      </c>
      <c r="CE48" s="24">
        <v>229.56</v>
      </c>
      <c r="CF48" s="74" t="s">
        <v>106</v>
      </c>
      <c r="CG48" s="65"/>
      <c r="CH48" s="25">
        <f t="shared" si="129"/>
        <v>0</v>
      </c>
      <c r="CI48" s="24">
        <v>229.56</v>
      </c>
      <c r="CJ48" s="74" t="s">
        <v>106</v>
      </c>
      <c r="CK48" s="65"/>
      <c r="CL48" s="25">
        <f t="shared" si="130"/>
        <v>0</v>
      </c>
      <c r="CM48" s="24">
        <v>229.56</v>
      </c>
      <c r="CN48" s="74" t="s">
        <v>106</v>
      </c>
      <c r="CO48" s="65"/>
      <c r="CP48" s="25">
        <f t="shared" si="131"/>
        <v>0</v>
      </c>
      <c r="CQ48" s="24">
        <v>229.56</v>
      </c>
      <c r="CR48" s="74" t="s">
        <v>106</v>
      </c>
      <c r="CS48" s="65"/>
      <c r="CT48" s="25">
        <f t="shared" si="132"/>
        <v>0</v>
      </c>
      <c r="CU48" s="24">
        <v>229.56</v>
      </c>
      <c r="CV48" s="74" t="s">
        <v>106</v>
      </c>
      <c r="CW48" s="65"/>
      <c r="CX48" s="25">
        <f t="shared" si="133"/>
        <v>0</v>
      </c>
      <c r="CY48" s="24">
        <v>229.56</v>
      </c>
      <c r="CZ48" s="74" t="s">
        <v>106</v>
      </c>
      <c r="DA48" s="65"/>
      <c r="DB48" s="25">
        <f t="shared" si="134"/>
        <v>0</v>
      </c>
      <c r="DC48" s="24">
        <v>229.56</v>
      </c>
      <c r="DD48" s="74" t="s">
        <v>106</v>
      </c>
      <c r="DE48" s="65"/>
      <c r="DF48" s="25">
        <f t="shared" si="135"/>
        <v>0</v>
      </c>
      <c r="DG48" s="24">
        <v>229.56</v>
      </c>
      <c r="DH48" s="74" t="s">
        <v>106</v>
      </c>
      <c r="DI48" s="65"/>
      <c r="DJ48" s="25">
        <f t="shared" si="136"/>
        <v>0</v>
      </c>
      <c r="DK48" s="24">
        <v>229.56</v>
      </c>
      <c r="DL48" s="74" t="s">
        <v>106</v>
      </c>
      <c r="DM48" s="65"/>
      <c r="DN48" s="25">
        <f t="shared" si="137"/>
        <v>0</v>
      </c>
      <c r="DO48" s="24">
        <v>229.56</v>
      </c>
      <c r="DP48" s="74" t="s">
        <v>106</v>
      </c>
      <c r="DQ48" s="65"/>
      <c r="DR48" s="25">
        <f t="shared" si="138"/>
        <v>0</v>
      </c>
      <c r="DS48" s="24">
        <v>229.56</v>
      </c>
      <c r="DT48" s="74" t="s">
        <v>106</v>
      </c>
      <c r="DU48" s="65"/>
      <c r="DV48" s="25">
        <f t="shared" si="139"/>
        <v>0</v>
      </c>
      <c r="DW48" s="24">
        <v>229.56</v>
      </c>
      <c r="DX48" s="74" t="s">
        <v>106</v>
      </c>
      <c r="DY48" s="65"/>
      <c r="DZ48" s="25">
        <f t="shared" si="140"/>
        <v>0</v>
      </c>
      <c r="EA48" s="24">
        <v>229.56</v>
      </c>
      <c r="EB48" s="74" t="s">
        <v>106</v>
      </c>
      <c r="EC48" s="65"/>
      <c r="ED48" s="25">
        <f t="shared" si="141"/>
        <v>0</v>
      </c>
      <c r="EE48" s="24">
        <v>229.56</v>
      </c>
      <c r="EF48" s="74" t="s">
        <v>106</v>
      </c>
      <c r="EG48" s="65"/>
      <c r="EH48" s="25">
        <f t="shared" si="142"/>
        <v>0</v>
      </c>
      <c r="EI48" s="24">
        <v>229.56</v>
      </c>
      <c r="EJ48" s="74" t="s">
        <v>106</v>
      </c>
      <c r="EK48" s="65"/>
      <c r="EL48" s="25">
        <f t="shared" si="143"/>
        <v>0</v>
      </c>
      <c r="EM48" s="24">
        <v>229.56</v>
      </c>
      <c r="EN48" s="74" t="s">
        <v>106</v>
      </c>
      <c r="EO48" s="65"/>
      <c r="EP48" s="25">
        <f t="shared" si="144"/>
        <v>0</v>
      </c>
      <c r="EQ48" s="24">
        <v>229.56</v>
      </c>
      <c r="ER48" s="74" t="s">
        <v>106</v>
      </c>
      <c r="ES48" s="65"/>
      <c r="ET48" s="25">
        <f t="shared" si="145"/>
        <v>0</v>
      </c>
    </row>
    <row r="49" spans="1:150" ht="12" customHeight="1" x14ac:dyDescent="0.25">
      <c r="A49" s="22">
        <v>45</v>
      </c>
      <c r="B49" s="23" t="s">
        <v>133</v>
      </c>
      <c r="C49" s="24">
        <v>1117.1099999999999</v>
      </c>
      <c r="D49" s="74" t="s">
        <v>25</v>
      </c>
      <c r="E49" s="85"/>
      <c r="F49" s="25">
        <f t="shared" si="147"/>
        <v>0</v>
      </c>
      <c r="G49" s="24">
        <v>1117.1099999999999</v>
      </c>
      <c r="H49" s="74" t="s">
        <v>25</v>
      </c>
      <c r="I49" s="85"/>
      <c r="J49" s="25">
        <f t="shared" si="111"/>
        <v>0</v>
      </c>
      <c r="K49" s="24">
        <v>1117.1099999999999</v>
      </c>
      <c r="L49" s="74" t="s">
        <v>25</v>
      </c>
      <c r="M49" s="85"/>
      <c r="N49" s="25">
        <f t="shared" si="112"/>
        <v>0</v>
      </c>
      <c r="O49" s="24">
        <v>1117.1099999999999</v>
      </c>
      <c r="P49" s="74" t="s">
        <v>25</v>
      </c>
      <c r="Q49" s="85"/>
      <c r="R49" s="25">
        <f t="shared" si="113"/>
        <v>0</v>
      </c>
      <c r="S49" s="24">
        <v>1117.1099999999999</v>
      </c>
      <c r="T49" s="74" t="s">
        <v>25</v>
      </c>
      <c r="U49" s="85"/>
      <c r="V49" s="25">
        <f t="shared" si="114"/>
        <v>0</v>
      </c>
      <c r="W49" s="24">
        <v>1117.1099999999999</v>
      </c>
      <c r="X49" s="74" t="s">
        <v>25</v>
      </c>
      <c r="Y49" s="85"/>
      <c r="Z49" s="25">
        <f t="shared" si="115"/>
        <v>0</v>
      </c>
      <c r="AA49" s="24">
        <v>1117.1099999999999</v>
      </c>
      <c r="AB49" s="74" t="s">
        <v>25</v>
      </c>
      <c r="AC49" s="85"/>
      <c r="AD49" s="25">
        <f t="shared" si="116"/>
        <v>0</v>
      </c>
      <c r="AE49" s="24">
        <v>1117.1099999999999</v>
      </c>
      <c r="AF49" s="74" t="s">
        <v>25</v>
      </c>
      <c r="AG49" s="85"/>
      <c r="AH49" s="25">
        <f t="shared" si="117"/>
        <v>0</v>
      </c>
      <c r="AI49" s="24">
        <v>1117.1099999999999</v>
      </c>
      <c r="AJ49" s="74" t="s">
        <v>25</v>
      </c>
      <c r="AK49" s="85"/>
      <c r="AL49" s="25">
        <f t="shared" si="118"/>
        <v>0</v>
      </c>
      <c r="AM49" s="24">
        <v>1117.1099999999999</v>
      </c>
      <c r="AN49" s="74" t="s">
        <v>25</v>
      </c>
      <c r="AO49" s="85"/>
      <c r="AP49" s="25">
        <f t="shared" si="119"/>
        <v>0</v>
      </c>
      <c r="AQ49" s="24">
        <v>1117.1099999999999</v>
      </c>
      <c r="AR49" s="74" t="s">
        <v>25</v>
      </c>
      <c r="AS49" s="93"/>
      <c r="AT49" s="25">
        <f t="shared" si="120"/>
        <v>0</v>
      </c>
      <c r="AU49" s="24">
        <v>1117.1099999999999</v>
      </c>
      <c r="AV49" s="74" t="s">
        <v>25</v>
      </c>
      <c r="AW49" s="85"/>
      <c r="AX49" s="25">
        <f t="shared" si="121"/>
        <v>0</v>
      </c>
      <c r="AY49" s="24">
        <v>1117.1099999999999</v>
      </c>
      <c r="AZ49" s="74" t="s">
        <v>25</v>
      </c>
      <c r="BA49" s="85"/>
      <c r="BB49" s="25">
        <f t="shared" si="146"/>
        <v>0</v>
      </c>
      <c r="BC49" s="24">
        <v>1117.1099999999999</v>
      </c>
      <c r="BD49" s="74" t="s">
        <v>25</v>
      </c>
      <c r="BE49" s="85"/>
      <c r="BF49" s="25">
        <f t="shared" si="122"/>
        <v>0</v>
      </c>
      <c r="BG49" s="24">
        <v>1117.1099999999999</v>
      </c>
      <c r="BH49" s="74" t="s">
        <v>25</v>
      </c>
      <c r="BI49" s="57"/>
      <c r="BJ49" s="25">
        <f t="shared" si="123"/>
        <v>0</v>
      </c>
      <c r="BK49" s="24">
        <v>1117.1099999999999</v>
      </c>
      <c r="BL49" s="74" t="s">
        <v>25</v>
      </c>
      <c r="BM49" s="85"/>
      <c r="BN49" s="25">
        <f t="shared" si="124"/>
        <v>0</v>
      </c>
      <c r="BO49" s="24">
        <v>1117.1099999999999</v>
      </c>
      <c r="BP49" s="74" t="s">
        <v>25</v>
      </c>
      <c r="BQ49" s="85"/>
      <c r="BR49" s="25">
        <f t="shared" si="125"/>
        <v>0</v>
      </c>
      <c r="BS49" s="24">
        <v>1117.1099999999999</v>
      </c>
      <c r="BT49" s="74" t="s">
        <v>25</v>
      </c>
      <c r="BU49" s="76"/>
      <c r="BV49" s="86">
        <f t="shared" si="126"/>
        <v>0</v>
      </c>
      <c r="BW49" s="24">
        <v>1117.1099999999999</v>
      </c>
      <c r="BX49" s="74" t="s">
        <v>25</v>
      </c>
      <c r="BY49" s="65"/>
      <c r="BZ49" s="25">
        <f t="shared" si="127"/>
        <v>0</v>
      </c>
      <c r="CA49" s="24">
        <v>1117.1099999999999</v>
      </c>
      <c r="CB49" s="74" t="s">
        <v>25</v>
      </c>
      <c r="CC49" s="65"/>
      <c r="CD49" s="25">
        <f t="shared" si="128"/>
        <v>0</v>
      </c>
      <c r="CE49" s="24">
        <v>1117.1099999999999</v>
      </c>
      <c r="CF49" s="74" t="s">
        <v>25</v>
      </c>
      <c r="CG49" s="65"/>
      <c r="CH49" s="25">
        <f t="shared" si="129"/>
        <v>0</v>
      </c>
      <c r="CI49" s="24">
        <v>1117.1099999999999</v>
      </c>
      <c r="CJ49" s="74" t="s">
        <v>25</v>
      </c>
      <c r="CK49" s="65"/>
      <c r="CL49" s="25">
        <f t="shared" si="130"/>
        <v>0</v>
      </c>
      <c r="CM49" s="24">
        <v>1117.1099999999999</v>
      </c>
      <c r="CN49" s="74" t="s">
        <v>25</v>
      </c>
      <c r="CO49" s="65"/>
      <c r="CP49" s="25">
        <f t="shared" si="131"/>
        <v>0</v>
      </c>
      <c r="CQ49" s="24">
        <v>1117.1099999999999</v>
      </c>
      <c r="CR49" s="74" t="s">
        <v>25</v>
      </c>
      <c r="CS49" s="65"/>
      <c r="CT49" s="25">
        <f t="shared" si="132"/>
        <v>0</v>
      </c>
      <c r="CU49" s="24">
        <v>1117.1099999999999</v>
      </c>
      <c r="CV49" s="74" t="s">
        <v>25</v>
      </c>
      <c r="CW49" s="65"/>
      <c r="CX49" s="25">
        <f t="shared" si="133"/>
        <v>0</v>
      </c>
      <c r="CY49" s="24">
        <v>1117.1099999999999</v>
      </c>
      <c r="CZ49" s="74" t="s">
        <v>25</v>
      </c>
      <c r="DA49" s="65"/>
      <c r="DB49" s="25">
        <f t="shared" si="134"/>
        <v>0</v>
      </c>
      <c r="DC49" s="24">
        <v>1117.1099999999999</v>
      </c>
      <c r="DD49" s="74" t="s">
        <v>25</v>
      </c>
      <c r="DE49" s="65"/>
      <c r="DF49" s="25">
        <f t="shared" si="135"/>
        <v>0</v>
      </c>
      <c r="DG49" s="24">
        <v>1117.1099999999999</v>
      </c>
      <c r="DH49" s="74" t="s">
        <v>25</v>
      </c>
      <c r="DI49" s="65"/>
      <c r="DJ49" s="25">
        <f t="shared" si="136"/>
        <v>0</v>
      </c>
      <c r="DK49" s="24">
        <v>1117.1099999999999</v>
      </c>
      <c r="DL49" s="74" t="s">
        <v>25</v>
      </c>
      <c r="DM49" s="65"/>
      <c r="DN49" s="25">
        <f t="shared" si="137"/>
        <v>0</v>
      </c>
      <c r="DO49" s="24">
        <v>1117.1099999999999</v>
      </c>
      <c r="DP49" s="74" t="s">
        <v>25</v>
      </c>
      <c r="DQ49" s="65"/>
      <c r="DR49" s="25">
        <f t="shared" si="138"/>
        <v>0</v>
      </c>
      <c r="DS49" s="24">
        <v>1117.1099999999999</v>
      </c>
      <c r="DT49" s="74" t="s">
        <v>25</v>
      </c>
      <c r="DU49" s="65"/>
      <c r="DV49" s="25">
        <f t="shared" si="139"/>
        <v>0</v>
      </c>
      <c r="DW49" s="24">
        <v>1117.1099999999999</v>
      </c>
      <c r="DX49" s="74" t="s">
        <v>25</v>
      </c>
      <c r="DY49" s="65"/>
      <c r="DZ49" s="25">
        <f t="shared" si="140"/>
        <v>0</v>
      </c>
      <c r="EA49" s="24">
        <v>1117.1099999999999</v>
      </c>
      <c r="EB49" s="74" t="s">
        <v>25</v>
      </c>
      <c r="EC49" s="65"/>
      <c r="ED49" s="25">
        <f t="shared" si="141"/>
        <v>0</v>
      </c>
      <c r="EE49" s="24">
        <v>1117.1099999999999</v>
      </c>
      <c r="EF49" s="74" t="s">
        <v>25</v>
      </c>
      <c r="EG49" s="65"/>
      <c r="EH49" s="25">
        <f t="shared" si="142"/>
        <v>0</v>
      </c>
      <c r="EI49" s="24">
        <v>1117.1099999999999</v>
      </c>
      <c r="EJ49" s="74" t="s">
        <v>25</v>
      </c>
      <c r="EK49" s="65"/>
      <c r="EL49" s="25">
        <f t="shared" si="143"/>
        <v>0</v>
      </c>
      <c r="EM49" s="24">
        <v>1117.1099999999999</v>
      </c>
      <c r="EN49" s="74" t="s">
        <v>25</v>
      </c>
      <c r="EO49" s="65"/>
      <c r="EP49" s="25">
        <f t="shared" si="144"/>
        <v>0</v>
      </c>
      <c r="EQ49" s="24">
        <v>1117.1099999999999</v>
      </c>
      <c r="ER49" s="74" t="s">
        <v>25</v>
      </c>
      <c r="ES49" s="65"/>
      <c r="ET49" s="25">
        <f t="shared" si="145"/>
        <v>0</v>
      </c>
    </row>
    <row r="50" spans="1:150" ht="12" customHeight="1" x14ac:dyDescent="0.25">
      <c r="A50" s="22">
        <v>46</v>
      </c>
      <c r="B50" s="23" t="s">
        <v>134</v>
      </c>
      <c r="C50" s="24">
        <v>46.02</v>
      </c>
      <c r="D50" s="74" t="s">
        <v>33</v>
      </c>
      <c r="E50" s="85"/>
      <c r="F50" s="25">
        <f t="shared" si="147"/>
        <v>0</v>
      </c>
      <c r="G50" s="24">
        <v>46.02</v>
      </c>
      <c r="H50" s="74" t="s">
        <v>33</v>
      </c>
      <c r="I50" s="85"/>
      <c r="J50" s="25">
        <f t="shared" si="111"/>
        <v>0</v>
      </c>
      <c r="K50" s="24">
        <v>46.02</v>
      </c>
      <c r="L50" s="74" t="s">
        <v>33</v>
      </c>
      <c r="M50" s="85"/>
      <c r="N50" s="25">
        <f t="shared" si="112"/>
        <v>0</v>
      </c>
      <c r="O50" s="24">
        <v>46.02</v>
      </c>
      <c r="P50" s="74" t="s">
        <v>33</v>
      </c>
      <c r="Q50" s="85"/>
      <c r="R50" s="25">
        <f t="shared" si="113"/>
        <v>0</v>
      </c>
      <c r="S50" s="24">
        <v>46.02</v>
      </c>
      <c r="T50" s="74" t="s">
        <v>33</v>
      </c>
      <c r="U50" s="85"/>
      <c r="V50" s="25">
        <f t="shared" si="114"/>
        <v>0</v>
      </c>
      <c r="W50" s="24">
        <v>46.02</v>
      </c>
      <c r="X50" s="74" t="s">
        <v>33</v>
      </c>
      <c r="Y50" s="85"/>
      <c r="Z50" s="25">
        <f t="shared" si="115"/>
        <v>0</v>
      </c>
      <c r="AA50" s="24">
        <v>46.02</v>
      </c>
      <c r="AB50" s="74" t="s">
        <v>33</v>
      </c>
      <c r="AC50" s="85"/>
      <c r="AD50" s="25">
        <f t="shared" si="116"/>
        <v>0</v>
      </c>
      <c r="AE50" s="24">
        <v>46.02</v>
      </c>
      <c r="AF50" s="74" t="s">
        <v>33</v>
      </c>
      <c r="AG50" s="85"/>
      <c r="AH50" s="25">
        <f t="shared" si="117"/>
        <v>0</v>
      </c>
      <c r="AI50" s="24">
        <v>46.02</v>
      </c>
      <c r="AJ50" s="74" t="s">
        <v>33</v>
      </c>
      <c r="AK50" s="85"/>
      <c r="AL50" s="25">
        <f t="shared" si="118"/>
        <v>0</v>
      </c>
      <c r="AM50" s="24">
        <v>46.02</v>
      </c>
      <c r="AN50" s="74" t="s">
        <v>33</v>
      </c>
      <c r="AO50" s="85"/>
      <c r="AP50" s="25">
        <f t="shared" si="119"/>
        <v>0</v>
      </c>
      <c r="AQ50" s="24">
        <v>46.02</v>
      </c>
      <c r="AR50" s="74" t="s">
        <v>33</v>
      </c>
      <c r="AS50" s="93"/>
      <c r="AT50" s="25">
        <f t="shared" si="120"/>
        <v>0</v>
      </c>
      <c r="AU50" s="24">
        <v>46.02</v>
      </c>
      <c r="AV50" s="74" t="s">
        <v>33</v>
      </c>
      <c r="AW50" s="85"/>
      <c r="AX50" s="25">
        <f t="shared" si="121"/>
        <v>0</v>
      </c>
      <c r="AY50" s="24">
        <v>46.02</v>
      </c>
      <c r="AZ50" s="74" t="s">
        <v>33</v>
      </c>
      <c r="BA50" s="85"/>
      <c r="BB50" s="25">
        <f t="shared" si="146"/>
        <v>0</v>
      </c>
      <c r="BC50" s="24">
        <v>46.02</v>
      </c>
      <c r="BD50" s="74" t="s">
        <v>33</v>
      </c>
      <c r="BE50" s="85"/>
      <c r="BF50" s="25">
        <f t="shared" si="122"/>
        <v>0</v>
      </c>
      <c r="BG50" s="24">
        <v>46.02</v>
      </c>
      <c r="BH50" s="74" t="s">
        <v>33</v>
      </c>
      <c r="BI50" s="57"/>
      <c r="BJ50" s="25">
        <f t="shared" si="123"/>
        <v>0</v>
      </c>
      <c r="BK50" s="24">
        <v>46.02</v>
      </c>
      <c r="BL50" s="74" t="s">
        <v>33</v>
      </c>
      <c r="BM50" s="85"/>
      <c r="BN50" s="25">
        <f t="shared" si="124"/>
        <v>0</v>
      </c>
      <c r="BO50" s="24">
        <v>46.02</v>
      </c>
      <c r="BP50" s="74" t="s">
        <v>33</v>
      </c>
      <c r="BQ50" s="85"/>
      <c r="BR50" s="25">
        <f t="shared" si="125"/>
        <v>0</v>
      </c>
      <c r="BS50" s="24">
        <v>46.02</v>
      </c>
      <c r="BT50" s="74" t="s">
        <v>33</v>
      </c>
      <c r="BU50" s="76"/>
      <c r="BV50" s="86">
        <f t="shared" si="126"/>
        <v>0</v>
      </c>
      <c r="BW50" s="24">
        <v>46.02</v>
      </c>
      <c r="BX50" s="74" t="s">
        <v>33</v>
      </c>
      <c r="BY50" s="65"/>
      <c r="BZ50" s="25">
        <f t="shared" si="127"/>
        <v>0</v>
      </c>
      <c r="CA50" s="24">
        <v>46.02</v>
      </c>
      <c r="CB50" s="74" t="s">
        <v>33</v>
      </c>
      <c r="CC50" s="65"/>
      <c r="CD50" s="25">
        <f t="shared" si="128"/>
        <v>0</v>
      </c>
      <c r="CE50" s="24">
        <v>46.02</v>
      </c>
      <c r="CF50" s="74" t="s">
        <v>33</v>
      </c>
      <c r="CG50" s="65"/>
      <c r="CH50" s="25">
        <f t="shared" si="129"/>
        <v>0</v>
      </c>
      <c r="CI50" s="24">
        <v>46.02</v>
      </c>
      <c r="CJ50" s="74" t="s">
        <v>33</v>
      </c>
      <c r="CK50" s="65"/>
      <c r="CL50" s="25">
        <f t="shared" si="130"/>
        <v>0</v>
      </c>
      <c r="CM50" s="24">
        <v>46.02</v>
      </c>
      <c r="CN50" s="74" t="s">
        <v>33</v>
      </c>
      <c r="CO50" s="65"/>
      <c r="CP50" s="25">
        <f t="shared" si="131"/>
        <v>0</v>
      </c>
      <c r="CQ50" s="24">
        <v>46.02</v>
      </c>
      <c r="CR50" s="74" t="s">
        <v>33</v>
      </c>
      <c r="CS50" s="65"/>
      <c r="CT50" s="25">
        <f t="shared" si="132"/>
        <v>0</v>
      </c>
      <c r="CU50" s="24">
        <v>46.02</v>
      </c>
      <c r="CV50" s="74" t="s">
        <v>33</v>
      </c>
      <c r="CW50" s="65"/>
      <c r="CX50" s="25">
        <f t="shared" si="133"/>
        <v>0</v>
      </c>
      <c r="CY50" s="24">
        <v>46.02</v>
      </c>
      <c r="CZ50" s="74" t="s">
        <v>33</v>
      </c>
      <c r="DA50" s="65"/>
      <c r="DB50" s="25">
        <f t="shared" si="134"/>
        <v>0</v>
      </c>
      <c r="DC50" s="24">
        <v>46.02</v>
      </c>
      <c r="DD50" s="74" t="s">
        <v>33</v>
      </c>
      <c r="DE50" s="65"/>
      <c r="DF50" s="25">
        <f t="shared" si="135"/>
        <v>0</v>
      </c>
      <c r="DG50" s="24">
        <v>46.02</v>
      </c>
      <c r="DH50" s="74" t="s">
        <v>33</v>
      </c>
      <c r="DI50" s="65"/>
      <c r="DJ50" s="25">
        <f t="shared" si="136"/>
        <v>0</v>
      </c>
      <c r="DK50" s="24">
        <v>46.02</v>
      </c>
      <c r="DL50" s="74" t="s">
        <v>33</v>
      </c>
      <c r="DM50" s="65"/>
      <c r="DN50" s="25">
        <f t="shared" si="137"/>
        <v>0</v>
      </c>
      <c r="DO50" s="24">
        <v>46.02</v>
      </c>
      <c r="DP50" s="74" t="s">
        <v>33</v>
      </c>
      <c r="DQ50" s="65"/>
      <c r="DR50" s="25">
        <f t="shared" si="138"/>
        <v>0</v>
      </c>
      <c r="DS50" s="24">
        <v>46.02</v>
      </c>
      <c r="DT50" s="74" t="s">
        <v>33</v>
      </c>
      <c r="DU50" s="65"/>
      <c r="DV50" s="25">
        <f t="shared" si="139"/>
        <v>0</v>
      </c>
      <c r="DW50" s="24">
        <v>46.02</v>
      </c>
      <c r="DX50" s="74" t="s">
        <v>33</v>
      </c>
      <c r="DY50" s="65"/>
      <c r="DZ50" s="25">
        <f t="shared" si="140"/>
        <v>0</v>
      </c>
      <c r="EA50" s="24">
        <v>46.02</v>
      </c>
      <c r="EB50" s="74" t="s">
        <v>33</v>
      </c>
      <c r="EC50" s="65"/>
      <c r="ED50" s="25">
        <f t="shared" si="141"/>
        <v>0</v>
      </c>
      <c r="EE50" s="24">
        <v>46.02</v>
      </c>
      <c r="EF50" s="74" t="s">
        <v>33</v>
      </c>
      <c r="EG50" s="65"/>
      <c r="EH50" s="25">
        <f t="shared" si="142"/>
        <v>0</v>
      </c>
      <c r="EI50" s="24">
        <v>46.02</v>
      </c>
      <c r="EJ50" s="74" t="s">
        <v>33</v>
      </c>
      <c r="EK50" s="65"/>
      <c r="EL50" s="25">
        <f t="shared" si="143"/>
        <v>0</v>
      </c>
      <c r="EM50" s="24">
        <v>46.02</v>
      </c>
      <c r="EN50" s="74" t="s">
        <v>33</v>
      </c>
      <c r="EO50" s="65"/>
      <c r="EP50" s="25">
        <f t="shared" si="144"/>
        <v>0</v>
      </c>
      <c r="EQ50" s="24">
        <v>46.02</v>
      </c>
      <c r="ER50" s="74" t="s">
        <v>33</v>
      </c>
      <c r="ES50" s="65"/>
      <c r="ET50" s="25">
        <f t="shared" si="145"/>
        <v>0</v>
      </c>
    </row>
    <row r="51" spans="1:150" ht="12" customHeight="1" x14ac:dyDescent="0.25">
      <c r="A51" s="22">
        <v>47</v>
      </c>
      <c r="B51" s="23" t="s">
        <v>135</v>
      </c>
      <c r="C51" s="24">
        <v>111.08</v>
      </c>
      <c r="D51" s="74" t="s">
        <v>33</v>
      </c>
      <c r="E51" s="85"/>
      <c r="F51" s="25">
        <f t="shared" si="147"/>
        <v>0</v>
      </c>
      <c r="G51" s="24">
        <v>111.08</v>
      </c>
      <c r="H51" s="74" t="s">
        <v>33</v>
      </c>
      <c r="I51" s="85"/>
      <c r="J51" s="25">
        <f t="shared" si="111"/>
        <v>0</v>
      </c>
      <c r="K51" s="24">
        <v>111.08</v>
      </c>
      <c r="L51" s="74" t="s">
        <v>33</v>
      </c>
      <c r="M51" s="85"/>
      <c r="N51" s="25">
        <f t="shared" si="112"/>
        <v>0</v>
      </c>
      <c r="O51" s="24">
        <v>111.08</v>
      </c>
      <c r="P51" s="74" t="s">
        <v>33</v>
      </c>
      <c r="Q51" s="85"/>
      <c r="R51" s="25">
        <f t="shared" si="113"/>
        <v>0</v>
      </c>
      <c r="S51" s="24">
        <v>111.08</v>
      </c>
      <c r="T51" s="74" t="s">
        <v>33</v>
      </c>
      <c r="U51" s="85"/>
      <c r="V51" s="25">
        <f t="shared" si="114"/>
        <v>0</v>
      </c>
      <c r="W51" s="24">
        <v>111.08</v>
      </c>
      <c r="X51" s="74" t="s">
        <v>33</v>
      </c>
      <c r="Y51" s="85"/>
      <c r="Z51" s="25">
        <f t="shared" si="115"/>
        <v>0</v>
      </c>
      <c r="AA51" s="24">
        <v>111.08</v>
      </c>
      <c r="AB51" s="74" t="s">
        <v>33</v>
      </c>
      <c r="AC51" s="85"/>
      <c r="AD51" s="25">
        <f t="shared" si="116"/>
        <v>0</v>
      </c>
      <c r="AE51" s="24">
        <v>111.08</v>
      </c>
      <c r="AF51" s="74" t="s">
        <v>33</v>
      </c>
      <c r="AG51" s="85"/>
      <c r="AH51" s="25">
        <f t="shared" si="117"/>
        <v>0</v>
      </c>
      <c r="AI51" s="24">
        <v>111.08</v>
      </c>
      <c r="AJ51" s="74" t="s">
        <v>33</v>
      </c>
      <c r="AK51" s="85"/>
      <c r="AL51" s="25">
        <f t="shared" si="118"/>
        <v>0</v>
      </c>
      <c r="AM51" s="24">
        <v>111.08</v>
      </c>
      <c r="AN51" s="74" t="s">
        <v>33</v>
      </c>
      <c r="AO51" s="85"/>
      <c r="AP51" s="25">
        <f t="shared" si="119"/>
        <v>0</v>
      </c>
      <c r="AQ51" s="24">
        <v>111.08</v>
      </c>
      <c r="AR51" s="74" t="s">
        <v>33</v>
      </c>
      <c r="AS51" s="93"/>
      <c r="AT51" s="25">
        <f t="shared" si="120"/>
        <v>0</v>
      </c>
      <c r="AU51" s="24">
        <v>111.08</v>
      </c>
      <c r="AV51" s="74" t="s">
        <v>33</v>
      </c>
      <c r="AW51" s="85"/>
      <c r="AX51" s="25">
        <f t="shared" si="121"/>
        <v>0</v>
      </c>
      <c r="AY51" s="24">
        <v>111.08</v>
      </c>
      <c r="AZ51" s="74" t="s">
        <v>33</v>
      </c>
      <c r="BA51" s="85"/>
      <c r="BB51" s="25">
        <f t="shared" si="146"/>
        <v>0</v>
      </c>
      <c r="BC51" s="24">
        <v>111.08</v>
      </c>
      <c r="BD51" s="74" t="s">
        <v>33</v>
      </c>
      <c r="BE51" s="85"/>
      <c r="BF51" s="25">
        <f t="shared" si="122"/>
        <v>0</v>
      </c>
      <c r="BG51" s="24">
        <v>111.08</v>
      </c>
      <c r="BH51" s="74" t="s">
        <v>33</v>
      </c>
      <c r="BI51" s="57"/>
      <c r="BJ51" s="25">
        <f t="shared" si="123"/>
        <v>0</v>
      </c>
      <c r="BK51" s="24">
        <v>111.08</v>
      </c>
      <c r="BL51" s="74" t="s">
        <v>33</v>
      </c>
      <c r="BM51" s="85"/>
      <c r="BN51" s="25">
        <f t="shared" si="124"/>
        <v>0</v>
      </c>
      <c r="BO51" s="24">
        <v>111.08</v>
      </c>
      <c r="BP51" s="74" t="s">
        <v>33</v>
      </c>
      <c r="BQ51" s="85"/>
      <c r="BR51" s="25">
        <f t="shared" si="125"/>
        <v>0</v>
      </c>
      <c r="BS51" s="24">
        <v>111.08</v>
      </c>
      <c r="BT51" s="74" t="s">
        <v>33</v>
      </c>
      <c r="BU51" s="76"/>
      <c r="BV51" s="86">
        <f t="shared" si="126"/>
        <v>0</v>
      </c>
      <c r="BW51" s="24">
        <v>111.08</v>
      </c>
      <c r="BX51" s="74" t="s">
        <v>33</v>
      </c>
      <c r="BY51" s="65"/>
      <c r="BZ51" s="25">
        <f t="shared" si="127"/>
        <v>0</v>
      </c>
      <c r="CA51" s="24">
        <v>111.08</v>
      </c>
      <c r="CB51" s="74" t="s">
        <v>33</v>
      </c>
      <c r="CC51" s="65"/>
      <c r="CD51" s="25">
        <f t="shared" si="128"/>
        <v>0</v>
      </c>
      <c r="CE51" s="24">
        <v>111.08</v>
      </c>
      <c r="CF51" s="74" t="s">
        <v>33</v>
      </c>
      <c r="CG51" s="65"/>
      <c r="CH51" s="25">
        <f t="shared" si="129"/>
        <v>0</v>
      </c>
      <c r="CI51" s="24">
        <v>111.08</v>
      </c>
      <c r="CJ51" s="74" t="s">
        <v>33</v>
      </c>
      <c r="CK51" s="65"/>
      <c r="CL51" s="25">
        <f t="shared" si="130"/>
        <v>0</v>
      </c>
      <c r="CM51" s="24">
        <v>111.08</v>
      </c>
      <c r="CN51" s="74" t="s">
        <v>33</v>
      </c>
      <c r="CO51" s="65"/>
      <c r="CP51" s="25">
        <f t="shared" si="131"/>
        <v>0</v>
      </c>
      <c r="CQ51" s="24">
        <v>111.08</v>
      </c>
      <c r="CR51" s="74" t="s">
        <v>33</v>
      </c>
      <c r="CS51" s="65"/>
      <c r="CT51" s="25">
        <f t="shared" si="132"/>
        <v>0</v>
      </c>
      <c r="CU51" s="24">
        <v>111.08</v>
      </c>
      <c r="CV51" s="74" t="s">
        <v>33</v>
      </c>
      <c r="CW51" s="65"/>
      <c r="CX51" s="25">
        <f t="shared" si="133"/>
        <v>0</v>
      </c>
      <c r="CY51" s="24">
        <v>111.08</v>
      </c>
      <c r="CZ51" s="74" t="s">
        <v>33</v>
      </c>
      <c r="DA51" s="65"/>
      <c r="DB51" s="25">
        <f t="shared" si="134"/>
        <v>0</v>
      </c>
      <c r="DC51" s="24">
        <v>111.08</v>
      </c>
      <c r="DD51" s="74" t="s">
        <v>33</v>
      </c>
      <c r="DE51" s="65"/>
      <c r="DF51" s="25">
        <f t="shared" si="135"/>
        <v>0</v>
      </c>
      <c r="DG51" s="24">
        <v>111.08</v>
      </c>
      <c r="DH51" s="74" t="s">
        <v>33</v>
      </c>
      <c r="DI51" s="65"/>
      <c r="DJ51" s="25">
        <f t="shared" si="136"/>
        <v>0</v>
      </c>
      <c r="DK51" s="24">
        <v>111.08</v>
      </c>
      <c r="DL51" s="74" t="s">
        <v>33</v>
      </c>
      <c r="DM51" s="65"/>
      <c r="DN51" s="25">
        <f t="shared" si="137"/>
        <v>0</v>
      </c>
      <c r="DO51" s="24">
        <v>111.08</v>
      </c>
      <c r="DP51" s="74" t="s">
        <v>33</v>
      </c>
      <c r="DQ51" s="65"/>
      <c r="DR51" s="25">
        <f t="shared" si="138"/>
        <v>0</v>
      </c>
      <c r="DS51" s="24">
        <v>111.08</v>
      </c>
      <c r="DT51" s="74" t="s">
        <v>33</v>
      </c>
      <c r="DU51" s="65"/>
      <c r="DV51" s="25">
        <f t="shared" si="139"/>
        <v>0</v>
      </c>
      <c r="DW51" s="24">
        <v>111.08</v>
      </c>
      <c r="DX51" s="74" t="s">
        <v>33</v>
      </c>
      <c r="DY51" s="65"/>
      <c r="DZ51" s="25">
        <f t="shared" si="140"/>
        <v>0</v>
      </c>
      <c r="EA51" s="24">
        <v>111.08</v>
      </c>
      <c r="EB51" s="74" t="s">
        <v>33</v>
      </c>
      <c r="EC51" s="65"/>
      <c r="ED51" s="25">
        <f t="shared" si="141"/>
        <v>0</v>
      </c>
      <c r="EE51" s="24">
        <v>111.08</v>
      </c>
      <c r="EF51" s="74" t="s">
        <v>33</v>
      </c>
      <c r="EG51" s="65"/>
      <c r="EH51" s="25">
        <f t="shared" si="142"/>
        <v>0</v>
      </c>
      <c r="EI51" s="24">
        <v>111.08</v>
      </c>
      <c r="EJ51" s="74" t="s">
        <v>33</v>
      </c>
      <c r="EK51" s="65"/>
      <c r="EL51" s="25">
        <f t="shared" si="143"/>
        <v>0</v>
      </c>
      <c r="EM51" s="24">
        <v>111.08</v>
      </c>
      <c r="EN51" s="74" t="s">
        <v>33</v>
      </c>
      <c r="EO51" s="65"/>
      <c r="EP51" s="25">
        <f t="shared" si="144"/>
        <v>0</v>
      </c>
      <c r="EQ51" s="24">
        <v>111.08</v>
      </c>
      <c r="ER51" s="74" t="s">
        <v>33</v>
      </c>
      <c r="ES51" s="65"/>
      <c r="ET51" s="25">
        <f t="shared" si="145"/>
        <v>0</v>
      </c>
    </row>
    <row r="52" spans="1:150" ht="12" customHeight="1" x14ac:dyDescent="0.25">
      <c r="A52" s="22">
        <v>48</v>
      </c>
      <c r="B52" s="23" t="s">
        <v>102</v>
      </c>
      <c r="C52" s="24">
        <v>158.68</v>
      </c>
      <c r="D52" s="74" t="s">
        <v>28</v>
      </c>
      <c r="E52" s="85"/>
      <c r="F52" s="25">
        <f t="shared" si="147"/>
        <v>0</v>
      </c>
      <c r="G52" s="24">
        <v>158.68</v>
      </c>
      <c r="H52" s="74" t="s">
        <v>28</v>
      </c>
      <c r="I52" s="85"/>
      <c r="J52" s="25">
        <f t="shared" si="111"/>
        <v>0</v>
      </c>
      <c r="K52" s="24">
        <v>158.68</v>
      </c>
      <c r="L52" s="74" t="s">
        <v>28</v>
      </c>
      <c r="M52" s="85"/>
      <c r="N52" s="25">
        <f t="shared" si="112"/>
        <v>0</v>
      </c>
      <c r="O52" s="24">
        <v>158.68</v>
      </c>
      <c r="P52" s="74" t="s">
        <v>28</v>
      </c>
      <c r="Q52" s="85"/>
      <c r="R52" s="25">
        <f t="shared" si="113"/>
        <v>0</v>
      </c>
      <c r="S52" s="24">
        <v>158.68</v>
      </c>
      <c r="T52" s="74" t="s">
        <v>28</v>
      </c>
      <c r="U52" s="85"/>
      <c r="V52" s="25">
        <f t="shared" si="114"/>
        <v>0</v>
      </c>
      <c r="W52" s="24">
        <v>158.68</v>
      </c>
      <c r="X52" s="74" t="s">
        <v>28</v>
      </c>
      <c r="Y52" s="85"/>
      <c r="Z52" s="25">
        <f t="shared" si="115"/>
        <v>0</v>
      </c>
      <c r="AA52" s="24">
        <v>158.68</v>
      </c>
      <c r="AB52" s="74" t="s">
        <v>28</v>
      </c>
      <c r="AC52" s="85"/>
      <c r="AD52" s="25">
        <f t="shared" si="116"/>
        <v>0</v>
      </c>
      <c r="AE52" s="24">
        <v>158.68</v>
      </c>
      <c r="AF52" s="74" t="s">
        <v>28</v>
      </c>
      <c r="AG52" s="85"/>
      <c r="AH52" s="25">
        <f t="shared" si="117"/>
        <v>0</v>
      </c>
      <c r="AI52" s="24">
        <v>158.68</v>
      </c>
      <c r="AJ52" s="74" t="s">
        <v>28</v>
      </c>
      <c r="AK52" s="85"/>
      <c r="AL52" s="25">
        <f t="shared" si="118"/>
        <v>0</v>
      </c>
      <c r="AM52" s="24">
        <v>158.68</v>
      </c>
      <c r="AN52" s="74" t="s">
        <v>28</v>
      </c>
      <c r="AO52" s="85"/>
      <c r="AP52" s="25">
        <f t="shared" si="119"/>
        <v>0</v>
      </c>
      <c r="AQ52" s="24">
        <v>158.68</v>
      </c>
      <c r="AR52" s="74" t="s">
        <v>28</v>
      </c>
      <c r="AS52" s="93"/>
      <c r="AT52" s="25">
        <f t="shared" si="120"/>
        <v>0</v>
      </c>
      <c r="AU52" s="24">
        <v>158.68</v>
      </c>
      <c r="AV52" s="74" t="s">
        <v>28</v>
      </c>
      <c r="AW52" s="85"/>
      <c r="AX52" s="25">
        <f t="shared" si="121"/>
        <v>0</v>
      </c>
      <c r="AY52" s="24">
        <v>158.68</v>
      </c>
      <c r="AZ52" s="74" t="s">
        <v>28</v>
      </c>
      <c r="BA52" s="85"/>
      <c r="BB52" s="25">
        <f t="shared" si="146"/>
        <v>0</v>
      </c>
      <c r="BC52" s="24">
        <v>158.68</v>
      </c>
      <c r="BD52" s="74" t="s">
        <v>28</v>
      </c>
      <c r="BE52" s="85"/>
      <c r="BF52" s="25">
        <f t="shared" si="122"/>
        <v>0</v>
      </c>
      <c r="BG52" s="24">
        <v>158.68</v>
      </c>
      <c r="BH52" s="74" t="s">
        <v>28</v>
      </c>
      <c r="BI52" s="57"/>
      <c r="BJ52" s="25">
        <f t="shared" si="123"/>
        <v>0</v>
      </c>
      <c r="BK52" s="24">
        <v>158.68</v>
      </c>
      <c r="BL52" s="74" t="s">
        <v>28</v>
      </c>
      <c r="BM52" s="85"/>
      <c r="BN52" s="25">
        <f t="shared" si="124"/>
        <v>0</v>
      </c>
      <c r="BO52" s="24">
        <v>158.68</v>
      </c>
      <c r="BP52" s="74" t="s">
        <v>28</v>
      </c>
      <c r="BQ52" s="85"/>
      <c r="BR52" s="25">
        <f t="shared" si="125"/>
        <v>0</v>
      </c>
      <c r="BS52" s="24">
        <v>158.68</v>
      </c>
      <c r="BT52" s="74" t="s">
        <v>28</v>
      </c>
      <c r="BU52" s="76"/>
      <c r="BV52" s="86">
        <f t="shared" si="126"/>
        <v>0</v>
      </c>
      <c r="BW52" s="24">
        <v>158.68</v>
      </c>
      <c r="BX52" s="74" t="s">
        <v>28</v>
      </c>
      <c r="BY52" s="65"/>
      <c r="BZ52" s="25">
        <f t="shared" si="127"/>
        <v>0</v>
      </c>
      <c r="CA52" s="24">
        <v>158.68</v>
      </c>
      <c r="CB52" s="74" t="s">
        <v>28</v>
      </c>
      <c r="CC52" s="65"/>
      <c r="CD52" s="25">
        <f t="shared" si="128"/>
        <v>0</v>
      </c>
      <c r="CE52" s="24">
        <v>158.68</v>
      </c>
      <c r="CF52" s="74" t="s">
        <v>28</v>
      </c>
      <c r="CG52" s="65"/>
      <c r="CH52" s="25">
        <f t="shared" si="129"/>
        <v>0</v>
      </c>
      <c r="CI52" s="24">
        <v>158.68</v>
      </c>
      <c r="CJ52" s="74" t="s">
        <v>28</v>
      </c>
      <c r="CK52" s="65"/>
      <c r="CL52" s="25">
        <f t="shared" si="130"/>
        <v>0</v>
      </c>
      <c r="CM52" s="24">
        <v>158.68</v>
      </c>
      <c r="CN52" s="74" t="s">
        <v>28</v>
      </c>
      <c r="CO52" s="65"/>
      <c r="CP52" s="25">
        <f t="shared" si="131"/>
        <v>0</v>
      </c>
      <c r="CQ52" s="24">
        <v>158.68</v>
      </c>
      <c r="CR52" s="74" t="s">
        <v>28</v>
      </c>
      <c r="CS52" s="65"/>
      <c r="CT52" s="25">
        <f t="shared" si="132"/>
        <v>0</v>
      </c>
      <c r="CU52" s="24">
        <v>158.68</v>
      </c>
      <c r="CV52" s="74" t="s">
        <v>28</v>
      </c>
      <c r="CW52" s="65"/>
      <c r="CX52" s="25">
        <f t="shared" si="133"/>
        <v>0</v>
      </c>
      <c r="CY52" s="24">
        <v>158.68</v>
      </c>
      <c r="CZ52" s="74" t="s">
        <v>28</v>
      </c>
      <c r="DA52" s="65"/>
      <c r="DB52" s="25">
        <f t="shared" si="134"/>
        <v>0</v>
      </c>
      <c r="DC52" s="24">
        <v>158.68</v>
      </c>
      <c r="DD52" s="74" t="s">
        <v>28</v>
      </c>
      <c r="DE52" s="65"/>
      <c r="DF52" s="25">
        <f t="shared" si="135"/>
        <v>0</v>
      </c>
      <c r="DG52" s="24">
        <v>158.68</v>
      </c>
      <c r="DH52" s="74" t="s">
        <v>28</v>
      </c>
      <c r="DI52" s="65"/>
      <c r="DJ52" s="25">
        <f t="shared" si="136"/>
        <v>0</v>
      </c>
      <c r="DK52" s="24">
        <v>158.68</v>
      </c>
      <c r="DL52" s="74" t="s">
        <v>28</v>
      </c>
      <c r="DM52" s="65"/>
      <c r="DN52" s="25">
        <f t="shared" si="137"/>
        <v>0</v>
      </c>
      <c r="DO52" s="24">
        <v>158.68</v>
      </c>
      <c r="DP52" s="74" t="s">
        <v>28</v>
      </c>
      <c r="DQ52" s="65"/>
      <c r="DR52" s="25">
        <f t="shared" si="138"/>
        <v>0</v>
      </c>
      <c r="DS52" s="24">
        <v>158.68</v>
      </c>
      <c r="DT52" s="74" t="s">
        <v>28</v>
      </c>
      <c r="DU52" s="65"/>
      <c r="DV52" s="25">
        <f t="shared" si="139"/>
        <v>0</v>
      </c>
      <c r="DW52" s="24">
        <v>158.68</v>
      </c>
      <c r="DX52" s="74" t="s">
        <v>28</v>
      </c>
      <c r="DY52" s="65"/>
      <c r="DZ52" s="25">
        <f t="shared" si="140"/>
        <v>0</v>
      </c>
      <c r="EA52" s="24">
        <v>158.68</v>
      </c>
      <c r="EB52" s="74" t="s">
        <v>28</v>
      </c>
      <c r="EC52" s="65"/>
      <c r="ED52" s="25">
        <f t="shared" si="141"/>
        <v>0</v>
      </c>
      <c r="EE52" s="24">
        <v>158.68</v>
      </c>
      <c r="EF52" s="74" t="s">
        <v>28</v>
      </c>
      <c r="EG52" s="65"/>
      <c r="EH52" s="25">
        <f t="shared" si="142"/>
        <v>0</v>
      </c>
      <c r="EI52" s="24">
        <v>158.68</v>
      </c>
      <c r="EJ52" s="74" t="s">
        <v>28</v>
      </c>
      <c r="EK52" s="65"/>
      <c r="EL52" s="25">
        <f t="shared" si="143"/>
        <v>0</v>
      </c>
      <c r="EM52" s="24">
        <v>158.68</v>
      </c>
      <c r="EN52" s="74" t="s">
        <v>28</v>
      </c>
      <c r="EO52" s="65"/>
      <c r="EP52" s="25">
        <f t="shared" si="144"/>
        <v>0</v>
      </c>
      <c r="EQ52" s="24">
        <v>158.68</v>
      </c>
      <c r="ER52" s="74" t="s">
        <v>28</v>
      </c>
      <c r="ES52" s="65"/>
      <c r="ET52" s="25">
        <f t="shared" si="145"/>
        <v>0</v>
      </c>
    </row>
    <row r="53" spans="1:150" ht="12" customHeight="1" x14ac:dyDescent="0.25">
      <c r="A53" s="22">
        <v>49</v>
      </c>
      <c r="B53" s="23" t="s">
        <v>136</v>
      </c>
      <c r="C53" s="24">
        <v>28.56</v>
      </c>
      <c r="D53" s="74" t="s">
        <v>22</v>
      </c>
      <c r="E53" s="85"/>
      <c r="F53" s="25">
        <f t="shared" si="147"/>
        <v>0</v>
      </c>
      <c r="G53" s="24">
        <v>28.56</v>
      </c>
      <c r="H53" s="74" t="s">
        <v>22</v>
      </c>
      <c r="I53" s="85"/>
      <c r="J53" s="25">
        <f t="shared" si="111"/>
        <v>0</v>
      </c>
      <c r="K53" s="24">
        <v>28.56</v>
      </c>
      <c r="L53" s="74" t="s">
        <v>22</v>
      </c>
      <c r="M53" s="85"/>
      <c r="N53" s="25">
        <f t="shared" si="112"/>
        <v>0</v>
      </c>
      <c r="O53" s="24">
        <v>28.56</v>
      </c>
      <c r="P53" s="74" t="s">
        <v>22</v>
      </c>
      <c r="Q53" s="85"/>
      <c r="R53" s="25">
        <f t="shared" si="113"/>
        <v>0</v>
      </c>
      <c r="S53" s="24">
        <v>28.56</v>
      </c>
      <c r="T53" s="74" t="s">
        <v>22</v>
      </c>
      <c r="U53" s="85"/>
      <c r="V53" s="25">
        <f t="shared" si="114"/>
        <v>0</v>
      </c>
      <c r="W53" s="24">
        <v>28.56</v>
      </c>
      <c r="X53" s="74" t="s">
        <v>22</v>
      </c>
      <c r="Y53" s="85"/>
      <c r="Z53" s="25">
        <f t="shared" si="115"/>
        <v>0</v>
      </c>
      <c r="AA53" s="24">
        <v>28.56</v>
      </c>
      <c r="AB53" s="74" t="s">
        <v>22</v>
      </c>
      <c r="AC53" s="85"/>
      <c r="AD53" s="25">
        <f t="shared" si="116"/>
        <v>0</v>
      </c>
      <c r="AE53" s="24">
        <v>28.56</v>
      </c>
      <c r="AF53" s="74" t="s">
        <v>22</v>
      </c>
      <c r="AG53" s="85"/>
      <c r="AH53" s="25">
        <f t="shared" si="117"/>
        <v>0</v>
      </c>
      <c r="AI53" s="24">
        <v>28.56</v>
      </c>
      <c r="AJ53" s="74" t="s">
        <v>22</v>
      </c>
      <c r="AK53" s="85"/>
      <c r="AL53" s="25">
        <f t="shared" si="118"/>
        <v>0</v>
      </c>
      <c r="AM53" s="24">
        <v>28.56</v>
      </c>
      <c r="AN53" s="74" t="s">
        <v>22</v>
      </c>
      <c r="AO53" s="85"/>
      <c r="AP53" s="25">
        <f t="shared" si="119"/>
        <v>0</v>
      </c>
      <c r="AQ53" s="24">
        <v>28.56</v>
      </c>
      <c r="AR53" s="74" t="s">
        <v>22</v>
      </c>
      <c r="AS53" s="93"/>
      <c r="AT53" s="25">
        <f t="shared" si="120"/>
        <v>0</v>
      </c>
      <c r="AU53" s="24">
        <v>28.56</v>
      </c>
      <c r="AV53" s="74" t="s">
        <v>22</v>
      </c>
      <c r="AW53" s="85"/>
      <c r="AX53" s="25">
        <f t="shared" si="121"/>
        <v>0</v>
      </c>
      <c r="AY53" s="24">
        <v>28.56</v>
      </c>
      <c r="AZ53" s="74" t="s">
        <v>22</v>
      </c>
      <c r="BA53" s="85"/>
      <c r="BB53" s="25">
        <f t="shared" si="146"/>
        <v>0</v>
      </c>
      <c r="BC53" s="24">
        <v>28.56</v>
      </c>
      <c r="BD53" s="74" t="s">
        <v>22</v>
      </c>
      <c r="BE53" s="85"/>
      <c r="BF53" s="25">
        <f t="shared" si="122"/>
        <v>0</v>
      </c>
      <c r="BG53" s="24">
        <v>28.56</v>
      </c>
      <c r="BH53" s="74" t="s">
        <v>22</v>
      </c>
      <c r="BI53" s="57"/>
      <c r="BJ53" s="25">
        <f t="shared" si="123"/>
        <v>0</v>
      </c>
      <c r="BK53" s="24">
        <v>28.56</v>
      </c>
      <c r="BL53" s="74" t="s">
        <v>22</v>
      </c>
      <c r="BM53" s="85"/>
      <c r="BN53" s="25">
        <f t="shared" si="124"/>
        <v>0</v>
      </c>
      <c r="BO53" s="24">
        <v>28.56</v>
      </c>
      <c r="BP53" s="74" t="s">
        <v>22</v>
      </c>
      <c r="BQ53" s="85"/>
      <c r="BR53" s="25">
        <f t="shared" si="125"/>
        <v>0</v>
      </c>
      <c r="BS53" s="24">
        <v>28.56</v>
      </c>
      <c r="BT53" s="74" t="s">
        <v>22</v>
      </c>
      <c r="BU53" s="76"/>
      <c r="BV53" s="86">
        <f t="shared" si="126"/>
        <v>0</v>
      </c>
      <c r="BW53" s="24">
        <v>28.56</v>
      </c>
      <c r="BX53" s="74" t="s">
        <v>22</v>
      </c>
      <c r="BY53" s="65"/>
      <c r="BZ53" s="25">
        <f t="shared" si="127"/>
        <v>0</v>
      </c>
      <c r="CA53" s="24">
        <v>28.56</v>
      </c>
      <c r="CB53" s="74" t="s">
        <v>22</v>
      </c>
      <c r="CC53" s="65"/>
      <c r="CD53" s="25">
        <f t="shared" si="128"/>
        <v>0</v>
      </c>
      <c r="CE53" s="24">
        <v>28.56</v>
      </c>
      <c r="CF53" s="74" t="s">
        <v>22</v>
      </c>
      <c r="CG53" s="65"/>
      <c r="CH53" s="25">
        <f t="shared" si="129"/>
        <v>0</v>
      </c>
      <c r="CI53" s="24">
        <v>28.56</v>
      </c>
      <c r="CJ53" s="74" t="s">
        <v>22</v>
      </c>
      <c r="CK53" s="65"/>
      <c r="CL53" s="25">
        <f t="shared" si="130"/>
        <v>0</v>
      </c>
      <c r="CM53" s="24">
        <v>28.56</v>
      </c>
      <c r="CN53" s="74" t="s">
        <v>22</v>
      </c>
      <c r="CO53" s="65"/>
      <c r="CP53" s="25">
        <f t="shared" si="131"/>
        <v>0</v>
      </c>
      <c r="CQ53" s="24">
        <v>28.56</v>
      </c>
      <c r="CR53" s="74" t="s">
        <v>22</v>
      </c>
      <c r="CS53" s="65"/>
      <c r="CT53" s="25">
        <f t="shared" si="132"/>
        <v>0</v>
      </c>
      <c r="CU53" s="24">
        <v>28.56</v>
      </c>
      <c r="CV53" s="74" t="s">
        <v>22</v>
      </c>
      <c r="CW53" s="65"/>
      <c r="CX53" s="25">
        <f t="shared" si="133"/>
        <v>0</v>
      </c>
      <c r="CY53" s="24">
        <v>28.56</v>
      </c>
      <c r="CZ53" s="74" t="s">
        <v>22</v>
      </c>
      <c r="DA53" s="65"/>
      <c r="DB53" s="25">
        <f t="shared" si="134"/>
        <v>0</v>
      </c>
      <c r="DC53" s="24">
        <v>28.56</v>
      </c>
      <c r="DD53" s="74" t="s">
        <v>22</v>
      </c>
      <c r="DE53" s="65"/>
      <c r="DF53" s="25">
        <f t="shared" si="135"/>
        <v>0</v>
      </c>
      <c r="DG53" s="24">
        <v>28.56</v>
      </c>
      <c r="DH53" s="74" t="s">
        <v>22</v>
      </c>
      <c r="DI53" s="65"/>
      <c r="DJ53" s="25">
        <f t="shared" si="136"/>
        <v>0</v>
      </c>
      <c r="DK53" s="24">
        <v>28.56</v>
      </c>
      <c r="DL53" s="74" t="s">
        <v>22</v>
      </c>
      <c r="DM53" s="65"/>
      <c r="DN53" s="25">
        <f t="shared" si="137"/>
        <v>0</v>
      </c>
      <c r="DO53" s="24">
        <v>28.56</v>
      </c>
      <c r="DP53" s="74" t="s">
        <v>22</v>
      </c>
      <c r="DQ53" s="65"/>
      <c r="DR53" s="25">
        <f t="shared" si="138"/>
        <v>0</v>
      </c>
      <c r="DS53" s="24">
        <v>28.56</v>
      </c>
      <c r="DT53" s="74" t="s">
        <v>22</v>
      </c>
      <c r="DU53" s="65"/>
      <c r="DV53" s="25">
        <f t="shared" si="139"/>
        <v>0</v>
      </c>
      <c r="DW53" s="24">
        <v>28.56</v>
      </c>
      <c r="DX53" s="74" t="s">
        <v>22</v>
      </c>
      <c r="DY53" s="65"/>
      <c r="DZ53" s="25">
        <f t="shared" si="140"/>
        <v>0</v>
      </c>
      <c r="EA53" s="24">
        <v>28.56</v>
      </c>
      <c r="EB53" s="74" t="s">
        <v>22</v>
      </c>
      <c r="EC53" s="65"/>
      <c r="ED53" s="25">
        <f t="shared" si="141"/>
        <v>0</v>
      </c>
      <c r="EE53" s="24">
        <v>28.56</v>
      </c>
      <c r="EF53" s="74" t="s">
        <v>22</v>
      </c>
      <c r="EG53" s="65"/>
      <c r="EH53" s="25">
        <f t="shared" si="142"/>
        <v>0</v>
      </c>
      <c r="EI53" s="24">
        <v>28.56</v>
      </c>
      <c r="EJ53" s="74" t="s">
        <v>22</v>
      </c>
      <c r="EK53" s="65"/>
      <c r="EL53" s="25">
        <f t="shared" si="143"/>
        <v>0</v>
      </c>
      <c r="EM53" s="24">
        <v>28.56</v>
      </c>
      <c r="EN53" s="74" t="s">
        <v>22</v>
      </c>
      <c r="EO53" s="65"/>
      <c r="EP53" s="25">
        <f t="shared" si="144"/>
        <v>0</v>
      </c>
      <c r="EQ53" s="24">
        <v>28.56</v>
      </c>
      <c r="ER53" s="74" t="s">
        <v>22</v>
      </c>
      <c r="ES53" s="65"/>
      <c r="ET53" s="25">
        <f t="shared" si="145"/>
        <v>0</v>
      </c>
    </row>
    <row r="54" spans="1:150" ht="12" customHeight="1" x14ac:dyDescent="0.25">
      <c r="A54" s="22">
        <v>50</v>
      </c>
      <c r="B54" s="23" t="s">
        <v>27</v>
      </c>
      <c r="C54" s="24">
        <v>592.11</v>
      </c>
      <c r="D54" s="74" t="s">
        <v>22</v>
      </c>
      <c r="E54" s="85"/>
      <c r="F54" s="25">
        <f t="shared" si="147"/>
        <v>0</v>
      </c>
      <c r="G54" s="24">
        <v>592.11</v>
      </c>
      <c r="H54" s="74" t="s">
        <v>22</v>
      </c>
      <c r="I54" s="85"/>
      <c r="J54" s="25">
        <f t="shared" si="111"/>
        <v>0</v>
      </c>
      <c r="K54" s="24">
        <v>592.11</v>
      </c>
      <c r="L54" s="74" t="s">
        <v>22</v>
      </c>
      <c r="M54" s="85"/>
      <c r="N54" s="25">
        <f t="shared" si="112"/>
        <v>0</v>
      </c>
      <c r="O54" s="24">
        <v>592.11</v>
      </c>
      <c r="P54" s="74" t="s">
        <v>22</v>
      </c>
      <c r="Q54" s="85"/>
      <c r="R54" s="25">
        <f t="shared" si="113"/>
        <v>0</v>
      </c>
      <c r="S54" s="24">
        <v>592.11</v>
      </c>
      <c r="T54" s="74" t="s">
        <v>22</v>
      </c>
      <c r="U54" s="85"/>
      <c r="V54" s="25">
        <f t="shared" si="114"/>
        <v>0</v>
      </c>
      <c r="W54" s="24">
        <v>592.11</v>
      </c>
      <c r="X54" s="74" t="s">
        <v>22</v>
      </c>
      <c r="Y54" s="85"/>
      <c r="Z54" s="25">
        <f t="shared" si="115"/>
        <v>0</v>
      </c>
      <c r="AA54" s="24">
        <v>592.11</v>
      </c>
      <c r="AB54" s="74" t="s">
        <v>22</v>
      </c>
      <c r="AC54" s="85"/>
      <c r="AD54" s="25">
        <f t="shared" si="116"/>
        <v>0</v>
      </c>
      <c r="AE54" s="24">
        <v>592.11</v>
      </c>
      <c r="AF54" s="74" t="s">
        <v>22</v>
      </c>
      <c r="AG54" s="85"/>
      <c r="AH54" s="25">
        <f t="shared" si="117"/>
        <v>0</v>
      </c>
      <c r="AI54" s="24">
        <v>592.11</v>
      </c>
      <c r="AJ54" s="74" t="s">
        <v>22</v>
      </c>
      <c r="AK54" s="85"/>
      <c r="AL54" s="25">
        <f t="shared" si="118"/>
        <v>0</v>
      </c>
      <c r="AM54" s="24">
        <v>592.11</v>
      </c>
      <c r="AN54" s="74" t="s">
        <v>22</v>
      </c>
      <c r="AO54" s="85"/>
      <c r="AP54" s="25">
        <f t="shared" si="119"/>
        <v>0</v>
      </c>
      <c r="AQ54" s="24">
        <v>592.11</v>
      </c>
      <c r="AR54" s="74" t="s">
        <v>22</v>
      </c>
      <c r="AS54" s="93"/>
      <c r="AT54" s="25">
        <f t="shared" si="120"/>
        <v>0</v>
      </c>
      <c r="AU54" s="24">
        <v>592.11</v>
      </c>
      <c r="AV54" s="74" t="s">
        <v>22</v>
      </c>
      <c r="AW54" s="85"/>
      <c r="AX54" s="25">
        <f t="shared" si="121"/>
        <v>0</v>
      </c>
      <c r="AY54" s="24">
        <v>592.11</v>
      </c>
      <c r="AZ54" s="74" t="s">
        <v>22</v>
      </c>
      <c r="BA54" s="85"/>
      <c r="BB54" s="25">
        <f t="shared" si="146"/>
        <v>0</v>
      </c>
      <c r="BC54" s="24">
        <v>592.11</v>
      </c>
      <c r="BD54" s="74" t="s">
        <v>22</v>
      </c>
      <c r="BE54" s="85"/>
      <c r="BF54" s="25">
        <f t="shared" si="122"/>
        <v>0</v>
      </c>
      <c r="BG54" s="24">
        <v>592.11</v>
      </c>
      <c r="BH54" s="74" t="s">
        <v>22</v>
      </c>
      <c r="BI54" s="57"/>
      <c r="BJ54" s="25">
        <f t="shared" si="123"/>
        <v>0</v>
      </c>
      <c r="BK54" s="24">
        <v>592.11</v>
      </c>
      <c r="BL54" s="74" t="s">
        <v>22</v>
      </c>
      <c r="BM54" s="85"/>
      <c r="BN54" s="25">
        <f t="shared" si="124"/>
        <v>0</v>
      </c>
      <c r="BO54" s="24">
        <v>592.11</v>
      </c>
      <c r="BP54" s="74" t="s">
        <v>22</v>
      </c>
      <c r="BQ54" s="85"/>
      <c r="BR54" s="25">
        <f t="shared" si="125"/>
        <v>0</v>
      </c>
      <c r="BS54" s="24">
        <v>592.11</v>
      </c>
      <c r="BT54" s="74" t="s">
        <v>22</v>
      </c>
      <c r="BU54" s="76"/>
      <c r="BV54" s="86">
        <f t="shared" si="126"/>
        <v>0</v>
      </c>
      <c r="BW54" s="24">
        <v>592.11</v>
      </c>
      <c r="BX54" s="74" t="s">
        <v>22</v>
      </c>
      <c r="BY54" s="65"/>
      <c r="BZ54" s="25">
        <f t="shared" si="127"/>
        <v>0</v>
      </c>
      <c r="CA54" s="24">
        <v>592.11</v>
      </c>
      <c r="CB54" s="74" t="s">
        <v>22</v>
      </c>
      <c r="CC54" s="65"/>
      <c r="CD54" s="25">
        <f t="shared" si="128"/>
        <v>0</v>
      </c>
      <c r="CE54" s="24">
        <v>592.11</v>
      </c>
      <c r="CF54" s="74" t="s">
        <v>22</v>
      </c>
      <c r="CG54" s="65"/>
      <c r="CH54" s="25">
        <f t="shared" si="129"/>
        <v>0</v>
      </c>
      <c r="CI54" s="24">
        <v>592.11</v>
      </c>
      <c r="CJ54" s="74" t="s">
        <v>22</v>
      </c>
      <c r="CK54" s="65"/>
      <c r="CL54" s="25">
        <f t="shared" si="130"/>
        <v>0</v>
      </c>
      <c r="CM54" s="24">
        <v>592.11</v>
      </c>
      <c r="CN54" s="74" t="s">
        <v>22</v>
      </c>
      <c r="CO54" s="65"/>
      <c r="CP54" s="25">
        <f t="shared" si="131"/>
        <v>0</v>
      </c>
      <c r="CQ54" s="24">
        <v>592.11</v>
      </c>
      <c r="CR54" s="74" t="s">
        <v>22</v>
      </c>
      <c r="CS54" s="65"/>
      <c r="CT54" s="25">
        <f t="shared" si="132"/>
        <v>0</v>
      </c>
      <c r="CU54" s="24">
        <v>592.11</v>
      </c>
      <c r="CV54" s="74" t="s">
        <v>22</v>
      </c>
      <c r="CW54" s="65"/>
      <c r="CX54" s="25">
        <f t="shared" si="133"/>
        <v>0</v>
      </c>
      <c r="CY54" s="24">
        <v>592.11</v>
      </c>
      <c r="CZ54" s="74" t="s">
        <v>22</v>
      </c>
      <c r="DA54" s="65"/>
      <c r="DB54" s="25">
        <f t="shared" si="134"/>
        <v>0</v>
      </c>
      <c r="DC54" s="24">
        <v>592.11</v>
      </c>
      <c r="DD54" s="74" t="s">
        <v>22</v>
      </c>
      <c r="DE54" s="65"/>
      <c r="DF54" s="25">
        <f t="shared" si="135"/>
        <v>0</v>
      </c>
      <c r="DG54" s="24">
        <v>592.11</v>
      </c>
      <c r="DH54" s="74" t="s">
        <v>22</v>
      </c>
      <c r="DI54" s="65"/>
      <c r="DJ54" s="25">
        <f t="shared" si="136"/>
        <v>0</v>
      </c>
      <c r="DK54" s="24">
        <v>592.11</v>
      </c>
      <c r="DL54" s="74" t="s">
        <v>22</v>
      </c>
      <c r="DM54" s="65"/>
      <c r="DN54" s="25">
        <f t="shared" si="137"/>
        <v>0</v>
      </c>
      <c r="DO54" s="24">
        <v>592.11</v>
      </c>
      <c r="DP54" s="74" t="s">
        <v>22</v>
      </c>
      <c r="DQ54" s="65"/>
      <c r="DR54" s="25">
        <f t="shared" si="138"/>
        <v>0</v>
      </c>
      <c r="DS54" s="24">
        <v>592.11</v>
      </c>
      <c r="DT54" s="74" t="s">
        <v>22</v>
      </c>
      <c r="DU54" s="65"/>
      <c r="DV54" s="25">
        <f t="shared" si="139"/>
        <v>0</v>
      </c>
      <c r="DW54" s="24">
        <v>592.11</v>
      </c>
      <c r="DX54" s="74" t="s">
        <v>22</v>
      </c>
      <c r="DY54" s="65"/>
      <c r="DZ54" s="25">
        <f t="shared" si="140"/>
        <v>0</v>
      </c>
      <c r="EA54" s="24">
        <v>592.11</v>
      </c>
      <c r="EB54" s="74" t="s">
        <v>22</v>
      </c>
      <c r="EC54" s="65"/>
      <c r="ED54" s="25">
        <f t="shared" si="141"/>
        <v>0</v>
      </c>
      <c r="EE54" s="24">
        <v>592.11</v>
      </c>
      <c r="EF54" s="74" t="s">
        <v>22</v>
      </c>
      <c r="EG54" s="65"/>
      <c r="EH54" s="25">
        <f t="shared" si="142"/>
        <v>0</v>
      </c>
      <c r="EI54" s="24">
        <v>592.11</v>
      </c>
      <c r="EJ54" s="74" t="s">
        <v>22</v>
      </c>
      <c r="EK54" s="65"/>
      <c r="EL54" s="25">
        <f t="shared" si="143"/>
        <v>0</v>
      </c>
      <c r="EM54" s="24">
        <v>592.11</v>
      </c>
      <c r="EN54" s="74" t="s">
        <v>22</v>
      </c>
      <c r="EO54" s="65"/>
      <c r="EP54" s="25">
        <f t="shared" si="144"/>
        <v>0</v>
      </c>
      <c r="EQ54" s="24">
        <v>592.11</v>
      </c>
      <c r="ER54" s="74" t="s">
        <v>22</v>
      </c>
      <c r="ES54" s="65"/>
      <c r="ET54" s="25">
        <f t="shared" si="145"/>
        <v>0</v>
      </c>
    </row>
    <row r="55" spans="1:150" ht="12" customHeight="1" x14ac:dyDescent="0.25">
      <c r="A55" s="22">
        <v>51</v>
      </c>
      <c r="B55" s="23" t="s">
        <v>31</v>
      </c>
      <c r="C55" s="24">
        <v>13329.12</v>
      </c>
      <c r="D55" s="74" t="s">
        <v>28</v>
      </c>
      <c r="E55" s="85"/>
      <c r="F55" s="25">
        <f t="shared" si="147"/>
        <v>0</v>
      </c>
      <c r="G55" s="24">
        <v>13329.12</v>
      </c>
      <c r="H55" s="74" t="s">
        <v>28</v>
      </c>
      <c r="I55" s="85"/>
      <c r="J55" s="25">
        <f t="shared" si="111"/>
        <v>0</v>
      </c>
      <c r="K55" s="24">
        <v>13329.12</v>
      </c>
      <c r="L55" s="74" t="s">
        <v>28</v>
      </c>
      <c r="M55" s="85"/>
      <c r="N55" s="25">
        <f t="shared" si="112"/>
        <v>0</v>
      </c>
      <c r="O55" s="24">
        <v>13329.12</v>
      </c>
      <c r="P55" s="74" t="s">
        <v>28</v>
      </c>
      <c r="Q55" s="85"/>
      <c r="R55" s="25">
        <f t="shared" si="113"/>
        <v>0</v>
      </c>
      <c r="S55" s="24">
        <v>13329.12</v>
      </c>
      <c r="T55" s="74" t="s">
        <v>28</v>
      </c>
      <c r="U55" s="85"/>
      <c r="V55" s="25">
        <f t="shared" si="114"/>
        <v>0</v>
      </c>
      <c r="W55" s="24">
        <v>13329.12</v>
      </c>
      <c r="X55" s="74" t="s">
        <v>28</v>
      </c>
      <c r="Y55" s="85"/>
      <c r="Z55" s="25">
        <f t="shared" si="115"/>
        <v>0</v>
      </c>
      <c r="AA55" s="24">
        <v>13329.12</v>
      </c>
      <c r="AB55" s="74" t="s">
        <v>28</v>
      </c>
      <c r="AC55" s="85"/>
      <c r="AD55" s="25">
        <f t="shared" si="116"/>
        <v>0</v>
      </c>
      <c r="AE55" s="24">
        <v>13329.12</v>
      </c>
      <c r="AF55" s="74" t="s">
        <v>28</v>
      </c>
      <c r="AG55" s="85"/>
      <c r="AH55" s="25">
        <f t="shared" si="117"/>
        <v>0</v>
      </c>
      <c r="AI55" s="24">
        <v>13329.12</v>
      </c>
      <c r="AJ55" s="74" t="s">
        <v>28</v>
      </c>
      <c r="AK55" s="85"/>
      <c r="AL55" s="25">
        <f t="shared" si="118"/>
        <v>0</v>
      </c>
      <c r="AM55" s="24">
        <v>13329.12</v>
      </c>
      <c r="AN55" s="74" t="s">
        <v>28</v>
      </c>
      <c r="AO55" s="85"/>
      <c r="AP55" s="25">
        <f t="shared" si="119"/>
        <v>0</v>
      </c>
      <c r="AQ55" s="24">
        <v>13329.12</v>
      </c>
      <c r="AR55" s="74" t="s">
        <v>28</v>
      </c>
      <c r="AS55" s="93"/>
      <c r="AT55" s="25">
        <f t="shared" si="120"/>
        <v>0</v>
      </c>
      <c r="AU55" s="24">
        <v>13329.12</v>
      </c>
      <c r="AV55" s="74" t="s">
        <v>28</v>
      </c>
      <c r="AW55" s="85"/>
      <c r="AX55" s="25">
        <f t="shared" si="121"/>
        <v>0</v>
      </c>
      <c r="AY55" s="24">
        <v>13329.12</v>
      </c>
      <c r="AZ55" s="74" t="s">
        <v>28</v>
      </c>
      <c r="BA55" s="85"/>
      <c r="BB55" s="25">
        <f t="shared" si="146"/>
        <v>0</v>
      </c>
      <c r="BC55" s="24">
        <v>13329.12</v>
      </c>
      <c r="BD55" s="74" t="s">
        <v>28</v>
      </c>
      <c r="BE55" s="85"/>
      <c r="BF55" s="25">
        <f t="shared" si="122"/>
        <v>0</v>
      </c>
      <c r="BG55" s="24">
        <v>13329.12</v>
      </c>
      <c r="BH55" s="74" t="s">
        <v>28</v>
      </c>
      <c r="BI55" s="57"/>
      <c r="BJ55" s="25">
        <f t="shared" si="123"/>
        <v>0</v>
      </c>
      <c r="BK55" s="24">
        <v>13329.12</v>
      </c>
      <c r="BL55" s="74" t="s">
        <v>28</v>
      </c>
      <c r="BM55" s="85"/>
      <c r="BN55" s="25">
        <f t="shared" si="124"/>
        <v>0</v>
      </c>
      <c r="BO55" s="24">
        <v>13329.12</v>
      </c>
      <c r="BP55" s="74" t="s">
        <v>28</v>
      </c>
      <c r="BQ55" s="85"/>
      <c r="BR55" s="25">
        <f t="shared" si="125"/>
        <v>0</v>
      </c>
      <c r="BS55" s="24">
        <v>13329.12</v>
      </c>
      <c r="BT55" s="74" t="s">
        <v>28</v>
      </c>
      <c r="BU55" s="76"/>
      <c r="BV55" s="86">
        <f t="shared" si="126"/>
        <v>0</v>
      </c>
      <c r="BW55" s="24">
        <v>13329.12</v>
      </c>
      <c r="BX55" s="74" t="s">
        <v>28</v>
      </c>
      <c r="BY55" s="65"/>
      <c r="BZ55" s="25">
        <f t="shared" si="127"/>
        <v>0</v>
      </c>
      <c r="CA55" s="24">
        <v>13329.12</v>
      </c>
      <c r="CB55" s="74" t="s">
        <v>28</v>
      </c>
      <c r="CC55" s="65"/>
      <c r="CD55" s="25">
        <f t="shared" si="128"/>
        <v>0</v>
      </c>
      <c r="CE55" s="24">
        <v>13329.12</v>
      </c>
      <c r="CF55" s="74" t="s">
        <v>28</v>
      </c>
      <c r="CG55" s="65"/>
      <c r="CH55" s="25">
        <f t="shared" si="129"/>
        <v>0</v>
      </c>
      <c r="CI55" s="24">
        <v>13329.12</v>
      </c>
      <c r="CJ55" s="74" t="s">
        <v>28</v>
      </c>
      <c r="CK55" s="65"/>
      <c r="CL55" s="25">
        <f t="shared" si="130"/>
        <v>0</v>
      </c>
      <c r="CM55" s="24">
        <v>13329.12</v>
      </c>
      <c r="CN55" s="74" t="s">
        <v>28</v>
      </c>
      <c r="CO55" s="65"/>
      <c r="CP55" s="25">
        <f t="shared" si="131"/>
        <v>0</v>
      </c>
      <c r="CQ55" s="24">
        <v>13329.12</v>
      </c>
      <c r="CR55" s="74" t="s">
        <v>28</v>
      </c>
      <c r="CS55" s="65"/>
      <c r="CT55" s="25">
        <f t="shared" si="132"/>
        <v>0</v>
      </c>
      <c r="CU55" s="24">
        <v>13329.12</v>
      </c>
      <c r="CV55" s="74" t="s">
        <v>28</v>
      </c>
      <c r="CW55" s="65"/>
      <c r="CX55" s="25">
        <f t="shared" si="133"/>
        <v>0</v>
      </c>
      <c r="CY55" s="24">
        <v>13329.12</v>
      </c>
      <c r="CZ55" s="74" t="s">
        <v>28</v>
      </c>
      <c r="DA55" s="65"/>
      <c r="DB55" s="25">
        <f t="shared" si="134"/>
        <v>0</v>
      </c>
      <c r="DC55" s="24">
        <v>13329.12</v>
      </c>
      <c r="DD55" s="74" t="s">
        <v>28</v>
      </c>
      <c r="DE55" s="65"/>
      <c r="DF55" s="25">
        <f t="shared" si="135"/>
        <v>0</v>
      </c>
      <c r="DG55" s="24">
        <v>13329.12</v>
      </c>
      <c r="DH55" s="74" t="s">
        <v>28</v>
      </c>
      <c r="DI55" s="65"/>
      <c r="DJ55" s="25">
        <f t="shared" si="136"/>
        <v>0</v>
      </c>
      <c r="DK55" s="24">
        <v>13329.12</v>
      </c>
      <c r="DL55" s="74" t="s">
        <v>28</v>
      </c>
      <c r="DM55" s="65"/>
      <c r="DN55" s="25">
        <f t="shared" si="137"/>
        <v>0</v>
      </c>
      <c r="DO55" s="24">
        <v>13329.12</v>
      </c>
      <c r="DP55" s="74" t="s">
        <v>28</v>
      </c>
      <c r="DQ55" s="65"/>
      <c r="DR55" s="25">
        <f t="shared" si="138"/>
        <v>0</v>
      </c>
      <c r="DS55" s="24">
        <v>13329.12</v>
      </c>
      <c r="DT55" s="74" t="s">
        <v>28</v>
      </c>
      <c r="DU55" s="65"/>
      <c r="DV55" s="25">
        <f t="shared" si="139"/>
        <v>0</v>
      </c>
      <c r="DW55" s="24">
        <v>13329.12</v>
      </c>
      <c r="DX55" s="74" t="s">
        <v>28</v>
      </c>
      <c r="DY55" s="65"/>
      <c r="DZ55" s="25">
        <f t="shared" si="140"/>
        <v>0</v>
      </c>
      <c r="EA55" s="24">
        <v>13329.12</v>
      </c>
      <c r="EB55" s="74" t="s">
        <v>28</v>
      </c>
      <c r="EC55" s="65"/>
      <c r="ED55" s="25">
        <f t="shared" si="141"/>
        <v>0</v>
      </c>
      <c r="EE55" s="24">
        <v>13329.12</v>
      </c>
      <c r="EF55" s="74" t="s">
        <v>28</v>
      </c>
      <c r="EG55" s="65"/>
      <c r="EH55" s="25">
        <f t="shared" si="142"/>
        <v>0</v>
      </c>
      <c r="EI55" s="24">
        <v>13329.12</v>
      </c>
      <c r="EJ55" s="74" t="s">
        <v>28</v>
      </c>
      <c r="EK55" s="65"/>
      <c r="EL55" s="25">
        <f t="shared" si="143"/>
        <v>0</v>
      </c>
      <c r="EM55" s="24">
        <v>13329.12</v>
      </c>
      <c r="EN55" s="74" t="s">
        <v>28</v>
      </c>
      <c r="EO55" s="65"/>
      <c r="EP55" s="25">
        <f t="shared" si="144"/>
        <v>0</v>
      </c>
      <c r="EQ55" s="24">
        <v>13329.12</v>
      </c>
      <c r="ER55" s="74" t="s">
        <v>28</v>
      </c>
      <c r="ES55" s="65"/>
      <c r="ET55" s="25">
        <f t="shared" si="145"/>
        <v>0</v>
      </c>
    </row>
    <row r="56" spans="1:150" ht="12" customHeight="1" x14ac:dyDescent="0.25">
      <c r="A56" s="22">
        <v>52</v>
      </c>
      <c r="B56" s="23" t="s">
        <v>107</v>
      </c>
      <c r="C56" s="24">
        <v>1666.67</v>
      </c>
      <c r="D56" s="74" t="s">
        <v>33</v>
      </c>
      <c r="E56" s="85"/>
      <c r="F56" s="25">
        <f t="shared" si="147"/>
        <v>0</v>
      </c>
      <c r="G56" s="24">
        <v>1666.67</v>
      </c>
      <c r="H56" s="74" t="s">
        <v>33</v>
      </c>
      <c r="I56" s="85"/>
      <c r="J56" s="25">
        <f t="shared" si="111"/>
        <v>0</v>
      </c>
      <c r="K56" s="24">
        <v>1666.67</v>
      </c>
      <c r="L56" s="74" t="s">
        <v>33</v>
      </c>
      <c r="M56" s="85"/>
      <c r="N56" s="25">
        <f t="shared" si="112"/>
        <v>0</v>
      </c>
      <c r="O56" s="24">
        <v>1666.67</v>
      </c>
      <c r="P56" s="74" t="s">
        <v>33</v>
      </c>
      <c r="Q56" s="85"/>
      <c r="R56" s="25">
        <f t="shared" si="113"/>
        <v>0</v>
      </c>
      <c r="S56" s="24">
        <v>1666.67</v>
      </c>
      <c r="T56" s="74" t="s">
        <v>33</v>
      </c>
      <c r="U56" s="85"/>
      <c r="V56" s="25">
        <f t="shared" si="114"/>
        <v>0</v>
      </c>
      <c r="W56" s="24">
        <v>1666.67</v>
      </c>
      <c r="X56" s="74" t="s">
        <v>33</v>
      </c>
      <c r="Y56" s="85"/>
      <c r="Z56" s="25">
        <f t="shared" si="115"/>
        <v>0</v>
      </c>
      <c r="AA56" s="24">
        <v>1666.67</v>
      </c>
      <c r="AB56" s="74" t="s">
        <v>33</v>
      </c>
      <c r="AC56" s="85"/>
      <c r="AD56" s="25">
        <f t="shared" si="116"/>
        <v>0</v>
      </c>
      <c r="AE56" s="24">
        <v>1666.67</v>
      </c>
      <c r="AF56" s="74" t="s">
        <v>33</v>
      </c>
      <c r="AG56" s="85"/>
      <c r="AH56" s="25">
        <f t="shared" si="117"/>
        <v>0</v>
      </c>
      <c r="AI56" s="24">
        <v>1666.67</v>
      </c>
      <c r="AJ56" s="74" t="s">
        <v>33</v>
      </c>
      <c r="AK56" s="85"/>
      <c r="AL56" s="25">
        <f t="shared" si="118"/>
        <v>0</v>
      </c>
      <c r="AM56" s="24">
        <v>1666.67</v>
      </c>
      <c r="AN56" s="74" t="s">
        <v>33</v>
      </c>
      <c r="AO56" s="85"/>
      <c r="AP56" s="25">
        <f t="shared" si="119"/>
        <v>0</v>
      </c>
      <c r="AQ56" s="24">
        <v>1666.67</v>
      </c>
      <c r="AR56" s="74" t="s">
        <v>33</v>
      </c>
      <c r="AS56" s="93"/>
      <c r="AT56" s="25">
        <f t="shared" si="120"/>
        <v>0</v>
      </c>
      <c r="AU56" s="24">
        <v>1666.67</v>
      </c>
      <c r="AV56" s="74" t="s">
        <v>33</v>
      </c>
      <c r="AW56" s="85"/>
      <c r="AX56" s="25">
        <f t="shared" si="121"/>
        <v>0</v>
      </c>
      <c r="AY56" s="24">
        <v>1666.67</v>
      </c>
      <c r="AZ56" s="74" t="s">
        <v>33</v>
      </c>
      <c r="BA56" s="85"/>
      <c r="BB56" s="25">
        <f t="shared" si="146"/>
        <v>0</v>
      </c>
      <c r="BC56" s="24">
        <v>1666.67</v>
      </c>
      <c r="BD56" s="74" t="s">
        <v>33</v>
      </c>
      <c r="BE56" s="85"/>
      <c r="BF56" s="25">
        <f t="shared" si="122"/>
        <v>0</v>
      </c>
      <c r="BG56" s="24">
        <v>1666.67</v>
      </c>
      <c r="BH56" s="74" t="s">
        <v>33</v>
      </c>
      <c r="BI56" s="57"/>
      <c r="BJ56" s="25">
        <f t="shared" si="123"/>
        <v>0</v>
      </c>
      <c r="BK56" s="24">
        <v>1666.67</v>
      </c>
      <c r="BL56" s="74" t="s">
        <v>33</v>
      </c>
      <c r="BM56" s="85"/>
      <c r="BN56" s="25">
        <f t="shared" si="124"/>
        <v>0</v>
      </c>
      <c r="BO56" s="24">
        <v>1666.67</v>
      </c>
      <c r="BP56" s="74" t="s">
        <v>33</v>
      </c>
      <c r="BQ56" s="85"/>
      <c r="BR56" s="25">
        <f t="shared" si="125"/>
        <v>0</v>
      </c>
      <c r="BS56" s="24">
        <v>1666.67</v>
      </c>
      <c r="BT56" s="74" t="s">
        <v>33</v>
      </c>
      <c r="BU56" s="76"/>
      <c r="BV56" s="86">
        <f t="shared" si="126"/>
        <v>0</v>
      </c>
      <c r="BW56" s="24">
        <v>1666.67</v>
      </c>
      <c r="BX56" s="74" t="s">
        <v>33</v>
      </c>
      <c r="BY56" s="65"/>
      <c r="BZ56" s="25">
        <f t="shared" si="127"/>
        <v>0</v>
      </c>
      <c r="CA56" s="24">
        <v>1666.67</v>
      </c>
      <c r="CB56" s="74" t="s">
        <v>33</v>
      </c>
      <c r="CC56" s="65"/>
      <c r="CD56" s="25">
        <f t="shared" si="128"/>
        <v>0</v>
      </c>
      <c r="CE56" s="24">
        <v>1666.67</v>
      </c>
      <c r="CF56" s="74" t="s">
        <v>33</v>
      </c>
      <c r="CG56" s="65"/>
      <c r="CH56" s="25">
        <f t="shared" si="129"/>
        <v>0</v>
      </c>
      <c r="CI56" s="24">
        <v>1666.67</v>
      </c>
      <c r="CJ56" s="74" t="s">
        <v>33</v>
      </c>
      <c r="CK56" s="65"/>
      <c r="CL56" s="25">
        <f t="shared" si="130"/>
        <v>0</v>
      </c>
      <c r="CM56" s="24">
        <v>1666.67</v>
      </c>
      <c r="CN56" s="74" t="s">
        <v>33</v>
      </c>
      <c r="CO56" s="65"/>
      <c r="CP56" s="25">
        <f t="shared" si="131"/>
        <v>0</v>
      </c>
      <c r="CQ56" s="24">
        <v>1666.67</v>
      </c>
      <c r="CR56" s="74" t="s">
        <v>33</v>
      </c>
      <c r="CS56" s="65"/>
      <c r="CT56" s="25">
        <f t="shared" si="132"/>
        <v>0</v>
      </c>
      <c r="CU56" s="24">
        <v>1666.67</v>
      </c>
      <c r="CV56" s="74" t="s">
        <v>33</v>
      </c>
      <c r="CW56" s="65"/>
      <c r="CX56" s="25">
        <f t="shared" si="133"/>
        <v>0</v>
      </c>
      <c r="CY56" s="24">
        <v>1666.67</v>
      </c>
      <c r="CZ56" s="74" t="s">
        <v>33</v>
      </c>
      <c r="DA56" s="65"/>
      <c r="DB56" s="25">
        <f t="shared" si="134"/>
        <v>0</v>
      </c>
      <c r="DC56" s="24">
        <v>1666.67</v>
      </c>
      <c r="DD56" s="74" t="s">
        <v>33</v>
      </c>
      <c r="DE56" s="65"/>
      <c r="DF56" s="25">
        <f t="shared" si="135"/>
        <v>0</v>
      </c>
      <c r="DG56" s="24">
        <v>1666.67</v>
      </c>
      <c r="DH56" s="74" t="s">
        <v>33</v>
      </c>
      <c r="DI56" s="65"/>
      <c r="DJ56" s="25">
        <f t="shared" si="136"/>
        <v>0</v>
      </c>
      <c r="DK56" s="24">
        <v>1666.67</v>
      </c>
      <c r="DL56" s="74" t="s">
        <v>33</v>
      </c>
      <c r="DM56" s="65"/>
      <c r="DN56" s="25">
        <f t="shared" si="137"/>
        <v>0</v>
      </c>
      <c r="DO56" s="24">
        <v>1666.67</v>
      </c>
      <c r="DP56" s="74" t="s">
        <v>33</v>
      </c>
      <c r="DQ56" s="65"/>
      <c r="DR56" s="25">
        <f t="shared" si="138"/>
        <v>0</v>
      </c>
      <c r="DS56" s="24">
        <v>1666.67</v>
      </c>
      <c r="DT56" s="74" t="s">
        <v>33</v>
      </c>
      <c r="DU56" s="65"/>
      <c r="DV56" s="25">
        <f t="shared" si="139"/>
        <v>0</v>
      </c>
      <c r="DW56" s="24">
        <v>1666.67</v>
      </c>
      <c r="DX56" s="74" t="s">
        <v>33</v>
      </c>
      <c r="DY56" s="65"/>
      <c r="DZ56" s="25">
        <f t="shared" si="140"/>
        <v>0</v>
      </c>
      <c r="EA56" s="24">
        <v>1666.67</v>
      </c>
      <c r="EB56" s="74" t="s">
        <v>33</v>
      </c>
      <c r="EC56" s="65"/>
      <c r="ED56" s="25">
        <f t="shared" si="141"/>
        <v>0</v>
      </c>
      <c r="EE56" s="24">
        <v>1666.67</v>
      </c>
      <c r="EF56" s="74" t="s">
        <v>33</v>
      </c>
      <c r="EG56" s="65"/>
      <c r="EH56" s="25">
        <f t="shared" si="142"/>
        <v>0</v>
      </c>
      <c r="EI56" s="24">
        <v>1666.67</v>
      </c>
      <c r="EJ56" s="74" t="s">
        <v>33</v>
      </c>
      <c r="EK56" s="65"/>
      <c r="EL56" s="25">
        <f t="shared" si="143"/>
        <v>0</v>
      </c>
      <c r="EM56" s="24">
        <v>1666.67</v>
      </c>
      <c r="EN56" s="74" t="s">
        <v>33</v>
      </c>
      <c r="EO56" s="65"/>
      <c r="EP56" s="25">
        <f t="shared" si="144"/>
        <v>0</v>
      </c>
      <c r="EQ56" s="24">
        <v>1666.67</v>
      </c>
      <c r="ER56" s="74" t="s">
        <v>33</v>
      </c>
      <c r="ES56" s="65"/>
      <c r="ET56" s="25">
        <f t="shared" si="145"/>
        <v>0</v>
      </c>
    </row>
    <row r="57" spans="1:150" ht="12" customHeight="1" x14ac:dyDescent="0.25">
      <c r="A57" s="22">
        <v>53</v>
      </c>
      <c r="B57" s="23" t="s">
        <v>137</v>
      </c>
      <c r="C57" s="24">
        <v>93.62</v>
      </c>
      <c r="D57" s="74" t="s">
        <v>33</v>
      </c>
      <c r="E57" s="85"/>
      <c r="F57" s="25">
        <f t="shared" si="147"/>
        <v>0</v>
      </c>
      <c r="G57" s="24">
        <v>93.62</v>
      </c>
      <c r="H57" s="74" t="s">
        <v>33</v>
      </c>
      <c r="I57" s="85"/>
      <c r="J57" s="25">
        <f t="shared" si="111"/>
        <v>0</v>
      </c>
      <c r="K57" s="24">
        <v>93.62</v>
      </c>
      <c r="L57" s="74" t="s">
        <v>33</v>
      </c>
      <c r="M57" s="85"/>
      <c r="N57" s="25">
        <f t="shared" si="112"/>
        <v>0</v>
      </c>
      <c r="O57" s="24">
        <v>93.62</v>
      </c>
      <c r="P57" s="74" t="s">
        <v>33</v>
      </c>
      <c r="Q57" s="85"/>
      <c r="R57" s="25">
        <f t="shared" si="113"/>
        <v>0</v>
      </c>
      <c r="S57" s="24">
        <v>93.62</v>
      </c>
      <c r="T57" s="74" t="s">
        <v>33</v>
      </c>
      <c r="U57" s="85"/>
      <c r="V57" s="25">
        <f t="shared" si="114"/>
        <v>0</v>
      </c>
      <c r="W57" s="24">
        <v>93.62</v>
      </c>
      <c r="X57" s="74" t="s">
        <v>33</v>
      </c>
      <c r="Y57" s="85"/>
      <c r="Z57" s="25">
        <f t="shared" si="115"/>
        <v>0</v>
      </c>
      <c r="AA57" s="24">
        <v>93.62</v>
      </c>
      <c r="AB57" s="74" t="s">
        <v>33</v>
      </c>
      <c r="AC57" s="85"/>
      <c r="AD57" s="25">
        <f t="shared" si="116"/>
        <v>0</v>
      </c>
      <c r="AE57" s="24">
        <v>93.62</v>
      </c>
      <c r="AF57" s="74" t="s">
        <v>33</v>
      </c>
      <c r="AG57" s="85"/>
      <c r="AH57" s="25">
        <f t="shared" si="117"/>
        <v>0</v>
      </c>
      <c r="AI57" s="24">
        <v>93.62</v>
      </c>
      <c r="AJ57" s="74" t="s">
        <v>33</v>
      </c>
      <c r="AK57" s="85"/>
      <c r="AL57" s="25">
        <f t="shared" si="118"/>
        <v>0</v>
      </c>
      <c r="AM57" s="24">
        <v>93.62</v>
      </c>
      <c r="AN57" s="74" t="s">
        <v>33</v>
      </c>
      <c r="AO57" s="85"/>
      <c r="AP57" s="25">
        <f t="shared" si="119"/>
        <v>0</v>
      </c>
      <c r="AQ57" s="24">
        <v>93.62</v>
      </c>
      <c r="AR57" s="74" t="s">
        <v>33</v>
      </c>
      <c r="AS57" s="93"/>
      <c r="AT57" s="25">
        <f t="shared" si="120"/>
        <v>0</v>
      </c>
      <c r="AU57" s="24">
        <v>93.62</v>
      </c>
      <c r="AV57" s="74" t="s">
        <v>33</v>
      </c>
      <c r="AW57" s="85"/>
      <c r="AX57" s="25">
        <f t="shared" si="121"/>
        <v>0</v>
      </c>
      <c r="AY57" s="24">
        <v>93.62</v>
      </c>
      <c r="AZ57" s="74" t="s">
        <v>33</v>
      </c>
      <c r="BA57" s="85"/>
      <c r="BB57" s="25">
        <f t="shared" si="146"/>
        <v>0</v>
      </c>
      <c r="BC57" s="24">
        <v>93.62</v>
      </c>
      <c r="BD57" s="74" t="s">
        <v>33</v>
      </c>
      <c r="BE57" s="85"/>
      <c r="BF57" s="25">
        <f t="shared" si="122"/>
        <v>0</v>
      </c>
      <c r="BG57" s="24">
        <v>93.62</v>
      </c>
      <c r="BH57" s="74" t="s">
        <v>33</v>
      </c>
      <c r="BI57" s="57"/>
      <c r="BJ57" s="25">
        <f t="shared" si="123"/>
        <v>0</v>
      </c>
      <c r="BK57" s="24">
        <v>93.62</v>
      </c>
      <c r="BL57" s="74" t="s">
        <v>33</v>
      </c>
      <c r="BM57" s="85"/>
      <c r="BN57" s="25">
        <f t="shared" si="124"/>
        <v>0</v>
      </c>
      <c r="BO57" s="24">
        <v>93.62</v>
      </c>
      <c r="BP57" s="74" t="s">
        <v>33</v>
      </c>
      <c r="BQ57" s="85"/>
      <c r="BR57" s="25">
        <f t="shared" si="125"/>
        <v>0</v>
      </c>
      <c r="BS57" s="24">
        <v>93.62</v>
      </c>
      <c r="BT57" s="74" t="s">
        <v>33</v>
      </c>
      <c r="BU57" s="76"/>
      <c r="BV57" s="86">
        <f t="shared" si="126"/>
        <v>0</v>
      </c>
      <c r="BW57" s="24">
        <v>93.62</v>
      </c>
      <c r="BX57" s="74" t="s">
        <v>33</v>
      </c>
      <c r="BY57" s="65"/>
      <c r="BZ57" s="25">
        <f t="shared" si="127"/>
        <v>0</v>
      </c>
      <c r="CA57" s="24">
        <v>93.62</v>
      </c>
      <c r="CB57" s="74" t="s">
        <v>33</v>
      </c>
      <c r="CC57" s="65"/>
      <c r="CD57" s="25">
        <f t="shared" si="128"/>
        <v>0</v>
      </c>
      <c r="CE57" s="24">
        <v>93.62</v>
      </c>
      <c r="CF57" s="74" t="s">
        <v>33</v>
      </c>
      <c r="CG57" s="65"/>
      <c r="CH57" s="25">
        <f t="shared" si="129"/>
        <v>0</v>
      </c>
      <c r="CI57" s="24">
        <v>93.62</v>
      </c>
      <c r="CJ57" s="74" t="s">
        <v>33</v>
      </c>
      <c r="CK57" s="65"/>
      <c r="CL57" s="25">
        <f t="shared" si="130"/>
        <v>0</v>
      </c>
      <c r="CM57" s="24">
        <v>93.62</v>
      </c>
      <c r="CN57" s="74" t="s">
        <v>33</v>
      </c>
      <c r="CO57" s="65"/>
      <c r="CP57" s="25">
        <f t="shared" si="131"/>
        <v>0</v>
      </c>
      <c r="CQ57" s="24">
        <v>93.62</v>
      </c>
      <c r="CR57" s="74" t="s">
        <v>33</v>
      </c>
      <c r="CS57" s="65"/>
      <c r="CT57" s="25">
        <f t="shared" si="132"/>
        <v>0</v>
      </c>
      <c r="CU57" s="24">
        <v>93.62</v>
      </c>
      <c r="CV57" s="74" t="s">
        <v>33</v>
      </c>
      <c r="CW57" s="65"/>
      <c r="CX57" s="25">
        <f t="shared" si="133"/>
        <v>0</v>
      </c>
      <c r="CY57" s="24">
        <v>93.62</v>
      </c>
      <c r="CZ57" s="74" t="s">
        <v>33</v>
      </c>
      <c r="DA57" s="65"/>
      <c r="DB57" s="25">
        <f t="shared" si="134"/>
        <v>0</v>
      </c>
      <c r="DC57" s="24">
        <v>93.62</v>
      </c>
      <c r="DD57" s="74" t="s">
        <v>33</v>
      </c>
      <c r="DE57" s="65"/>
      <c r="DF57" s="25">
        <f t="shared" si="135"/>
        <v>0</v>
      </c>
      <c r="DG57" s="24">
        <v>93.62</v>
      </c>
      <c r="DH57" s="74" t="s">
        <v>33</v>
      </c>
      <c r="DI57" s="65"/>
      <c r="DJ57" s="25">
        <f t="shared" si="136"/>
        <v>0</v>
      </c>
      <c r="DK57" s="24">
        <v>93.62</v>
      </c>
      <c r="DL57" s="74" t="s">
        <v>33</v>
      </c>
      <c r="DM57" s="65"/>
      <c r="DN57" s="25">
        <f t="shared" si="137"/>
        <v>0</v>
      </c>
      <c r="DO57" s="24">
        <v>93.62</v>
      </c>
      <c r="DP57" s="74" t="s">
        <v>33</v>
      </c>
      <c r="DQ57" s="65"/>
      <c r="DR57" s="25">
        <f t="shared" si="138"/>
        <v>0</v>
      </c>
      <c r="DS57" s="24">
        <v>93.62</v>
      </c>
      <c r="DT57" s="74" t="s">
        <v>33</v>
      </c>
      <c r="DU57" s="65"/>
      <c r="DV57" s="25">
        <f t="shared" si="139"/>
        <v>0</v>
      </c>
      <c r="DW57" s="24">
        <v>93.62</v>
      </c>
      <c r="DX57" s="74" t="s">
        <v>33</v>
      </c>
      <c r="DY57" s="65"/>
      <c r="DZ57" s="25">
        <f t="shared" si="140"/>
        <v>0</v>
      </c>
      <c r="EA57" s="24">
        <v>93.62</v>
      </c>
      <c r="EB57" s="74" t="s">
        <v>33</v>
      </c>
      <c r="EC57" s="65"/>
      <c r="ED57" s="25">
        <f t="shared" si="141"/>
        <v>0</v>
      </c>
      <c r="EE57" s="24">
        <v>93.62</v>
      </c>
      <c r="EF57" s="74" t="s">
        <v>33</v>
      </c>
      <c r="EG57" s="65"/>
      <c r="EH57" s="25">
        <f t="shared" si="142"/>
        <v>0</v>
      </c>
      <c r="EI57" s="24">
        <v>93.62</v>
      </c>
      <c r="EJ57" s="74" t="s">
        <v>33</v>
      </c>
      <c r="EK57" s="65"/>
      <c r="EL57" s="25">
        <f t="shared" si="143"/>
        <v>0</v>
      </c>
      <c r="EM57" s="24">
        <v>93.62</v>
      </c>
      <c r="EN57" s="74" t="s">
        <v>33</v>
      </c>
      <c r="EO57" s="65"/>
      <c r="EP57" s="25">
        <f t="shared" si="144"/>
        <v>0</v>
      </c>
      <c r="EQ57" s="24">
        <v>93.62</v>
      </c>
      <c r="ER57" s="74" t="s">
        <v>33</v>
      </c>
      <c r="ES57" s="65"/>
      <c r="ET57" s="25">
        <f t="shared" si="145"/>
        <v>0</v>
      </c>
    </row>
    <row r="58" spans="1:150" ht="12" customHeight="1" x14ac:dyDescent="0.25">
      <c r="A58" s="22">
        <v>54</v>
      </c>
      <c r="B58" s="23" t="s">
        <v>138</v>
      </c>
      <c r="C58" s="24">
        <v>37.03</v>
      </c>
      <c r="D58" s="74" t="s">
        <v>25</v>
      </c>
      <c r="E58" s="85"/>
      <c r="F58" s="25">
        <f t="shared" si="147"/>
        <v>0</v>
      </c>
      <c r="G58" s="24">
        <v>37.03</v>
      </c>
      <c r="H58" s="74" t="s">
        <v>25</v>
      </c>
      <c r="I58" s="85"/>
      <c r="J58" s="25">
        <f t="shared" si="111"/>
        <v>0</v>
      </c>
      <c r="K58" s="24">
        <v>37.03</v>
      </c>
      <c r="L58" s="74" t="s">
        <v>25</v>
      </c>
      <c r="M58" s="85"/>
      <c r="N58" s="25">
        <f t="shared" si="112"/>
        <v>0</v>
      </c>
      <c r="O58" s="24">
        <v>37.03</v>
      </c>
      <c r="P58" s="74" t="s">
        <v>25</v>
      </c>
      <c r="Q58" s="85"/>
      <c r="R58" s="25">
        <f t="shared" si="113"/>
        <v>0</v>
      </c>
      <c r="S58" s="24">
        <v>37.03</v>
      </c>
      <c r="T58" s="74" t="s">
        <v>25</v>
      </c>
      <c r="U58" s="85"/>
      <c r="V58" s="25">
        <f t="shared" si="114"/>
        <v>0</v>
      </c>
      <c r="W58" s="24">
        <v>37.03</v>
      </c>
      <c r="X58" s="74" t="s">
        <v>25</v>
      </c>
      <c r="Y58" s="85"/>
      <c r="Z58" s="25">
        <f t="shared" si="115"/>
        <v>0</v>
      </c>
      <c r="AA58" s="24">
        <v>37.03</v>
      </c>
      <c r="AB58" s="74" t="s">
        <v>25</v>
      </c>
      <c r="AC58" s="85"/>
      <c r="AD58" s="25">
        <f t="shared" si="116"/>
        <v>0</v>
      </c>
      <c r="AE58" s="24">
        <v>37.03</v>
      </c>
      <c r="AF58" s="74" t="s">
        <v>25</v>
      </c>
      <c r="AG58" s="85"/>
      <c r="AH58" s="25">
        <f t="shared" si="117"/>
        <v>0</v>
      </c>
      <c r="AI58" s="24">
        <v>37.03</v>
      </c>
      <c r="AJ58" s="74" t="s">
        <v>25</v>
      </c>
      <c r="AK58" s="85"/>
      <c r="AL58" s="25">
        <f t="shared" si="118"/>
        <v>0</v>
      </c>
      <c r="AM58" s="24">
        <v>37.03</v>
      </c>
      <c r="AN58" s="74" t="s">
        <v>25</v>
      </c>
      <c r="AO58" s="85"/>
      <c r="AP58" s="25">
        <f t="shared" si="119"/>
        <v>0</v>
      </c>
      <c r="AQ58" s="24">
        <v>37.03</v>
      </c>
      <c r="AR58" s="74" t="s">
        <v>25</v>
      </c>
      <c r="AS58" s="93"/>
      <c r="AT58" s="25">
        <f t="shared" si="120"/>
        <v>0</v>
      </c>
      <c r="AU58" s="24">
        <v>37.03</v>
      </c>
      <c r="AV58" s="74" t="s">
        <v>25</v>
      </c>
      <c r="AW58" s="85"/>
      <c r="AX58" s="25">
        <f t="shared" si="121"/>
        <v>0</v>
      </c>
      <c r="AY58" s="24">
        <v>37.03</v>
      </c>
      <c r="AZ58" s="74" t="s">
        <v>25</v>
      </c>
      <c r="BA58" s="85"/>
      <c r="BB58" s="25">
        <f t="shared" si="146"/>
        <v>0</v>
      </c>
      <c r="BC58" s="24">
        <v>37.03</v>
      </c>
      <c r="BD58" s="74" t="s">
        <v>25</v>
      </c>
      <c r="BE58" s="85"/>
      <c r="BF58" s="25">
        <f t="shared" si="122"/>
        <v>0</v>
      </c>
      <c r="BG58" s="24">
        <v>37.03</v>
      </c>
      <c r="BH58" s="74" t="s">
        <v>25</v>
      </c>
      <c r="BI58" s="57"/>
      <c r="BJ58" s="25">
        <f t="shared" si="123"/>
        <v>0</v>
      </c>
      <c r="BK58" s="24">
        <v>37.03</v>
      </c>
      <c r="BL58" s="74" t="s">
        <v>25</v>
      </c>
      <c r="BM58" s="85"/>
      <c r="BN58" s="25">
        <f t="shared" si="124"/>
        <v>0</v>
      </c>
      <c r="BO58" s="24">
        <v>37.03</v>
      </c>
      <c r="BP58" s="74" t="s">
        <v>25</v>
      </c>
      <c r="BQ58" s="85"/>
      <c r="BR58" s="25">
        <f t="shared" si="125"/>
        <v>0</v>
      </c>
      <c r="BS58" s="24">
        <v>37.03</v>
      </c>
      <c r="BT58" s="74" t="s">
        <v>25</v>
      </c>
      <c r="BU58" s="76"/>
      <c r="BV58" s="86">
        <f t="shared" si="126"/>
        <v>0</v>
      </c>
      <c r="BW58" s="24">
        <v>37.03</v>
      </c>
      <c r="BX58" s="74" t="s">
        <v>25</v>
      </c>
      <c r="BY58" s="65"/>
      <c r="BZ58" s="25">
        <f t="shared" si="127"/>
        <v>0</v>
      </c>
      <c r="CA58" s="24">
        <v>37.03</v>
      </c>
      <c r="CB58" s="74" t="s">
        <v>25</v>
      </c>
      <c r="CC58" s="65"/>
      <c r="CD58" s="25">
        <f t="shared" si="128"/>
        <v>0</v>
      </c>
      <c r="CE58" s="24">
        <v>37.03</v>
      </c>
      <c r="CF58" s="74" t="s">
        <v>25</v>
      </c>
      <c r="CG58" s="65"/>
      <c r="CH58" s="25">
        <f t="shared" si="129"/>
        <v>0</v>
      </c>
      <c r="CI58" s="24">
        <v>37.03</v>
      </c>
      <c r="CJ58" s="74" t="s">
        <v>25</v>
      </c>
      <c r="CK58" s="65"/>
      <c r="CL58" s="25">
        <f t="shared" si="130"/>
        <v>0</v>
      </c>
      <c r="CM58" s="24">
        <v>37.03</v>
      </c>
      <c r="CN58" s="74" t="s">
        <v>25</v>
      </c>
      <c r="CO58" s="65"/>
      <c r="CP58" s="25">
        <f t="shared" si="131"/>
        <v>0</v>
      </c>
      <c r="CQ58" s="24">
        <v>37.03</v>
      </c>
      <c r="CR58" s="74" t="s">
        <v>25</v>
      </c>
      <c r="CS58" s="65"/>
      <c r="CT58" s="25">
        <f t="shared" si="132"/>
        <v>0</v>
      </c>
      <c r="CU58" s="24">
        <v>37.03</v>
      </c>
      <c r="CV58" s="74" t="s">
        <v>25</v>
      </c>
      <c r="CW58" s="65"/>
      <c r="CX58" s="25">
        <f t="shared" si="133"/>
        <v>0</v>
      </c>
      <c r="CY58" s="24">
        <v>37.03</v>
      </c>
      <c r="CZ58" s="74" t="s">
        <v>25</v>
      </c>
      <c r="DA58" s="65"/>
      <c r="DB58" s="25">
        <f t="shared" si="134"/>
        <v>0</v>
      </c>
      <c r="DC58" s="24">
        <v>37.03</v>
      </c>
      <c r="DD58" s="74" t="s">
        <v>25</v>
      </c>
      <c r="DE58" s="65"/>
      <c r="DF58" s="25">
        <f t="shared" si="135"/>
        <v>0</v>
      </c>
      <c r="DG58" s="24">
        <v>37.03</v>
      </c>
      <c r="DH58" s="74" t="s">
        <v>25</v>
      </c>
      <c r="DI58" s="65"/>
      <c r="DJ58" s="25">
        <f t="shared" si="136"/>
        <v>0</v>
      </c>
      <c r="DK58" s="24">
        <v>37.03</v>
      </c>
      <c r="DL58" s="74" t="s">
        <v>25</v>
      </c>
      <c r="DM58" s="65"/>
      <c r="DN58" s="25">
        <f t="shared" si="137"/>
        <v>0</v>
      </c>
      <c r="DO58" s="24">
        <v>37.03</v>
      </c>
      <c r="DP58" s="74" t="s">
        <v>25</v>
      </c>
      <c r="DQ58" s="65"/>
      <c r="DR58" s="25">
        <f t="shared" si="138"/>
        <v>0</v>
      </c>
      <c r="DS58" s="24">
        <v>37.03</v>
      </c>
      <c r="DT58" s="74" t="s">
        <v>25</v>
      </c>
      <c r="DU58" s="65"/>
      <c r="DV58" s="25">
        <f t="shared" si="139"/>
        <v>0</v>
      </c>
      <c r="DW58" s="24">
        <v>37.03</v>
      </c>
      <c r="DX58" s="74" t="s">
        <v>25</v>
      </c>
      <c r="DY58" s="65"/>
      <c r="DZ58" s="25">
        <f t="shared" si="140"/>
        <v>0</v>
      </c>
      <c r="EA58" s="24">
        <v>37.03</v>
      </c>
      <c r="EB58" s="74" t="s">
        <v>25</v>
      </c>
      <c r="EC58" s="65"/>
      <c r="ED58" s="25">
        <f t="shared" si="141"/>
        <v>0</v>
      </c>
      <c r="EE58" s="24">
        <v>37.03</v>
      </c>
      <c r="EF58" s="74" t="s">
        <v>25</v>
      </c>
      <c r="EG58" s="65"/>
      <c r="EH58" s="25">
        <f t="shared" si="142"/>
        <v>0</v>
      </c>
      <c r="EI58" s="24">
        <v>37.03</v>
      </c>
      <c r="EJ58" s="74" t="s">
        <v>25</v>
      </c>
      <c r="EK58" s="65"/>
      <c r="EL58" s="25">
        <f t="shared" si="143"/>
        <v>0</v>
      </c>
      <c r="EM58" s="24">
        <v>37.03</v>
      </c>
      <c r="EN58" s="74" t="s">
        <v>25</v>
      </c>
      <c r="EO58" s="65"/>
      <c r="EP58" s="25">
        <f t="shared" si="144"/>
        <v>0</v>
      </c>
      <c r="EQ58" s="24">
        <v>37.03</v>
      </c>
      <c r="ER58" s="74" t="s">
        <v>25</v>
      </c>
      <c r="ES58" s="65"/>
      <c r="ET58" s="25">
        <f t="shared" si="145"/>
        <v>0</v>
      </c>
    </row>
    <row r="59" spans="1:150" ht="12" customHeight="1" x14ac:dyDescent="0.25">
      <c r="A59" s="22">
        <v>55</v>
      </c>
      <c r="B59" s="23" t="s">
        <v>103</v>
      </c>
      <c r="C59" s="24">
        <v>25170.5</v>
      </c>
      <c r="D59" s="74" t="s">
        <v>34</v>
      </c>
      <c r="E59" s="85"/>
      <c r="F59" s="25">
        <f t="shared" si="147"/>
        <v>0</v>
      </c>
      <c r="G59" s="24">
        <v>25170.5</v>
      </c>
      <c r="H59" s="74" t="s">
        <v>34</v>
      </c>
      <c r="I59" s="85"/>
      <c r="J59" s="25">
        <f t="shared" si="111"/>
        <v>0</v>
      </c>
      <c r="K59" s="24">
        <v>25170.5</v>
      </c>
      <c r="L59" s="74" t="s">
        <v>34</v>
      </c>
      <c r="M59" s="85"/>
      <c r="N59" s="25">
        <f t="shared" si="112"/>
        <v>0</v>
      </c>
      <c r="O59" s="24">
        <v>25170.5</v>
      </c>
      <c r="P59" s="74" t="s">
        <v>34</v>
      </c>
      <c r="Q59" s="85"/>
      <c r="R59" s="25">
        <f t="shared" si="113"/>
        <v>0</v>
      </c>
      <c r="S59" s="24">
        <v>25170.5</v>
      </c>
      <c r="T59" s="74" t="s">
        <v>34</v>
      </c>
      <c r="U59" s="85"/>
      <c r="V59" s="25">
        <f t="shared" si="114"/>
        <v>0</v>
      </c>
      <c r="W59" s="24">
        <v>25170.5</v>
      </c>
      <c r="X59" s="74" t="s">
        <v>34</v>
      </c>
      <c r="Y59" s="85"/>
      <c r="Z59" s="25">
        <f t="shared" si="115"/>
        <v>0</v>
      </c>
      <c r="AA59" s="24">
        <v>25170.5</v>
      </c>
      <c r="AB59" s="74" t="s">
        <v>34</v>
      </c>
      <c r="AC59" s="85"/>
      <c r="AD59" s="25">
        <f t="shared" si="116"/>
        <v>0</v>
      </c>
      <c r="AE59" s="24">
        <v>25170.5</v>
      </c>
      <c r="AF59" s="74" t="s">
        <v>34</v>
      </c>
      <c r="AG59" s="85"/>
      <c r="AH59" s="25">
        <f t="shared" si="117"/>
        <v>0</v>
      </c>
      <c r="AI59" s="24">
        <v>25170.5</v>
      </c>
      <c r="AJ59" s="74" t="s">
        <v>34</v>
      </c>
      <c r="AK59" s="85"/>
      <c r="AL59" s="25">
        <f t="shared" si="118"/>
        <v>0</v>
      </c>
      <c r="AM59" s="24">
        <v>25170.5</v>
      </c>
      <c r="AN59" s="74" t="s">
        <v>34</v>
      </c>
      <c r="AO59" s="85"/>
      <c r="AP59" s="25">
        <f t="shared" si="119"/>
        <v>0</v>
      </c>
      <c r="AQ59" s="24">
        <v>25170.5</v>
      </c>
      <c r="AR59" s="74" t="s">
        <v>34</v>
      </c>
      <c r="AS59" s="93"/>
      <c r="AT59" s="25">
        <f t="shared" si="120"/>
        <v>0</v>
      </c>
      <c r="AU59" s="24">
        <v>25170.5</v>
      </c>
      <c r="AV59" s="74" t="s">
        <v>34</v>
      </c>
      <c r="AW59" s="85"/>
      <c r="AX59" s="25">
        <f t="shared" si="121"/>
        <v>0</v>
      </c>
      <c r="AY59" s="24">
        <v>25170.5</v>
      </c>
      <c r="AZ59" s="74" t="s">
        <v>34</v>
      </c>
      <c r="BA59" s="85"/>
      <c r="BB59" s="25">
        <f t="shared" si="146"/>
        <v>0</v>
      </c>
      <c r="BC59" s="24">
        <v>25170.5</v>
      </c>
      <c r="BD59" s="74" t="s">
        <v>34</v>
      </c>
      <c r="BE59" s="85"/>
      <c r="BF59" s="25">
        <f t="shared" si="122"/>
        <v>0</v>
      </c>
      <c r="BG59" s="24">
        <v>25170.5</v>
      </c>
      <c r="BH59" s="74" t="s">
        <v>34</v>
      </c>
      <c r="BI59" s="57"/>
      <c r="BJ59" s="25">
        <f t="shared" si="123"/>
        <v>0</v>
      </c>
      <c r="BK59" s="24">
        <v>25170.5</v>
      </c>
      <c r="BL59" s="74" t="s">
        <v>34</v>
      </c>
      <c r="BM59" s="85"/>
      <c r="BN59" s="25">
        <f t="shared" si="124"/>
        <v>0</v>
      </c>
      <c r="BO59" s="24">
        <v>25170.5</v>
      </c>
      <c r="BP59" s="74" t="s">
        <v>34</v>
      </c>
      <c r="BQ59" s="85"/>
      <c r="BR59" s="25">
        <f t="shared" si="125"/>
        <v>0</v>
      </c>
      <c r="BS59" s="24">
        <v>25170.5</v>
      </c>
      <c r="BT59" s="74" t="s">
        <v>34</v>
      </c>
      <c r="BU59" s="76"/>
      <c r="BV59" s="86">
        <f t="shared" si="126"/>
        <v>0</v>
      </c>
      <c r="BW59" s="24">
        <v>25170.5</v>
      </c>
      <c r="BX59" s="74" t="s">
        <v>34</v>
      </c>
      <c r="BY59" s="65"/>
      <c r="BZ59" s="25">
        <f t="shared" si="127"/>
        <v>0</v>
      </c>
      <c r="CA59" s="24">
        <v>25170.5</v>
      </c>
      <c r="CB59" s="74" t="s">
        <v>34</v>
      </c>
      <c r="CC59" s="65"/>
      <c r="CD59" s="25">
        <f t="shared" si="128"/>
        <v>0</v>
      </c>
      <c r="CE59" s="24">
        <v>25170.5</v>
      </c>
      <c r="CF59" s="74" t="s">
        <v>34</v>
      </c>
      <c r="CG59" s="65"/>
      <c r="CH59" s="25">
        <f t="shared" si="129"/>
        <v>0</v>
      </c>
      <c r="CI59" s="24">
        <v>25170.5</v>
      </c>
      <c r="CJ59" s="74" t="s">
        <v>34</v>
      </c>
      <c r="CK59" s="65"/>
      <c r="CL59" s="25">
        <f t="shared" si="130"/>
        <v>0</v>
      </c>
      <c r="CM59" s="24">
        <v>25170.5</v>
      </c>
      <c r="CN59" s="74" t="s">
        <v>34</v>
      </c>
      <c r="CO59" s="65"/>
      <c r="CP59" s="25">
        <f t="shared" si="131"/>
        <v>0</v>
      </c>
      <c r="CQ59" s="24">
        <v>25170.5</v>
      </c>
      <c r="CR59" s="74" t="s">
        <v>34</v>
      </c>
      <c r="CS59" s="65"/>
      <c r="CT59" s="25">
        <f t="shared" si="132"/>
        <v>0</v>
      </c>
      <c r="CU59" s="24">
        <v>25170.5</v>
      </c>
      <c r="CV59" s="74" t="s">
        <v>34</v>
      </c>
      <c r="CW59" s="65"/>
      <c r="CX59" s="25">
        <f t="shared" si="133"/>
        <v>0</v>
      </c>
      <c r="CY59" s="24">
        <v>25170.5</v>
      </c>
      <c r="CZ59" s="74" t="s">
        <v>34</v>
      </c>
      <c r="DA59" s="65"/>
      <c r="DB59" s="25">
        <f t="shared" si="134"/>
        <v>0</v>
      </c>
      <c r="DC59" s="24">
        <v>25170.5</v>
      </c>
      <c r="DD59" s="74" t="s">
        <v>34</v>
      </c>
      <c r="DE59" s="65"/>
      <c r="DF59" s="25">
        <f t="shared" si="135"/>
        <v>0</v>
      </c>
      <c r="DG59" s="24">
        <v>25170.5</v>
      </c>
      <c r="DH59" s="74" t="s">
        <v>34</v>
      </c>
      <c r="DI59" s="65"/>
      <c r="DJ59" s="25">
        <f t="shared" si="136"/>
        <v>0</v>
      </c>
      <c r="DK59" s="24">
        <v>25170.5</v>
      </c>
      <c r="DL59" s="74" t="s">
        <v>34</v>
      </c>
      <c r="DM59" s="65"/>
      <c r="DN59" s="25">
        <f t="shared" si="137"/>
        <v>0</v>
      </c>
      <c r="DO59" s="24">
        <v>25170.5</v>
      </c>
      <c r="DP59" s="74" t="s">
        <v>34</v>
      </c>
      <c r="DQ59" s="65"/>
      <c r="DR59" s="25">
        <f t="shared" si="138"/>
        <v>0</v>
      </c>
      <c r="DS59" s="24">
        <v>25170.5</v>
      </c>
      <c r="DT59" s="74" t="s">
        <v>34</v>
      </c>
      <c r="DU59" s="65"/>
      <c r="DV59" s="25">
        <f t="shared" si="139"/>
        <v>0</v>
      </c>
      <c r="DW59" s="24">
        <v>25170.5</v>
      </c>
      <c r="DX59" s="74" t="s">
        <v>34</v>
      </c>
      <c r="DY59" s="65"/>
      <c r="DZ59" s="25">
        <f t="shared" si="140"/>
        <v>0</v>
      </c>
      <c r="EA59" s="24">
        <v>25170.5</v>
      </c>
      <c r="EB59" s="74" t="s">
        <v>34</v>
      </c>
      <c r="EC59" s="65"/>
      <c r="ED59" s="25">
        <f t="shared" si="141"/>
        <v>0</v>
      </c>
      <c r="EE59" s="24">
        <v>25170.5</v>
      </c>
      <c r="EF59" s="74" t="s">
        <v>34</v>
      </c>
      <c r="EG59" s="65"/>
      <c r="EH59" s="25">
        <f t="shared" si="142"/>
        <v>0</v>
      </c>
      <c r="EI59" s="24">
        <v>25170.5</v>
      </c>
      <c r="EJ59" s="74" t="s">
        <v>34</v>
      </c>
      <c r="EK59" s="65"/>
      <c r="EL59" s="25">
        <f t="shared" si="143"/>
        <v>0</v>
      </c>
      <c r="EM59" s="24">
        <v>25170.5</v>
      </c>
      <c r="EN59" s="74" t="s">
        <v>34</v>
      </c>
      <c r="EO59" s="65"/>
      <c r="EP59" s="25">
        <f t="shared" si="144"/>
        <v>0</v>
      </c>
      <c r="EQ59" s="24">
        <v>25170.5</v>
      </c>
      <c r="ER59" s="74" t="s">
        <v>34</v>
      </c>
      <c r="ES59" s="65"/>
      <c r="ET59" s="25">
        <f t="shared" si="145"/>
        <v>0</v>
      </c>
    </row>
    <row r="60" spans="1:150" ht="12" customHeight="1" x14ac:dyDescent="0.25">
      <c r="A60" s="22">
        <v>56</v>
      </c>
      <c r="B60" s="23" t="s">
        <v>139</v>
      </c>
      <c r="C60" s="24">
        <v>266</v>
      </c>
      <c r="D60" s="74" t="s">
        <v>28</v>
      </c>
      <c r="E60" s="85"/>
      <c r="F60" s="25">
        <f t="shared" si="147"/>
        <v>0</v>
      </c>
      <c r="G60" s="24">
        <v>266</v>
      </c>
      <c r="H60" s="74" t="s">
        <v>28</v>
      </c>
      <c r="I60" s="85"/>
      <c r="J60" s="25">
        <f t="shared" si="111"/>
        <v>0</v>
      </c>
      <c r="K60" s="24">
        <v>266</v>
      </c>
      <c r="L60" s="74" t="s">
        <v>28</v>
      </c>
      <c r="M60" s="85"/>
      <c r="N60" s="25">
        <f t="shared" si="112"/>
        <v>0</v>
      </c>
      <c r="O60" s="24">
        <v>266</v>
      </c>
      <c r="P60" s="74" t="s">
        <v>28</v>
      </c>
      <c r="Q60" s="102"/>
      <c r="R60" s="25">
        <f t="shared" si="113"/>
        <v>0</v>
      </c>
      <c r="S60" s="24">
        <v>266</v>
      </c>
      <c r="T60" s="74" t="s">
        <v>28</v>
      </c>
      <c r="U60" s="85"/>
      <c r="V60" s="25">
        <f t="shared" si="114"/>
        <v>0</v>
      </c>
      <c r="W60" s="24">
        <v>266</v>
      </c>
      <c r="X60" s="74" t="s">
        <v>28</v>
      </c>
      <c r="Y60" s="85"/>
      <c r="Z60" s="25">
        <f t="shared" si="115"/>
        <v>0</v>
      </c>
      <c r="AA60" s="24">
        <v>266</v>
      </c>
      <c r="AB60" s="74" t="s">
        <v>28</v>
      </c>
      <c r="AC60" s="85"/>
      <c r="AD60" s="25">
        <f t="shared" si="116"/>
        <v>0</v>
      </c>
      <c r="AE60" s="24">
        <v>266</v>
      </c>
      <c r="AF60" s="74" t="s">
        <v>28</v>
      </c>
      <c r="AG60" s="85"/>
      <c r="AH60" s="25">
        <f t="shared" si="117"/>
        <v>0</v>
      </c>
      <c r="AI60" s="24">
        <v>266</v>
      </c>
      <c r="AJ60" s="74" t="s">
        <v>28</v>
      </c>
      <c r="AK60" s="85"/>
      <c r="AL60" s="25">
        <f t="shared" si="118"/>
        <v>0</v>
      </c>
      <c r="AM60" s="24">
        <v>266</v>
      </c>
      <c r="AN60" s="74" t="s">
        <v>28</v>
      </c>
      <c r="AO60" s="85"/>
      <c r="AP60" s="25">
        <f t="shared" si="119"/>
        <v>0</v>
      </c>
      <c r="AQ60" s="24">
        <v>266</v>
      </c>
      <c r="AR60" s="74" t="s">
        <v>28</v>
      </c>
      <c r="AS60" s="93"/>
      <c r="AT60" s="25">
        <f t="shared" si="120"/>
        <v>0</v>
      </c>
      <c r="AU60" s="24">
        <v>266</v>
      </c>
      <c r="AV60" s="74" t="s">
        <v>28</v>
      </c>
      <c r="AW60" s="85"/>
      <c r="AX60" s="25">
        <f t="shared" si="121"/>
        <v>0</v>
      </c>
      <c r="AY60" s="24">
        <v>266</v>
      </c>
      <c r="AZ60" s="74" t="s">
        <v>28</v>
      </c>
      <c r="BA60" s="85"/>
      <c r="BB60" s="25">
        <f t="shared" si="146"/>
        <v>0</v>
      </c>
      <c r="BC60" s="24">
        <v>266</v>
      </c>
      <c r="BD60" s="74" t="s">
        <v>28</v>
      </c>
      <c r="BE60" s="85"/>
      <c r="BF60" s="25">
        <f t="shared" si="122"/>
        <v>0</v>
      </c>
      <c r="BG60" s="24">
        <v>266</v>
      </c>
      <c r="BH60" s="74" t="s">
        <v>28</v>
      </c>
      <c r="BI60" s="57"/>
      <c r="BJ60" s="25">
        <f t="shared" si="123"/>
        <v>0</v>
      </c>
      <c r="BK60" s="24">
        <v>266</v>
      </c>
      <c r="BL60" s="74" t="s">
        <v>28</v>
      </c>
      <c r="BM60" s="85"/>
      <c r="BN60" s="25">
        <f t="shared" si="124"/>
        <v>0</v>
      </c>
      <c r="BO60" s="24">
        <v>266</v>
      </c>
      <c r="BP60" s="74" t="s">
        <v>28</v>
      </c>
      <c r="BQ60" s="85"/>
      <c r="BR60" s="25">
        <f t="shared" si="125"/>
        <v>0</v>
      </c>
      <c r="BS60" s="24">
        <v>266</v>
      </c>
      <c r="BT60" s="74" t="s">
        <v>28</v>
      </c>
      <c r="BU60" s="76"/>
      <c r="BV60" s="86">
        <f t="shared" si="126"/>
        <v>0</v>
      </c>
      <c r="BW60" s="24">
        <v>266</v>
      </c>
      <c r="BX60" s="74" t="s">
        <v>28</v>
      </c>
      <c r="BY60" s="65"/>
      <c r="BZ60" s="25">
        <f t="shared" si="127"/>
        <v>0</v>
      </c>
      <c r="CA60" s="24">
        <v>266</v>
      </c>
      <c r="CB60" s="74" t="s">
        <v>28</v>
      </c>
      <c r="CC60" s="65"/>
      <c r="CD60" s="25">
        <f t="shared" si="128"/>
        <v>0</v>
      </c>
      <c r="CE60" s="24">
        <v>266</v>
      </c>
      <c r="CF60" s="74" t="s">
        <v>28</v>
      </c>
      <c r="CG60" s="65"/>
      <c r="CH60" s="25">
        <f t="shared" si="129"/>
        <v>0</v>
      </c>
      <c r="CI60" s="24">
        <v>266</v>
      </c>
      <c r="CJ60" s="74" t="s">
        <v>28</v>
      </c>
      <c r="CK60" s="65"/>
      <c r="CL60" s="25">
        <f t="shared" si="130"/>
        <v>0</v>
      </c>
      <c r="CM60" s="24">
        <v>266</v>
      </c>
      <c r="CN60" s="74" t="s">
        <v>28</v>
      </c>
      <c r="CO60" s="65"/>
      <c r="CP60" s="25">
        <f t="shared" si="131"/>
        <v>0</v>
      </c>
      <c r="CQ60" s="24">
        <v>266</v>
      </c>
      <c r="CR60" s="74" t="s">
        <v>28</v>
      </c>
      <c r="CS60" s="65"/>
      <c r="CT60" s="25">
        <f t="shared" si="132"/>
        <v>0</v>
      </c>
      <c r="CU60" s="24">
        <v>266</v>
      </c>
      <c r="CV60" s="74" t="s">
        <v>28</v>
      </c>
      <c r="CW60" s="65"/>
      <c r="CX60" s="25">
        <f t="shared" si="133"/>
        <v>0</v>
      </c>
      <c r="CY60" s="24">
        <v>266</v>
      </c>
      <c r="CZ60" s="74" t="s">
        <v>28</v>
      </c>
      <c r="DA60" s="65"/>
      <c r="DB60" s="25">
        <f t="shared" si="134"/>
        <v>0</v>
      </c>
      <c r="DC60" s="24">
        <v>266</v>
      </c>
      <c r="DD60" s="74" t="s">
        <v>28</v>
      </c>
      <c r="DE60" s="65"/>
      <c r="DF60" s="25">
        <f t="shared" si="135"/>
        <v>0</v>
      </c>
      <c r="DG60" s="24">
        <v>266</v>
      </c>
      <c r="DH60" s="74" t="s">
        <v>28</v>
      </c>
      <c r="DI60" s="65"/>
      <c r="DJ60" s="25">
        <f t="shared" si="136"/>
        <v>0</v>
      </c>
      <c r="DK60" s="24">
        <v>266</v>
      </c>
      <c r="DL60" s="74" t="s">
        <v>28</v>
      </c>
      <c r="DM60" s="65"/>
      <c r="DN60" s="25">
        <f t="shared" si="137"/>
        <v>0</v>
      </c>
      <c r="DO60" s="24">
        <v>266</v>
      </c>
      <c r="DP60" s="74" t="s">
        <v>28</v>
      </c>
      <c r="DQ60" s="65"/>
      <c r="DR60" s="25">
        <f t="shared" si="138"/>
        <v>0</v>
      </c>
      <c r="DS60" s="24">
        <v>266</v>
      </c>
      <c r="DT60" s="74" t="s">
        <v>28</v>
      </c>
      <c r="DU60" s="65"/>
      <c r="DV60" s="25">
        <f t="shared" si="139"/>
        <v>0</v>
      </c>
      <c r="DW60" s="24">
        <v>266</v>
      </c>
      <c r="DX60" s="74" t="s">
        <v>28</v>
      </c>
      <c r="DY60" s="65"/>
      <c r="DZ60" s="25">
        <f t="shared" si="140"/>
        <v>0</v>
      </c>
      <c r="EA60" s="24">
        <v>266</v>
      </c>
      <c r="EB60" s="74" t="s">
        <v>28</v>
      </c>
      <c r="EC60" s="65"/>
      <c r="ED60" s="25">
        <f t="shared" si="141"/>
        <v>0</v>
      </c>
      <c r="EE60" s="24">
        <v>266</v>
      </c>
      <c r="EF60" s="74" t="s">
        <v>28</v>
      </c>
      <c r="EG60" s="65"/>
      <c r="EH60" s="25">
        <f t="shared" si="142"/>
        <v>0</v>
      </c>
      <c r="EI60" s="24">
        <v>266</v>
      </c>
      <c r="EJ60" s="74" t="s">
        <v>28</v>
      </c>
      <c r="EK60" s="65"/>
      <c r="EL60" s="25">
        <f t="shared" si="143"/>
        <v>0</v>
      </c>
      <c r="EM60" s="24">
        <v>266</v>
      </c>
      <c r="EN60" s="74" t="s">
        <v>28</v>
      </c>
      <c r="EO60" s="65"/>
      <c r="EP60" s="25">
        <f t="shared" si="144"/>
        <v>0</v>
      </c>
      <c r="EQ60" s="24">
        <v>266</v>
      </c>
      <c r="ER60" s="74" t="s">
        <v>28</v>
      </c>
      <c r="ES60" s="65"/>
      <c r="ET60" s="25">
        <f t="shared" si="145"/>
        <v>0</v>
      </c>
    </row>
    <row r="61" spans="1:150" ht="12" customHeight="1" x14ac:dyDescent="0.25">
      <c r="A61" s="22">
        <v>57</v>
      </c>
      <c r="B61" s="23" t="s">
        <v>140</v>
      </c>
      <c r="C61" s="24">
        <v>1</v>
      </c>
      <c r="D61" s="74" t="s">
        <v>32</v>
      </c>
      <c r="E61" s="85"/>
      <c r="F61" s="25">
        <f t="shared" si="147"/>
        <v>0</v>
      </c>
      <c r="G61" s="24">
        <v>1</v>
      </c>
      <c r="H61" s="74" t="s">
        <v>32</v>
      </c>
      <c r="I61" s="85"/>
      <c r="J61" s="25">
        <f t="shared" si="111"/>
        <v>0</v>
      </c>
      <c r="K61" s="24">
        <v>1</v>
      </c>
      <c r="L61" s="74" t="s">
        <v>32</v>
      </c>
      <c r="M61" s="85"/>
      <c r="N61" s="25">
        <f t="shared" si="112"/>
        <v>0</v>
      </c>
      <c r="O61" s="24">
        <v>1</v>
      </c>
      <c r="P61" s="74" t="s">
        <v>32</v>
      </c>
      <c r="Q61" s="103"/>
      <c r="R61" s="86">
        <f t="shared" si="113"/>
        <v>0</v>
      </c>
      <c r="S61" s="24">
        <v>1</v>
      </c>
      <c r="T61" s="74" t="s">
        <v>32</v>
      </c>
      <c r="U61" s="85"/>
      <c r="V61" s="25">
        <f t="shared" si="114"/>
        <v>0</v>
      </c>
      <c r="W61" s="24">
        <v>1</v>
      </c>
      <c r="X61" s="74" t="s">
        <v>32</v>
      </c>
      <c r="Y61" s="85"/>
      <c r="Z61" s="25">
        <f t="shared" si="115"/>
        <v>0</v>
      </c>
      <c r="AA61" s="24">
        <v>1</v>
      </c>
      <c r="AB61" s="74" t="s">
        <v>32</v>
      </c>
      <c r="AC61" s="85"/>
      <c r="AD61" s="25">
        <f t="shared" si="116"/>
        <v>0</v>
      </c>
      <c r="AE61" s="24">
        <v>1</v>
      </c>
      <c r="AF61" s="74" t="s">
        <v>32</v>
      </c>
      <c r="AG61" s="85"/>
      <c r="AH61" s="25">
        <f t="shared" si="117"/>
        <v>0</v>
      </c>
      <c r="AI61" s="24">
        <v>1</v>
      </c>
      <c r="AJ61" s="74" t="s">
        <v>32</v>
      </c>
      <c r="AK61" s="85"/>
      <c r="AL61" s="25">
        <f t="shared" si="118"/>
        <v>0</v>
      </c>
      <c r="AM61" s="24">
        <v>1</v>
      </c>
      <c r="AN61" s="74" t="s">
        <v>32</v>
      </c>
      <c r="AO61" s="85"/>
      <c r="AP61" s="25">
        <f t="shared" si="119"/>
        <v>0</v>
      </c>
      <c r="AQ61" s="24">
        <v>1</v>
      </c>
      <c r="AR61" s="74" t="s">
        <v>32</v>
      </c>
      <c r="AS61" s="93"/>
      <c r="AT61" s="25">
        <f t="shared" si="120"/>
        <v>0</v>
      </c>
      <c r="AU61" s="24">
        <v>1</v>
      </c>
      <c r="AV61" s="74" t="s">
        <v>32</v>
      </c>
      <c r="AW61" s="85"/>
      <c r="AX61" s="25">
        <f t="shared" si="121"/>
        <v>0</v>
      </c>
      <c r="AY61" s="24">
        <v>1</v>
      </c>
      <c r="AZ61" s="74" t="s">
        <v>32</v>
      </c>
      <c r="BA61" s="85"/>
      <c r="BB61" s="25">
        <f t="shared" si="146"/>
        <v>0</v>
      </c>
      <c r="BC61" s="24">
        <v>1</v>
      </c>
      <c r="BD61" s="74" t="s">
        <v>32</v>
      </c>
      <c r="BE61" s="85"/>
      <c r="BF61" s="25">
        <f t="shared" si="122"/>
        <v>0</v>
      </c>
      <c r="BG61" s="24">
        <v>1</v>
      </c>
      <c r="BH61" s="74" t="s">
        <v>32</v>
      </c>
      <c r="BI61" s="57"/>
      <c r="BJ61" s="25">
        <f t="shared" si="123"/>
        <v>0</v>
      </c>
      <c r="BK61" s="24">
        <v>1</v>
      </c>
      <c r="BL61" s="74" t="s">
        <v>32</v>
      </c>
      <c r="BM61" s="85"/>
      <c r="BN61" s="25">
        <f t="shared" si="124"/>
        <v>0</v>
      </c>
      <c r="BO61" s="24">
        <v>1</v>
      </c>
      <c r="BP61" s="74" t="s">
        <v>32</v>
      </c>
      <c r="BQ61" s="85"/>
      <c r="BR61" s="25">
        <f t="shared" si="125"/>
        <v>0</v>
      </c>
      <c r="BS61" s="24">
        <v>1</v>
      </c>
      <c r="BT61" s="74" t="s">
        <v>32</v>
      </c>
      <c r="BU61" s="76"/>
      <c r="BV61" s="86">
        <f t="shared" si="126"/>
        <v>0</v>
      </c>
      <c r="BW61" s="24">
        <v>1</v>
      </c>
      <c r="BX61" s="74" t="s">
        <v>32</v>
      </c>
      <c r="BY61" s="65"/>
      <c r="BZ61" s="25">
        <f t="shared" si="127"/>
        <v>0</v>
      </c>
      <c r="CA61" s="24">
        <v>1</v>
      </c>
      <c r="CB61" s="74" t="s">
        <v>32</v>
      </c>
      <c r="CC61" s="65"/>
      <c r="CD61" s="25">
        <f t="shared" si="128"/>
        <v>0</v>
      </c>
      <c r="CE61" s="24">
        <v>1</v>
      </c>
      <c r="CF61" s="74" t="s">
        <v>32</v>
      </c>
      <c r="CG61" s="65"/>
      <c r="CH61" s="25">
        <f t="shared" si="129"/>
        <v>0</v>
      </c>
      <c r="CI61" s="24">
        <v>1</v>
      </c>
      <c r="CJ61" s="74" t="s">
        <v>32</v>
      </c>
      <c r="CK61" s="65"/>
      <c r="CL61" s="25">
        <f t="shared" si="130"/>
        <v>0</v>
      </c>
      <c r="CM61" s="24">
        <v>1</v>
      </c>
      <c r="CN61" s="74" t="s">
        <v>32</v>
      </c>
      <c r="CO61" s="65"/>
      <c r="CP61" s="25">
        <f t="shared" si="131"/>
        <v>0</v>
      </c>
      <c r="CQ61" s="24">
        <v>1</v>
      </c>
      <c r="CR61" s="74" t="s">
        <v>32</v>
      </c>
      <c r="CS61" s="65"/>
      <c r="CT61" s="25">
        <f t="shared" si="132"/>
        <v>0</v>
      </c>
      <c r="CU61" s="24">
        <v>1</v>
      </c>
      <c r="CV61" s="74" t="s">
        <v>32</v>
      </c>
      <c r="CW61" s="65"/>
      <c r="CX61" s="25">
        <f t="shared" si="133"/>
        <v>0</v>
      </c>
      <c r="CY61" s="24">
        <v>1</v>
      </c>
      <c r="CZ61" s="74" t="s">
        <v>32</v>
      </c>
      <c r="DA61" s="65"/>
      <c r="DB61" s="25">
        <f t="shared" si="134"/>
        <v>0</v>
      </c>
      <c r="DC61" s="24">
        <v>1</v>
      </c>
      <c r="DD61" s="74" t="s">
        <v>32</v>
      </c>
      <c r="DE61" s="65"/>
      <c r="DF61" s="25">
        <f t="shared" si="135"/>
        <v>0</v>
      </c>
      <c r="DG61" s="24">
        <v>1</v>
      </c>
      <c r="DH61" s="74" t="s">
        <v>32</v>
      </c>
      <c r="DI61" s="65"/>
      <c r="DJ61" s="25">
        <f t="shared" si="136"/>
        <v>0</v>
      </c>
      <c r="DK61" s="24">
        <v>1</v>
      </c>
      <c r="DL61" s="74" t="s">
        <v>32</v>
      </c>
      <c r="DM61" s="65"/>
      <c r="DN61" s="25">
        <f t="shared" si="137"/>
        <v>0</v>
      </c>
      <c r="DO61" s="24">
        <v>1</v>
      </c>
      <c r="DP61" s="74" t="s">
        <v>32</v>
      </c>
      <c r="DQ61" s="65"/>
      <c r="DR61" s="25">
        <f t="shared" si="138"/>
        <v>0</v>
      </c>
      <c r="DS61" s="24">
        <v>1</v>
      </c>
      <c r="DT61" s="74" t="s">
        <v>32</v>
      </c>
      <c r="DU61" s="65"/>
      <c r="DV61" s="25">
        <f t="shared" si="139"/>
        <v>0</v>
      </c>
      <c r="DW61" s="24">
        <v>1</v>
      </c>
      <c r="DX61" s="74" t="s">
        <v>32</v>
      </c>
      <c r="DY61" s="65"/>
      <c r="DZ61" s="25">
        <f t="shared" si="140"/>
        <v>0</v>
      </c>
      <c r="EA61" s="24">
        <v>1</v>
      </c>
      <c r="EB61" s="74" t="s">
        <v>32</v>
      </c>
      <c r="EC61" s="65"/>
      <c r="ED61" s="25">
        <f t="shared" si="141"/>
        <v>0</v>
      </c>
      <c r="EE61" s="24">
        <v>1</v>
      </c>
      <c r="EF61" s="74" t="s">
        <v>32</v>
      </c>
      <c r="EG61" s="65"/>
      <c r="EH61" s="25">
        <f t="shared" si="142"/>
        <v>0</v>
      </c>
      <c r="EI61" s="24">
        <v>1</v>
      </c>
      <c r="EJ61" s="74" t="s">
        <v>32</v>
      </c>
      <c r="EK61" s="65"/>
      <c r="EL61" s="25">
        <f t="shared" si="143"/>
        <v>0</v>
      </c>
      <c r="EM61" s="24">
        <v>1</v>
      </c>
      <c r="EN61" s="74" t="s">
        <v>32</v>
      </c>
      <c r="EO61" s="65"/>
      <c r="EP61" s="25">
        <f t="shared" si="144"/>
        <v>0</v>
      </c>
      <c r="EQ61" s="24">
        <v>1</v>
      </c>
      <c r="ER61" s="74" t="s">
        <v>32</v>
      </c>
      <c r="ES61" s="65"/>
      <c r="ET61" s="25">
        <f t="shared" si="145"/>
        <v>0</v>
      </c>
    </row>
    <row r="62" spans="1:150" ht="12" customHeight="1" x14ac:dyDescent="0.25">
      <c r="A62" s="22">
        <v>58</v>
      </c>
      <c r="B62" s="23" t="s">
        <v>141</v>
      </c>
      <c r="C62" s="24">
        <v>1</v>
      </c>
      <c r="D62" s="74" t="s">
        <v>33</v>
      </c>
      <c r="E62" s="85"/>
      <c r="F62" s="25">
        <f t="shared" si="147"/>
        <v>0</v>
      </c>
      <c r="G62" s="24">
        <v>1</v>
      </c>
      <c r="H62" s="74" t="s">
        <v>33</v>
      </c>
      <c r="I62" s="85"/>
      <c r="J62" s="25">
        <f t="shared" si="111"/>
        <v>0</v>
      </c>
      <c r="K62" s="24">
        <v>1</v>
      </c>
      <c r="L62" s="74" t="s">
        <v>33</v>
      </c>
      <c r="M62" s="85"/>
      <c r="N62" s="25">
        <f t="shared" si="112"/>
        <v>0</v>
      </c>
      <c r="O62" s="24">
        <v>1</v>
      </c>
      <c r="P62" s="74" t="s">
        <v>33</v>
      </c>
      <c r="Q62" s="103"/>
      <c r="R62" s="86">
        <f t="shared" si="113"/>
        <v>0</v>
      </c>
      <c r="S62" s="24">
        <v>1</v>
      </c>
      <c r="T62" s="74" t="s">
        <v>33</v>
      </c>
      <c r="U62" s="85"/>
      <c r="V62" s="25">
        <f t="shared" si="114"/>
        <v>0</v>
      </c>
      <c r="W62" s="24">
        <v>1</v>
      </c>
      <c r="X62" s="74" t="s">
        <v>33</v>
      </c>
      <c r="Y62" s="85"/>
      <c r="Z62" s="25">
        <f t="shared" si="115"/>
        <v>0</v>
      </c>
      <c r="AA62" s="24">
        <v>1</v>
      </c>
      <c r="AB62" s="74" t="s">
        <v>33</v>
      </c>
      <c r="AC62" s="85"/>
      <c r="AD62" s="25">
        <f t="shared" si="116"/>
        <v>0</v>
      </c>
      <c r="AE62" s="24">
        <v>1</v>
      </c>
      <c r="AF62" s="74" t="s">
        <v>33</v>
      </c>
      <c r="AG62" s="85"/>
      <c r="AH62" s="25">
        <f t="shared" si="117"/>
        <v>0</v>
      </c>
      <c r="AI62" s="24">
        <v>1</v>
      </c>
      <c r="AJ62" s="74" t="s">
        <v>33</v>
      </c>
      <c r="AK62" s="85"/>
      <c r="AL62" s="25">
        <f t="shared" si="118"/>
        <v>0</v>
      </c>
      <c r="AM62" s="24">
        <v>1</v>
      </c>
      <c r="AN62" s="74" t="s">
        <v>33</v>
      </c>
      <c r="AO62" s="85"/>
      <c r="AP62" s="25">
        <f t="shared" si="119"/>
        <v>0</v>
      </c>
      <c r="AQ62" s="24">
        <v>1</v>
      </c>
      <c r="AR62" s="74" t="s">
        <v>33</v>
      </c>
      <c r="AS62" s="93"/>
      <c r="AT62" s="25">
        <f t="shared" si="120"/>
        <v>0</v>
      </c>
      <c r="AU62" s="24">
        <v>1</v>
      </c>
      <c r="AV62" s="74" t="s">
        <v>33</v>
      </c>
      <c r="AW62" s="85"/>
      <c r="AX62" s="25">
        <f t="shared" si="121"/>
        <v>0</v>
      </c>
      <c r="AY62" s="24">
        <v>1</v>
      </c>
      <c r="AZ62" s="74" t="s">
        <v>33</v>
      </c>
      <c r="BA62" s="85"/>
      <c r="BB62" s="25">
        <f t="shared" si="146"/>
        <v>0</v>
      </c>
      <c r="BC62" s="24">
        <v>1</v>
      </c>
      <c r="BD62" s="74" t="s">
        <v>33</v>
      </c>
      <c r="BE62" s="85"/>
      <c r="BF62" s="25">
        <f t="shared" si="122"/>
        <v>0</v>
      </c>
      <c r="BG62" s="24">
        <v>1</v>
      </c>
      <c r="BH62" s="74" t="s">
        <v>33</v>
      </c>
      <c r="BI62" s="57"/>
      <c r="BJ62" s="25">
        <f t="shared" si="123"/>
        <v>0</v>
      </c>
      <c r="BK62" s="24">
        <v>1</v>
      </c>
      <c r="BL62" s="74" t="s">
        <v>33</v>
      </c>
      <c r="BM62" s="85"/>
      <c r="BN62" s="25">
        <f t="shared" si="124"/>
        <v>0</v>
      </c>
      <c r="BO62" s="24">
        <v>1</v>
      </c>
      <c r="BP62" s="74" t="s">
        <v>33</v>
      </c>
      <c r="BQ62" s="85"/>
      <c r="BR62" s="25">
        <f t="shared" si="125"/>
        <v>0</v>
      </c>
      <c r="BS62" s="24">
        <v>1</v>
      </c>
      <c r="BT62" s="74" t="s">
        <v>33</v>
      </c>
      <c r="BU62" s="76"/>
      <c r="BV62" s="86">
        <f t="shared" si="126"/>
        <v>0</v>
      </c>
      <c r="BW62" s="24">
        <v>1</v>
      </c>
      <c r="BX62" s="74" t="s">
        <v>33</v>
      </c>
      <c r="BY62" s="65"/>
      <c r="BZ62" s="25">
        <f t="shared" si="127"/>
        <v>0</v>
      </c>
      <c r="CA62" s="24">
        <v>1</v>
      </c>
      <c r="CB62" s="74" t="s">
        <v>33</v>
      </c>
      <c r="CC62" s="65"/>
      <c r="CD62" s="25">
        <f t="shared" si="128"/>
        <v>0</v>
      </c>
      <c r="CE62" s="24">
        <v>1</v>
      </c>
      <c r="CF62" s="74" t="s">
        <v>33</v>
      </c>
      <c r="CG62" s="65"/>
      <c r="CH62" s="25">
        <f t="shared" si="129"/>
        <v>0</v>
      </c>
      <c r="CI62" s="24">
        <v>1</v>
      </c>
      <c r="CJ62" s="74" t="s">
        <v>33</v>
      </c>
      <c r="CK62" s="65"/>
      <c r="CL62" s="25">
        <f t="shared" si="130"/>
        <v>0</v>
      </c>
      <c r="CM62" s="24">
        <v>1</v>
      </c>
      <c r="CN62" s="74" t="s">
        <v>33</v>
      </c>
      <c r="CO62" s="65"/>
      <c r="CP62" s="25">
        <f t="shared" si="131"/>
        <v>0</v>
      </c>
      <c r="CQ62" s="24">
        <v>1</v>
      </c>
      <c r="CR62" s="74" t="s">
        <v>33</v>
      </c>
      <c r="CS62" s="65"/>
      <c r="CT62" s="25">
        <f t="shared" si="132"/>
        <v>0</v>
      </c>
      <c r="CU62" s="24">
        <v>1</v>
      </c>
      <c r="CV62" s="74" t="s">
        <v>33</v>
      </c>
      <c r="CW62" s="65"/>
      <c r="CX62" s="25">
        <f t="shared" si="133"/>
        <v>0</v>
      </c>
      <c r="CY62" s="24">
        <v>1</v>
      </c>
      <c r="CZ62" s="74" t="s">
        <v>33</v>
      </c>
      <c r="DA62" s="65"/>
      <c r="DB62" s="25">
        <f t="shared" si="134"/>
        <v>0</v>
      </c>
      <c r="DC62" s="24">
        <v>1</v>
      </c>
      <c r="DD62" s="74" t="s">
        <v>33</v>
      </c>
      <c r="DE62" s="65"/>
      <c r="DF62" s="25">
        <f t="shared" si="135"/>
        <v>0</v>
      </c>
      <c r="DG62" s="24">
        <v>1</v>
      </c>
      <c r="DH62" s="74" t="s">
        <v>33</v>
      </c>
      <c r="DI62" s="65"/>
      <c r="DJ62" s="25">
        <f t="shared" si="136"/>
        <v>0</v>
      </c>
      <c r="DK62" s="24">
        <v>1</v>
      </c>
      <c r="DL62" s="74" t="s">
        <v>33</v>
      </c>
      <c r="DM62" s="65"/>
      <c r="DN62" s="25">
        <f t="shared" si="137"/>
        <v>0</v>
      </c>
      <c r="DO62" s="24">
        <v>1</v>
      </c>
      <c r="DP62" s="74" t="s">
        <v>33</v>
      </c>
      <c r="DQ62" s="65"/>
      <c r="DR62" s="25">
        <f t="shared" si="138"/>
        <v>0</v>
      </c>
      <c r="DS62" s="24">
        <v>1</v>
      </c>
      <c r="DT62" s="74" t="s">
        <v>33</v>
      </c>
      <c r="DU62" s="65"/>
      <c r="DV62" s="25">
        <f t="shared" si="139"/>
        <v>0</v>
      </c>
      <c r="DW62" s="24">
        <v>1</v>
      </c>
      <c r="DX62" s="74" t="s">
        <v>33</v>
      </c>
      <c r="DY62" s="65"/>
      <c r="DZ62" s="25">
        <f t="shared" si="140"/>
        <v>0</v>
      </c>
      <c r="EA62" s="24">
        <v>1</v>
      </c>
      <c r="EB62" s="74" t="s">
        <v>33</v>
      </c>
      <c r="EC62" s="65"/>
      <c r="ED62" s="25">
        <f t="shared" si="141"/>
        <v>0</v>
      </c>
      <c r="EE62" s="24">
        <v>1</v>
      </c>
      <c r="EF62" s="74" t="s">
        <v>33</v>
      </c>
      <c r="EG62" s="65"/>
      <c r="EH62" s="25">
        <f t="shared" si="142"/>
        <v>0</v>
      </c>
      <c r="EI62" s="24">
        <v>1</v>
      </c>
      <c r="EJ62" s="74" t="s">
        <v>33</v>
      </c>
      <c r="EK62" s="65"/>
      <c r="EL62" s="25">
        <f t="shared" si="143"/>
        <v>0</v>
      </c>
      <c r="EM62" s="24">
        <v>1</v>
      </c>
      <c r="EN62" s="74" t="s">
        <v>33</v>
      </c>
      <c r="EO62" s="65"/>
      <c r="EP62" s="25">
        <f t="shared" si="144"/>
        <v>0</v>
      </c>
      <c r="EQ62" s="24">
        <v>1</v>
      </c>
      <c r="ER62" s="74" t="s">
        <v>33</v>
      </c>
      <c r="ES62" s="65"/>
      <c r="ET62" s="25">
        <f t="shared" si="145"/>
        <v>0</v>
      </c>
    </row>
    <row r="63" spans="1:150" ht="12" customHeight="1" x14ac:dyDescent="0.25">
      <c r="A63" s="22">
        <v>59</v>
      </c>
      <c r="B63" s="23" t="s">
        <v>142</v>
      </c>
      <c r="C63" s="24">
        <v>1</v>
      </c>
      <c r="D63" s="74" t="s">
        <v>33</v>
      </c>
      <c r="E63" s="85"/>
      <c r="F63" s="25">
        <f t="shared" si="147"/>
        <v>0</v>
      </c>
      <c r="G63" s="24">
        <v>1</v>
      </c>
      <c r="H63" s="74" t="s">
        <v>33</v>
      </c>
      <c r="I63" s="85"/>
      <c r="J63" s="25">
        <f t="shared" si="111"/>
        <v>0</v>
      </c>
      <c r="K63" s="24">
        <v>1</v>
      </c>
      <c r="L63" s="74" t="s">
        <v>33</v>
      </c>
      <c r="M63" s="85"/>
      <c r="N63" s="25">
        <f t="shared" si="112"/>
        <v>0</v>
      </c>
      <c r="O63" s="24">
        <v>1</v>
      </c>
      <c r="P63" s="74" t="s">
        <v>33</v>
      </c>
      <c r="Q63" s="103"/>
      <c r="R63" s="86">
        <f t="shared" si="113"/>
        <v>0</v>
      </c>
      <c r="S63" s="24">
        <v>1</v>
      </c>
      <c r="T63" s="74" t="s">
        <v>33</v>
      </c>
      <c r="U63" s="85"/>
      <c r="V63" s="25">
        <f t="shared" si="114"/>
        <v>0</v>
      </c>
      <c r="W63" s="24">
        <v>1</v>
      </c>
      <c r="X63" s="74" t="s">
        <v>33</v>
      </c>
      <c r="Y63" s="85"/>
      <c r="Z63" s="25">
        <f t="shared" si="115"/>
        <v>0</v>
      </c>
      <c r="AA63" s="24">
        <v>1</v>
      </c>
      <c r="AB63" s="74" t="s">
        <v>33</v>
      </c>
      <c r="AC63" s="85"/>
      <c r="AD63" s="25">
        <f t="shared" si="116"/>
        <v>0</v>
      </c>
      <c r="AE63" s="24">
        <v>1</v>
      </c>
      <c r="AF63" s="74" t="s">
        <v>33</v>
      </c>
      <c r="AG63" s="85"/>
      <c r="AH63" s="25">
        <f t="shared" si="117"/>
        <v>0</v>
      </c>
      <c r="AI63" s="24">
        <v>1</v>
      </c>
      <c r="AJ63" s="74" t="s">
        <v>33</v>
      </c>
      <c r="AK63" s="85"/>
      <c r="AL63" s="25">
        <f t="shared" si="118"/>
        <v>0</v>
      </c>
      <c r="AM63" s="24">
        <v>1</v>
      </c>
      <c r="AN63" s="74" t="s">
        <v>33</v>
      </c>
      <c r="AO63" s="85"/>
      <c r="AP63" s="25">
        <f t="shared" si="119"/>
        <v>0</v>
      </c>
      <c r="AQ63" s="24">
        <v>1</v>
      </c>
      <c r="AR63" s="74" t="s">
        <v>33</v>
      </c>
      <c r="AS63" s="93"/>
      <c r="AT63" s="25">
        <f t="shared" si="120"/>
        <v>0</v>
      </c>
      <c r="AU63" s="24">
        <v>1</v>
      </c>
      <c r="AV63" s="74" t="s">
        <v>33</v>
      </c>
      <c r="AW63" s="85"/>
      <c r="AX63" s="25">
        <f t="shared" si="121"/>
        <v>0</v>
      </c>
      <c r="AY63" s="24">
        <v>1</v>
      </c>
      <c r="AZ63" s="74" t="s">
        <v>33</v>
      </c>
      <c r="BA63" s="85"/>
      <c r="BB63" s="25">
        <f t="shared" si="146"/>
        <v>0</v>
      </c>
      <c r="BC63" s="24">
        <v>1</v>
      </c>
      <c r="BD63" s="74" t="s">
        <v>33</v>
      </c>
      <c r="BE63" s="85"/>
      <c r="BF63" s="25">
        <f t="shared" si="122"/>
        <v>0</v>
      </c>
      <c r="BG63" s="24">
        <v>1</v>
      </c>
      <c r="BH63" s="74" t="s">
        <v>33</v>
      </c>
      <c r="BI63" s="57"/>
      <c r="BJ63" s="25">
        <f t="shared" si="123"/>
        <v>0</v>
      </c>
      <c r="BK63" s="24">
        <v>1</v>
      </c>
      <c r="BL63" s="74" t="s">
        <v>33</v>
      </c>
      <c r="BM63" s="85"/>
      <c r="BN63" s="25">
        <f t="shared" si="124"/>
        <v>0</v>
      </c>
      <c r="BO63" s="24">
        <v>1</v>
      </c>
      <c r="BP63" s="74" t="s">
        <v>33</v>
      </c>
      <c r="BQ63" s="85"/>
      <c r="BR63" s="25">
        <f t="shared" si="125"/>
        <v>0</v>
      </c>
      <c r="BS63" s="24">
        <v>1</v>
      </c>
      <c r="BT63" s="74" t="s">
        <v>33</v>
      </c>
      <c r="BU63" s="76"/>
      <c r="BV63" s="86">
        <f t="shared" si="126"/>
        <v>0</v>
      </c>
      <c r="BW63" s="24">
        <v>1</v>
      </c>
      <c r="BX63" s="74" t="s">
        <v>33</v>
      </c>
      <c r="BY63" s="65"/>
      <c r="BZ63" s="25">
        <f t="shared" si="127"/>
        <v>0</v>
      </c>
      <c r="CA63" s="24">
        <v>1</v>
      </c>
      <c r="CB63" s="74" t="s">
        <v>33</v>
      </c>
      <c r="CC63" s="65"/>
      <c r="CD63" s="25">
        <f t="shared" si="128"/>
        <v>0</v>
      </c>
      <c r="CE63" s="24">
        <v>1</v>
      </c>
      <c r="CF63" s="74" t="s">
        <v>33</v>
      </c>
      <c r="CG63" s="65"/>
      <c r="CH63" s="25">
        <f t="shared" si="129"/>
        <v>0</v>
      </c>
      <c r="CI63" s="24">
        <v>1</v>
      </c>
      <c r="CJ63" s="74" t="s">
        <v>33</v>
      </c>
      <c r="CK63" s="65"/>
      <c r="CL63" s="25">
        <f t="shared" si="130"/>
        <v>0</v>
      </c>
      <c r="CM63" s="24">
        <v>1</v>
      </c>
      <c r="CN63" s="74" t="s">
        <v>33</v>
      </c>
      <c r="CO63" s="65"/>
      <c r="CP63" s="25">
        <f t="shared" si="131"/>
        <v>0</v>
      </c>
      <c r="CQ63" s="24">
        <v>1</v>
      </c>
      <c r="CR63" s="74" t="s">
        <v>33</v>
      </c>
      <c r="CS63" s="65"/>
      <c r="CT63" s="25">
        <f t="shared" si="132"/>
        <v>0</v>
      </c>
      <c r="CU63" s="24">
        <v>1</v>
      </c>
      <c r="CV63" s="74" t="s">
        <v>33</v>
      </c>
      <c r="CW63" s="65"/>
      <c r="CX63" s="25">
        <f t="shared" si="133"/>
        <v>0</v>
      </c>
      <c r="CY63" s="24">
        <v>1</v>
      </c>
      <c r="CZ63" s="74" t="s">
        <v>33</v>
      </c>
      <c r="DA63" s="65"/>
      <c r="DB63" s="25">
        <f t="shared" si="134"/>
        <v>0</v>
      </c>
      <c r="DC63" s="24">
        <v>1</v>
      </c>
      <c r="DD63" s="74" t="s">
        <v>33</v>
      </c>
      <c r="DE63" s="65"/>
      <c r="DF63" s="25">
        <f t="shared" si="135"/>
        <v>0</v>
      </c>
      <c r="DG63" s="24">
        <v>1</v>
      </c>
      <c r="DH63" s="74" t="s">
        <v>33</v>
      </c>
      <c r="DI63" s="65"/>
      <c r="DJ63" s="25">
        <f t="shared" si="136"/>
        <v>0</v>
      </c>
      <c r="DK63" s="24">
        <v>1</v>
      </c>
      <c r="DL63" s="74" t="s">
        <v>33</v>
      </c>
      <c r="DM63" s="65"/>
      <c r="DN63" s="25">
        <f t="shared" si="137"/>
        <v>0</v>
      </c>
      <c r="DO63" s="24">
        <v>1</v>
      </c>
      <c r="DP63" s="74" t="s">
        <v>33</v>
      </c>
      <c r="DQ63" s="65"/>
      <c r="DR63" s="25">
        <f t="shared" si="138"/>
        <v>0</v>
      </c>
      <c r="DS63" s="24">
        <v>1</v>
      </c>
      <c r="DT63" s="74" t="s">
        <v>33</v>
      </c>
      <c r="DU63" s="65"/>
      <c r="DV63" s="25">
        <f t="shared" si="139"/>
        <v>0</v>
      </c>
      <c r="DW63" s="24">
        <v>1</v>
      </c>
      <c r="DX63" s="74" t="s">
        <v>33</v>
      </c>
      <c r="DY63" s="65"/>
      <c r="DZ63" s="25">
        <f t="shared" si="140"/>
        <v>0</v>
      </c>
      <c r="EA63" s="24">
        <v>1</v>
      </c>
      <c r="EB63" s="74" t="s">
        <v>33</v>
      </c>
      <c r="EC63" s="65"/>
      <c r="ED63" s="25">
        <f t="shared" si="141"/>
        <v>0</v>
      </c>
      <c r="EE63" s="24">
        <v>1</v>
      </c>
      <c r="EF63" s="74" t="s">
        <v>33</v>
      </c>
      <c r="EG63" s="65"/>
      <c r="EH63" s="25">
        <f t="shared" si="142"/>
        <v>0</v>
      </c>
      <c r="EI63" s="24">
        <v>1</v>
      </c>
      <c r="EJ63" s="74" t="s">
        <v>33</v>
      </c>
      <c r="EK63" s="65"/>
      <c r="EL63" s="25">
        <f t="shared" si="143"/>
        <v>0</v>
      </c>
      <c r="EM63" s="24">
        <v>1</v>
      </c>
      <c r="EN63" s="74" t="s">
        <v>33</v>
      </c>
      <c r="EO63" s="65"/>
      <c r="EP63" s="25">
        <f t="shared" si="144"/>
        <v>0</v>
      </c>
      <c r="EQ63" s="24">
        <v>1</v>
      </c>
      <c r="ER63" s="74" t="s">
        <v>33</v>
      </c>
      <c r="ES63" s="65"/>
      <c r="ET63" s="25">
        <f t="shared" si="145"/>
        <v>0</v>
      </c>
    </row>
    <row r="64" spans="1:150" ht="15" customHeight="1" x14ac:dyDescent="0.25">
      <c r="A64" s="15"/>
      <c r="B64" s="15"/>
      <c r="C64" s="109">
        <f>SUM(F5:F63)</f>
        <v>0</v>
      </c>
      <c r="D64" s="107"/>
      <c r="E64" s="107"/>
      <c r="F64" s="108"/>
      <c r="G64" s="109">
        <f>SUM(J5:J63)</f>
        <v>0</v>
      </c>
      <c r="H64" s="107"/>
      <c r="I64" s="107"/>
      <c r="J64" s="108"/>
      <c r="K64" s="109">
        <f>SUM(N5:N63)</f>
        <v>0</v>
      </c>
      <c r="L64" s="107"/>
      <c r="M64" s="107"/>
      <c r="N64" s="108"/>
      <c r="O64" s="109">
        <f>SUM(R5:R63)</f>
        <v>0</v>
      </c>
      <c r="P64" s="107"/>
      <c r="Q64" s="105"/>
      <c r="R64" s="108"/>
      <c r="S64" s="110">
        <f>SUM(V5:V63)</f>
        <v>0</v>
      </c>
      <c r="T64" s="111"/>
      <c r="U64" s="111"/>
      <c r="V64" s="112"/>
      <c r="W64" s="109">
        <f>SUM(Z5:Z63)</f>
        <v>0</v>
      </c>
      <c r="X64" s="107"/>
      <c r="Y64" s="107"/>
      <c r="Z64" s="108"/>
      <c r="AA64" s="109">
        <f>SUM(AD5:AD63)</f>
        <v>0</v>
      </c>
      <c r="AB64" s="107"/>
      <c r="AC64" s="107"/>
      <c r="AD64" s="108"/>
      <c r="AE64" s="109">
        <f>SUM(AH5:AH63)</f>
        <v>0</v>
      </c>
      <c r="AF64" s="107"/>
      <c r="AG64" s="107"/>
      <c r="AH64" s="108"/>
      <c r="AI64" s="109">
        <f>SUM(AL5:AL63)</f>
        <v>0</v>
      </c>
      <c r="AJ64" s="107"/>
      <c r="AK64" s="107"/>
      <c r="AL64" s="108"/>
      <c r="AM64" s="109">
        <f>SUM(AP5:AP63)</f>
        <v>0</v>
      </c>
      <c r="AN64" s="107"/>
      <c r="AO64" s="107"/>
      <c r="AP64" s="108"/>
      <c r="AQ64" s="109">
        <f>SUM(AT5:AT63)</f>
        <v>0</v>
      </c>
      <c r="AR64" s="107"/>
      <c r="AS64" s="107"/>
      <c r="AT64" s="108"/>
      <c r="AU64" s="109">
        <f>SUM(AX5:AX63)</f>
        <v>0</v>
      </c>
      <c r="AV64" s="107"/>
      <c r="AW64" s="107"/>
      <c r="AX64" s="108"/>
      <c r="AY64" s="113">
        <f>SUM(BB5:BB63)</f>
        <v>0</v>
      </c>
      <c r="AZ64" s="114"/>
      <c r="BA64" s="114"/>
      <c r="BB64" s="115"/>
      <c r="BC64" s="109">
        <f>SUM(BF5:BF63)</f>
        <v>0</v>
      </c>
      <c r="BD64" s="107"/>
      <c r="BE64" s="107"/>
      <c r="BF64" s="108"/>
      <c r="BG64" s="109">
        <f>SUM(BJ5:BJ63)</f>
        <v>0</v>
      </c>
      <c r="BH64" s="107"/>
      <c r="BI64" s="107"/>
      <c r="BJ64" s="108"/>
      <c r="BK64" s="116">
        <f>SUM(BN5:BN63)</f>
        <v>0</v>
      </c>
      <c r="BL64" s="117"/>
      <c r="BM64" s="117"/>
      <c r="BN64" s="118"/>
      <c r="BO64" s="116">
        <f>SUM(BR5:BR63)</f>
        <v>0</v>
      </c>
      <c r="BP64" s="117"/>
      <c r="BQ64" s="117"/>
      <c r="BR64" s="118"/>
      <c r="BS64" s="109">
        <f>SUM(BV5:BV63)</f>
        <v>0</v>
      </c>
      <c r="BT64" s="107"/>
      <c r="BU64" s="105"/>
      <c r="BV64" s="108"/>
      <c r="BW64" s="109">
        <f>SUM(BZ5:BZ63)</f>
        <v>0</v>
      </c>
      <c r="BX64" s="107"/>
      <c r="BY64" s="107"/>
      <c r="BZ64" s="108"/>
      <c r="CA64" s="109">
        <f>SUM(CD5:CD63)</f>
        <v>0</v>
      </c>
      <c r="CB64" s="107"/>
      <c r="CC64" s="107"/>
      <c r="CD64" s="108"/>
      <c r="CE64" s="109">
        <f>SUM(CH5:CH63)</f>
        <v>0</v>
      </c>
      <c r="CF64" s="107"/>
      <c r="CG64" s="107"/>
      <c r="CH64" s="108"/>
      <c r="CI64" s="109">
        <f>SUM(CL5:CL63)</f>
        <v>0</v>
      </c>
      <c r="CJ64" s="107"/>
      <c r="CK64" s="107"/>
      <c r="CL64" s="108"/>
      <c r="CM64" s="109">
        <f>SUM(CP5:CP63)</f>
        <v>0</v>
      </c>
      <c r="CN64" s="107"/>
      <c r="CO64" s="107"/>
      <c r="CP64" s="108"/>
      <c r="CQ64" s="109">
        <f>SUM(CT5:CT63)</f>
        <v>0</v>
      </c>
      <c r="CR64" s="107"/>
      <c r="CS64" s="107"/>
      <c r="CT64" s="108"/>
      <c r="CU64" s="109">
        <f>SUM(CX5:CX63)</f>
        <v>0</v>
      </c>
      <c r="CV64" s="107"/>
      <c r="CW64" s="107"/>
      <c r="CX64" s="108"/>
      <c r="CY64" s="109">
        <f>SUM(DB5:DB63)</f>
        <v>0</v>
      </c>
      <c r="CZ64" s="107"/>
      <c r="DA64" s="107"/>
      <c r="DB64" s="108"/>
      <c r="DC64" s="109">
        <f>SUM(DF5:DF63)</f>
        <v>0</v>
      </c>
      <c r="DD64" s="107"/>
      <c r="DE64" s="107"/>
      <c r="DF64" s="108"/>
      <c r="DG64" s="109">
        <f>SUM(DJ5:DJ63)</f>
        <v>0</v>
      </c>
      <c r="DH64" s="107"/>
      <c r="DI64" s="107"/>
      <c r="DJ64" s="108"/>
      <c r="DK64" s="109">
        <f>SUM(DN5:DN63)</f>
        <v>0</v>
      </c>
      <c r="DL64" s="107"/>
      <c r="DM64" s="107"/>
      <c r="DN64" s="108"/>
      <c r="DO64" s="109">
        <f>SUM(DR5:DR63)</f>
        <v>0</v>
      </c>
      <c r="DP64" s="107"/>
      <c r="DQ64" s="107"/>
      <c r="DR64" s="108"/>
      <c r="DS64" s="109">
        <f>SUM(DV5:DV63)</f>
        <v>0</v>
      </c>
      <c r="DT64" s="107"/>
      <c r="DU64" s="107"/>
      <c r="DV64" s="108"/>
      <c r="DW64" s="109">
        <f>SUM(DZ5:DZ63)</f>
        <v>0</v>
      </c>
      <c r="DX64" s="107"/>
      <c r="DY64" s="107"/>
      <c r="DZ64" s="108"/>
      <c r="EA64" s="109">
        <f>SUM(ED5:ED63)</f>
        <v>0</v>
      </c>
      <c r="EB64" s="107"/>
      <c r="EC64" s="107"/>
      <c r="ED64" s="108"/>
      <c r="EE64" s="109">
        <f>SUM(EH5:EH63)</f>
        <v>0</v>
      </c>
      <c r="EF64" s="107"/>
      <c r="EG64" s="107"/>
      <c r="EH64" s="108"/>
      <c r="EI64" s="109">
        <f>SUM(EL5:EL63)</f>
        <v>0</v>
      </c>
      <c r="EJ64" s="107"/>
      <c r="EK64" s="107"/>
      <c r="EL64" s="108"/>
      <c r="EM64" s="109">
        <f>SUM(EP5:EP63)</f>
        <v>0</v>
      </c>
      <c r="EN64" s="107"/>
      <c r="EO64" s="107"/>
      <c r="EP64" s="108"/>
      <c r="EQ64" s="109">
        <f>SUM(ET5:ET63)</f>
        <v>0</v>
      </c>
      <c r="ER64" s="107"/>
      <c r="ES64" s="107"/>
      <c r="ET64" s="108"/>
    </row>
    <row r="65" spans="1:150" ht="13.8" x14ac:dyDescent="0.25">
      <c r="A65" s="26"/>
      <c r="B65" s="27" t="s">
        <v>40</v>
      </c>
      <c r="C65" s="26"/>
      <c r="D65" s="26"/>
      <c r="E65" s="28"/>
      <c r="F65" s="27"/>
      <c r="G65" s="26"/>
      <c r="H65" s="26"/>
      <c r="I65" s="28"/>
      <c r="J65" s="27"/>
      <c r="K65" s="26"/>
      <c r="L65" s="26"/>
      <c r="M65" s="28"/>
      <c r="N65" s="27"/>
      <c r="O65" s="26"/>
      <c r="P65" s="26"/>
      <c r="Q65" s="28"/>
      <c r="R65" s="27"/>
      <c r="S65" s="26"/>
      <c r="T65" s="26"/>
      <c r="U65" s="28"/>
      <c r="V65" s="27"/>
      <c r="W65" s="26"/>
      <c r="X65" s="26"/>
      <c r="Y65" s="28"/>
      <c r="Z65" s="27"/>
      <c r="AA65" s="26"/>
      <c r="AB65" s="26"/>
      <c r="AC65" s="28"/>
      <c r="AD65" s="72"/>
      <c r="AE65" s="26"/>
      <c r="AF65" s="26"/>
      <c r="AG65" s="28"/>
      <c r="AH65" s="72"/>
      <c r="AI65" s="26"/>
      <c r="AJ65" s="26"/>
      <c r="AK65" s="28"/>
      <c r="AL65" s="72"/>
      <c r="AM65" s="26"/>
      <c r="AN65" s="26"/>
      <c r="AO65" s="28"/>
      <c r="AP65" s="72"/>
      <c r="AQ65" s="26"/>
      <c r="AR65" s="26"/>
      <c r="AS65" s="28"/>
      <c r="AT65" s="72"/>
      <c r="AU65" s="26"/>
      <c r="AV65" s="26"/>
      <c r="AW65" s="28"/>
      <c r="AX65" s="72"/>
      <c r="AY65" s="26"/>
      <c r="AZ65" s="26"/>
      <c r="BA65" s="28"/>
      <c r="BB65" s="72"/>
      <c r="BC65" s="26"/>
      <c r="BD65" s="26"/>
      <c r="BE65" s="28"/>
      <c r="BF65" s="72"/>
      <c r="BG65" s="26"/>
      <c r="BH65" s="26"/>
      <c r="BI65" s="28"/>
      <c r="BJ65" s="27"/>
      <c r="BK65" s="26"/>
      <c r="BL65" s="26"/>
      <c r="BM65" s="28"/>
      <c r="BN65" s="72"/>
      <c r="BO65" s="26"/>
      <c r="BP65" s="26"/>
      <c r="BQ65" s="28"/>
      <c r="BR65" s="72"/>
      <c r="BS65" s="26"/>
      <c r="BT65" s="26"/>
      <c r="BU65" s="28"/>
      <c r="BV65" s="72"/>
      <c r="BW65" s="26"/>
      <c r="BX65" s="26"/>
      <c r="BY65" s="28"/>
      <c r="BZ65" s="72"/>
      <c r="CA65" s="26"/>
      <c r="CB65" s="26"/>
      <c r="CC65" s="28"/>
      <c r="CD65" s="72"/>
      <c r="CE65" s="26"/>
      <c r="CF65" s="26"/>
      <c r="CG65" s="28"/>
      <c r="CH65" s="72"/>
      <c r="CI65" s="26"/>
      <c r="CJ65" s="26"/>
      <c r="CK65" s="28"/>
      <c r="CL65" s="72"/>
      <c r="CM65" s="26"/>
      <c r="CN65" s="26"/>
      <c r="CO65" s="28"/>
      <c r="CP65" s="27"/>
      <c r="CQ65" s="26"/>
      <c r="CR65" s="26"/>
      <c r="CS65" s="28"/>
      <c r="CT65" s="27"/>
      <c r="CU65" s="26"/>
      <c r="CV65" s="26"/>
      <c r="CW65" s="28"/>
      <c r="CX65" s="27"/>
      <c r="CY65" s="26"/>
      <c r="CZ65" s="26"/>
      <c r="DA65" s="28"/>
      <c r="DB65" s="27"/>
      <c r="DC65" s="26"/>
      <c r="DD65" s="26"/>
      <c r="DE65" s="28"/>
      <c r="DF65" s="27"/>
      <c r="DG65" s="26"/>
      <c r="DH65" s="26"/>
      <c r="DI65" s="28"/>
      <c r="DJ65" s="27"/>
      <c r="DK65" s="26"/>
      <c r="DL65" s="26"/>
      <c r="DM65" s="28"/>
      <c r="DN65" s="27"/>
      <c r="DO65" s="26"/>
      <c r="DP65" s="26"/>
      <c r="DQ65" s="28"/>
      <c r="DR65" s="27"/>
      <c r="DS65" s="26"/>
      <c r="DT65" s="26"/>
      <c r="DU65" s="28"/>
      <c r="DV65" s="27"/>
      <c r="DW65" s="26"/>
      <c r="DX65" s="26"/>
      <c r="DY65" s="28"/>
      <c r="DZ65" s="27"/>
      <c r="EA65" s="26"/>
      <c r="EB65" s="26"/>
      <c r="EC65" s="28"/>
      <c r="ED65" s="27"/>
      <c r="EE65" s="26"/>
      <c r="EF65" s="26"/>
      <c r="EG65" s="28"/>
      <c r="EH65" s="27"/>
      <c r="EI65" s="26"/>
      <c r="EJ65" s="26"/>
      <c r="EK65" s="28"/>
      <c r="EL65" s="27"/>
      <c r="EM65" s="26"/>
      <c r="EN65" s="26"/>
      <c r="EO65" s="28"/>
      <c r="EP65" s="27"/>
      <c r="EQ65" s="26"/>
      <c r="ER65" s="26"/>
      <c r="ES65" s="28"/>
      <c r="ET65" s="27"/>
    </row>
    <row r="66" spans="1:150" ht="13.8" x14ac:dyDescent="0.25">
      <c r="A66" s="26"/>
      <c r="B66" s="27" t="s">
        <v>41</v>
      </c>
      <c r="C66" s="26"/>
      <c r="D66" s="26"/>
      <c r="E66" s="26"/>
      <c r="F66" s="68"/>
      <c r="G66" s="26"/>
      <c r="H66" s="26"/>
      <c r="I66" s="26"/>
      <c r="J66" s="68"/>
      <c r="K66" s="26"/>
      <c r="L66" s="26"/>
      <c r="M66" s="26"/>
      <c r="N66" s="68"/>
      <c r="O66" s="26"/>
      <c r="P66" s="26"/>
      <c r="Q66" s="26"/>
      <c r="R66" s="68"/>
      <c r="S66" s="26"/>
      <c r="T66" s="26"/>
      <c r="U66" s="26"/>
      <c r="V66" s="68"/>
      <c r="W66" s="26"/>
      <c r="X66" s="26"/>
      <c r="Y66" s="26"/>
      <c r="Z66" s="68"/>
      <c r="AA66" s="26"/>
      <c r="AB66" s="26"/>
      <c r="AC66" s="26"/>
      <c r="AD66" s="73"/>
      <c r="AE66" s="26"/>
      <c r="AF66" s="26"/>
      <c r="AG66" s="26"/>
      <c r="AH66" s="73"/>
      <c r="AI66" s="26"/>
      <c r="AJ66" s="26"/>
      <c r="AK66" s="26"/>
      <c r="AL66" s="73"/>
      <c r="AM66" s="26"/>
      <c r="AN66" s="26"/>
      <c r="AO66" s="26"/>
      <c r="AP66" s="73"/>
      <c r="AQ66" s="26"/>
      <c r="AR66" s="26"/>
      <c r="AS66" s="26"/>
      <c r="AT66" s="73"/>
      <c r="AU66" s="26"/>
      <c r="AV66" s="26"/>
      <c r="AW66" s="26"/>
      <c r="AX66" s="73"/>
      <c r="AY66" s="26"/>
      <c r="AZ66" s="26"/>
      <c r="BA66" s="26"/>
      <c r="BB66" s="73"/>
      <c r="BC66" s="26"/>
      <c r="BD66" s="26"/>
      <c r="BE66" s="26"/>
      <c r="BF66" s="73"/>
      <c r="BG66" s="26"/>
      <c r="BH66" s="26"/>
      <c r="BI66" s="26"/>
      <c r="BJ66" s="68"/>
      <c r="BK66" s="26"/>
      <c r="BL66" s="26"/>
      <c r="BM66" s="26"/>
      <c r="BN66" s="73"/>
      <c r="BO66" s="26"/>
      <c r="BP66" s="26"/>
      <c r="BQ66" s="26"/>
      <c r="BR66" s="73"/>
      <c r="BS66" s="26"/>
      <c r="BT66" s="26"/>
      <c r="BU66" s="26"/>
      <c r="BV66" s="73"/>
      <c r="BW66" s="26"/>
      <c r="BX66" s="26"/>
      <c r="BY66" s="26"/>
      <c r="BZ66" s="73"/>
      <c r="CA66" s="26"/>
      <c r="CB66" s="26"/>
      <c r="CC66" s="26"/>
      <c r="CD66" s="73"/>
      <c r="CE66" s="26"/>
      <c r="CF66" s="26"/>
      <c r="CG66" s="26"/>
      <c r="CH66" s="73"/>
      <c r="CI66" s="26"/>
      <c r="CJ66" s="26"/>
      <c r="CK66" s="26"/>
      <c r="CL66" s="73"/>
      <c r="CM66" s="26"/>
      <c r="CN66" s="26"/>
      <c r="CO66" s="26"/>
      <c r="CP66" s="29"/>
      <c r="CQ66" s="26"/>
      <c r="CR66" s="26"/>
      <c r="CS66" s="26"/>
      <c r="CT66" s="29"/>
      <c r="CU66" s="26"/>
      <c r="CV66" s="26"/>
      <c r="CW66" s="26"/>
      <c r="CX66" s="29"/>
      <c r="CY66" s="26"/>
      <c r="CZ66" s="26"/>
      <c r="DA66" s="26"/>
      <c r="DB66" s="68"/>
      <c r="DC66" s="26"/>
      <c r="DD66" s="26"/>
      <c r="DE66" s="26"/>
      <c r="DF66" s="68"/>
      <c r="DG66" s="26"/>
      <c r="DH66" s="26"/>
      <c r="DI66" s="26"/>
      <c r="DJ66" s="68"/>
      <c r="DK66" s="26"/>
      <c r="DL66" s="26"/>
      <c r="DM66" s="26"/>
      <c r="DN66" s="68"/>
      <c r="DO66" s="26"/>
      <c r="DP66" s="26"/>
      <c r="DQ66" s="26"/>
      <c r="DR66" s="68"/>
      <c r="DS66" s="26"/>
      <c r="DT66" s="26"/>
      <c r="DU66" s="26"/>
      <c r="DV66" s="68"/>
      <c r="DW66" s="26"/>
      <c r="DX66" s="26"/>
      <c r="DY66" s="26"/>
      <c r="DZ66" s="68"/>
      <c r="EA66" s="26"/>
      <c r="EB66" s="26"/>
      <c r="EC66" s="26"/>
      <c r="ED66" s="68"/>
      <c r="EE66" s="26"/>
      <c r="EF66" s="26"/>
      <c r="EG66" s="26"/>
      <c r="EH66" s="68"/>
      <c r="EI66" s="26"/>
      <c r="EJ66" s="26"/>
      <c r="EK66" s="26"/>
      <c r="EL66" s="68"/>
      <c r="EM66" s="26"/>
      <c r="EN66" s="26"/>
      <c r="EO66" s="26"/>
      <c r="EP66" s="68"/>
      <c r="EQ66" s="26"/>
      <c r="ER66" s="26"/>
      <c r="ES66" s="26"/>
      <c r="ET66" s="68"/>
    </row>
    <row r="67" spans="1:150" ht="15" customHeight="1" x14ac:dyDescent="0.25">
      <c r="F67" s="27"/>
      <c r="J67" s="27">
        <f>SUM(J65:J66)</f>
        <v>0</v>
      </c>
      <c r="N67" s="27">
        <f>SUM(N65:N66)</f>
        <v>0</v>
      </c>
      <c r="R67" s="27">
        <f>SUM(R65:R66)</f>
        <v>0</v>
      </c>
      <c r="V67" s="27">
        <f>SUM(V65:V66)</f>
        <v>0</v>
      </c>
      <c r="Z67" s="27">
        <f>SUM(Z65:Z66)</f>
        <v>0</v>
      </c>
      <c r="AD67" s="27">
        <f>SUM(AD65:AD66)</f>
        <v>0</v>
      </c>
      <c r="AH67" s="27">
        <f>SUM(AH65:AH66)</f>
        <v>0</v>
      </c>
      <c r="AL67" s="27">
        <f>SUM(AL65:AL66)</f>
        <v>0</v>
      </c>
      <c r="AP67" s="27">
        <f>SUM(AP65:AP66)</f>
        <v>0</v>
      </c>
      <c r="AT67" s="27">
        <f>SUM(AT65:AT66)</f>
        <v>0</v>
      </c>
      <c r="AX67" s="27">
        <f>SUM(AX65:AX66)</f>
        <v>0</v>
      </c>
      <c r="BB67" s="27">
        <f>SUM(BB65:BB66)</f>
        <v>0</v>
      </c>
      <c r="BF67" s="27">
        <f>SUM(BF65:BF66)</f>
        <v>0</v>
      </c>
      <c r="BJ67" s="27">
        <f>SUM(BJ65:BJ66)</f>
        <v>0</v>
      </c>
      <c r="BN67" s="27">
        <f>SUM(BN65:BN66)</f>
        <v>0</v>
      </c>
      <c r="BR67" s="27">
        <f>SUM(BR65:BR66)</f>
        <v>0</v>
      </c>
      <c r="BV67" s="27">
        <f>SUM(BV65:BV66)</f>
        <v>0</v>
      </c>
      <c r="BZ67" s="27">
        <f>SUM(BZ65:BZ66)</f>
        <v>0</v>
      </c>
      <c r="CD67" s="27">
        <f>SUM(CD65:CD66)</f>
        <v>0</v>
      </c>
      <c r="CG67" s="89"/>
      <c r="CH67" s="27">
        <f>SUM(CH65:CH66)</f>
        <v>0</v>
      </c>
      <c r="CL67" s="27">
        <f>SUM(CL65:CL66)</f>
        <v>0</v>
      </c>
      <c r="CP67" s="27">
        <f>SUM(CP65:CP66)</f>
        <v>0</v>
      </c>
      <c r="CT67" s="27">
        <f>SUM(CT65:CT66)</f>
        <v>0</v>
      </c>
      <c r="CX67" s="27">
        <f>SUM(CX65:CX66)</f>
        <v>0</v>
      </c>
      <c r="DB67" s="27">
        <f>SUM(DB65:DB66)</f>
        <v>0</v>
      </c>
      <c r="DF67" s="27">
        <f>SUM(DF65:DF66)</f>
        <v>0</v>
      </c>
      <c r="DJ67" s="27">
        <f>SUM(DJ65:DJ66)</f>
        <v>0</v>
      </c>
      <c r="DN67" s="27">
        <f>SUM(DN65:DN66)</f>
        <v>0</v>
      </c>
      <c r="DR67" s="27">
        <f>SUM(DR65:DR66)</f>
        <v>0</v>
      </c>
      <c r="DV67" s="27">
        <f>SUM(DV65:DV66)</f>
        <v>0</v>
      </c>
      <c r="DZ67" s="27">
        <f>SUM(DZ65:DZ66)</f>
        <v>0</v>
      </c>
      <c r="ED67" s="27">
        <f>SUM(ED65:ED66)</f>
        <v>0</v>
      </c>
      <c r="EH67" s="27">
        <f>SUM(EH65:EH66)</f>
        <v>0</v>
      </c>
      <c r="EL67" s="27">
        <f>SUM(EL65:EL66)</f>
        <v>0</v>
      </c>
      <c r="EP67" s="27">
        <f>SUM(EP65:EP66)</f>
        <v>0</v>
      </c>
      <c r="ET67" s="27">
        <f>SUM(ET65:ET66)</f>
        <v>0</v>
      </c>
    </row>
    <row r="68" spans="1:150" ht="15" customHeight="1" x14ac:dyDescent="0.25">
      <c r="V68" s="101"/>
      <c r="AP68" s="95"/>
      <c r="AT68" s="92"/>
      <c r="BF68" s="88"/>
      <c r="BJ68" s="96"/>
      <c r="CD68" s="92"/>
      <c r="CG68" s="89"/>
      <c r="DF68" s="100"/>
    </row>
    <row r="69" spans="1:150" ht="15" customHeight="1" x14ac:dyDescent="0.25">
      <c r="BN69" s="92"/>
      <c r="BR69" s="92"/>
    </row>
  </sheetData>
  <mergeCells count="111">
    <mergeCell ref="BC64:BF64"/>
    <mergeCell ref="BC3:BF3"/>
    <mergeCell ref="CM2:CP2"/>
    <mergeCell ref="CM3:CP3"/>
    <mergeCell ref="CM64:CP64"/>
    <mergeCell ref="BW2:BZ2"/>
    <mergeCell ref="BW3:BZ3"/>
    <mergeCell ref="BW64:BZ64"/>
    <mergeCell ref="CA2:CD2"/>
    <mergeCell ref="CA3:CD3"/>
    <mergeCell ref="CA64:CD64"/>
    <mergeCell ref="BO2:BR2"/>
    <mergeCell ref="BO3:BR3"/>
    <mergeCell ref="BO64:BR64"/>
    <mergeCell ref="BS2:BV2"/>
    <mergeCell ref="BS3:BV3"/>
    <mergeCell ref="BS64:BV64"/>
    <mergeCell ref="BG2:BJ2"/>
    <mergeCell ref="BG3:BJ3"/>
    <mergeCell ref="BG64:BJ64"/>
    <mergeCell ref="BK2:BN2"/>
    <mergeCell ref="BK3:BN3"/>
    <mergeCell ref="BK64:BN64"/>
    <mergeCell ref="CQ2:CT2"/>
    <mergeCell ref="CQ3:CT3"/>
    <mergeCell ref="CQ64:CT64"/>
    <mergeCell ref="CE2:CH2"/>
    <mergeCell ref="CE3:CH3"/>
    <mergeCell ref="CE64:CH64"/>
    <mergeCell ref="CI2:CL2"/>
    <mergeCell ref="CI3:CL3"/>
    <mergeCell ref="CI64:CL64"/>
    <mergeCell ref="AI2:AL2"/>
    <mergeCell ref="AM2:AP2"/>
    <mergeCell ref="AQ2:AT2"/>
    <mergeCell ref="AU2:AX2"/>
    <mergeCell ref="AY2:BB2"/>
    <mergeCell ref="AE3:AH3"/>
    <mergeCell ref="W2:Z2"/>
    <mergeCell ref="AA2:AD2"/>
    <mergeCell ref="AE2:AH2"/>
    <mergeCell ref="AI3:AL3"/>
    <mergeCell ref="W3:Z3"/>
    <mergeCell ref="AA3:AD3"/>
    <mergeCell ref="AM64:AP64"/>
    <mergeCell ref="AQ64:AT64"/>
    <mergeCell ref="AU64:AX64"/>
    <mergeCell ref="AE64:AH64"/>
    <mergeCell ref="AI64:AL64"/>
    <mergeCell ref="AM3:AP3"/>
    <mergeCell ref="AQ3:AT3"/>
    <mergeCell ref="AU3:AX3"/>
    <mergeCell ref="AY3:BB3"/>
    <mergeCell ref="AY64:BB64"/>
    <mergeCell ref="CU2:CX2"/>
    <mergeCell ref="CU3:CX3"/>
    <mergeCell ref="CU64:CX64"/>
    <mergeCell ref="CY2:DB2"/>
    <mergeCell ref="CY3:DB3"/>
    <mergeCell ref="CY64:DB64"/>
    <mergeCell ref="W64:Z64"/>
    <mergeCell ref="AA64:AD64"/>
    <mergeCell ref="C3:F3"/>
    <mergeCell ref="G3:J3"/>
    <mergeCell ref="K3:N3"/>
    <mergeCell ref="O3:R3"/>
    <mergeCell ref="S3:V3"/>
    <mergeCell ref="C64:F64"/>
    <mergeCell ref="G64:J64"/>
    <mergeCell ref="K64:N64"/>
    <mergeCell ref="O64:R64"/>
    <mergeCell ref="S64:V64"/>
    <mergeCell ref="C2:F2"/>
    <mergeCell ref="G2:J2"/>
    <mergeCell ref="K2:N2"/>
    <mergeCell ref="O2:R2"/>
    <mergeCell ref="S2:V2"/>
    <mergeCell ref="BC2:BF2"/>
    <mergeCell ref="DK2:DN2"/>
    <mergeCell ref="DK3:DN3"/>
    <mergeCell ref="DK64:DN64"/>
    <mergeCell ref="DO2:DR2"/>
    <mergeCell ref="DO3:DR3"/>
    <mergeCell ref="DO64:DR64"/>
    <mergeCell ref="DC2:DF2"/>
    <mergeCell ref="DC3:DF3"/>
    <mergeCell ref="DC64:DF64"/>
    <mergeCell ref="DG2:DJ2"/>
    <mergeCell ref="DG3:DJ3"/>
    <mergeCell ref="DG64:DJ64"/>
    <mergeCell ref="EA2:ED2"/>
    <mergeCell ref="EA3:ED3"/>
    <mergeCell ref="EA64:ED64"/>
    <mergeCell ref="EE2:EH2"/>
    <mergeCell ref="EE3:EH3"/>
    <mergeCell ref="EE64:EH64"/>
    <mergeCell ref="DS2:DV2"/>
    <mergeCell ref="DS3:DV3"/>
    <mergeCell ref="DS64:DV64"/>
    <mergeCell ref="DW2:DZ2"/>
    <mergeCell ref="DW3:DZ3"/>
    <mergeCell ref="DW64:DZ64"/>
    <mergeCell ref="EQ2:ET2"/>
    <mergeCell ref="EQ3:ET3"/>
    <mergeCell ref="EQ64:ET64"/>
    <mergeCell ref="EI2:EL2"/>
    <mergeCell ref="EI3:EL3"/>
    <mergeCell ref="EI64:EL64"/>
    <mergeCell ref="EM2:EP2"/>
    <mergeCell ref="EM3:EP3"/>
    <mergeCell ref="EM64:EP64"/>
  </mergeCells>
  <pageMargins left="0.7" right="0.7" top="0.75" bottom="0.75" header="0" footer="0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3" operator="greaterThan" id="{97ADB37D-1E10-403F-86CF-04F353A2A2CC}">
            <xm:f>Formulario!$G$61</xm:f>
            <x14:dxf>
              <fill>
                <patternFill>
                  <bgColor rgb="FFFF0000"/>
                </patternFill>
              </fill>
            </x14:dxf>
          </x14:cfRule>
          <xm:sqref>A64:XFD64</xm:sqref>
        </x14:conditionalFormatting>
        <x14:conditionalFormatting xmlns:xm="http://schemas.microsoft.com/office/excel/2006/main">
          <x14:cfRule type="cellIs" priority="184" operator="greaterThan" id="{91F1087C-7E0D-4796-89F2-69DF457EBAD1}">
            <xm:f>Formulario!$G$64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A67:XFD67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63"/>
  <sheetViews>
    <sheetView zoomScale="90" zoomScaleNormal="90"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E30" sqref="E30"/>
    </sheetView>
  </sheetViews>
  <sheetFormatPr baseColWidth="10" defaultColWidth="12.59765625" defaultRowHeight="15" customHeight="1" x14ac:dyDescent="0.25"/>
  <cols>
    <col min="1" max="1" width="4.5" customWidth="1"/>
    <col min="2" max="2" width="64.19921875" customWidth="1"/>
    <col min="3" max="3" width="19" customWidth="1"/>
    <col min="4" max="4" width="16.09765625" bestFit="1" customWidth="1"/>
    <col min="5" max="6" width="15" bestFit="1" customWidth="1"/>
    <col min="7" max="7" width="21.5" customWidth="1"/>
    <col min="8" max="8" width="18.19921875" customWidth="1"/>
    <col min="9" max="9" width="19.3984375" bestFit="1" customWidth="1"/>
    <col min="10" max="10" width="14.09765625" bestFit="1" customWidth="1"/>
    <col min="11" max="11" width="17.3984375" customWidth="1"/>
    <col min="12" max="12" width="16.59765625" bestFit="1" customWidth="1"/>
    <col min="13" max="13" width="19.69921875" bestFit="1" customWidth="1"/>
    <col min="14" max="14" width="22.59765625" bestFit="1" customWidth="1"/>
    <col min="15" max="15" width="16.09765625" bestFit="1" customWidth="1"/>
    <col min="16" max="16" width="16.19921875" bestFit="1" customWidth="1"/>
    <col min="17" max="17" width="16.19921875" customWidth="1"/>
    <col min="18" max="18" width="14.09765625" bestFit="1" customWidth="1"/>
    <col min="19" max="19" width="15.5" customWidth="1"/>
    <col min="20" max="20" width="15.69921875" bestFit="1" customWidth="1"/>
    <col min="21" max="21" width="15.09765625" bestFit="1" customWidth="1"/>
    <col min="22" max="23" width="15.19921875" bestFit="1" customWidth="1"/>
    <col min="24" max="24" width="19.69921875" customWidth="1"/>
    <col min="25" max="25" width="16.5" customWidth="1"/>
    <col min="26" max="26" width="15" customWidth="1"/>
    <col min="30" max="30" width="15.59765625" bestFit="1" customWidth="1"/>
    <col min="31" max="33" width="14.8984375" bestFit="1" customWidth="1"/>
    <col min="34" max="34" width="12.59765625" customWidth="1"/>
    <col min="36" max="36" width="12.59765625" customWidth="1"/>
    <col min="38" max="39" width="12.59765625" customWidth="1"/>
  </cols>
  <sheetData>
    <row r="1" spans="1:39" ht="12.75" customHeight="1" x14ac:dyDescent="0.25">
      <c r="A1" s="30"/>
      <c r="B1" s="30"/>
      <c r="C1" s="30">
        <v>3</v>
      </c>
      <c r="D1" s="30">
        <f t="shared" ref="D1:AM1" si="0">+C1+4</f>
        <v>7</v>
      </c>
      <c r="E1" s="30">
        <f t="shared" si="0"/>
        <v>11</v>
      </c>
      <c r="F1" s="30">
        <f t="shared" si="0"/>
        <v>15</v>
      </c>
      <c r="G1" s="30">
        <f t="shared" si="0"/>
        <v>19</v>
      </c>
      <c r="H1" s="30">
        <f t="shared" si="0"/>
        <v>23</v>
      </c>
      <c r="I1" s="30">
        <f t="shared" si="0"/>
        <v>27</v>
      </c>
      <c r="J1" s="30">
        <f t="shared" si="0"/>
        <v>31</v>
      </c>
      <c r="K1" s="30">
        <f t="shared" si="0"/>
        <v>35</v>
      </c>
      <c r="L1" s="30">
        <f t="shared" si="0"/>
        <v>39</v>
      </c>
      <c r="M1" s="30">
        <f t="shared" si="0"/>
        <v>43</v>
      </c>
      <c r="N1" s="30">
        <f t="shared" si="0"/>
        <v>47</v>
      </c>
      <c r="O1" s="30">
        <f t="shared" si="0"/>
        <v>51</v>
      </c>
      <c r="P1" s="30">
        <f t="shared" si="0"/>
        <v>55</v>
      </c>
      <c r="Q1" s="30">
        <f t="shared" si="0"/>
        <v>59</v>
      </c>
      <c r="R1" s="30">
        <f t="shared" si="0"/>
        <v>63</v>
      </c>
      <c r="S1" s="30">
        <f t="shared" si="0"/>
        <v>67</v>
      </c>
      <c r="T1" s="30">
        <f t="shared" si="0"/>
        <v>71</v>
      </c>
      <c r="U1" s="30">
        <f t="shared" si="0"/>
        <v>75</v>
      </c>
      <c r="V1" s="30">
        <f t="shared" si="0"/>
        <v>79</v>
      </c>
      <c r="W1" s="30">
        <f t="shared" si="0"/>
        <v>83</v>
      </c>
      <c r="X1" s="30">
        <f t="shared" si="0"/>
        <v>87</v>
      </c>
      <c r="Y1" s="30">
        <f t="shared" si="0"/>
        <v>91</v>
      </c>
      <c r="Z1" s="30">
        <f t="shared" si="0"/>
        <v>95</v>
      </c>
      <c r="AA1" s="30">
        <f t="shared" si="0"/>
        <v>99</v>
      </c>
      <c r="AB1" s="30">
        <f t="shared" si="0"/>
        <v>103</v>
      </c>
      <c r="AC1" s="30">
        <f t="shared" si="0"/>
        <v>107</v>
      </c>
      <c r="AD1" s="30">
        <f t="shared" si="0"/>
        <v>111</v>
      </c>
      <c r="AE1" s="30">
        <f t="shared" si="0"/>
        <v>115</v>
      </c>
      <c r="AF1" s="30">
        <f t="shared" si="0"/>
        <v>119</v>
      </c>
      <c r="AG1" s="30">
        <f t="shared" si="0"/>
        <v>123</v>
      </c>
      <c r="AH1" s="30">
        <f t="shared" si="0"/>
        <v>127</v>
      </c>
      <c r="AI1" s="30">
        <f t="shared" si="0"/>
        <v>131</v>
      </c>
      <c r="AJ1" s="30">
        <f t="shared" si="0"/>
        <v>135</v>
      </c>
      <c r="AK1" s="30">
        <f t="shared" si="0"/>
        <v>139</v>
      </c>
      <c r="AL1" s="30">
        <f t="shared" si="0"/>
        <v>143</v>
      </c>
      <c r="AM1" s="30">
        <f t="shared" si="0"/>
        <v>147</v>
      </c>
    </row>
    <row r="2" spans="1:39" ht="12.75" customHeight="1" x14ac:dyDescent="0.25">
      <c r="A2" s="9"/>
      <c r="B2" s="9"/>
      <c r="C2" s="31">
        <v>1</v>
      </c>
      <c r="D2" s="31">
        <v>2</v>
      </c>
      <c r="E2" s="31">
        <v>3</v>
      </c>
      <c r="F2" s="31">
        <v>4</v>
      </c>
      <c r="G2" s="31">
        <v>5</v>
      </c>
      <c r="H2" s="31">
        <v>6</v>
      </c>
      <c r="I2" s="31">
        <v>7</v>
      </c>
      <c r="J2" s="31">
        <v>8</v>
      </c>
      <c r="K2" s="31">
        <v>9</v>
      </c>
      <c r="L2" s="31">
        <v>10</v>
      </c>
      <c r="M2" s="31">
        <v>11</v>
      </c>
      <c r="N2" s="31">
        <v>12</v>
      </c>
      <c r="O2" s="31">
        <v>13</v>
      </c>
      <c r="P2" s="31">
        <v>14</v>
      </c>
      <c r="Q2" s="31">
        <v>15</v>
      </c>
      <c r="R2" s="31">
        <v>16</v>
      </c>
      <c r="S2" s="31">
        <v>17</v>
      </c>
      <c r="T2" s="31">
        <v>18</v>
      </c>
      <c r="U2" s="31">
        <v>19</v>
      </c>
      <c r="V2" s="31">
        <v>20</v>
      </c>
      <c r="W2" s="31">
        <v>21</v>
      </c>
      <c r="X2" s="31">
        <v>22</v>
      </c>
      <c r="Y2" s="31">
        <v>23</v>
      </c>
      <c r="Z2" s="31">
        <v>24</v>
      </c>
      <c r="AA2" s="31">
        <v>25</v>
      </c>
      <c r="AB2" s="31">
        <v>26</v>
      </c>
      <c r="AC2" s="31">
        <v>27</v>
      </c>
      <c r="AD2" s="31">
        <v>28</v>
      </c>
      <c r="AE2" s="31">
        <v>29</v>
      </c>
      <c r="AF2" s="31">
        <v>30</v>
      </c>
      <c r="AG2" s="31">
        <v>31</v>
      </c>
      <c r="AH2" s="31">
        <v>32</v>
      </c>
      <c r="AI2" s="31">
        <v>33</v>
      </c>
      <c r="AJ2" s="31">
        <v>34</v>
      </c>
      <c r="AK2" s="31">
        <v>35</v>
      </c>
      <c r="AL2" s="31">
        <v>36</v>
      </c>
      <c r="AM2" s="31">
        <v>37</v>
      </c>
    </row>
    <row r="3" spans="1:39" ht="48.75" customHeight="1" x14ac:dyDescent="0.25">
      <c r="A3" s="9"/>
      <c r="B3" s="9"/>
      <c r="C3" s="32" t="str">
        <f>VLOOKUP(C2,Resumen!$A:$I,2,FALSE)</f>
        <v>CONSORCIO CALDENSE EP</v>
      </c>
      <c r="D3" s="33" t="str">
        <f>VLOOKUP(D2,Resumen!$A:$I,2,FALSE)</f>
        <v>CONSORCIO LOS VOLCANES</v>
      </c>
      <c r="E3" s="33" t="str">
        <f>VLOOKUP(E2,Resumen!$A:$I,2,FALSE)</f>
        <v>CONSORCIO HERMANDAD</v>
      </c>
      <c r="F3" s="33" t="str">
        <f>VLOOKUP(F2,Resumen!$A:$I,2,FALSE)</f>
        <v>CONSORCIO VIAL 012- AJMR</v>
      </c>
      <c r="G3" s="33" t="str">
        <f>VLOOKUP(G2,Resumen!$A:$I,2,FALSE)</f>
        <v>CONSORCIO HERMANAMIENTO AZUL</v>
      </c>
      <c r="H3" s="33" t="str">
        <f>VLOOKUP(H2,Resumen!$A:$I,2,FALSE)</f>
        <v>CONSORCIO MEJORAMIENTOS DEL HERMANAMIENTO</v>
      </c>
      <c r="I3" s="33" t="str">
        <f>VLOOKUP(I2,Resumen!$A:$I,2,FALSE)</f>
        <v>CONSORCIO VIAS DE CALDAS</v>
      </c>
      <c r="J3" s="33" t="str">
        <f>VLOOKUP(J2,Resumen!$A:$I,2,FALSE)</f>
        <v>CONSORCIO MEJORAMIENTO VIAL</v>
      </c>
      <c r="K3" s="33" t="e">
        <f>VLOOKUP(K2,Resumen!$A:$I,2,FALSE)</f>
        <v>#N/A</v>
      </c>
      <c r="L3" s="33" t="str">
        <f>VLOOKUP(L2,Resumen!$A:$I,2,FALSE)</f>
        <v>CONSORCIO VIAS DE CALDAS 2026</v>
      </c>
      <c r="M3" s="33" t="str">
        <f>VLOOKUP(M2,Resumen!$A:$I,2,FALSE)</f>
        <v>CONSORCIO VIAL 2026</v>
      </c>
      <c r="N3" s="33" t="str">
        <f>VLOOKUP(N2,Resumen!$A:$I,2,FALSE)</f>
        <v>CONSORCIO SOLUCION VIAL CALDAS 2</v>
      </c>
      <c r="O3" s="33" t="str">
        <f>VLOOKUP(O2,Resumen!$A:$I,2,FALSE)</f>
        <v>CONSORCIO HERMANAMIENTO 2026</v>
      </c>
      <c r="P3" s="33" t="str">
        <f>VLOOKUP(P2,Resumen!$A:$I,2,FALSE)</f>
        <v>CONSORCIO BCT CALDAS 2026</v>
      </c>
      <c r="Q3" s="33" t="str">
        <f>VLOOKUP(Q2,Resumen!$A:$I,2,FALSE)</f>
        <v>CONSORCIO FG HERMANAMIENTO</v>
      </c>
      <c r="R3" s="33" t="str">
        <f>VLOOKUP(R2,Resumen!$A:$I,2,FALSE)</f>
        <v>CONSORCIO SOLUCION VIAL SAMANÁ</v>
      </c>
      <c r="S3" s="33" t="str">
        <f>VLOOKUP(S2,Resumen!$A:$I,2,FALSE)</f>
        <v>CONSORCIO VIAL CALDAS</v>
      </c>
      <c r="T3" s="33" t="str">
        <f>VLOOKUP(T2,Resumen!$A:$I,2,FALSE)</f>
        <v>CONSORCIO DE PAVIMENTACIONES SIMAB</v>
      </c>
      <c r="U3" s="33" t="str">
        <f>VLOOKUP(U2,Resumen!$A:$I,2,FALSE)</f>
        <v>CONSORCIO YVY VIALES</v>
      </c>
      <c r="V3" s="33" t="str">
        <f>VLOOKUP(V2,Resumen!$A:$I,2,FALSE)</f>
        <v>CONSORCIO INTEGRACION CALDAS - ANTIOQUIA</v>
      </c>
      <c r="W3" s="33" t="str">
        <f>VLOOKUP(W2,Resumen!$A:$I,2,FALSE)</f>
        <v>CONSORCIO CONECTIVIDAD CALDAS 2026</v>
      </c>
      <c r="X3" s="33" t="str">
        <f>VLOOKUP(X2,Resumen!$A:$I,2,FALSE)</f>
        <v>CONSORCIO CONEXION VIAL SAMANA 2026</v>
      </c>
      <c r="Y3" s="33" t="str">
        <f>VLOOKUP(Y2,Resumen!$A:$I,2,FALSE)</f>
        <v>CONSORCIO PLAN VIAL SAMANA 2026</v>
      </c>
      <c r="Z3" s="33" t="str">
        <f>VLOOKUP(Z2,Resumen!$A:$I,2,FALSE)</f>
        <v>CONSORCIO RED VIAL OCCIDENTE 2026</v>
      </c>
      <c r="AA3" s="33" t="str">
        <f>VLOOKUP(AA2,Resumen!$A:$I,2,FALSE)</f>
        <v>CONSORCIO CALDAS WTK</v>
      </c>
      <c r="AB3" s="33" t="e">
        <f>VLOOKUP(AB2,Resumen!$A:$I,2,FALSE)</f>
        <v>#N/A</v>
      </c>
      <c r="AC3" s="33" t="str">
        <f>VLOOKUP(AC2,Resumen!$A:$I,2,FALSE)</f>
        <v>CONSORCIO PROSPERIDAD 2026</v>
      </c>
      <c r="AD3" s="33" t="str">
        <f>VLOOKUP(AD2,Resumen!$A:$I,2,FALSE)</f>
        <v>CONSORCIO MEJORAMIENTO VIAS 026</v>
      </c>
      <c r="AE3" s="33" t="str">
        <f>VLOOKUP(AE2,Resumen!$A:$I,2,FALSE)</f>
        <v>CONSORCIO VIAS DE CALDAS FDC 2026</v>
      </c>
      <c r="AF3" s="33" t="str">
        <f>VLOOKUP(AF2,Resumen!$A:$I,2,FALSE)</f>
        <v>CONSORCIO ET SINCOL</v>
      </c>
      <c r="AG3" s="33" t="str">
        <f>VLOOKUP(AG2,Resumen!$A:$I,2,FALSE)</f>
        <v>CONSORCIO INFRAESTRUCTURA VIAL SAMANA 2026</v>
      </c>
      <c r="AH3" s="33" t="str">
        <f>VLOOKUP(AH2,Resumen!$A:$I,2,FALSE)</f>
        <v>CONSORCIO CALDAS 2026</v>
      </c>
      <c r="AI3" s="33" t="str">
        <f>VLOOKUP(AI2,Resumen!$A:$I,2,FALSE)</f>
        <v>CONSORCIO VIAL RIOSUCIO - SAMANÁ</v>
      </c>
      <c r="AJ3" s="33" t="str">
        <f>VLOOKUP(AJ2,Resumen!$A:$I,2,FALSE)</f>
        <v>CONSORCIO MEJORAMIENTO DE CALDAS</v>
      </c>
      <c r="AK3" s="33" t="str">
        <f>VLOOKUP(AK2,Resumen!$A:$I,2,FALSE)</f>
        <v>CONSORCIO SAN CHARBEL SAMANÁ</v>
      </c>
      <c r="AL3" s="33" t="e">
        <f>VLOOKUP(AL2,Resumen!$A:$I,2,FALSE)</f>
        <v>#N/A</v>
      </c>
      <c r="AM3" s="33" t="str">
        <f>VLOOKUP(AM2,Resumen!$A:$I,2,FALSE)</f>
        <v>CONSORCIO TERRAK</v>
      </c>
    </row>
    <row r="4" spans="1:39" ht="12.75" customHeight="1" x14ac:dyDescent="0.25">
      <c r="A4" s="17" t="s">
        <v>0</v>
      </c>
      <c r="B4" s="34" t="s">
        <v>35</v>
      </c>
      <c r="C4" s="35" t="s">
        <v>38</v>
      </c>
      <c r="D4" s="36" t="s">
        <v>38</v>
      </c>
      <c r="E4" s="36" t="s">
        <v>38</v>
      </c>
      <c r="F4" s="36" t="s">
        <v>38</v>
      </c>
      <c r="G4" s="36" t="s">
        <v>38</v>
      </c>
      <c r="H4" s="36" t="s">
        <v>38</v>
      </c>
      <c r="I4" s="36" t="s">
        <v>38</v>
      </c>
      <c r="J4" s="36" t="s">
        <v>38</v>
      </c>
      <c r="K4" s="36" t="s">
        <v>38</v>
      </c>
      <c r="L4" s="36" t="s">
        <v>38</v>
      </c>
      <c r="M4" s="36" t="s">
        <v>38</v>
      </c>
      <c r="N4" s="36" t="s">
        <v>38</v>
      </c>
      <c r="O4" s="36" t="s">
        <v>38</v>
      </c>
      <c r="P4" s="36" t="s">
        <v>38</v>
      </c>
      <c r="Q4" s="36" t="s">
        <v>38</v>
      </c>
      <c r="R4" s="36" t="s">
        <v>38</v>
      </c>
      <c r="S4" s="36" t="s">
        <v>38</v>
      </c>
      <c r="T4" s="36" t="s">
        <v>38</v>
      </c>
      <c r="U4" s="36" t="s">
        <v>38</v>
      </c>
      <c r="V4" s="36" t="s">
        <v>38</v>
      </c>
      <c r="W4" s="36" t="s">
        <v>38</v>
      </c>
      <c r="X4" s="36" t="s">
        <v>38</v>
      </c>
      <c r="Y4" s="36" t="s">
        <v>38</v>
      </c>
      <c r="Z4" s="36" t="s">
        <v>38</v>
      </c>
      <c r="AA4" s="36" t="s">
        <v>38</v>
      </c>
      <c r="AB4" s="36" t="s">
        <v>38</v>
      </c>
      <c r="AC4" s="36" t="s">
        <v>38</v>
      </c>
      <c r="AD4" s="36" t="s">
        <v>38</v>
      </c>
      <c r="AE4" s="36" t="s">
        <v>38</v>
      </c>
      <c r="AF4" s="36" t="s">
        <v>38</v>
      </c>
      <c r="AG4" s="36" t="s">
        <v>38</v>
      </c>
      <c r="AH4" s="36" t="s">
        <v>38</v>
      </c>
      <c r="AI4" s="36" t="s">
        <v>38</v>
      </c>
      <c r="AJ4" s="36" t="s">
        <v>38</v>
      </c>
      <c r="AK4" s="36" t="s">
        <v>38</v>
      </c>
      <c r="AL4" s="36" t="s">
        <v>38</v>
      </c>
      <c r="AM4" s="36" t="s">
        <v>38</v>
      </c>
    </row>
    <row r="5" spans="1:39" ht="12.75" customHeight="1" x14ac:dyDescent="0.25">
      <c r="A5" s="22">
        <v>1</v>
      </c>
      <c r="B5" s="37" t="s">
        <v>110</v>
      </c>
      <c r="C5" s="38" t="str">
        <f>IF(OR(HLOOKUP(C$1,Informe!$A:$ET,ROW($A5),FALSE)=0,VLOOKUP($A5,Formulario!$A:$F,6,FALSE)&lt;HLOOKUP(C$1,Informe!$A:$ET,ROW($A5),FALSE))=FALSE,"ADMISIBLE","NO ADMISIBLE")</f>
        <v>NO ADMISIBLE</v>
      </c>
      <c r="D5" s="38" t="str">
        <f>IF(OR(HLOOKUP(D$1,Informe!$A:$ET,ROW($A5),FALSE)=0,VLOOKUP($A5,Formulario!$A:$F,6,FALSE)&lt;HLOOKUP(D$1,Informe!$A:$ET,ROW($A5),FALSE))=FALSE,"ADMISIBLE","NO ADMISIBLE")</f>
        <v>NO ADMISIBLE</v>
      </c>
      <c r="E5" s="38" t="str">
        <f>IF(OR(HLOOKUP(E$1,Informe!$A:$ET,ROW($A5),FALSE)=0,VLOOKUP($A5,Formulario!$A:$F,6,FALSE)&lt;HLOOKUP(E$1,Informe!$A:$ET,ROW($A5),FALSE))=FALSE,"ADMISIBLE","NO ADMISIBLE")</f>
        <v>NO ADMISIBLE</v>
      </c>
      <c r="F5" s="38" t="str">
        <f>IF(OR(HLOOKUP(F$1,Informe!$A:$ET,ROW($A5),FALSE)=0,VLOOKUP($A5,Formulario!$A:$F,6,FALSE)&lt;HLOOKUP(F$1,Informe!$A:$ET,ROW($A5),FALSE))=FALSE,"ADMISIBLE","NO ADMISIBLE")</f>
        <v>NO ADMISIBLE</v>
      </c>
      <c r="G5" s="38" t="str">
        <f>IF(OR(HLOOKUP(G$1,Informe!$A:$ET,ROW($A5),FALSE)=0,VLOOKUP($A5,Formulario!$A:$F,6,FALSE)&lt;HLOOKUP(G$1,Informe!$A:$ET,ROW($A5),FALSE))=FALSE,"ADMISIBLE","NO ADMISIBLE")</f>
        <v>NO ADMISIBLE</v>
      </c>
      <c r="H5" s="38" t="str">
        <f>IF(OR(HLOOKUP(H$1,Informe!$A:$ET,ROW($A5),FALSE)=0,VLOOKUP($A5,Formulario!$A:$F,6,FALSE)&lt;HLOOKUP(H$1,Informe!$A:$ET,ROW($A5),FALSE))=FALSE,"ADMISIBLE","NO ADMISIBLE")</f>
        <v>NO ADMISIBLE</v>
      </c>
      <c r="I5" s="38" t="str">
        <f>IF(OR(HLOOKUP(I$1,Informe!$A:$ET,ROW($A5),FALSE)=0,VLOOKUP($A5,Formulario!$A:$F,6,FALSE)&lt;HLOOKUP(I$1,Informe!$A:$ET,ROW($A5),FALSE))=FALSE,"ADMISIBLE","NO ADMISIBLE")</f>
        <v>NO ADMISIBLE</v>
      </c>
      <c r="J5" s="38" t="str">
        <f>IF(OR(HLOOKUP(J$1,Informe!$A:$ET,ROW($A5),FALSE)=0,VLOOKUP($A5,Formulario!$A:$F,6,FALSE)&lt;HLOOKUP(J$1,Informe!$A:$ET,ROW($A5),FALSE))=FALSE,"ADMISIBLE","NO ADMISIBLE")</f>
        <v>NO ADMISIBLE</v>
      </c>
      <c r="K5" s="38" t="str">
        <f>IF(OR(HLOOKUP(K$1,Informe!$A:$ET,ROW($A5),FALSE)=0,VLOOKUP($A5,Formulario!$A:$F,6,FALSE)&lt;HLOOKUP(K$1,Informe!$A:$ET,ROW($A5),FALSE))=FALSE,"ADMISIBLE","NO ADMISIBLE")</f>
        <v>NO ADMISIBLE</v>
      </c>
      <c r="L5" s="38" t="str">
        <f>IF(OR(HLOOKUP(L$1,Informe!$A:$ET,ROW($A5),FALSE)=0,VLOOKUP($A5,Formulario!$A:$F,6,FALSE)&lt;HLOOKUP(L$1,Informe!$A:$ET,ROW($A5),FALSE))=FALSE,"ADMISIBLE","NO ADMISIBLE")</f>
        <v>NO ADMISIBLE</v>
      </c>
      <c r="M5" s="38" t="str">
        <f>IF(OR(HLOOKUP(M$1,Informe!$A:$ET,ROW($A5),FALSE)=0,VLOOKUP($A5,Formulario!$A:$F,6,FALSE)&lt;HLOOKUP(M$1,Informe!$A:$ET,ROW($A5),FALSE))=FALSE,"ADMISIBLE","NO ADMISIBLE")</f>
        <v>NO ADMISIBLE</v>
      </c>
      <c r="N5" s="38" t="str">
        <f>IF(OR(HLOOKUP(N$1,Informe!$A:$ET,ROW($A5),FALSE)=0,VLOOKUP($A5,Formulario!$A:$F,6,FALSE)&lt;HLOOKUP(N$1,Informe!$A:$ET,ROW($A5),FALSE))=FALSE,"ADMISIBLE","NO ADMISIBLE")</f>
        <v>NO ADMISIBLE</v>
      </c>
      <c r="O5" s="38" t="str">
        <f>IF(OR(HLOOKUP(O$1,Informe!$A:$ET,ROW($A5),FALSE)=0,VLOOKUP($A5,Formulario!$A:$F,6,FALSE)&lt;HLOOKUP(O$1,Informe!$A:$ET,ROW($A5),FALSE))=FALSE,"ADMISIBLE","NO ADMISIBLE")</f>
        <v>NO ADMISIBLE</v>
      </c>
      <c r="P5" s="38" t="str">
        <f>IF(OR(HLOOKUP(P$1,Informe!$A:$ET,ROW($A5),FALSE)=0,VLOOKUP($A5,Formulario!$A:$F,6,FALSE)&lt;HLOOKUP(P$1,Informe!$A:$ET,ROW($A5),FALSE))=FALSE,"ADMISIBLE","NO ADMISIBLE")</f>
        <v>NO ADMISIBLE</v>
      </c>
      <c r="Q5" s="38" t="str">
        <f>IF(OR(HLOOKUP(Q$1,Informe!$A:$ET,ROW($A5),FALSE)=0,VLOOKUP($A5,Formulario!$A:$F,6,FALSE)&lt;HLOOKUP(Q$1,Informe!$A:$ET,ROW($A5),FALSE))=FALSE,"ADMISIBLE","NO ADMISIBLE")</f>
        <v>NO ADMISIBLE</v>
      </c>
      <c r="R5" s="38" t="str">
        <f>IF(OR(HLOOKUP(R$1,Informe!$A:$ET,ROW($A5),FALSE)=0,VLOOKUP($A5,Formulario!$A:$F,6,FALSE)&lt;HLOOKUP(R$1,Informe!$A:$ET,ROW($A5),FALSE))=FALSE,"ADMISIBLE","NO ADMISIBLE")</f>
        <v>NO ADMISIBLE</v>
      </c>
      <c r="S5" s="38" t="str">
        <f>IF(OR(HLOOKUP(S$1,Informe!$A:$ET,ROW($A5),FALSE)=0,VLOOKUP($A5,Formulario!$A:$F,6,FALSE)&lt;HLOOKUP(S$1,Informe!$A:$ET,ROW($A5),FALSE))=FALSE,"ADMISIBLE","NO ADMISIBLE")</f>
        <v>NO ADMISIBLE</v>
      </c>
      <c r="T5" s="38" t="str">
        <f>IF(OR(HLOOKUP(T$1,Informe!$A:$ET,ROW($A5),FALSE)=0,VLOOKUP($A5,Formulario!$A:$F,6,FALSE)&lt;HLOOKUP(T$1,Informe!$A:$ET,ROW($A5),FALSE))=FALSE,"ADMISIBLE","NO ADMISIBLE")</f>
        <v>NO ADMISIBLE</v>
      </c>
      <c r="U5" s="38" t="str">
        <f>IF(OR(HLOOKUP(U$1,Informe!$A:$ET,ROW($A5),FALSE)=0,VLOOKUP($A5,Formulario!$A:$F,6,FALSE)&lt;HLOOKUP(U$1,Informe!$A:$ET,ROW($A5),FALSE))=FALSE,"ADMISIBLE","NO ADMISIBLE")</f>
        <v>NO ADMISIBLE</v>
      </c>
      <c r="V5" s="38" t="str">
        <f>IF(OR(HLOOKUP(V$1,Informe!$A:$ET,ROW($A5),FALSE)=0,VLOOKUP($A5,Formulario!$A:$F,6,FALSE)&lt;HLOOKUP(V$1,Informe!$A:$ET,ROW($A5),FALSE))=FALSE,"ADMISIBLE","NO ADMISIBLE")</f>
        <v>NO ADMISIBLE</v>
      </c>
      <c r="W5" s="38" t="str">
        <f>IF(OR(HLOOKUP(W$1,Informe!$A:$ET,ROW($A5),FALSE)=0,VLOOKUP($A5,Formulario!$A:$F,6,FALSE)&lt;HLOOKUP(W$1,Informe!$A:$ET,ROW($A5),FALSE))=FALSE,"ADMISIBLE","NO ADMISIBLE")</f>
        <v>NO ADMISIBLE</v>
      </c>
      <c r="X5" s="38" t="str">
        <f>IF(OR(HLOOKUP(X$1,Informe!$A:$ET,ROW($A5),FALSE)=0,VLOOKUP($A5,Formulario!$A:$F,6,FALSE)&lt;HLOOKUP(X$1,Informe!$A:$ET,ROW($A5),FALSE))=FALSE,"ADMISIBLE","NO ADMISIBLE")</f>
        <v>NO ADMISIBLE</v>
      </c>
      <c r="Y5" s="38" t="str">
        <f>IF(OR(HLOOKUP(Y$1,Informe!$A:$ET,ROW($A5),FALSE)=0,VLOOKUP($A5,Formulario!$A:$F,6,FALSE)&lt;HLOOKUP(Y$1,Informe!$A:$ET,ROW($A5),FALSE))=FALSE,"ADMISIBLE","NO ADMISIBLE")</f>
        <v>NO ADMISIBLE</v>
      </c>
      <c r="Z5" s="38" t="str">
        <f>IF(OR(HLOOKUP(Z$1,Informe!$A:$ET,ROW($A5),FALSE)=0,VLOOKUP($A5,Formulario!$A:$F,6,FALSE)&lt;HLOOKUP(Z$1,Informe!$A:$ET,ROW($A5),FALSE))=FALSE,"ADMISIBLE","NO ADMISIBLE")</f>
        <v>NO ADMISIBLE</v>
      </c>
      <c r="AA5" s="38" t="str">
        <f>IF(OR(HLOOKUP(AA$1,Informe!$A:$ET,ROW($A5),FALSE)=0,VLOOKUP($A5,Formulario!$A:$F,6,FALSE)&lt;HLOOKUP(AA$1,Informe!$A:$ET,ROW($A5),FALSE))=FALSE,"ADMISIBLE","NO ADMISIBLE")</f>
        <v>NO ADMISIBLE</v>
      </c>
      <c r="AB5" s="38" t="str">
        <f>IF(OR(HLOOKUP(AB$1,Informe!$A:$ET,ROW($A5),FALSE)=0,VLOOKUP($A5,Formulario!$A:$F,6,FALSE)&lt;HLOOKUP(AB$1,Informe!$A:$ET,ROW($A5),FALSE))=FALSE,"ADMISIBLE","NO ADMISIBLE")</f>
        <v>NO ADMISIBLE</v>
      </c>
      <c r="AC5" s="38" t="str">
        <f>IF(OR(HLOOKUP(AC$1,Informe!$A:$ET,ROW($A5),FALSE)=0,VLOOKUP($A5,Formulario!$A:$F,6,FALSE)&lt;HLOOKUP(AC$1,Informe!$A:$ET,ROW($A5),FALSE))=FALSE,"ADMISIBLE","NO ADMISIBLE")</f>
        <v>NO ADMISIBLE</v>
      </c>
      <c r="AD5" s="38" t="str">
        <f>IF(OR(HLOOKUP(AD$1,Informe!$A:$ET,ROW($A5),FALSE)=0,VLOOKUP($A5,Formulario!$A:$F,6,FALSE)&lt;HLOOKUP(AD$1,Informe!$A:$ET,ROW($A5),FALSE))=FALSE,"ADMISIBLE","NO ADMISIBLE")</f>
        <v>NO ADMISIBLE</v>
      </c>
      <c r="AE5" s="38" t="str">
        <f>IF(OR(HLOOKUP(AE$1,Informe!$A:$ET,ROW($A5),FALSE)=0,VLOOKUP($A5,Formulario!$A:$F,6,FALSE)&lt;HLOOKUP(AE$1,Informe!$A:$ET,ROW($A5),FALSE))=FALSE,"ADMISIBLE","NO ADMISIBLE")</f>
        <v>NO ADMISIBLE</v>
      </c>
      <c r="AF5" s="38" t="str">
        <f>IF(OR(HLOOKUP(AF$1,Informe!$A:$ET,ROW($A5),FALSE)=0,VLOOKUP($A5,Formulario!$A:$F,6,FALSE)&lt;HLOOKUP(AF$1,Informe!$A:$ET,ROW($A5),FALSE))=FALSE,"ADMISIBLE","NO ADMISIBLE")</f>
        <v>NO ADMISIBLE</v>
      </c>
      <c r="AG5" s="38" t="str">
        <f>IF(OR(HLOOKUP(AG$1,Informe!$A:$ET,ROW($A5),FALSE)=0,VLOOKUP($A5,Formulario!$A:$F,6,FALSE)&lt;HLOOKUP(AG$1,Informe!$A:$ET,ROW($A5),FALSE))=FALSE,"ADMISIBLE","NO ADMISIBLE")</f>
        <v>NO ADMISIBLE</v>
      </c>
      <c r="AH5" s="38" t="str">
        <f>IF(OR(HLOOKUP(AH$1,Informe!$A:$ET,ROW($A5),FALSE)=0,VLOOKUP($A5,Formulario!$A:$F,6,FALSE)&lt;HLOOKUP(AH$1,Informe!$A:$ET,ROW($A5),FALSE))=FALSE,"ADMISIBLE","NO ADMISIBLE")</f>
        <v>NO ADMISIBLE</v>
      </c>
      <c r="AI5" s="38" t="str">
        <f>IF(OR(HLOOKUP(AI$1,Informe!$A:$ET,ROW($A5),FALSE)=0,VLOOKUP($A5,Formulario!$A:$F,6,FALSE)&lt;HLOOKUP(AI$1,Informe!$A:$ET,ROW($A5),FALSE))=FALSE,"ADMISIBLE","NO ADMISIBLE")</f>
        <v>NO ADMISIBLE</v>
      </c>
      <c r="AJ5" s="38" t="str">
        <f>IF(OR(HLOOKUP(AJ$1,Informe!$A:$ET,ROW($A5),FALSE)=0,VLOOKUP($A5,Formulario!$A:$F,6,FALSE)&lt;HLOOKUP(AJ$1,Informe!$A:$ET,ROW($A5),FALSE))=FALSE,"ADMISIBLE","NO ADMISIBLE")</f>
        <v>NO ADMISIBLE</v>
      </c>
      <c r="AK5" s="38" t="str">
        <f>IF(OR(HLOOKUP(AK$1,Informe!$A:$ET,ROW($A5),FALSE)=0,VLOOKUP($A5,Formulario!$A:$F,6,FALSE)&lt;HLOOKUP(AK$1,Informe!$A:$ET,ROW($A5),FALSE))=FALSE,"ADMISIBLE","NO ADMISIBLE")</f>
        <v>NO ADMISIBLE</v>
      </c>
      <c r="AL5" s="38" t="str">
        <f>IF(OR(HLOOKUP(AL$1,Informe!$A:$ET,ROW($A5),FALSE)=0,VLOOKUP($A5,Formulario!$A:$F,6,FALSE)&lt;HLOOKUP(AL$1,Informe!$A:$ET,ROW($A5),FALSE))=FALSE,"ADMISIBLE","NO ADMISIBLE")</f>
        <v>NO ADMISIBLE</v>
      </c>
      <c r="AM5" s="38" t="str">
        <f>IF(OR(HLOOKUP(AM$1,Informe!$A:$ET,ROW($A5),FALSE)=0,VLOOKUP($A5,Formulario!$A:$F,6,FALSE)&lt;HLOOKUP(AM$1,Informe!$A:$ET,ROW($A5),FALSE))=FALSE,"ADMISIBLE","NO ADMISIBLE")</f>
        <v>NO ADMISIBLE</v>
      </c>
    </row>
    <row r="6" spans="1:39" ht="12.75" customHeight="1" x14ac:dyDescent="0.25">
      <c r="A6" s="22">
        <v>2</v>
      </c>
      <c r="B6" s="37" t="s">
        <v>23</v>
      </c>
      <c r="C6" s="38" t="str">
        <f>IF(OR(HLOOKUP(C$1,Informe!$A:$ET,ROW($A6),FALSE)=0,VLOOKUP($A6,Formulario!$A:$F,6,FALSE)&lt;HLOOKUP(C$1,Informe!$A:$ET,ROW($A6),FALSE))=FALSE,"ADMISIBLE","NO ADMISIBLE")</f>
        <v>NO ADMISIBLE</v>
      </c>
      <c r="D6" s="38" t="str">
        <f>IF(OR(HLOOKUP(D$1,Informe!$A:$ET,ROW($A6),FALSE)=0,VLOOKUP($A6,Formulario!$A:$F,6,FALSE)&lt;HLOOKUP(D$1,Informe!$A:$ET,ROW($A6),FALSE))=FALSE,"ADMISIBLE","NO ADMISIBLE")</f>
        <v>NO ADMISIBLE</v>
      </c>
      <c r="E6" s="38" t="str">
        <f>IF(OR(HLOOKUP(E$1,Informe!$A:$ET,ROW($A6),FALSE)=0,VLOOKUP($A6,Formulario!$A:$F,6,FALSE)&lt;HLOOKUP(E$1,Informe!$A:$ET,ROW($A6),FALSE))=FALSE,"ADMISIBLE","NO ADMISIBLE")</f>
        <v>NO ADMISIBLE</v>
      </c>
      <c r="F6" s="38" t="str">
        <f>IF(OR(HLOOKUP(F$1,Informe!$A:$ET,ROW($A6),FALSE)=0,VLOOKUP($A6,Formulario!$A:$F,6,FALSE)&lt;HLOOKUP(F$1,Informe!$A:$ET,ROW($A6),FALSE))=FALSE,"ADMISIBLE","NO ADMISIBLE")</f>
        <v>NO ADMISIBLE</v>
      </c>
      <c r="G6" s="38" t="str">
        <f>IF(OR(HLOOKUP(G$1,Informe!$A:$ET,ROW($A6),FALSE)=0,VLOOKUP($A6,Formulario!$A:$F,6,FALSE)&lt;HLOOKUP(G$1,Informe!$A:$ET,ROW($A6),FALSE))=FALSE,"ADMISIBLE","NO ADMISIBLE")</f>
        <v>NO ADMISIBLE</v>
      </c>
      <c r="H6" s="38" t="str">
        <f>IF(OR(HLOOKUP(H$1,Informe!$A:$ET,ROW($A6),FALSE)=0,VLOOKUP($A6,Formulario!$A:$F,6,FALSE)&lt;HLOOKUP(H$1,Informe!$A:$ET,ROW($A6),FALSE))=FALSE,"ADMISIBLE","NO ADMISIBLE")</f>
        <v>NO ADMISIBLE</v>
      </c>
      <c r="I6" s="38" t="str">
        <f>IF(OR(HLOOKUP(I$1,Informe!$A:$ET,ROW($A6),FALSE)=0,VLOOKUP($A6,Formulario!$A:$F,6,FALSE)&lt;HLOOKUP(I$1,Informe!$A:$ET,ROW($A6),FALSE))=FALSE,"ADMISIBLE","NO ADMISIBLE")</f>
        <v>NO ADMISIBLE</v>
      </c>
      <c r="J6" s="38" t="str">
        <f>IF(OR(HLOOKUP(J$1,Informe!$A:$ET,ROW($A6),FALSE)=0,VLOOKUP($A6,Formulario!$A:$F,6,FALSE)&lt;HLOOKUP(J$1,Informe!$A:$ET,ROW($A6),FALSE))=FALSE,"ADMISIBLE","NO ADMISIBLE")</f>
        <v>NO ADMISIBLE</v>
      </c>
      <c r="K6" s="38" t="str">
        <f>IF(OR(HLOOKUP(K$1,Informe!$A:$ET,ROW($A6),FALSE)=0,VLOOKUP($A6,Formulario!$A:$F,6,FALSE)&lt;HLOOKUP(K$1,Informe!$A:$ET,ROW($A6),FALSE))=FALSE,"ADMISIBLE","NO ADMISIBLE")</f>
        <v>NO ADMISIBLE</v>
      </c>
      <c r="L6" s="38" t="str">
        <f>IF(OR(HLOOKUP(L$1,Informe!$A:$ET,ROW($A6),FALSE)=0,VLOOKUP($A6,Formulario!$A:$F,6,FALSE)&lt;HLOOKUP(L$1,Informe!$A:$ET,ROW($A6),FALSE))=FALSE,"ADMISIBLE","NO ADMISIBLE")</f>
        <v>NO ADMISIBLE</v>
      </c>
      <c r="M6" s="38" t="str">
        <f>IF(OR(HLOOKUP(M$1,Informe!$A:$ET,ROW($A6),FALSE)=0,VLOOKUP($A6,Formulario!$A:$F,6,FALSE)&lt;HLOOKUP(M$1,Informe!$A:$ET,ROW($A6),FALSE))=FALSE,"ADMISIBLE","NO ADMISIBLE")</f>
        <v>NO ADMISIBLE</v>
      </c>
      <c r="N6" s="38" t="str">
        <f>IF(OR(HLOOKUP(N$1,Informe!$A:$ET,ROW($A6),FALSE)=0,VLOOKUP($A6,Formulario!$A:$F,6,FALSE)&lt;HLOOKUP(N$1,Informe!$A:$ET,ROW($A6),FALSE))=FALSE,"ADMISIBLE","NO ADMISIBLE")</f>
        <v>NO ADMISIBLE</v>
      </c>
      <c r="O6" s="38" t="str">
        <f>IF(OR(HLOOKUP(O$1,Informe!$A:$ET,ROW($A6),FALSE)=0,VLOOKUP($A6,Formulario!$A:$F,6,FALSE)&lt;HLOOKUP(O$1,Informe!$A:$ET,ROW($A6),FALSE))=FALSE,"ADMISIBLE","NO ADMISIBLE")</f>
        <v>NO ADMISIBLE</v>
      </c>
      <c r="P6" s="38" t="str">
        <f>IF(OR(HLOOKUP(P$1,Informe!$A:$ET,ROW($A6),FALSE)=0,VLOOKUP($A6,Formulario!$A:$F,6,FALSE)&lt;HLOOKUP(P$1,Informe!$A:$ET,ROW($A6),FALSE))=FALSE,"ADMISIBLE","NO ADMISIBLE")</f>
        <v>NO ADMISIBLE</v>
      </c>
      <c r="Q6" s="38" t="str">
        <f>IF(OR(HLOOKUP(Q$1,Informe!$A:$ET,ROW($A6),FALSE)=0,VLOOKUP($A6,Formulario!$A:$F,6,FALSE)&lt;HLOOKUP(Q$1,Informe!$A:$ET,ROW($A6),FALSE))=FALSE,"ADMISIBLE","NO ADMISIBLE")</f>
        <v>NO ADMISIBLE</v>
      </c>
      <c r="R6" s="38" t="str">
        <f>IF(OR(HLOOKUP(R$1,Informe!$A:$ET,ROW($A6),FALSE)=0,VLOOKUP($A6,Formulario!$A:$F,6,FALSE)&lt;HLOOKUP(R$1,Informe!$A:$ET,ROW($A6),FALSE))=FALSE,"ADMISIBLE","NO ADMISIBLE")</f>
        <v>NO ADMISIBLE</v>
      </c>
      <c r="S6" s="38" t="str">
        <f>IF(OR(HLOOKUP(S$1,Informe!$A:$ET,ROW($A6),FALSE)=0,VLOOKUP($A6,Formulario!$A:$F,6,FALSE)&lt;HLOOKUP(S$1,Informe!$A:$ET,ROW($A6),FALSE))=FALSE,"ADMISIBLE","NO ADMISIBLE")</f>
        <v>NO ADMISIBLE</v>
      </c>
      <c r="T6" s="38" t="str">
        <f>IF(OR(HLOOKUP(T$1,Informe!$A:$ET,ROW($A6),FALSE)=0,VLOOKUP($A6,Formulario!$A:$F,6,FALSE)&lt;HLOOKUP(T$1,Informe!$A:$ET,ROW($A6),FALSE))=FALSE,"ADMISIBLE","NO ADMISIBLE")</f>
        <v>NO ADMISIBLE</v>
      </c>
      <c r="U6" s="38" t="str">
        <f>IF(OR(HLOOKUP(U$1,Informe!$A:$ET,ROW($A6),FALSE)=0,VLOOKUP($A6,Formulario!$A:$F,6,FALSE)&lt;HLOOKUP(U$1,Informe!$A:$ET,ROW($A6),FALSE))=FALSE,"ADMISIBLE","NO ADMISIBLE")</f>
        <v>NO ADMISIBLE</v>
      </c>
      <c r="V6" s="38" t="str">
        <f>IF(OR(HLOOKUP(V$1,Informe!$A:$ET,ROW($A6),FALSE)=0,VLOOKUP($A6,Formulario!$A:$F,6,FALSE)&lt;HLOOKUP(V$1,Informe!$A:$ET,ROW($A6),FALSE))=FALSE,"ADMISIBLE","NO ADMISIBLE")</f>
        <v>NO ADMISIBLE</v>
      </c>
      <c r="W6" s="38" t="str">
        <f>IF(OR(HLOOKUP(W$1,Informe!$A:$ET,ROW($A6),FALSE)=0,VLOOKUP($A6,Formulario!$A:$F,6,FALSE)&lt;HLOOKUP(W$1,Informe!$A:$ET,ROW($A6),FALSE))=FALSE,"ADMISIBLE","NO ADMISIBLE")</f>
        <v>NO ADMISIBLE</v>
      </c>
      <c r="X6" s="38" t="str">
        <f>IF(OR(HLOOKUP(X$1,Informe!$A:$ET,ROW($A6),FALSE)=0,VLOOKUP($A6,Formulario!$A:$F,6,FALSE)&lt;HLOOKUP(X$1,Informe!$A:$ET,ROW($A6),FALSE))=FALSE,"ADMISIBLE","NO ADMISIBLE")</f>
        <v>NO ADMISIBLE</v>
      </c>
      <c r="Y6" s="38" t="str">
        <f>IF(OR(HLOOKUP(Y$1,Informe!$A:$ET,ROW($A6),FALSE)=0,VLOOKUP($A6,Formulario!$A:$F,6,FALSE)&lt;HLOOKUP(Y$1,Informe!$A:$ET,ROW($A6),FALSE))=FALSE,"ADMISIBLE","NO ADMISIBLE")</f>
        <v>NO ADMISIBLE</v>
      </c>
      <c r="Z6" s="38" t="str">
        <f>IF(OR(HLOOKUP(Z$1,Informe!$A:$ET,ROW($A6),FALSE)=0,VLOOKUP($A6,Formulario!$A:$F,6,FALSE)&lt;HLOOKUP(Z$1,Informe!$A:$ET,ROW($A6),FALSE))=FALSE,"ADMISIBLE","NO ADMISIBLE")</f>
        <v>NO ADMISIBLE</v>
      </c>
      <c r="AA6" s="38" t="str">
        <f>IF(OR(HLOOKUP(AA$1,Informe!$A:$ET,ROW($A6),FALSE)=0,VLOOKUP($A6,Formulario!$A:$F,6,FALSE)&lt;HLOOKUP(AA$1,Informe!$A:$ET,ROW($A6),FALSE))=FALSE,"ADMISIBLE","NO ADMISIBLE")</f>
        <v>NO ADMISIBLE</v>
      </c>
      <c r="AB6" s="38" t="str">
        <f>IF(OR(HLOOKUP(AB$1,Informe!$A:$ET,ROW($A6),FALSE)=0,VLOOKUP($A6,Formulario!$A:$F,6,FALSE)&lt;HLOOKUP(AB$1,Informe!$A:$ET,ROW($A6),FALSE))=FALSE,"ADMISIBLE","NO ADMISIBLE")</f>
        <v>NO ADMISIBLE</v>
      </c>
      <c r="AC6" s="38" t="str">
        <f>IF(OR(HLOOKUP(AC$1,Informe!$A:$ET,ROW($A6),FALSE)=0,VLOOKUP($A6,Formulario!$A:$F,6,FALSE)&lt;HLOOKUP(AC$1,Informe!$A:$ET,ROW($A6),FALSE))=FALSE,"ADMISIBLE","NO ADMISIBLE")</f>
        <v>NO ADMISIBLE</v>
      </c>
      <c r="AD6" s="38" t="str">
        <f>IF(OR(HLOOKUP(AD$1,Informe!$A:$ET,ROW($A6),FALSE)=0,VLOOKUP($A6,Formulario!$A:$F,6,FALSE)&lt;HLOOKUP(AD$1,Informe!$A:$ET,ROW($A6),FALSE))=FALSE,"ADMISIBLE","NO ADMISIBLE")</f>
        <v>NO ADMISIBLE</v>
      </c>
      <c r="AE6" s="38" t="str">
        <f>IF(OR(HLOOKUP(AE$1,Informe!$A:$ET,ROW($A6),FALSE)=0,VLOOKUP($A6,Formulario!$A:$F,6,FALSE)&lt;HLOOKUP(AE$1,Informe!$A:$ET,ROW($A6),FALSE))=FALSE,"ADMISIBLE","NO ADMISIBLE")</f>
        <v>NO ADMISIBLE</v>
      </c>
      <c r="AF6" s="38" t="str">
        <f>IF(OR(HLOOKUP(AF$1,Informe!$A:$ET,ROW($A6),FALSE)=0,VLOOKUP($A6,Formulario!$A:$F,6,FALSE)&lt;HLOOKUP(AF$1,Informe!$A:$ET,ROW($A6),FALSE))=FALSE,"ADMISIBLE","NO ADMISIBLE")</f>
        <v>NO ADMISIBLE</v>
      </c>
      <c r="AG6" s="38" t="str">
        <f>IF(OR(HLOOKUP(AG$1,Informe!$A:$ET,ROW($A6),FALSE)=0,VLOOKUP($A6,Formulario!$A:$F,6,FALSE)&lt;HLOOKUP(AG$1,Informe!$A:$ET,ROW($A6),FALSE))=FALSE,"ADMISIBLE","NO ADMISIBLE")</f>
        <v>NO ADMISIBLE</v>
      </c>
      <c r="AH6" s="38" t="str">
        <f>IF(OR(HLOOKUP(AH$1,Informe!$A:$ET,ROW($A6),FALSE)=0,VLOOKUP($A6,Formulario!$A:$F,6,FALSE)&lt;HLOOKUP(AH$1,Informe!$A:$ET,ROW($A6),FALSE))=FALSE,"ADMISIBLE","NO ADMISIBLE")</f>
        <v>NO ADMISIBLE</v>
      </c>
      <c r="AI6" s="38" t="str">
        <f>IF(OR(HLOOKUP(AI$1,Informe!$A:$ET,ROW($A6),FALSE)=0,VLOOKUP($A6,Formulario!$A:$F,6,FALSE)&lt;HLOOKUP(AI$1,Informe!$A:$ET,ROW($A6),FALSE))=FALSE,"ADMISIBLE","NO ADMISIBLE")</f>
        <v>NO ADMISIBLE</v>
      </c>
      <c r="AJ6" s="38" t="str">
        <f>IF(OR(HLOOKUP(AJ$1,Informe!$A:$ET,ROW($A6),FALSE)=0,VLOOKUP($A6,Formulario!$A:$F,6,FALSE)&lt;HLOOKUP(AJ$1,Informe!$A:$ET,ROW($A6),FALSE))=FALSE,"ADMISIBLE","NO ADMISIBLE")</f>
        <v>NO ADMISIBLE</v>
      </c>
      <c r="AK6" s="38" t="str">
        <f>IF(OR(HLOOKUP(AK$1,Informe!$A:$ET,ROW($A6),FALSE)=0,VLOOKUP($A6,Formulario!$A:$F,6,FALSE)&lt;HLOOKUP(AK$1,Informe!$A:$ET,ROW($A6),FALSE))=FALSE,"ADMISIBLE","NO ADMISIBLE")</f>
        <v>NO ADMISIBLE</v>
      </c>
      <c r="AL6" s="38" t="str">
        <f>IF(OR(HLOOKUP(AL$1,Informe!$A:$ET,ROW($A6),FALSE)=0,VLOOKUP($A6,Formulario!$A:$F,6,FALSE)&lt;HLOOKUP(AL$1,Informe!$A:$ET,ROW($A6),FALSE))=FALSE,"ADMISIBLE","NO ADMISIBLE")</f>
        <v>NO ADMISIBLE</v>
      </c>
      <c r="AM6" s="38" t="str">
        <f>IF(OR(HLOOKUP(AM$1,Informe!$A:$ET,ROW($A6),FALSE)=0,VLOOKUP($A6,Formulario!$A:$F,6,FALSE)&lt;HLOOKUP(AM$1,Informe!$A:$ET,ROW($A6),FALSE))=FALSE,"ADMISIBLE","NO ADMISIBLE")</f>
        <v>NO ADMISIBLE</v>
      </c>
    </row>
    <row r="7" spans="1:39" ht="12.75" customHeight="1" x14ac:dyDescent="0.25">
      <c r="A7" s="22">
        <v>3</v>
      </c>
      <c r="B7" s="37" t="s">
        <v>96</v>
      </c>
      <c r="C7" s="38" t="str">
        <f>IF(OR(HLOOKUP(C$1,Informe!$A:$ET,ROW($A7),FALSE)=0,VLOOKUP($A7,Formulario!$A:$F,6,FALSE)&lt;HLOOKUP(C$1,Informe!$A:$ET,ROW($A7),FALSE))=FALSE,"ADMISIBLE","NO ADMISIBLE")</f>
        <v>NO ADMISIBLE</v>
      </c>
      <c r="D7" s="38" t="str">
        <f>IF(OR(HLOOKUP(D$1,Informe!$A:$ET,ROW($A7),FALSE)=0,VLOOKUP($A7,Formulario!$A:$F,6,FALSE)&lt;HLOOKUP(D$1,Informe!$A:$ET,ROW($A7),FALSE))=FALSE,"ADMISIBLE","NO ADMISIBLE")</f>
        <v>NO ADMISIBLE</v>
      </c>
      <c r="E7" s="38" t="str">
        <f>IF(OR(HLOOKUP(E$1,Informe!$A:$ET,ROW($A7),FALSE)=0,VLOOKUP($A7,Formulario!$A:$F,6,FALSE)&lt;HLOOKUP(E$1,Informe!$A:$ET,ROW($A7),FALSE))=FALSE,"ADMISIBLE","NO ADMISIBLE")</f>
        <v>NO ADMISIBLE</v>
      </c>
      <c r="F7" s="38" t="str">
        <f>IF(OR(HLOOKUP(F$1,Informe!$A:$ET,ROW($A7),FALSE)=0,VLOOKUP($A7,Formulario!$A:$F,6,FALSE)&lt;HLOOKUP(F$1,Informe!$A:$ET,ROW($A7),FALSE))=FALSE,"ADMISIBLE","NO ADMISIBLE")</f>
        <v>NO ADMISIBLE</v>
      </c>
      <c r="G7" s="38" t="str">
        <f>IF(OR(HLOOKUP(G$1,Informe!$A:$ET,ROW($A7),FALSE)=0,VLOOKUP($A7,Formulario!$A:$F,6,FALSE)&lt;HLOOKUP(G$1,Informe!$A:$ET,ROW($A7),FALSE))=FALSE,"ADMISIBLE","NO ADMISIBLE")</f>
        <v>NO ADMISIBLE</v>
      </c>
      <c r="H7" s="38" t="str">
        <f>IF(OR(HLOOKUP(H$1,Informe!$A:$ET,ROW($A7),FALSE)=0,VLOOKUP($A7,Formulario!$A:$F,6,FALSE)&lt;HLOOKUP(H$1,Informe!$A:$ET,ROW($A7),FALSE))=FALSE,"ADMISIBLE","NO ADMISIBLE")</f>
        <v>NO ADMISIBLE</v>
      </c>
      <c r="I7" s="38" t="str">
        <f>IF(OR(HLOOKUP(I$1,Informe!$A:$ET,ROW($A7),FALSE)=0,VLOOKUP($A7,Formulario!$A:$F,6,FALSE)&lt;HLOOKUP(I$1,Informe!$A:$ET,ROW($A7),FALSE))=FALSE,"ADMISIBLE","NO ADMISIBLE")</f>
        <v>NO ADMISIBLE</v>
      </c>
      <c r="J7" s="38" t="str">
        <f>IF(OR(HLOOKUP(J$1,Informe!$A:$ET,ROW($A7),FALSE)=0,VLOOKUP($A7,Formulario!$A:$F,6,FALSE)&lt;HLOOKUP(J$1,Informe!$A:$ET,ROW($A7),FALSE))=FALSE,"ADMISIBLE","NO ADMISIBLE")</f>
        <v>NO ADMISIBLE</v>
      </c>
      <c r="K7" s="38" t="str">
        <f>IF(OR(HLOOKUP(K$1,Informe!$A:$ET,ROW($A7),FALSE)=0,VLOOKUP($A7,Formulario!$A:$F,6,FALSE)&lt;HLOOKUP(K$1,Informe!$A:$ET,ROW($A7),FALSE))=FALSE,"ADMISIBLE","NO ADMISIBLE")</f>
        <v>NO ADMISIBLE</v>
      </c>
      <c r="L7" s="38" t="str">
        <f>IF(OR(HLOOKUP(L$1,Informe!$A:$ET,ROW($A7),FALSE)=0,VLOOKUP($A7,Formulario!$A:$F,6,FALSE)&lt;HLOOKUP(L$1,Informe!$A:$ET,ROW($A7),FALSE))=FALSE,"ADMISIBLE","NO ADMISIBLE")</f>
        <v>NO ADMISIBLE</v>
      </c>
      <c r="M7" s="38" t="str">
        <f>IF(OR(HLOOKUP(M$1,Informe!$A:$ET,ROW($A7),FALSE)=0,VLOOKUP($A7,Formulario!$A:$F,6,FALSE)&lt;HLOOKUP(M$1,Informe!$A:$ET,ROW($A7),FALSE))=FALSE,"ADMISIBLE","NO ADMISIBLE")</f>
        <v>NO ADMISIBLE</v>
      </c>
      <c r="N7" s="38" t="str">
        <f>IF(OR(HLOOKUP(N$1,Informe!$A:$ET,ROW($A7),FALSE)=0,VLOOKUP($A7,Formulario!$A:$F,6,FALSE)&lt;HLOOKUP(N$1,Informe!$A:$ET,ROW($A7),FALSE))=FALSE,"ADMISIBLE","NO ADMISIBLE")</f>
        <v>NO ADMISIBLE</v>
      </c>
      <c r="O7" s="38" t="str">
        <f>IF(OR(HLOOKUP(O$1,Informe!$A:$ET,ROW($A7),FALSE)=0,VLOOKUP($A7,Formulario!$A:$F,6,FALSE)&lt;HLOOKUP(O$1,Informe!$A:$ET,ROW($A7),FALSE))=FALSE,"ADMISIBLE","NO ADMISIBLE")</f>
        <v>NO ADMISIBLE</v>
      </c>
      <c r="P7" s="38" t="str">
        <f>IF(OR(HLOOKUP(P$1,Informe!$A:$ET,ROW($A7),FALSE)=0,VLOOKUP($A7,Formulario!$A:$F,6,FALSE)&lt;HLOOKUP(P$1,Informe!$A:$ET,ROW($A7),FALSE))=FALSE,"ADMISIBLE","NO ADMISIBLE")</f>
        <v>NO ADMISIBLE</v>
      </c>
      <c r="Q7" s="38" t="str">
        <f>IF(OR(HLOOKUP(Q$1,Informe!$A:$ET,ROW($A7),FALSE)=0,VLOOKUP($A7,Formulario!$A:$F,6,FALSE)&lt;HLOOKUP(Q$1,Informe!$A:$ET,ROW($A7),FALSE))=FALSE,"ADMISIBLE","NO ADMISIBLE")</f>
        <v>NO ADMISIBLE</v>
      </c>
      <c r="R7" s="38" t="str">
        <f>IF(OR(HLOOKUP(R$1,Informe!$A:$ET,ROW($A7),FALSE)=0,VLOOKUP($A7,Formulario!$A:$F,6,FALSE)&lt;HLOOKUP(R$1,Informe!$A:$ET,ROW($A7),FALSE))=FALSE,"ADMISIBLE","NO ADMISIBLE")</f>
        <v>NO ADMISIBLE</v>
      </c>
      <c r="S7" s="38" t="str">
        <f>IF(OR(HLOOKUP(S$1,Informe!$A:$ET,ROW($A7),FALSE)=0,VLOOKUP($A7,Formulario!$A:$F,6,FALSE)&lt;HLOOKUP(S$1,Informe!$A:$ET,ROW($A7),FALSE))=FALSE,"ADMISIBLE","NO ADMISIBLE")</f>
        <v>NO ADMISIBLE</v>
      </c>
      <c r="T7" s="38" t="str">
        <f>IF(OR(HLOOKUP(T$1,Informe!$A:$ET,ROW($A7),FALSE)=0,VLOOKUP($A7,Formulario!$A:$F,6,FALSE)&lt;HLOOKUP(T$1,Informe!$A:$ET,ROW($A7),FALSE))=FALSE,"ADMISIBLE","NO ADMISIBLE")</f>
        <v>NO ADMISIBLE</v>
      </c>
      <c r="U7" s="38" t="str">
        <f>IF(OR(HLOOKUP(U$1,Informe!$A:$ET,ROW($A7),FALSE)=0,VLOOKUP($A7,Formulario!$A:$F,6,FALSE)&lt;HLOOKUP(U$1,Informe!$A:$ET,ROW($A7),FALSE))=FALSE,"ADMISIBLE","NO ADMISIBLE")</f>
        <v>NO ADMISIBLE</v>
      </c>
      <c r="V7" s="38" t="str">
        <f>IF(OR(HLOOKUP(V$1,Informe!$A:$ET,ROW($A7),FALSE)=0,VLOOKUP($A7,Formulario!$A:$F,6,FALSE)&lt;HLOOKUP(V$1,Informe!$A:$ET,ROW($A7),FALSE))=FALSE,"ADMISIBLE","NO ADMISIBLE")</f>
        <v>NO ADMISIBLE</v>
      </c>
      <c r="W7" s="38" t="str">
        <f>IF(OR(HLOOKUP(W$1,Informe!$A:$ET,ROW($A7),FALSE)=0,VLOOKUP($A7,Formulario!$A:$F,6,FALSE)&lt;HLOOKUP(W$1,Informe!$A:$ET,ROW($A7),FALSE))=FALSE,"ADMISIBLE","NO ADMISIBLE")</f>
        <v>NO ADMISIBLE</v>
      </c>
      <c r="X7" s="38" t="str">
        <f>IF(OR(HLOOKUP(X$1,Informe!$A:$ET,ROW($A7),FALSE)=0,VLOOKUP($A7,Formulario!$A:$F,6,FALSE)&lt;HLOOKUP(X$1,Informe!$A:$ET,ROW($A7),FALSE))=FALSE,"ADMISIBLE","NO ADMISIBLE")</f>
        <v>NO ADMISIBLE</v>
      </c>
      <c r="Y7" s="38" t="str">
        <f>IF(OR(HLOOKUP(Y$1,Informe!$A:$ET,ROW($A7),FALSE)=0,VLOOKUP($A7,Formulario!$A:$F,6,FALSE)&lt;HLOOKUP(Y$1,Informe!$A:$ET,ROW($A7),FALSE))=FALSE,"ADMISIBLE","NO ADMISIBLE")</f>
        <v>NO ADMISIBLE</v>
      </c>
      <c r="Z7" s="38" t="str">
        <f>IF(OR(HLOOKUP(Z$1,Informe!$A:$ET,ROW($A7),FALSE)=0,VLOOKUP($A7,Formulario!$A:$F,6,FALSE)&lt;HLOOKUP(Z$1,Informe!$A:$ET,ROW($A7),FALSE))=FALSE,"ADMISIBLE","NO ADMISIBLE")</f>
        <v>NO ADMISIBLE</v>
      </c>
      <c r="AA7" s="38" t="str">
        <f>IF(OR(HLOOKUP(AA$1,Informe!$A:$ET,ROW($A7),FALSE)=0,VLOOKUP($A7,Formulario!$A:$F,6,FALSE)&lt;HLOOKUP(AA$1,Informe!$A:$ET,ROW($A7),FALSE))=FALSE,"ADMISIBLE","NO ADMISIBLE")</f>
        <v>NO ADMISIBLE</v>
      </c>
      <c r="AB7" s="38" t="str">
        <f>IF(OR(HLOOKUP(AB$1,Informe!$A:$ET,ROW($A7),FALSE)=0,VLOOKUP($A7,Formulario!$A:$F,6,FALSE)&lt;HLOOKUP(AB$1,Informe!$A:$ET,ROW($A7),FALSE))=FALSE,"ADMISIBLE","NO ADMISIBLE")</f>
        <v>NO ADMISIBLE</v>
      </c>
      <c r="AC7" s="38" t="str">
        <f>IF(OR(HLOOKUP(AC$1,Informe!$A:$ET,ROW($A7),FALSE)=0,VLOOKUP($A7,Formulario!$A:$F,6,FALSE)&lt;HLOOKUP(AC$1,Informe!$A:$ET,ROW($A7),FALSE))=FALSE,"ADMISIBLE","NO ADMISIBLE")</f>
        <v>NO ADMISIBLE</v>
      </c>
      <c r="AD7" s="38" t="str">
        <f>IF(OR(HLOOKUP(AD$1,Informe!$A:$ET,ROW($A7),FALSE)=0,VLOOKUP($A7,Formulario!$A:$F,6,FALSE)&lt;HLOOKUP(AD$1,Informe!$A:$ET,ROW($A7),FALSE))=FALSE,"ADMISIBLE","NO ADMISIBLE")</f>
        <v>NO ADMISIBLE</v>
      </c>
      <c r="AE7" s="38" t="str">
        <f>IF(OR(HLOOKUP(AE$1,Informe!$A:$ET,ROW($A7),FALSE)=0,VLOOKUP($A7,Formulario!$A:$F,6,FALSE)&lt;HLOOKUP(AE$1,Informe!$A:$ET,ROW($A7),FALSE))=FALSE,"ADMISIBLE","NO ADMISIBLE")</f>
        <v>NO ADMISIBLE</v>
      </c>
      <c r="AF7" s="38" t="str">
        <f>IF(OR(HLOOKUP(AF$1,Informe!$A:$ET,ROW($A7),FALSE)=0,VLOOKUP($A7,Formulario!$A:$F,6,FALSE)&lt;HLOOKUP(AF$1,Informe!$A:$ET,ROW($A7),FALSE))=FALSE,"ADMISIBLE","NO ADMISIBLE")</f>
        <v>NO ADMISIBLE</v>
      </c>
      <c r="AG7" s="38" t="str">
        <f>IF(OR(HLOOKUP(AG$1,Informe!$A:$ET,ROW($A7),FALSE)=0,VLOOKUP($A7,Formulario!$A:$F,6,FALSE)&lt;HLOOKUP(AG$1,Informe!$A:$ET,ROW($A7),FALSE))=FALSE,"ADMISIBLE","NO ADMISIBLE")</f>
        <v>NO ADMISIBLE</v>
      </c>
      <c r="AH7" s="38" t="str">
        <f>IF(OR(HLOOKUP(AH$1,Informe!$A:$ET,ROW($A7),FALSE)=0,VLOOKUP($A7,Formulario!$A:$F,6,FALSE)&lt;HLOOKUP(AH$1,Informe!$A:$ET,ROW($A7),FALSE))=FALSE,"ADMISIBLE","NO ADMISIBLE")</f>
        <v>NO ADMISIBLE</v>
      </c>
      <c r="AI7" s="38" t="str">
        <f>IF(OR(HLOOKUP(AI$1,Informe!$A:$ET,ROW($A7),FALSE)=0,VLOOKUP($A7,Formulario!$A:$F,6,FALSE)&lt;HLOOKUP(AI$1,Informe!$A:$ET,ROW($A7),FALSE))=FALSE,"ADMISIBLE","NO ADMISIBLE")</f>
        <v>NO ADMISIBLE</v>
      </c>
      <c r="AJ7" s="38" t="str">
        <f>IF(OR(HLOOKUP(AJ$1,Informe!$A:$ET,ROW($A7),FALSE)=0,VLOOKUP($A7,Formulario!$A:$F,6,FALSE)&lt;HLOOKUP(AJ$1,Informe!$A:$ET,ROW($A7),FALSE))=FALSE,"ADMISIBLE","NO ADMISIBLE")</f>
        <v>NO ADMISIBLE</v>
      </c>
      <c r="AK7" s="38" t="str">
        <f>IF(OR(HLOOKUP(AK$1,Informe!$A:$ET,ROW($A7),FALSE)=0,VLOOKUP($A7,Formulario!$A:$F,6,FALSE)&lt;HLOOKUP(AK$1,Informe!$A:$ET,ROW($A7),FALSE))=FALSE,"ADMISIBLE","NO ADMISIBLE")</f>
        <v>NO ADMISIBLE</v>
      </c>
      <c r="AL7" s="38" t="str">
        <f>IF(OR(HLOOKUP(AL$1,Informe!$A:$ET,ROW($A7),FALSE)=0,VLOOKUP($A7,Formulario!$A:$F,6,FALSE)&lt;HLOOKUP(AL$1,Informe!$A:$ET,ROW($A7),FALSE))=FALSE,"ADMISIBLE","NO ADMISIBLE")</f>
        <v>NO ADMISIBLE</v>
      </c>
      <c r="AM7" s="38" t="str">
        <f>IF(OR(HLOOKUP(AM$1,Informe!$A:$ET,ROW($A7),FALSE)=0,VLOOKUP($A7,Formulario!$A:$F,6,FALSE)&lt;HLOOKUP(AM$1,Informe!$A:$ET,ROW($A7),FALSE))=FALSE,"ADMISIBLE","NO ADMISIBLE")</f>
        <v>NO ADMISIBLE</v>
      </c>
    </row>
    <row r="8" spans="1:39" ht="12.75" customHeight="1" x14ac:dyDescent="0.25">
      <c r="A8" s="22">
        <v>4</v>
      </c>
      <c r="B8" s="37" t="s">
        <v>111</v>
      </c>
      <c r="C8" s="38" t="str">
        <f>IF(OR(HLOOKUP(C$1,Informe!$A:$ET,ROW($A8),FALSE)=0,VLOOKUP($A8,Formulario!$A:$F,6,FALSE)&lt;HLOOKUP(C$1,Informe!$A:$ET,ROW($A8),FALSE))=FALSE,"ADMISIBLE","NO ADMISIBLE")</f>
        <v>NO ADMISIBLE</v>
      </c>
      <c r="D8" s="38" t="str">
        <f>IF(OR(HLOOKUP(D$1,Informe!$A:$ET,ROW($A8),FALSE)=0,VLOOKUP($A8,Formulario!$A:$F,6,FALSE)&lt;HLOOKUP(D$1,Informe!$A:$ET,ROW($A8),FALSE))=FALSE,"ADMISIBLE","NO ADMISIBLE")</f>
        <v>NO ADMISIBLE</v>
      </c>
      <c r="E8" s="38" t="str">
        <f>IF(OR(HLOOKUP(E$1,Informe!$A:$ET,ROW($A8),FALSE)=0,VLOOKUP($A8,Formulario!$A:$F,6,FALSE)&lt;HLOOKUP(E$1,Informe!$A:$ET,ROW($A8),FALSE))=FALSE,"ADMISIBLE","NO ADMISIBLE")</f>
        <v>NO ADMISIBLE</v>
      </c>
      <c r="F8" s="38" t="str">
        <f>IF(OR(HLOOKUP(F$1,Informe!$A:$ET,ROW($A8),FALSE)=0,VLOOKUP($A8,Formulario!$A:$F,6,FALSE)&lt;HLOOKUP(F$1,Informe!$A:$ET,ROW($A8),FALSE))=FALSE,"ADMISIBLE","NO ADMISIBLE")</f>
        <v>NO ADMISIBLE</v>
      </c>
      <c r="G8" s="38" t="str">
        <f>IF(OR(HLOOKUP(G$1,Informe!$A:$ET,ROW($A8),FALSE)=0,VLOOKUP($A8,Formulario!$A:$F,6,FALSE)&lt;HLOOKUP(G$1,Informe!$A:$ET,ROW($A8),FALSE))=FALSE,"ADMISIBLE","NO ADMISIBLE")</f>
        <v>NO ADMISIBLE</v>
      </c>
      <c r="H8" s="38" t="str">
        <f>IF(OR(HLOOKUP(H$1,Informe!$A:$ET,ROW($A8),FALSE)=0,VLOOKUP($A8,Formulario!$A:$F,6,FALSE)&lt;HLOOKUP(H$1,Informe!$A:$ET,ROW($A8),FALSE))=FALSE,"ADMISIBLE","NO ADMISIBLE")</f>
        <v>NO ADMISIBLE</v>
      </c>
      <c r="I8" s="38" t="str">
        <f>IF(OR(HLOOKUP(I$1,Informe!$A:$ET,ROW($A8),FALSE)=0,VLOOKUP($A8,Formulario!$A:$F,6,FALSE)&lt;HLOOKUP(I$1,Informe!$A:$ET,ROW($A8),FALSE))=FALSE,"ADMISIBLE","NO ADMISIBLE")</f>
        <v>NO ADMISIBLE</v>
      </c>
      <c r="J8" s="38" t="str">
        <f>IF(OR(HLOOKUP(J$1,Informe!$A:$ET,ROW($A8),FALSE)=0,VLOOKUP($A8,Formulario!$A:$F,6,FALSE)&lt;HLOOKUP(J$1,Informe!$A:$ET,ROW($A8),FALSE))=FALSE,"ADMISIBLE","NO ADMISIBLE")</f>
        <v>NO ADMISIBLE</v>
      </c>
      <c r="K8" s="38" t="str">
        <f>IF(OR(HLOOKUP(K$1,Informe!$A:$ET,ROW($A8),FALSE)=0,VLOOKUP($A8,Formulario!$A:$F,6,FALSE)&lt;HLOOKUP(K$1,Informe!$A:$ET,ROW($A8),FALSE))=FALSE,"ADMISIBLE","NO ADMISIBLE")</f>
        <v>NO ADMISIBLE</v>
      </c>
      <c r="L8" s="38" t="str">
        <f>IF(OR(HLOOKUP(L$1,Informe!$A:$ET,ROW($A8),FALSE)=0,VLOOKUP($A8,Formulario!$A:$F,6,FALSE)&lt;HLOOKUP(L$1,Informe!$A:$ET,ROW($A8),FALSE))=FALSE,"ADMISIBLE","NO ADMISIBLE")</f>
        <v>NO ADMISIBLE</v>
      </c>
      <c r="M8" s="38" t="str">
        <f>IF(OR(HLOOKUP(M$1,Informe!$A:$ET,ROW($A8),FALSE)=0,VLOOKUP($A8,Formulario!$A:$F,6,FALSE)&lt;HLOOKUP(M$1,Informe!$A:$ET,ROW($A8),FALSE))=FALSE,"ADMISIBLE","NO ADMISIBLE")</f>
        <v>NO ADMISIBLE</v>
      </c>
      <c r="N8" s="38" t="str">
        <f>IF(OR(HLOOKUP(N$1,Informe!$A:$ET,ROW($A8),FALSE)=0,VLOOKUP($A8,Formulario!$A:$F,6,FALSE)&lt;HLOOKUP(N$1,Informe!$A:$ET,ROW($A8),FALSE))=FALSE,"ADMISIBLE","NO ADMISIBLE")</f>
        <v>NO ADMISIBLE</v>
      </c>
      <c r="O8" s="38" t="str">
        <f>IF(OR(HLOOKUP(O$1,Informe!$A:$ET,ROW($A8),FALSE)=0,VLOOKUP($A8,Formulario!$A:$F,6,FALSE)&lt;HLOOKUP(O$1,Informe!$A:$ET,ROW($A8),FALSE))=FALSE,"ADMISIBLE","NO ADMISIBLE")</f>
        <v>NO ADMISIBLE</v>
      </c>
      <c r="P8" s="38" t="str">
        <f>IF(OR(HLOOKUP(P$1,Informe!$A:$ET,ROW($A8),FALSE)=0,VLOOKUP($A8,Formulario!$A:$F,6,FALSE)&lt;HLOOKUP(P$1,Informe!$A:$ET,ROW($A8),FALSE))=FALSE,"ADMISIBLE","NO ADMISIBLE")</f>
        <v>NO ADMISIBLE</v>
      </c>
      <c r="Q8" s="38" t="str">
        <f>IF(OR(HLOOKUP(Q$1,Informe!$A:$ET,ROW($A8),FALSE)=0,VLOOKUP($A8,Formulario!$A:$F,6,FALSE)&lt;HLOOKUP(Q$1,Informe!$A:$ET,ROW($A8),FALSE))=FALSE,"ADMISIBLE","NO ADMISIBLE")</f>
        <v>NO ADMISIBLE</v>
      </c>
      <c r="R8" s="38" t="str">
        <f>IF(OR(HLOOKUP(R$1,Informe!$A:$ET,ROW($A8),FALSE)=0,VLOOKUP($A8,Formulario!$A:$F,6,FALSE)&lt;HLOOKUP(R$1,Informe!$A:$ET,ROW($A8),FALSE))=FALSE,"ADMISIBLE","NO ADMISIBLE")</f>
        <v>NO ADMISIBLE</v>
      </c>
      <c r="S8" s="38" t="str">
        <f>IF(OR(HLOOKUP(S$1,Informe!$A:$ET,ROW($A8),FALSE)=0,VLOOKUP($A8,Formulario!$A:$F,6,FALSE)&lt;HLOOKUP(S$1,Informe!$A:$ET,ROW($A8),FALSE))=FALSE,"ADMISIBLE","NO ADMISIBLE")</f>
        <v>NO ADMISIBLE</v>
      </c>
      <c r="T8" s="38" t="str">
        <f>IF(OR(HLOOKUP(T$1,Informe!$A:$ET,ROW($A8),FALSE)=0,VLOOKUP($A8,Formulario!$A:$F,6,FALSE)&lt;HLOOKUP(T$1,Informe!$A:$ET,ROW($A8),FALSE))=FALSE,"ADMISIBLE","NO ADMISIBLE")</f>
        <v>NO ADMISIBLE</v>
      </c>
      <c r="U8" s="38" t="str">
        <f>IF(OR(HLOOKUP(U$1,Informe!$A:$ET,ROW($A8),FALSE)=0,VLOOKUP($A8,Formulario!$A:$F,6,FALSE)&lt;HLOOKUP(U$1,Informe!$A:$ET,ROW($A8),FALSE))=FALSE,"ADMISIBLE","NO ADMISIBLE")</f>
        <v>NO ADMISIBLE</v>
      </c>
      <c r="V8" s="38" t="str">
        <f>IF(OR(HLOOKUP(V$1,Informe!$A:$ET,ROW($A8),FALSE)=0,VLOOKUP($A8,Formulario!$A:$F,6,FALSE)&lt;HLOOKUP(V$1,Informe!$A:$ET,ROW($A8),FALSE))=FALSE,"ADMISIBLE","NO ADMISIBLE")</f>
        <v>NO ADMISIBLE</v>
      </c>
      <c r="W8" s="38" t="str">
        <f>IF(OR(HLOOKUP(W$1,Informe!$A:$ET,ROW($A8),FALSE)=0,VLOOKUP($A8,Formulario!$A:$F,6,FALSE)&lt;HLOOKUP(W$1,Informe!$A:$ET,ROW($A8),FALSE))=FALSE,"ADMISIBLE","NO ADMISIBLE")</f>
        <v>NO ADMISIBLE</v>
      </c>
      <c r="X8" s="38" t="str">
        <f>IF(OR(HLOOKUP(X$1,Informe!$A:$ET,ROW($A8),FALSE)=0,VLOOKUP($A8,Formulario!$A:$F,6,FALSE)&lt;HLOOKUP(X$1,Informe!$A:$ET,ROW($A8),FALSE))=FALSE,"ADMISIBLE","NO ADMISIBLE")</f>
        <v>NO ADMISIBLE</v>
      </c>
      <c r="Y8" s="38" t="str">
        <f>IF(OR(HLOOKUP(Y$1,Informe!$A:$ET,ROW($A8),FALSE)=0,VLOOKUP($A8,Formulario!$A:$F,6,FALSE)&lt;HLOOKUP(Y$1,Informe!$A:$ET,ROW($A8),FALSE))=FALSE,"ADMISIBLE","NO ADMISIBLE")</f>
        <v>NO ADMISIBLE</v>
      </c>
      <c r="Z8" s="38" t="str">
        <f>IF(OR(HLOOKUP(Z$1,Informe!$A:$ET,ROW($A8),FALSE)=0,VLOOKUP($A8,Formulario!$A:$F,6,FALSE)&lt;HLOOKUP(Z$1,Informe!$A:$ET,ROW($A8),FALSE))=FALSE,"ADMISIBLE","NO ADMISIBLE")</f>
        <v>NO ADMISIBLE</v>
      </c>
      <c r="AA8" s="38" t="str">
        <f>IF(OR(HLOOKUP(AA$1,Informe!$A:$ET,ROW($A8),FALSE)=0,VLOOKUP($A8,Formulario!$A:$F,6,FALSE)&lt;HLOOKUP(AA$1,Informe!$A:$ET,ROW($A8),FALSE))=FALSE,"ADMISIBLE","NO ADMISIBLE")</f>
        <v>NO ADMISIBLE</v>
      </c>
      <c r="AB8" s="38" t="str">
        <f>IF(OR(HLOOKUP(AB$1,Informe!$A:$ET,ROW($A8),FALSE)=0,VLOOKUP($A8,Formulario!$A:$F,6,FALSE)&lt;HLOOKUP(AB$1,Informe!$A:$ET,ROW($A8),FALSE))=FALSE,"ADMISIBLE","NO ADMISIBLE")</f>
        <v>NO ADMISIBLE</v>
      </c>
      <c r="AC8" s="38" t="str">
        <f>IF(OR(HLOOKUP(AC$1,Informe!$A:$ET,ROW($A8),FALSE)=0,VLOOKUP($A8,Formulario!$A:$F,6,FALSE)&lt;HLOOKUP(AC$1,Informe!$A:$ET,ROW($A8),FALSE))=FALSE,"ADMISIBLE","NO ADMISIBLE")</f>
        <v>NO ADMISIBLE</v>
      </c>
      <c r="AD8" s="38" t="str">
        <f>IF(OR(HLOOKUP(AD$1,Informe!$A:$ET,ROW($A8),FALSE)=0,VLOOKUP($A8,Formulario!$A:$F,6,FALSE)&lt;HLOOKUP(AD$1,Informe!$A:$ET,ROW($A8),FALSE))=FALSE,"ADMISIBLE","NO ADMISIBLE")</f>
        <v>NO ADMISIBLE</v>
      </c>
      <c r="AE8" s="38" t="str">
        <f>IF(OR(HLOOKUP(AE$1,Informe!$A:$ET,ROW($A8),FALSE)=0,VLOOKUP($A8,Formulario!$A:$F,6,FALSE)&lt;HLOOKUP(AE$1,Informe!$A:$ET,ROW($A8),FALSE))=FALSE,"ADMISIBLE","NO ADMISIBLE")</f>
        <v>NO ADMISIBLE</v>
      </c>
      <c r="AF8" s="38" t="str">
        <f>IF(OR(HLOOKUP(AF$1,Informe!$A:$ET,ROW($A8),FALSE)=0,VLOOKUP($A8,Formulario!$A:$F,6,FALSE)&lt;HLOOKUP(AF$1,Informe!$A:$ET,ROW($A8),FALSE))=FALSE,"ADMISIBLE","NO ADMISIBLE")</f>
        <v>NO ADMISIBLE</v>
      </c>
      <c r="AG8" s="38" t="str">
        <f>IF(OR(HLOOKUP(AG$1,Informe!$A:$ET,ROW($A8),FALSE)=0,VLOOKUP($A8,Formulario!$A:$F,6,FALSE)&lt;HLOOKUP(AG$1,Informe!$A:$ET,ROW($A8),FALSE))=FALSE,"ADMISIBLE","NO ADMISIBLE")</f>
        <v>NO ADMISIBLE</v>
      </c>
      <c r="AH8" s="38" t="str">
        <f>IF(OR(HLOOKUP(AH$1,Informe!$A:$ET,ROW($A8),FALSE)=0,VLOOKUP($A8,Formulario!$A:$F,6,FALSE)&lt;HLOOKUP(AH$1,Informe!$A:$ET,ROW($A8),FALSE))=FALSE,"ADMISIBLE","NO ADMISIBLE")</f>
        <v>NO ADMISIBLE</v>
      </c>
      <c r="AI8" s="38" t="str">
        <f>IF(OR(HLOOKUP(AI$1,Informe!$A:$ET,ROW($A8),FALSE)=0,VLOOKUP($A8,Formulario!$A:$F,6,FALSE)&lt;HLOOKUP(AI$1,Informe!$A:$ET,ROW($A8),FALSE))=FALSE,"ADMISIBLE","NO ADMISIBLE")</f>
        <v>NO ADMISIBLE</v>
      </c>
      <c r="AJ8" s="38" t="str">
        <f>IF(OR(HLOOKUP(AJ$1,Informe!$A:$ET,ROW($A8),FALSE)=0,VLOOKUP($A8,Formulario!$A:$F,6,FALSE)&lt;HLOOKUP(AJ$1,Informe!$A:$ET,ROW($A8),FALSE))=FALSE,"ADMISIBLE","NO ADMISIBLE")</f>
        <v>NO ADMISIBLE</v>
      </c>
      <c r="AK8" s="38" t="str">
        <f>IF(OR(HLOOKUP(AK$1,Informe!$A:$ET,ROW($A8),FALSE)=0,VLOOKUP($A8,Formulario!$A:$F,6,FALSE)&lt;HLOOKUP(AK$1,Informe!$A:$ET,ROW($A8),FALSE))=FALSE,"ADMISIBLE","NO ADMISIBLE")</f>
        <v>NO ADMISIBLE</v>
      </c>
      <c r="AL8" s="38" t="str">
        <f>IF(OR(HLOOKUP(AL$1,Informe!$A:$ET,ROW($A8),FALSE)=0,VLOOKUP($A8,Formulario!$A:$F,6,FALSE)&lt;HLOOKUP(AL$1,Informe!$A:$ET,ROW($A8),FALSE))=FALSE,"ADMISIBLE","NO ADMISIBLE")</f>
        <v>NO ADMISIBLE</v>
      </c>
      <c r="AM8" s="38" t="str">
        <f>IF(OR(HLOOKUP(AM$1,Informe!$A:$ET,ROW($A8),FALSE)=0,VLOOKUP($A8,Formulario!$A:$F,6,FALSE)&lt;HLOOKUP(AM$1,Informe!$A:$ET,ROW($A8),FALSE))=FALSE,"ADMISIBLE","NO ADMISIBLE")</f>
        <v>NO ADMISIBLE</v>
      </c>
    </row>
    <row r="9" spans="1:39" ht="12.75" customHeight="1" x14ac:dyDescent="0.25">
      <c r="A9" s="22">
        <v>5</v>
      </c>
      <c r="B9" s="37" t="s">
        <v>112</v>
      </c>
      <c r="C9" s="38" t="str">
        <f>IF(OR(HLOOKUP(C$1,Informe!$A:$ET,ROW($A9),FALSE)=0,VLOOKUP($A9,Formulario!$A:$F,6,FALSE)&lt;HLOOKUP(C$1,Informe!$A:$ET,ROW($A9),FALSE))=FALSE,"ADMISIBLE","NO ADMISIBLE")</f>
        <v>NO ADMISIBLE</v>
      </c>
      <c r="D9" s="38" t="str">
        <f>IF(OR(HLOOKUP(D$1,Informe!$A:$ET,ROW($A9),FALSE)=0,VLOOKUP($A9,Formulario!$A:$F,6,FALSE)&lt;HLOOKUP(D$1,Informe!$A:$ET,ROW($A9),FALSE))=FALSE,"ADMISIBLE","NO ADMISIBLE")</f>
        <v>NO ADMISIBLE</v>
      </c>
      <c r="E9" s="38" t="str">
        <f>IF(OR(HLOOKUP(E$1,Informe!$A:$ET,ROW($A9),FALSE)=0,VLOOKUP($A9,Formulario!$A:$F,6,FALSE)&lt;HLOOKUP(E$1,Informe!$A:$ET,ROW($A9),FALSE))=FALSE,"ADMISIBLE","NO ADMISIBLE")</f>
        <v>NO ADMISIBLE</v>
      </c>
      <c r="F9" s="38" t="str">
        <f>IF(OR(HLOOKUP(F$1,Informe!$A:$ET,ROW($A9),FALSE)=0,VLOOKUP($A9,Formulario!$A:$F,6,FALSE)&lt;HLOOKUP(F$1,Informe!$A:$ET,ROW($A9),FALSE))=FALSE,"ADMISIBLE","NO ADMISIBLE")</f>
        <v>NO ADMISIBLE</v>
      </c>
      <c r="G9" s="38" t="str">
        <f>IF(OR(HLOOKUP(G$1,Informe!$A:$ET,ROW($A9),FALSE)=0,VLOOKUP($A9,Formulario!$A:$F,6,FALSE)&lt;HLOOKUP(G$1,Informe!$A:$ET,ROW($A9),FALSE))=FALSE,"ADMISIBLE","NO ADMISIBLE")</f>
        <v>NO ADMISIBLE</v>
      </c>
      <c r="H9" s="38" t="str">
        <f>IF(OR(HLOOKUP(H$1,Informe!$A:$ET,ROW($A9),FALSE)=0,VLOOKUP($A9,Formulario!$A:$F,6,FALSE)&lt;HLOOKUP(H$1,Informe!$A:$ET,ROW($A9),FALSE))=FALSE,"ADMISIBLE","NO ADMISIBLE")</f>
        <v>NO ADMISIBLE</v>
      </c>
      <c r="I9" s="38" t="str">
        <f>IF(OR(HLOOKUP(I$1,Informe!$A:$ET,ROW($A9),FALSE)=0,VLOOKUP($A9,Formulario!$A:$F,6,FALSE)&lt;HLOOKUP(I$1,Informe!$A:$ET,ROW($A9),FALSE))=FALSE,"ADMISIBLE","NO ADMISIBLE")</f>
        <v>NO ADMISIBLE</v>
      </c>
      <c r="J9" s="38" t="str">
        <f>IF(OR(HLOOKUP(J$1,Informe!$A:$ET,ROW($A9),FALSE)=0,VLOOKUP($A9,Formulario!$A:$F,6,FALSE)&lt;HLOOKUP(J$1,Informe!$A:$ET,ROW($A9),FALSE))=FALSE,"ADMISIBLE","NO ADMISIBLE")</f>
        <v>NO ADMISIBLE</v>
      </c>
      <c r="K9" s="38" t="str">
        <f>IF(OR(HLOOKUP(K$1,Informe!$A:$ET,ROW($A9),FALSE)=0,VLOOKUP($A9,Formulario!$A:$F,6,FALSE)&lt;HLOOKUP(K$1,Informe!$A:$ET,ROW($A9),FALSE))=FALSE,"ADMISIBLE","NO ADMISIBLE")</f>
        <v>NO ADMISIBLE</v>
      </c>
      <c r="L9" s="38" t="str">
        <f>IF(OR(HLOOKUP(L$1,Informe!$A:$ET,ROW($A9),FALSE)=0,VLOOKUP($A9,Formulario!$A:$F,6,FALSE)&lt;HLOOKUP(L$1,Informe!$A:$ET,ROW($A9),FALSE))=FALSE,"ADMISIBLE","NO ADMISIBLE")</f>
        <v>NO ADMISIBLE</v>
      </c>
      <c r="M9" s="38" t="str">
        <f>IF(OR(HLOOKUP(M$1,Informe!$A:$ET,ROW($A9),FALSE)=0,VLOOKUP($A9,Formulario!$A:$F,6,FALSE)&lt;HLOOKUP(M$1,Informe!$A:$ET,ROW($A9),FALSE))=FALSE,"ADMISIBLE","NO ADMISIBLE")</f>
        <v>NO ADMISIBLE</v>
      </c>
      <c r="N9" s="38" t="str">
        <f>IF(OR(HLOOKUP(N$1,Informe!$A:$ET,ROW($A9),FALSE)=0,VLOOKUP($A9,Formulario!$A:$F,6,FALSE)&lt;HLOOKUP(N$1,Informe!$A:$ET,ROW($A9),FALSE))=FALSE,"ADMISIBLE","NO ADMISIBLE")</f>
        <v>NO ADMISIBLE</v>
      </c>
      <c r="O9" s="38" t="str">
        <f>IF(OR(HLOOKUP(O$1,Informe!$A:$ET,ROW($A9),FALSE)=0,VLOOKUP($A9,Formulario!$A:$F,6,FALSE)&lt;HLOOKUP(O$1,Informe!$A:$ET,ROW($A9),FALSE))=FALSE,"ADMISIBLE","NO ADMISIBLE")</f>
        <v>NO ADMISIBLE</v>
      </c>
      <c r="P9" s="38" t="str">
        <f>IF(OR(HLOOKUP(P$1,Informe!$A:$ET,ROW($A9),FALSE)=0,VLOOKUP($A9,Formulario!$A:$F,6,FALSE)&lt;HLOOKUP(P$1,Informe!$A:$ET,ROW($A9),FALSE))=FALSE,"ADMISIBLE","NO ADMISIBLE")</f>
        <v>NO ADMISIBLE</v>
      </c>
      <c r="Q9" s="38" t="str">
        <f>IF(OR(HLOOKUP(Q$1,Informe!$A:$ET,ROW($A9),FALSE)=0,VLOOKUP($A9,Formulario!$A:$F,6,FALSE)&lt;HLOOKUP(Q$1,Informe!$A:$ET,ROW($A9),FALSE))=FALSE,"ADMISIBLE","NO ADMISIBLE")</f>
        <v>NO ADMISIBLE</v>
      </c>
      <c r="R9" s="38" t="str">
        <f>IF(OR(HLOOKUP(R$1,Informe!$A:$ET,ROW($A9),FALSE)=0,VLOOKUP($A9,Formulario!$A:$F,6,FALSE)&lt;HLOOKUP(R$1,Informe!$A:$ET,ROW($A9),FALSE))=FALSE,"ADMISIBLE","NO ADMISIBLE")</f>
        <v>NO ADMISIBLE</v>
      </c>
      <c r="S9" s="38" t="str">
        <f>IF(OR(HLOOKUP(S$1,Informe!$A:$ET,ROW($A9),FALSE)=0,VLOOKUP($A9,Formulario!$A:$F,6,FALSE)&lt;HLOOKUP(S$1,Informe!$A:$ET,ROW($A9),FALSE))=FALSE,"ADMISIBLE","NO ADMISIBLE")</f>
        <v>NO ADMISIBLE</v>
      </c>
      <c r="T9" s="38" t="str">
        <f>IF(OR(HLOOKUP(T$1,Informe!$A:$ET,ROW($A9),FALSE)=0,VLOOKUP($A9,Formulario!$A:$F,6,FALSE)&lt;HLOOKUP(T$1,Informe!$A:$ET,ROW($A9),FALSE))=FALSE,"ADMISIBLE","NO ADMISIBLE")</f>
        <v>NO ADMISIBLE</v>
      </c>
      <c r="U9" s="38" t="str">
        <f>IF(OR(HLOOKUP(U$1,Informe!$A:$ET,ROW($A9),FALSE)=0,VLOOKUP($A9,Formulario!$A:$F,6,FALSE)&lt;HLOOKUP(U$1,Informe!$A:$ET,ROW($A9),FALSE))=FALSE,"ADMISIBLE","NO ADMISIBLE")</f>
        <v>NO ADMISIBLE</v>
      </c>
      <c r="V9" s="38" t="str">
        <f>IF(OR(HLOOKUP(V$1,Informe!$A:$ET,ROW($A9),FALSE)=0,VLOOKUP($A9,Formulario!$A:$F,6,FALSE)&lt;HLOOKUP(V$1,Informe!$A:$ET,ROW($A9),FALSE))=FALSE,"ADMISIBLE","NO ADMISIBLE")</f>
        <v>NO ADMISIBLE</v>
      </c>
      <c r="W9" s="38" t="str">
        <f>IF(OR(HLOOKUP(W$1,Informe!$A:$ET,ROW($A9),FALSE)=0,VLOOKUP($A9,Formulario!$A:$F,6,FALSE)&lt;HLOOKUP(W$1,Informe!$A:$ET,ROW($A9),FALSE))=FALSE,"ADMISIBLE","NO ADMISIBLE")</f>
        <v>NO ADMISIBLE</v>
      </c>
      <c r="X9" s="38" t="str">
        <f>IF(OR(HLOOKUP(X$1,Informe!$A:$ET,ROW($A9),FALSE)=0,VLOOKUP($A9,Formulario!$A:$F,6,FALSE)&lt;HLOOKUP(X$1,Informe!$A:$ET,ROW($A9),FALSE))=FALSE,"ADMISIBLE","NO ADMISIBLE")</f>
        <v>NO ADMISIBLE</v>
      </c>
      <c r="Y9" s="38" t="str">
        <f>IF(OR(HLOOKUP(Y$1,Informe!$A:$ET,ROW($A9),FALSE)=0,VLOOKUP($A9,Formulario!$A:$F,6,FALSE)&lt;HLOOKUP(Y$1,Informe!$A:$ET,ROW($A9),FALSE))=FALSE,"ADMISIBLE","NO ADMISIBLE")</f>
        <v>NO ADMISIBLE</v>
      </c>
      <c r="Z9" s="38" t="str">
        <f>IF(OR(HLOOKUP(Z$1,Informe!$A:$ET,ROW($A9),FALSE)=0,VLOOKUP($A9,Formulario!$A:$F,6,FALSE)&lt;HLOOKUP(Z$1,Informe!$A:$ET,ROW($A9),FALSE))=FALSE,"ADMISIBLE","NO ADMISIBLE")</f>
        <v>NO ADMISIBLE</v>
      </c>
      <c r="AA9" s="38" t="str">
        <f>IF(OR(HLOOKUP(AA$1,Informe!$A:$ET,ROW($A9),FALSE)=0,VLOOKUP($A9,Formulario!$A:$F,6,FALSE)&lt;HLOOKUP(AA$1,Informe!$A:$ET,ROW($A9),FALSE))=FALSE,"ADMISIBLE","NO ADMISIBLE")</f>
        <v>NO ADMISIBLE</v>
      </c>
      <c r="AB9" s="38" t="str">
        <f>IF(OR(HLOOKUP(AB$1,Informe!$A:$ET,ROW($A9),FALSE)=0,VLOOKUP($A9,Formulario!$A:$F,6,FALSE)&lt;HLOOKUP(AB$1,Informe!$A:$ET,ROW($A9),FALSE))=FALSE,"ADMISIBLE","NO ADMISIBLE")</f>
        <v>NO ADMISIBLE</v>
      </c>
      <c r="AC9" s="38" t="str">
        <f>IF(OR(HLOOKUP(AC$1,Informe!$A:$ET,ROW($A9),FALSE)=0,VLOOKUP($A9,Formulario!$A:$F,6,FALSE)&lt;HLOOKUP(AC$1,Informe!$A:$ET,ROW($A9),FALSE))=FALSE,"ADMISIBLE","NO ADMISIBLE")</f>
        <v>NO ADMISIBLE</v>
      </c>
      <c r="AD9" s="38" t="str">
        <f>IF(OR(HLOOKUP(AD$1,Informe!$A:$ET,ROW($A9),FALSE)=0,VLOOKUP($A9,Formulario!$A:$F,6,FALSE)&lt;HLOOKUP(AD$1,Informe!$A:$ET,ROW($A9),FALSE))=FALSE,"ADMISIBLE","NO ADMISIBLE")</f>
        <v>NO ADMISIBLE</v>
      </c>
      <c r="AE9" s="38" t="str">
        <f>IF(OR(HLOOKUP(AE$1,Informe!$A:$ET,ROW($A9),FALSE)=0,VLOOKUP($A9,Formulario!$A:$F,6,FALSE)&lt;HLOOKUP(AE$1,Informe!$A:$ET,ROW($A9),FALSE))=FALSE,"ADMISIBLE","NO ADMISIBLE")</f>
        <v>NO ADMISIBLE</v>
      </c>
      <c r="AF9" s="38" t="str">
        <f>IF(OR(HLOOKUP(AF$1,Informe!$A:$ET,ROW($A9),FALSE)=0,VLOOKUP($A9,Formulario!$A:$F,6,FALSE)&lt;HLOOKUP(AF$1,Informe!$A:$ET,ROW($A9),FALSE))=FALSE,"ADMISIBLE","NO ADMISIBLE")</f>
        <v>NO ADMISIBLE</v>
      </c>
      <c r="AG9" s="38" t="str">
        <f>IF(OR(HLOOKUP(AG$1,Informe!$A:$ET,ROW($A9),FALSE)=0,VLOOKUP($A9,Formulario!$A:$F,6,FALSE)&lt;HLOOKUP(AG$1,Informe!$A:$ET,ROW($A9),FALSE))=FALSE,"ADMISIBLE","NO ADMISIBLE")</f>
        <v>NO ADMISIBLE</v>
      </c>
      <c r="AH9" s="38" t="str">
        <f>IF(OR(HLOOKUP(AH$1,Informe!$A:$ET,ROW($A9),FALSE)=0,VLOOKUP($A9,Formulario!$A:$F,6,FALSE)&lt;HLOOKUP(AH$1,Informe!$A:$ET,ROW($A9),FALSE))=FALSE,"ADMISIBLE","NO ADMISIBLE")</f>
        <v>NO ADMISIBLE</v>
      </c>
      <c r="AI9" s="38" t="str">
        <f>IF(OR(HLOOKUP(AI$1,Informe!$A:$ET,ROW($A9),FALSE)=0,VLOOKUP($A9,Formulario!$A:$F,6,FALSE)&lt;HLOOKUP(AI$1,Informe!$A:$ET,ROW($A9),FALSE))=FALSE,"ADMISIBLE","NO ADMISIBLE")</f>
        <v>NO ADMISIBLE</v>
      </c>
      <c r="AJ9" s="38" t="str">
        <f>IF(OR(HLOOKUP(AJ$1,Informe!$A:$ET,ROW($A9),FALSE)=0,VLOOKUP($A9,Formulario!$A:$F,6,FALSE)&lt;HLOOKUP(AJ$1,Informe!$A:$ET,ROW($A9),FALSE))=FALSE,"ADMISIBLE","NO ADMISIBLE")</f>
        <v>NO ADMISIBLE</v>
      </c>
      <c r="AK9" s="38" t="str">
        <f>IF(OR(HLOOKUP(AK$1,Informe!$A:$ET,ROW($A9),FALSE)=0,VLOOKUP($A9,Formulario!$A:$F,6,FALSE)&lt;HLOOKUP(AK$1,Informe!$A:$ET,ROW($A9),FALSE))=FALSE,"ADMISIBLE","NO ADMISIBLE")</f>
        <v>NO ADMISIBLE</v>
      </c>
      <c r="AL9" s="38" t="str">
        <f>IF(OR(HLOOKUP(AL$1,Informe!$A:$ET,ROW($A9),FALSE)=0,VLOOKUP($A9,Formulario!$A:$F,6,FALSE)&lt;HLOOKUP(AL$1,Informe!$A:$ET,ROW($A9),FALSE))=FALSE,"ADMISIBLE","NO ADMISIBLE")</f>
        <v>NO ADMISIBLE</v>
      </c>
      <c r="AM9" s="38" t="str">
        <f>IF(OR(HLOOKUP(AM$1,Informe!$A:$ET,ROW($A9),FALSE)=0,VLOOKUP($A9,Formulario!$A:$F,6,FALSE)&lt;HLOOKUP(AM$1,Informe!$A:$ET,ROW($A9),FALSE))=FALSE,"ADMISIBLE","NO ADMISIBLE")</f>
        <v>NO ADMISIBLE</v>
      </c>
    </row>
    <row r="10" spans="1:39" ht="12.75" customHeight="1" x14ac:dyDescent="0.25">
      <c r="A10" s="22">
        <v>6</v>
      </c>
      <c r="B10" s="37" t="s">
        <v>95</v>
      </c>
      <c r="C10" s="38" t="str">
        <f>IF(OR(HLOOKUP(C$1,Informe!$A:$ET,ROW($A10),FALSE)=0,VLOOKUP($A10,Formulario!$A:$F,6,FALSE)&lt;HLOOKUP(C$1,Informe!$A:$ET,ROW($A10),FALSE))=FALSE,"ADMISIBLE","NO ADMISIBLE")</f>
        <v>NO ADMISIBLE</v>
      </c>
      <c r="D10" s="38" t="str">
        <f>IF(OR(HLOOKUP(D$1,Informe!$A:$ET,ROW($A10),FALSE)=0,VLOOKUP($A10,Formulario!$A:$F,6,FALSE)&lt;HLOOKUP(D$1,Informe!$A:$ET,ROW($A10),FALSE))=FALSE,"ADMISIBLE","NO ADMISIBLE")</f>
        <v>NO ADMISIBLE</v>
      </c>
      <c r="E10" s="38" t="str">
        <f>IF(OR(HLOOKUP(E$1,Informe!$A:$ET,ROW($A10),FALSE)=0,VLOOKUP($A10,Formulario!$A:$F,6,FALSE)&lt;HLOOKUP(E$1,Informe!$A:$ET,ROW($A10),FALSE))=FALSE,"ADMISIBLE","NO ADMISIBLE")</f>
        <v>NO ADMISIBLE</v>
      </c>
      <c r="F10" s="38" t="str">
        <f>IF(OR(HLOOKUP(F$1,Informe!$A:$ET,ROW($A10),FALSE)=0,VLOOKUP($A10,Formulario!$A:$F,6,FALSE)&lt;HLOOKUP(F$1,Informe!$A:$ET,ROW($A10),FALSE))=FALSE,"ADMISIBLE","NO ADMISIBLE")</f>
        <v>NO ADMISIBLE</v>
      </c>
      <c r="G10" s="38" t="str">
        <f>IF(OR(HLOOKUP(G$1,Informe!$A:$ET,ROW($A10),FALSE)=0,VLOOKUP($A10,Formulario!$A:$F,6,FALSE)&lt;HLOOKUP(G$1,Informe!$A:$ET,ROW($A10),FALSE))=FALSE,"ADMISIBLE","NO ADMISIBLE")</f>
        <v>NO ADMISIBLE</v>
      </c>
      <c r="H10" s="38" t="str">
        <f>IF(OR(HLOOKUP(H$1,Informe!$A:$ET,ROW($A10),FALSE)=0,VLOOKUP($A10,Formulario!$A:$F,6,FALSE)&lt;HLOOKUP(H$1,Informe!$A:$ET,ROW($A10),FALSE))=FALSE,"ADMISIBLE","NO ADMISIBLE")</f>
        <v>NO ADMISIBLE</v>
      </c>
      <c r="I10" s="38" t="str">
        <f>IF(OR(HLOOKUP(I$1,Informe!$A:$ET,ROW($A10),FALSE)=0,VLOOKUP($A10,Formulario!$A:$F,6,FALSE)&lt;HLOOKUP(I$1,Informe!$A:$ET,ROW($A10),FALSE))=FALSE,"ADMISIBLE","NO ADMISIBLE")</f>
        <v>NO ADMISIBLE</v>
      </c>
      <c r="J10" s="38" t="str">
        <f>IF(OR(HLOOKUP(J$1,Informe!$A:$ET,ROW($A10),FALSE)=0,VLOOKUP($A10,Formulario!$A:$F,6,FALSE)&lt;HLOOKUP(J$1,Informe!$A:$ET,ROW($A10),FALSE))=FALSE,"ADMISIBLE","NO ADMISIBLE")</f>
        <v>NO ADMISIBLE</v>
      </c>
      <c r="K10" s="38" t="str">
        <f>IF(OR(HLOOKUP(K$1,Informe!$A:$ET,ROW($A10),FALSE)=0,VLOOKUP($A10,Formulario!$A:$F,6,FALSE)&lt;HLOOKUP(K$1,Informe!$A:$ET,ROW($A10),FALSE))=FALSE,"ADMISIBLE","NO ADMISIBLE")</f>
        <v>NO ADMISIBLE</v>
      </c>
      <c r="L10" s="38" t="str">
        <f>IF(OR(HLOOKUP(L$1,Informe!$A:$ET,ROW($A10),FALSE)=0,VLOOKUP($A10,Formulario!$A:$F,6,FALSE)&lt;HLOOKUP(L$1,Informe!$A:$ET,ROW($A10),FALSE))=FALSE,"ADMISIBLE","NO ADMISIBLE")</f>
        <v>NO ADMISIBLE</v>
      </c>
      <c r="M10" s="38" t="str">
        <f>IF(OR(HLOOKUP(M$1,Informe!$A:$ET,ROW($A10),FALSE)=0,VLOOKUP($A10,Formulario!$A:$F,6,FALSE)&lt;HLOOKUP(M$1,Informe!$A:$ET,ROW($A10),FALSE))=FALSE,"ADMISIBLE","NO ADMISIBLE")</f>
        <v>NO ADMISIBLE</v>
      </c>
      <c r="N10" s="38" t="str">
        <f>IF(OR(HLOOKUP(N$1,Informe!$A:$ET,ROW($A10),FALSE)=0,VLOOKUP($A10,Formulario!$A:$F,6,FALSE)&lt;HLOOKUP(N$1,Informe!$A:$ET,ROW($A10),FALSE))=FALSE,"ADMISIBLE","NO ADMISIBLE")</f>
        <v>NO ADMISIBLE</v>
      </c>
      <c r="O10" s="38" t="str">
        <f>IF(OR(HLOOKUP(O$1,Informe!$A:$ET,ROW($A10),FALSE)=0,VLOOKUP($A10,Formulario!$A:$F,6,FALSE)&lt;HLOOKUP(O$1,Informe!$A:$ET,ROW($A10),FALSE))=FALSE,"ADMISIBLE","NO ADMISIBLE")</f>
        <v>NO ADMISIBLE</v>
      </c>
      <c r="P10" s="38" t="str">
        <f>IF(OR(HLOOKUP(P$1,Informe!$A:$ET,ROW($A10),FALSE)=0,VLOOKUP($A10,Formulario!$A:$F,6,FALSE)&lt;HLOOKUP(P$1,Informe!$A:$ET,ROW($A10),FALSE))=FALSE,"ADMISIBLE","NO ADMISIBLE")</f>
        <v>NO ADMISIBLE</v>
      </c>
      <c r="Q10" s="38" t="str">
        <f>IF(OR(HLOOKUP(Q$1,Informe!$A:$ET,ROW($A10),FALSE)=0,VLOOKUP($A10,Formulario!$A:$F,6,FALSE)&lt;HLOOKUP(Q$1,Informe!$A:$ET,ROW($A10),FALSE))=FALSE,"ADMISIBLE","NO ADMISIBLE")</f>
        <v>NO ADMISIBLE</v>
      </c>
      <c r="R10" s="38" t="str">
        <f>IF(OR(HLOOKUP(R$1,Informe!$A:$ET,ROW($A10),FALSE)=0,VLOOKUP($A10,Formulario!$A:$F,6,FALSE)&lt;HLOOKUP(R$1,Informe!$A:$ET,ROW($A10),FALSE))=FALSE,"ADMISIBLE","NO ADMISIBLE")</f>
        <v>NO ADMISIBLE</v>
      </c>
      <c r="S10" s="38" t="str">
        <f>IF(OR(HLOOKUP(S$1,Informe!$A:$ET,ROW($A10),FALSE)=0,VLOOKUP($A10,Formulario!$A:$F,6,FALSE)&lt;HLOOKUP(S$1,Informe!$A:$ET,ROW($A10),FALSE))=FALSE,"ADMISIBLE","NO ADMISIBLE")</f>
        <v>NO ADMISIBLE</v>
      </c>
      <c r="T10" s="38" t="str">
        <f>IF(OR(HLOOKUP(T$1,Informe!$A:$ET,ROW($A10),FALSE)=0,VLOOKUP($A10,Formulario!$A:$F,6,FALSE)&lt;HLOOKUP(T$1,Informe!$A:$ET,ROW($A10),FALSE))=FALSE,"ADMISIBLE","NO ADMISIBLE")</f>
        <v>NO ADMISIBLE</v>
      </c>
      <c r="U10" s="38" t="str">
        <f>IF(OR(HLOOKUP(U$1,Informe!$A:$ET,ROW($A10),FALSE)=0,VLOOKUP($A10,Formulario!$A:$F,6,FALSE)&lt;HLOOKUP(U$1,Informe!$A:$ET,ROW($A10),FALSE))=FALSE,"ADMISIBLE","NO ADMISIBLE")</f>
        <v>NO ADMISIBLE</v>
      </c>
      <c r="V10" s="38" t="str">
        <f>IF(OR(HLOOKUP(V$1,Informe!$A:$ET,ROW($A10),FALSE)=0,VLOOKUP($A10,Formulario!$A:$F,6,FALSE)&lt;HLOOKUP(V$1,Informe!$A:$ET,ROW($A10),FALSE))=FALSE,"ADMISIBLE","NO ADMISIBLE")</f>
        <v>NO ADMISIBLE</v>
      </c>
      <c r="W10" s="38" t="str">
        <f>IF(OR(HLOOKUP(W$1,Informe!$A:$ET,ROW($A10),FALSE)=0,VLOOKUP($A10,Formulario!$A:$F,6,FALSE)&lt;HLOOKUP(W$1,Informe!$A:$ET,ROW($A10),FALSE))=FALSE,"ADMISIBLE","NO ADMISIBLE")</f>
        <v>NO ADMISIBLE</v>
      </c>
      <c r="X10" s="38" t="str">
        <f>IF(OR(HLOOKUP(X$1,Informe!$A:$ET,ROW($A10),FALSE)=0,VLOOKUP($A10,Formulario!$A:$F,6,FALSE)&lt;HLOOKUP(X$1,Informe!$A:$ET,ROW($A10),FALSE))=FALSE,"ADMISIBLE","NO ADMISIBLE")</f>
        <v>NO ADMISIBLE</v>
      </c>
      <c r="Y10" s="38" t="str">
        <f>IF(OR(HLOOKUP(Y$1,Informe!$A:$ET,ROW($A10),FALSE)=0,VLOOKUP($A10,Formulario!$A:$F,6,FALSE)&lt;HLOOKUP(Y$1,Informe!$A:$ET,ROW($A10),FALSE))=FALSE,"ADMISIBLE","NO ADMISIBLE")</f>
        <v>NO ADMISIBLE</v>
      </c>
      <c r="Z10" s="38" t="str">
        <f>IF(OR(HLOOKUP(Z$1,Informe!$A:$ET,ROW($A10),FALSE)=0,VLOOKUP($A10,Formulario!$A:$F,6,FALSE)&lt;HLOOKUP(Z$1,Informe!$A:$ET,ROW($A10),FALSE))=FALSE,"ADMISIBLE","NO ADMISIBLE")</f>
        <v>NO ADMISIBLE</v>
      </c>
      <c r="AA10" s="38" t="str">
        <f>IF(OR(HLOOKUP(AA$1,Informe!$A:$ET,ROW($A10),FALSE)=0,VLOOKUP($A10,Formulario!$A:$F,6,FALSE)&lt;HLOOKUP(AA$1,Informe!$A:$ET,ROW($A10),FALSE))=FALSE,"ADMISIBLE","NO ADMISIBLE")</f>
        <v>NO ADMISIBLE</v>
      </c>
      <c r="AB10" s="38" t="str">
        <f>IF(OR(HLOOKUP(AB$1,Informe!$A:$ET,ROW($A10),FALSE)=0,VLOOKUP($A10,Formulario!$A:$F,6,FALSE)&lt;HLOOKUP(AB$1,Informe!$A:$ET,ROW($A10),FALSE))=FALSE,"ADMISIBLE","NO ADMISIBLE")</f>
        <v>NO ADMISIBLE</v>
      </c>
      <c r="AC10" s="38" t="str">
        <f>IF(OR(HLOOKUP(AC$1,Informe!$A:$ET,ROW($A10),FALSE)=0,VLOOKUP($A10,Formulario!$A:$F,6,FALSE)&lt;HLOOKUP(AC$1,Informe!$A:$ET,ROW($A10),FALSE))=FALSE,"ADMISIBLE","NO ADMISIBLE")</f>
        <v>NO ADMISIBLE</v>
      </c>
      <c r="AD10" s="38" t="str">
        <f>IF(OR(HLOOKUP(AD$1,Informe!$A:$ET,ROW($A10),FALSE)=0,VLOOKUP($A10,Formulario!$A:$F,6,FALSE)&lt;HLOOKUP(AD$1,Informe!$A:$ET,ROW($A10),FALSE))=FALSE,"ADMISIBLE","NO ADMISIBLE")</f>
        <v>NO ADMISIBLE</v>
      </c>
      <c r="AE10" s="38" t="str">
        <f>IF(OR(HLOOKUP(AE$1,Informe!$A:$ET,ROW($A10),FALSE)=0,VLOOKUP($A10,Formulario!$A:$F,6,FALSE)&lt;HLOOKUP(AE$1,Informe!$A:$ET,ROW($A10),FALSE))=FALSE,"ADMISIBLE","NO ADMISIBLE")</f>
        <v>NO ADMISIBLE</v>
      </c>
      <c r="AF10" s="38" t="str">
        <f>IF(OR(HLOOKUP(AF$1,Informe!$A:$ET,ROW($A10),FALSE)=0,VLOOKUP($A10,Formulario!$A:$F,6,FALSE)&lt;HLOOKUP(AF$1,Informe!$A:$ET,ROW($A10),FALSE))=FALSE,"ADMISIBLE","NO ADMISIBLE")</f>
        <v>NO ADMISIBLE</v>
      </c>
      <c r="AG10" s="38" t="str">
        <f>IF(OR(HLOOKUP(AG$1,Informe!$A:$ET,ROW($A10),FALSE)=0,VLOOKUP($A10,Formulario!$A:$F,6,FALSE)&lt;HLOOKUP(AG$1,Informe!$A:$ET,ROW($A10),FALSE))=FALSE,"ADMISIBLE","NO ADMISIBLE")</f>
        <v>NO ADMISIBLE</v>
      </c>
      <c r="AH10" s="38" t="str">
        <f>IF(OR(HLOOKUP(AH$1,Informe!$A:$ET,ROW($A10),FALSE)=0,VLOOKUP($A10,Formulario!$A:$F,6,FALSE)&lt;HLOOKUP(AH$1,Informe!$A:$ET,ROW($A10),FALSE))=FALSE,"ADMISIBLE","NO ADMISIBLE")</f>
        <v>NO ADMISIBLE</v>
      </c>
      <c r="AI10" s="38" t="str">
        <f>IF(OR(HLOOKUP(AI$1,Informe!$A:$ET,ROW($A10),FALSE)=0,VLOOKUP($A10,Formulario!$A:$F,6,FALSE)&lt;HLOOKUP(AI$1,Informe!$A:$ET,ROW($A10),FALSE))=FALSE,"ADMISIBLE","NO ADMISIBLE")</f>
        <v>NO ADMISIBLE</v>
      </c>
      <c r="AJ10" s="38" t="str">
        <f>IF(OR(HLOOKUP(AJ$1,Informe!$A:$ET,ROW($A10),FALSE)=0,VLOOKUP($A10,Formulario!$A:$F,6,FALSE)&lt;HLOOKUP(AJ$1,Informe!$A:$ET,ROW($A10),FALSE))=FALSE,"ADMISIBLE","NO ADMISIBLE")</f>
        <v>NO ADMISIBLE</v>
      </c>
      <c r="AK10" s="38" t="str">
        <f>IF(OR(HLOOKUP(AK$1,Informe!$A:$ET,ROW($A10),FALSE)=0,VLOOKUP($A10,Formulario!$A:$F,6,FALSE)&lt;HLOOKUP(AK$1,Informe!$A:$ET,ROW($A10),FALSE))=FALSE,"ADMISIBLE","NO ADMISIBLE")</f>
        <v>NO ADMISIBLE</v>
      </c>
      <c r="AL10" s="38" t="str">
        <f>IF(OR(HLOOKUP(AL$1,Informe!$A:$ET,ROW($A10),FALSE)=0,VLOOKUP($A10,Formulario!$A:$F,6,FALSE)&lt;HLOOKUP(AL$1,Informe!$A:$ET,ROW($A10),FALSE))=FALSE,"ADMISIBLE","NO ADMISIBLE")</f>
        <v>NO ADMISIBLE</v>
      </c>
      <c r="AM10" s="38" t="str">
        <f>IF(OR(HLOOKUP(AM$1,Informe!$A:$ET,ROW($A10),FALSE)=0,VLOOKUP($A10,Formulario!$A:$F,6,FALSE)&lt;HLOOKUP(AM$1,Informe!$A:$ET,ROW($A10),FALSE))=FALSE,"ADMISIBLE","NO ADMISIBLE")</f>
        <v>NO ADMISIBLE</v>
      </c>
    </row>
    <row r="11" spans="1:39" ht="12.75" customHeight="1" x14ac:dyDescent="0.25">
      <c r="A11" s="22">
        <v>7</v>
      </c>
      <c r="B11" s="37" t="s">
        <v>113</v>
      </c>
      <c r="C11" s="38" t="str">
        <f>IF(OR(HLOOKUP(C$1,Informe!$A:$ET,ROW($A11),FALSE)=0,VLOOKUP($A11,Formulario!$A:$F,6,FALSE)&lt;HLOOKUP(C$1,Informe!$A:$ET,ROW($A11),FALSE))=FALSE,"ADMISIBLE","NO ADMISIBLE")</f>
        <v>NO ADMISIBLE</v>
      </c>
      <c r="D11" s="38" t="str">
        <f>IF(OR(HLOOKUP(D$1,Informe!$A:$ET,ROW($A11),FALSE)=0,VLOOKUP($A11,Formulario!$A:$F,6,FALSE)&lt;HLOOKUP(D$1,Informe!$A:$ET,ROW($A11),FALSE))=FALSE,"ADMISIBLE","NO ADMISIBLE")</f>
        <v>NO ADMISIBLE</v>
      </c>
      <c r="E11" s="38" t="str">
        <f>IF(OR(HLOOKUP(E$1,Informe!$A:$ET,ROW($A11),FALSE)=0,VLOOKUP($A11,Formulario!$A:$F,6,FALSE)&lt;HLOOKUP(E$1,Informe!$A:$ET,ROW($A11),FALSE))=FALSE,"ADMISIBLE","NO ADMISIBLE")</f>
        <v>NO ADMISIBLE</v>
      </c>
      <c r="F11" s="38" t="str">
        <f>IF(OR(HLOOKUP(F$1,Informe!$A:$ET,ROW($A11),FALSE)=0,VLOOKUP($A11,Formulario!$A:$F,6,FALSE)&lt;HLOOKUP(F$1,Informe!$A:$ET,ROW($A11),FALSE))=FALSE,"ADMISIBLE","NO ADMISIBLE")</f>
        <v>NO ADMISIBLE</v>
      </c>
      <c r="G11" s="38" t="str">
        <f>IF(OR(HLOOKUP(G$1,Informe!$A:$ET,ROW($A11),FALSE)=0,VLOOKUP($A11,Formulario!$A:$F,6,FALSE)&lt;HLOOKUP(G$1,Informe!$A:$ET,ROW($A11),FALSE))=FALSE,"ADMISIBLE","NO ADMISIBLE")</f>
        <v>NO ADMISIBLE</v>
      </c>
      <c r="H11" s="38" t="str">
        <f>IF(OR(HLOOKUP(H$1,Informe!$A:$ET,ROW($A11),FALSE)=0,VLOOKUP($A11,Formulario!$A:$F,6,FALSE)&lt;HLOOKUP(H$1,Informe!$A:$ET,ROW($A11),FALSE))=FALSE,"ADMISIBLE","NO ADMISIBLE")</f>
        <v>NO ADMISIBLE</v>
      </c>
      <c r="I11" s="38" t="str">
        <f>IF(OR(HLOOKUP(I$1,Informe!$A:$ET,ROW($A11),FALSE)=0,VLOOKUP($A11,Formulario!$A:$F,6,FALSE)&lt;HLOOKUP(I$1,Informe!$A:$ET,ROW($A11),FALSE))=FALSE,"ADMISIBLE","NO ADMISIBLE")</f>
        <v>NO ADMISIBLE</v>
      </c>
      <c r="J11" s="38" t="str">
        <f>IF(OR(HLOOKUP(J$1,Informe!$A:$ET,ROW($A11),FALSE)=0,VLOOKUP($A11,Formulario!$A:$F,6,FALSE)&lt;HLOOKUP(J$1,Informe!$A:$ET,ROW($A11),FALSE))=FALSE,"ADMISIBLE","NO ADMISIBLE")</f>
        <v>NO ADMISIBLE</v>
      </c>
      <c r="K11" s="38" t="str">
        <f>IF(OR(HLOOKUP(K$1,Informe!$A:$ET,ROW($A11),FALSE)=0,VLOOKUP($A11,Formulario!$A:$F,6,FALSE)&lt;HLOOKUP(K$1,Informe!$A:$ET,ROW($A11),FALSE))=FALSE,"ADMISIBLE","NO ADMISIBLE")</f>
        <v>NO ADMISIBLE</v>
      </c>
      <c r="L11" s="38" t="str">
        <f>IF(OR(HLOOKUP(L$1,Informe!$A:$ET,ROW($A11),FALSE)=0,VLOOKUP($A11,Formulario!$A:$F,6,FALSE)&lt;HLOOKUP(L$1,Informe!$A:$ET,ROW($A11),FALSE))=FALSE,"ADMISIBLE","NO ADMISIBLE")</f>
        <v>NO ADMISIBLE</v>
      </c>
      <c r="M11" s="38" t="str">
        <f>IF(OR(HLOOKUP(M$1,Informe!$A:$ET,ROW($A11),FALSE)=0,VLOOKUP($A11,Formulario!$A:$F,6,FALSE)&lt;HLOOKUP(M$1,Informe!$A:$ET,ROW($A11),FALSE))=FALSE,"ADMISIBLE","NO ADMISIBLE")</f>
        <v>NO ADMISIBLE</v>
      </c>
      <c r="N11" s="38" t="str">
        <f>IF(OR(HLOOKUP(N$1,Informe!$A:$ET,ROW($A11),FALSE)=0,VLOOKUP($A11,Formulario!$A:$F,6,FALSE)&lt;HLOOKUP(N$1,Informe!$A:$ET,ROW($A11),FALSE))=FALSE,"ADMISIBLE","NO ADMISIBLE")</f>
        <v>NO ADMISIBLE</v>
      </c>
      <c r="O11" s="38" t="str">
        <f>IF(OR(HLOOKUP(O$1,Informe!$A:$ET,ROW($A11),FALSE)=0,VLOOKUP($A11,Formulario!$A:$F,6,FALSE)&lt;HLOOKUP(O$1,Informe!$A:$ET,ROW($A11),FALSE))=FALSE,"ADMISIBLE","NO ADMISIBLE")</f>
        <v>NO ADMISIBLE</v>
      </c>
      <c r="P11" s="38" t="str">
        <f>IF(OR(HLOOKUP(P$1,Informe!$A:$ET,ROW($A11),FALSE)=0,VLOOKUP($A11,Formulario!$A:$F,6,FALSE)&lt;HLOOKUP(P$1,Informe!$A:$ET,ROW($A11),FALSE))=FALSE,"ADMISIBLE","NO ADMISIBLE")</f>
        <v>NO ADMISIBLE</v>
      </c>
      <c r="Q11" s="38" t="str">
        <f>IF(OR(HLOOKUP(Q$1,Informe!$A:$ET,ROW($A11),FALSE)=0,VLOOKUP($A11,Formulario!$A:$F,6,FALSE)&lt;HLOOKUP(Q$1,Informe!$A:$ET,ROW($A11),FALSE))=FALSE,"ADMISIBLE","NO ADMISIBLE")</f>
        <v>NO ADMISIBLE</v>
      </c>
      <c r="R11" s="38" t="str">
        <f>IF(OR(HLOOKUP(R$1,Informe!$A:$ET,ROW($A11),FALSE)=0,VLOOKUP($A11,Formulario!$A:$F,6,FALSE)&lt;HLOOKUP(R$1,Informe!$A:$ET,ROW($A11),FALSE))=FALSE,"ADMISIBLE","NO ADMISIBLE")</f>
        <v>NO ADMISIBLE</v>
      </c>
      <c r="S11" s="38" t="str">
        <f>IF(OR(HLOOKUP(S$1,Informe!$A:$ET,ROW($A11),FALSE)=0,VLOOKUP($A11,Formulario!$A:$F,6,FALSE)&lt;HLOOKUP(S$1,Informe!$A:$ET,ROW($A11),FALSE))=FALSE,"ADMISIBLE","NO ADMISIBLE")</f>
        <v>NO ADMISIBLE</v>
      </c>
      <c r="T11" s="38" t="str">
        <f>IF(OR(HLOOKUP(T$1,Informe!$A:$ET,ROW($A11),FALSE)=0,VLOOKUP($A11,Formulario!$A:$F,6,FALSE)&lt;HLOOKUP(T$1,Informe!$A:$ET,ROW($A11),FALSE))=FALSE,"ADMISIBLE","NO ADMISIBLE")</f>
        <v>NO ADMISIBLE</v>
      </c>
      <c r="U11" s="38" t="str">
        <f>IF(OR(HLOOKUP(U$1,Informe!$A:$ET,ROW($A11),FALSE)=0,VLOOKUP($A11,Formulario!$A:$F,6,FALSE)&lt;HLOOKUP(U$1,Informe!$A:$ET,ROW($A11),FALSE))=FALSE,"ADMISIBLE","NO ADMISIBLE")</f>
        <v>NO ADMISIBLE</v>
      </c>
      <c r="V11" s="38" t="str">
        <f>IF(OR(HLOOKUP(V$1,Informe!$A:$ET,ROW($A11),FALSE)=0,VLOOKUP($A11,Formulario!$A:$F,6,FALSE)&lt;HLOOKUP(V$1,Informe!$A:$ET,ROW($A11),FALSE))=FALSE,"ADMISIBLE","NO ADMISIBLE")</f>
        <v>NO ADMISIBLE</v>
      </c>
      <c r="W11" s="38" t="str">
        <f>IF(OR(HLOOKUP(W$1,Informe!$A:$ET,ROW($A11),FALSE)=0,VLOOKUP($A11,Formulario!$A:$F,6,FALSE)&lt;HLOOKUP(W$1,Informe!$A:$ET,ROW($A11),FALSE))=FALSE,"ADMISIBLE","NO ADMISIBLE")</f>
        <v>NO ADMISIBLE</v>
      </c>
      <c r="X11" s="38" t="str">
        <f>IF(OR(HLOOKUP(X$1,Informe!$A:$ET,ROW($A11),FALSE)=0,VLOOKUP($A11,Formulario!$A:$F,6,FALSE)&lt;HLOOKUP(X$1,Informe!$A:$ET,ROW($A11),FALSE))=FALSE,"ADMISIBLE","NO ADMISIBLE")</f>
        <v>NO ADMISIBLE</v>
      </c>
      <c r="Y11" s="38" t="str">
        <f>IF(OR(HLOOKUP(Y$1,Informe!$A:$ET,ROW($A11),FALSE)=0,VLOOKUP($A11,Formulario!$A:$F,6,FALSE)&lt;HLOOKUP(Y$1,Informe!$A:$ET,ROW($A11),FALSE))=FALSE,"ADMISIBLE","NO ADMISIBLE")</f>
        <v>NO ADMISIBLE</v>
      </c>
      <c r="Z11" s="38" t="str">
        <f>IF(OR(HLOOKUP(Z$1,Informe!$A:$ET,ROW($A11),FALSE)=0,VLOOKUP($A11,Formulario!$A:$F,6,FALSE)&lt;HLOOKUP(Z$1,Informe!$A:$ET,ROW($A11),FALSE))=FALSE,"ADMISIBLE","NO ADMISIBLE")</f>
        <v>NO ADMISIBLE</v>
      </c>
      <c r="AA11" s="38" t="str">
        <f>IF(OR(HLOOKUP(AA$1,Informe!$A:$ET,ROW($A11),FALSE)=0,VLOOKUP($A11,Formulario!$A:$F,6,FALSE)&lt;HLOOKUP(AA$1,Informe!$A:$ET,ROW($A11),FALSE))=FALSE,"ADMISIBLE","NO ADMISIBLE")</f>
        <v>NO ADMISIBLE</v>
      </c>
      <c r="AB11" s="38" t="str">
        <f>IF(OR(HLOOKUP(AB$1,Informe!$A:$ET,ROW($A11),FALSE)=0,VLOOKUP($A11,Formulario!$A:$F,6,FALSE)&lt;HLOOKUP(AB$1,Informe!$A:$ET,ROW($A11),FALSE))=FALSE,"ADMISIBLE","NO ADMISIBLE")</f>
        <v>NO ADMISIBLE</v>
      </c>
      <c r="AC11" s="38" t="str">
        <f>IF(OR(HLOOKUP(AC$1,Informe!$A:$ET,ROW($A11),FALSE)=0,VLOOKUP($A11,Formulario!$A:$F,6,FALSE)&lt;HLOOKUP(AC$1,Informe!$A:$ET,ROW($A11),FALSE))=FALSE,"ADMISIBLE","NO ADMISIBLE")</f>
        <v>NO ADMISIBLE</v>
      </c>
      <c r="AD11" s="38" t="str">
        <f>IF(OR(HLOOKUP(AD$1,Informe!$A:$ET,ROW($A11),FALSE)=0,VLOOKUP($A11,Formulario!$A:$F,6,FALSE)&lt;HLOOKUP(AD$1,Informe!$A:$ET,ROW($A11),FALSE))=FALSE,"ADMISIBLE","NO ADMISIBLE")</f>
        <v>NO ADMISIBLE</v>
      </c>
      <c r="AE11" s="38" t="str">
        <f>IF(OR(HLOOKUP(AE$1,Informe!$A:$ET,ROW($A11),FALSE)=0,VLOOKUP($A11,Formulario!$A:$F,6,FALSE)&lt;HLOOKUP(AE$1,Informe!$A:$ET,ROW($A11),FALSE))=FALSE,"ADMISIBLE","NO ADMISIBLE")</f>
        <v>NO ADMISIBLE</v>
      </c>
      <c r="AF11" s="38" t="str">
        <f>IF(OR(HLOOKUP(AF$1,Informe!$A:$ET,ROW($A11),FALSE)=0,VLOOKUP($A11,Formulario!$A:$F,6,FALSE)&lt;HLOOKUP(AF$1,Informe!$A:$ET,ROW($A11),FALSE))=FALSE,"ADMISIBLE","NO ADMISIBLE")</f>
        <v>NO ADMISIBLE</v>
      </c>
      <c r="AG11" s="38" t="str">
        <f>IF(OR(HLOOKUP(AG$1,Informe!$A:$ET,ROW($A11),FALSE)=0,VLOOKUP($A11,Formulario!$A:$F,6,FALSE)&lt;HLOOKUP(AG$1,Informe!$A:$ET,ROW($A11),FALSE))=FALSE,"ADMISIBLE","NO ADMISIBLE")</f>
        <v>NO ADMISIBLE</v>
      </c>
      <c r="AH11" s="38" t="str">
        <f>IF(OR(HLOOKUP(AH$1,Informe!$A:$ET,ROW($A11),FALSE)=0,VLOOKUP($A11,Formulario!$A:$F,6,FALSE)&lt;HLOOKUP(AH$1,Informe!$A:$ET,ROW($A11),FALSE))=FALSE,"ADMISIBLE","NO ADMISIBLE")</f>
        <v>NO ADMISIBLE</v>
      </c>
      <c r="AI11" s="38" t="str">
        <f>IF(OR(HLOOKUP(AI$1,Informe!$A:$ET,ROW($A11),FALSE)=0,VLOOKUP($A11,Formulario!$A:$F,6,FALSE)&lt;HLOOKUP(AI$1,Informe!$A:$ET,ROW($A11),FALSE))=FALSE,"ADMISIBLE","NO ADMISIBLE")</f>
        <v>NO ADMISIBLE</v>
      </c>
      <c r="AJ11" s="38" t="str">
        <f>IF(OR(HLOOKUP(AJ$1,Informe!$A:$ET,ROW($A11),FALSE)=0,VLOOKUP($A11,Formulario!$A:$F,6,FALSE)&lt;HLOOKUP(AJ$1,Informe!$A:$ET,ROW($A11),FALSE))=FALSE,"ADMISIBLE","NO ADMISIBLE")</f>
        <v>NO ADMISIBLE</v>
      </c>
      <c r="AK11" s="38" t="str">
        <f>IF(OR(HLOOKUP(AK$1,Informe!$A:$ET,ROW($A11),FALSE)=0,VLOOKUP($A11,Formulario!$A:$F,6,FALSE)&lt;HLOOKUP(AK$1,Informe!$A:$ET,ROW($A11),FALSE))=FALSE,"ADMISIBLE","NO ADMISIBLE")</f>
        <v>NO ADMISIBLE</v>
      </c>
      <c r="AL11" s="38" t="str">
        <f>IF(OR(HLOOKUP(AL$1,Informe!$A:$ET,ROW($A11),FALSE)=0,VLOOKUP($A11,Formulario!$A:$F,6,FALSE)&lt;HLOOKUP(AL$1,Informe!$A:$ET,ROW($A11),FALSE))=FALSE,"ADMISIBLE","NO ADMISIBLE")</f>
        <v>NO ADMISIBLE</v>
      </c>
      <c r="AM11" s="38" t="str">
        <f>IF(OR(HLOOKUP(AM$1,Informe!$A:$ET,ROW($A11),FALSE)=0,VLOOKUP($A11,Formulario!$A:$F,6,FALSE)&lt;HLOOKUP(AM$1,Informe!$A:$ET,ROW($A11),FALSE))=FALSE,"ADMISIBLE","NO ADMISIBLE")</f>
        <v>NO ADMISIBLE</v>
      </c>
    </row>
    <row r="12" spans="1:39" ht="12.75" customHeight="1" x14ac:dyDescent="0.25">
      <c r="A12" s="22">
        <v>8</v>
      </c>
      <c r="B12" s="37" t="s">
        <v>26</v>
      </c>
      <c r="C12" s="38" t="str">
        <f>IF(OR(HLOOKUP(C$1,Informe!$A:$ET,ROW($A12),FALSE)=0,VLOOKUP($A12,Formulario!$A:$F,6,FALSE)&lt;HLOOKUP(C$1,Informe!$A:$ET,ROW($A12),FALSE))=FALSE,"ADMISIBLE","NO ADMISIBLE")</f>
        <v>NO ADMISIBLE</v>
      </c>
      <c r="D12" s="38" t="str">
        <f>IF(OR(HLOOKUP(D$1,Informe!$A:$ET,ROW($A12),FALSE)=0,VLOOKUP($A12,Formulario!$A:$F,6,FALSE)&lt;HLOOKUP(D$1,Informe!$A:$ET,ROW($A12),FALSE))=FALSE,"ADMISIBLE","NO ADMISIBLE")</f>
        <v>NO ADMISIBLE</v>
      </c>
      <c r="E12" s="38" t="str">
        <f>IF(OR(HLOOKUP(E$1,Informe!$A:$ET,ROW($A12),FALSE)=0,VLOOKUP($A12,Formulario!$A:$F,6,FALSE)&lt;HLOOKUP(E$1,Informe!$A:$ET,ROW($A12),FALSE))=FALSE,"ADMISIBLE","NO ADMISIBLE")</f>
        <v>NO ADMISIBLE</v>
      </c>
      <c r="F12" s="38" t="str">
        <f>IF(OR(HLOOKUP(F$1,Informe!$A:$ET,ROW($A12),FALSE)=0,VLOOKUP($A12,Formulario!$A:$F,6,FALSE)&lt;HLOOKUP(F$1,Informe!$A:$ET,ROW($A12),FALSE))=FALSE,"ADMISIBLE","NO ADMISIBLE")</f>
        <v>NO ADMISIBLE</v>
      </c>
      <c r="G12" s="38" t="str">
        <f>IF(OR(HLOOKUP(G$1,Informe!$A:$ET,ROW($A12),FALSE)=0,VLOOKUP($A12,Formulario!$A:$F,6,FALSE)&lt;HLOOKUP(G$1,Informe!$A:$ET,ROW($A12),FALSE))=FALSE,"ADMISIBLE","NO ADMISIBLE")</f>
        <v>NO ADMISIBLE</v>
      </c>
      <c r="H12" s="38" t="str">
        <f>IF(OR(HLOOKUP(H$1,Informe!$A:$ET,ROW($A12),FALSE)=0,VLOOKUP($A12,Formulario!$A:$F,6,FALSE)&lt;HLOOKUP(H$1,Informe!$A:$ET,ROW($A12),FALSE))=FALSE,"ADMISIBLE","NO ADMISIBLE")</f>
        <v>NO ADMISIBLE</v>
      </c>
      <c r="I12" s="38" t="str">
        <f>IF(OR(HLOOKUP(I$1,Informe!$A:$ET,ROW($A12),FALSE)=0,VLOOKUP($A12,Formulario!$A:$F,6,FALSE)&lt;HLOOKUP(I$1,Informe!$A:$ET,ROW($A12),FALSE))=FALSE,"ADMISIBLE","NO ADMISIBLE")</f>
        <v>NO ADMISIBLE</v>
      </c>
      <c r="J12" s="38" t="str">
        <f>IF(OR(HLOOKUP(J$1,Informe!$A:$ET,ROW($A12),FALSE)=0,VLOOKUP($A12,Formulario!$A:$F,6,FALSE)&lt;HLOOKUP(J$1,Informe!$A:$ET,ROW($A12),FALSE))=FALSE,"ADMISIBLE","NO ADMISIBLE")</f>
        <v>NO ADMISIBLE</v>
      </c>
      <c r="K12" s="38" t="str">
        <f>IF(OR(HLOOKUP(K$1,Informe!$A:$ET,ROW($A12),FALSE)=0,VLOOKUP($A12,Formulario!$A:$F,6,FALSE)&lt;HLOOKUP(K$1,Informe!$A:$ET,ROW($A12),FALSE))=FALSE,"ADMISIBLE","NO ADMISIBLE")</f>
        <v>NO ADMISIBLE</v>
      </c>
      <c r="L12" s="38" t="str">
        <f>IF(OR(HLOOKUP(L$1,Informe!$A:$ET,ROW($A12),FALSE)=0,VLOOKUP($A12,Formulario!$A:$F,6,FALSE)&lt;HLOOKUP(L$1,Informe!$A:$ET,ROW($A12),FALSE))=FALSE,"ADMISIBLE","NO ADMISIBLE")</f>
        <v>NO ADMISIBLE</v>
      </c>
      <c r="M12" s="38" t="str">
        <f>IF(OR(HLOOKUP(M$1,Informe!$A:$ET,ROW($A12),FALSE)=0,VLOOKUP($A12,Formulario!$A:$F,6,FALSE)&lt;HLOOKUP(M$1,Informe!$A:$ET,ROW($A12),FALSE))=FALSE,"ADMISIBLE","NO ADMISIBLE")</f>
        <v>NO ADMISIBLE</v>
      </c>
      <c r="N12" s="38" t="str">
        <f>IF(OR(HLOOKUP(N$1,Informe!$A:$ET,ROW($A12),FALSE)=0,VLOOKUP($A12,Formulario!$A:$F,6,FALSE)&lt;HLOOKUP(N$1,Informe!$A:$ET,ROW($A12),FALSE))=FALSE,"ADMISIBLE","NO ADMISIBLE")</f>
        <v>NO ADMISIBLE</v>
      </c>
      <c r="O12" s="38" t="str">
        <f>IF(OR(HLOOKUP(O$1,Informe!$A:$ET,ROW($A12),FALSE)=0,VLOOKUP($A12,Formulario!$A:$F,6,FALSE)&lt;HLOOKUP(O$1,Informe!$A:$ET,ROW($A12),FALSE))=FALSE,"ADMISIBLE","NO ADMISIBLE")</f>
        <v>NO ADMISIBLE</v>
      </c>
      <c r="P12" s="38" t="str">
        <f>IF(OR(HLOOKUP(P$1,Informe!$A:$ET,ROW($A12),FALSE)=0,VLOOKUP($A12,Formulario!$A:$F,6,FALSE)&lt;HLOOKUP(P$1,Informe!$A:$ET,ROW($A12),FALSE))=FALSE,"ADMISIBLE","NO ADMISIBLE")</f>
        <v>NO ADMISIBLE</v>
      </c>
      <c r="Q12" s="38" t="str">
        <f>IF(OR(HLOOKUP(Q$1,Informe!$A:$ET,ROW($A12),FALSE)=0,VLOOKUP($A12,Formulario!$A:$F,6,FALSE)&lt;HLOOKUP(Q$1,Informe!$A:$ET,ROW($A12),FALSE))=FALSE,"ADMISIBLE","NO ADMISIBLE")</f>
        <v>NO ADMISIBLE</v>
      </c>
      <c r="R12" s="38" t="str">
        <f>IF(OR(HLOOKUP(R$1,Informe!$A:$ET,ROW($A12),FALSE)=0,VLOOKUP($A12,Formulario!$A:$F,6,FALSE)&lt;HLOOKUP(R$1,Informe!$A:$ET,ROW($A12),FALSE))=FALSE,"ADMISIBLE","NO ADMISIBLE")</f>
        <v>NO ADMISIBLE</v>
      </c>
      <c r="S12" s="38" t="str">
        <f>IF(OR(HLOOKUP(S$1,Informe!$A:$ET,ROW($A12),FALSE)=0,VLOOKUP($A12,Formulario!$A:$F,6,FALSE)&lt;HLOOKUP(S$1,Informe!$A:$ET,ROW($A12),FALSE))=FALSE,"ADMISIBLE","NO ADMISIBLE")</f>
        <v>NO ADMISIBLE</v>
      </c>
      <c r="T12" s="38" t="str">
        <f>IF(OR(HLOOKUP(T$1,Informe!$A:$ET,ROW($A12),FALSE)=0,VLOOKUP($A12,Formulario!$A:$F,6,FALSE)&lt;HLOOKUP(T$1,Informe!$A:$ET,ROW($A12),FALSE))=FALSE,"ADMISIBLE","NO ADMISIBLE")</f>
        <v>NO ADMISIBLE</v>
      </c>
      <c r="U12" s="38" t="str">
        <f>IF(OR(HLOOKUP(U$1,Informe!$A:$ET,ROW($A12),FALSE)=0,VLOOKUP($A12,Formulario!$A:$F,6,FALSE)&lt;HLOOKUP(U$1,Informe!$A:$ET,ROW($A12),FALSE))=FALSE,"ADMISIBLE","NO ADMISIBLE")</f>
        <v>NO ADMISIBLE</v>
      </c>
      <c r="V12" s="38" t="str">
        <f>IF(OR(HLOOKUP(V$1,Informe!$A:$ET,ROW($A12),FALSE)=0,VLOOKUP($A12,Formulario!$A:$F,6,FALSE)&lt;HLOOKUP(V$1,Informe!$A:$ET,ROW($A12),FALSE))=FALSE,"ADMISIBLE","NO ADMISIBLE")</f>
        <v>NO ADMISIBLE</v>
      </c>
      <c r="W12" s="38" t="str">
        <f>IF(OR(HLOOKUP(W$1,Informe!$A:$ET,ROW($A12),FALSE)=0,VLOOKUP($A12,Formulario!$A:$F,6,FALSE)&lt;HLOOKUP(W$1,Informe!$A:$ET,ROW($A12),FALSE))=FALSE,"ADMISIBLE","NO ADMISIBLE")</f>
        <v>NO ADMISIBLE</v>
      </c>
      <c r="X12" s="38" t="str">
        <f>IF(OR(HLOOKUP(X$1,Informe!$A:$ET,ROW($A12),FALSE)=0,VLOOKUP($A12,Formulario!$A:$F,6,FALSE)&lt;HLOOKUP(X$1,Informe!$A:$ET,ROW($A12),FALSE))=FALSE,"ADMISIBLE","NO ADMISIBLE")</f>
        <v>NO ADMISIBLE</v>
      </c>
      <c r="Y12" s="38" t="str">
        <f>IF(OR(HLOOKUP(Y$1,Informe!$A:$ET,ROW($A12),FALSE)=0,VLOOKUP($A12,Formulario!$A:$F,6,FALSE)&lt;HLOOKUP(Y$1,Informe!$A:$ET,ROW($A12),FALSE))=FALSE,"ADMISIBLE","NO ADMISIBLE")</f>
        <v>NO ADMISIBLE</v>
      </c>
      <c r="Z12" s="38" t="str">
        <f>IF(OR(HLOOKUP(Z$1,Informe!$A:$ET,ROW($A12),FALSE)=0,VLOOKUP($A12,Formulario!$A:$F,6,FALSE)&lt;HLOOKUP(Z$1,Informe!$A:$ET,ROW($A12),FALSE))=FALSE,"ADMISIBLE","NO ADMISIBLE")</f>
        <v>NO ADMISIBLE</v>
      </c>
      <c r="AA12" s="38" t="str">
        <f>IF(OR(HLOOKUP(AA$1,Informe!$A:$ET,ROW($A12),FALSE)=0,VLOOKUP($A12,Formulario!$A:$F,6,FALSE)&lt;HLOOKUP(AA$1,Informe!$A:$ET,ROW($A12),FALSE))=FALSE,"ADMISIBLE","NO ADMISIBLE")</f>
        <v>NO ADMISIBLE</v>
      </c>
      <c r="AB12" s="38" t="str">
        <f>IF(OR(HLOOKUP(AB$1,Informe!$A:$ET,ROW($A12),FALSE)=0,VLOOKUP($A12,Formulario!$A:$F,6,FALSE)&lt;HLOOKUP(AB$1,Informe!$A:$ET,ROW($A12),FALSE))=FALSE,"ADMISIBLE","NO ADMISIBLE")</f>
        <v>NO ADMISIBLE</v>
      </c>
      <c r="AC12" s="38" t="str">
        <f>IF(OR(HLOOKUP(AC$1,Informe!$A:$ET,ROW($A12),FALSE)=0,VLOOKUP($A12,Formulario!$A:$F,6,FALSE)&lt;HLOOKUP(AC$1,Informe!$A:$ET,ROW($A12),FALSE))=FALSE,"ADMISIBLE","NO ADMISIBLE")</f>
        <v>NO ADMISIBLE</v>
      </c>
      <c r="AD12" s="38" t="str">
        <f>IF(OR(HLOOKUP(AD$1,Informe!$A:$ET,ROW($A12),FALSE)=0,VLOOKUP($A12,Formulario!$A:$F,6,FALSE)&lt;HLOOKUP(AD$1,Informe!$A:$ET,ROW($A12),FALSE))=FALSE,"ADMISIBLE","NO ADMISIBLE")</f>
        <v>NO ADMISIBLE</v>
      </c>
      <c r="AE12" s="38" t="str">
        <f>IF(OR(HLOOKUP(AE$1,Informe!$A:$ET,ROW($A12),FALSE)=0,VLOOKUP($A12,Formulario!$A:$F,6,FALSE)&lt;HLOOKUP(AE$1,Informe!$A:$ET,ROW($A12),FALSE))=FALSE,"ADMISIBLE","NO ADMISIBLE")</f>
        <v>NO ADMISIBLE</v>
      </c>
      <c r="AF12" s="38" t="str">
        <f>IF(OR(HLOOKUP(AF$1,Informe!$A:$ET,ROW($A12),FALSE)=0,VLOOKUP($A12,Formulario!$A:$F,6,FALSE)&lt;HLOOKUP(AF$1,Informe!$A:$ET,ROW($A12),FALSE))=FALSE,"ADMISIBLE","NO ADMISIBLE")</f>
        <v>NO ADMISIBLE</v>
      </c>
      <c r="AG12" s="38" t="str">
        <f>IF(OR(HLOOKUP(AG$1,Informe!$A:$ET,ROW($A12),FALSE)=0,VLOOKUP($A12,Formulario!$A:$F,6,FALSE)&lt;HLOOKUP(AG$1,Informe!$A:$ET,ROW($A12),FALSE))=FALSE,"ADMISIBLE","NO ADMISIBLE")</f>
        <v>NO ADMISIBLE</v>
      </c>
      <c r="AH12" s="38" t="str">
        <f>IF(OR(HLOOKUP(AH$1,Informe!$A:$ET,ROW($A12),FALSE)=0,VLOOKUP($A12,Formulario!$A:$F,6,FALSE)&lt;HLOOKUP(AH$1,Informe!$A:$ET,ROW($A12),FALSE))=FALSE,"ADMISIBLE","NO ADMISIBLE")</f>
        <v>NO ADMISIBLE</v>
      </c>
      <c r="AI12" s="38" t="str">
        <f>IF(OR(HLOOKUP(AI$1,Informe!$A:$ET,ROW($A12),FALSE)=0,VLOOKUP($A12,Formulario!$A:$F,6,FALSE)&lt;HLOOKUP(AI$1,Informe!$A:$ET,ROW($A12),FALSE))=FALSE,"ADMISIBLE","NO ADMISIBLE")</f>
        <v>NO ADMISIBLE</v>
      </c>
      <c r="AJ12" s="38" t="str">
        <f>IF(OR(HLOOKUP(AJ$1,Informe!$A:$ET,ROW($A12),FALSE)=0,VLOOKUP($A12,Formulario!$A:$F,6,FALSE)&lt;HLOOKUP(AJ$1,Informe!$A:$ET,ROW($A12),FALSE))=FALSE,"ADMISIBLE","NO ADMISIBLE")</f>
        <v>NO ADMISIBLE</v>
      </c>
      <c r="AK12" s="38" t="str">
        <f>IF(OR(HLOOKUP(AK$1,Informe!$A:$ET,ROW($A12),FALSE)=0,VLOOKUP($A12,Formulario!$A:$F,6,FALSE)&lt;HLOOKUP(AK$1,Informe!$A:$ET,ROW($A12),FALSE))=FALSE,"ADMISIBLE","NO ADMISIBLE")</f>
        <v>NO ADMISIBLE</v>
      </c>
      <c r="AL12" s="38" t="str">
        <f>IF(OR(HLOOKUP(AL$1,Informe!$A:$ET,ROW($A12),FALSE)=0,VLOOKUP($A12,Formulario!$A:$F,6,FALSE)&lt;HLOOKUP(AL$1,Informe!$A:$ET,ROW($A12),FALSE))=FALSE,"ADMISIBLE","NO ADMISIBLE")</f>
        <v>NO ADMISIBLE</v>
      </c>
      <c r="AM12" s="38" t="str">
        <f>IF(OR(HLOOKUP(AM$1,Informe!$A:$ET,ROW($A12),FALSE)=0,VLOOKUP($A12,Formulario!$A:$F,6,FALSE)&lt;HLOOKUP(AM$1,Informe!$A:$ET,ROW($A12),FALSE))=FALSE,"ADMISIBLE","NO ADMISIBLE")</f>
        <v>NO ADMISIBLE</v>
      </c>
    </row>
    <row r="13" spans="1:39" ht="12.75" customHeight="1" x14ac:dyDescent="0.25">
      <c r="A13" s="22">
        <v>9</v>
      </c>
      <c r="B13" s="37" t="s">
        <v>97</v>
      </c>
      <c r="C13" s="38" t="str">
        <f>IF(OR(HLOOKUP(C$1,Informe!$A:$ET,ROW($A13),FALSE)=0,VLOOKUP($A13,Formulario!$A:$F,6,FALSE)&lt;HLOOKUP(C$1,Informe!$A:$ET,ROW($A13),FALSE))=FALSE,"ADMISIBLE","NO ADMISIBLE")</f>
        <v>NO ADMISIBLE</v>
      </c>
      <c r="D13" s="38" t="str">
        <f>IF(OR(HLOOKUP(D$1,Informe!$A:$ET,ROW($A13),FALSE)=0,VLOOKUP($A13,Formulario!$A:$F,6,FALSE)&lt;HLOOKUP(D$1,Informe!$A:$ET,ROW($A13),FALSE))=FALSE,"ADMISIBLE","NO ADMISIBLE")</f>
        <v>NO ADMISIBLE</v>
      </c>
      <c r="E13" s="38" t="str">
        <f>IF(OR(HLOOKUP(E$1,Informe!$A:$ET,ROW($A13),FALSE)=0,VLOOKUP($A13,Formulario!$A:$F,6,FALSE)&lt;HLOOKUP(E$1,Informe!$A:$ET,ROW($A13),FALSE))=FALSE,"ADMISIBLE","NO ADMISIBLE")</f>
        <v>NO ADMISIBLE</v>
      </c>
      <c r="F13" s="38" t="str">
        <f>IF(OR(HLOOKUP(F$1,Informe!$A:$ET,ROW($A13),FALSE)=0,VLOOKUP($A13,Formulario!$A:$F,6,FALSE)&lt;HLOOKUP(F$1,Informe!$A:$ET,ROW($A13),FALSE))=FALSE,"ADMISIBLE","NO ADMISIBLE")</f>
        <v>NO ADMISIBLE</v>
      </c>
      <c r="G13" s="38" t="str">
        <f>IF(OR(HLOOKUP(G$1,Informe!$A:$ET,ROW($A13),FALSE)=0,VLOOKUP($A13,Formulario!$A:$F,6,FALSE)&lt;HLOOKUP(G$1,Informe!$A:$ET,ROW($A13),FALSE))=FALSE,"ADMISIBLE","NO ADMISIBLE")</f>
        <v>NO ADMISIBLE</v>
      </c>
      <c r="H13" s="38" t="str">
        <f>IF(OR(HLOOKUP(H$1,Informe!$A:$ET,ROW($A13),FALSE)=0,VLOOKUP($A13,Formulario!$A:$F,6,FALSE)&lt;HLOOKUP(H$1,Informe!$A:$ET,ROW($A13),FALSE))=FALSE,"ADMISIBLE","NO ADMISIBLE")</f>
        <v>NO ADMISIBLE</v>
      </c>
      <c r="I13" s="38" t="str">
        <f>IF(OR(HLOOKUP(I$1,Informe!$A:$ET,ROW($A13),FALSE)=0,VLOOKUP($A13,Formulario!$A:$F,6,FALSE)&lt;HLOOKUP(I$1,Informe!$A:$ET,ROW($A13),FALSE))=FALSE,"ADMISIBLE","NO ADMISIBLE")</f>
        <v>NO ADMISIBLE</v>
      </c>
      <c r="J13" s="38" t="str">
        <f>IF(OR(HLOOKUP(J$1,Informe!$A:$ET,ROW($A13),FALSE)=0,VLOOKUP($A13,Formulario!$A:$F,6,FALSE)&lt;HLOOKUP(J$1,Informe!$A:$ET,ROW($A13),FALSE))=FALSE,"ADMISIBLE","NO ADMISIBLE")</f>
        <v>NO ADMISIBLE</v>
      </c>
      <c r="K13" s="38" t="str">
        <f>IF(OR(HLOOKUP(K$1,Informe!$A:$ET,ROW($A13),FALSE)=0,VLOOKUP($A13,Formulario!$A:$F,6,FALSE)&lt;HLOOKUP(K$1,Informe!$A:$ET,ROW($A13),FALSE))=FALSE,"ADMISIBLE","NO ADMISIBLE")</f>
        <v>NO ADMISIBLE</v>
      </c>
      <c r="L13" s="38" t="str">
        <f>IF(OR(HLOOKUP(L$1,Informe!$A:$ET,ROW($A13),FALSE)=0,VLOOKUP($A13,Formulario!$A:$F,6,FALSE)&lt;HLOOKUP(L$1,Informe!$A:$ET,ROW($A13),FALSE))=FALSE,"ADMISIBLE","NO ADMISIBLE")</f>
        <v>NO ADMISIBLE</v>
      </c>
      <c r="M13" s="38" t="str">
        <f>IF(OR(HLOOKUP(M$1,Informe!$A:$ET,ROW($A13),FALSE)=0,VLOOKUP($A13,Formulario!$A:$F,6,FALSE)&lt;HLOOKUP(M$1,Informe!$A:$ET,ROW($A13),FALSE))=FALSE,"ADMISIBLE","NO ADMISIBLE")</f>
        <v>NO ADMISIBLE</v>
      </c>
      <c r="N13" s="38" t="str">
        <f>IF(OR(HLOOKUP(N$1,Informe!$A:$ET,ROW($A13),FALSE)=0,VLOOKUP($A13,Formulario!$A:$F,6,FALSE)&lt;HLOOKUP(N$1,Informe!$A:$ET,ROW($A13),FALSE))=FALSE,"ADMISIBLE","NO ADMISIBLE")</f>
        <v>NO ADMISIBLE</v>
      </c>
      <c r="O13" s="38" t="str">
        <f>IF(OR(HLOOKUP(O$1,Informe!$A:$ET,ROW($A13),FALSE)=0,VLOOKUP($A13,Formulario!$A:$F,6,FALSE)&lt;HLOOKUP(O$1,Informe!$A:$ET,ROW($A13),FALSE))=FALSE,"ADMISIBLE","NO ADMISIBLE")</f>
        <v>NO ADMISIBLE</v>
      </c>
      <c r="P13" s="38" t="str">
        <f>IF(OR(HLOOKUP(P$1,Informe!$A:$ET,ROW($A13),FALSE)=0,VLOOKUP($A13,Formulario!$A:$F,6,FALSE)&lt;HLOOKUP(P$1,Informe!$A:$ET,ROW($A13),FALSE))=FALSE,"ADMISIBLE","NO ADMISIBLE")</f>
        <v>NO ADMISIBLE</v>
      </c>
      <c r="Q13" s="38" t="str">
        <f>IF(OR(HLOOKUP(Q$1,Informe!$A:$ET,ROW($A13),FALSE)=0,VLOOKUP($A13,Formulario!$A:$F,6,FALSE)&lt;HLOOKUP(Q$1,Informe!$A:$ET,ROW($A13),FALSE))=FALSE,"ADMISIBLE","NO ADMISIBLE")</f>
        <v>NO ADMISIBLE</v>
      </c>
      <c r="R13" s="38" t="str">
        <f>IF(OR(HLOOKUP(R$1,Informe!$A:$ET,ROW($A13),FALSE)=0,VLOOKUP($A13,Formulario!$A:$F,6,FALSE)&lt;HLOOKUP(R$1,Informe!$A:$ET,ROW($A13),FALSE))=FALSE,"ADMISIBLE","NO ADMISIBLE")</f>
        <v>NO ADMISIBLE</v>
      </c>
      <c r="S13" s="38" t="str">
        <f>IF(OR(HLOOKUP(S$1,Informe!$A:$ET,ROW($A13),FALSE)=0,VLOOKUP($A13,Formulario!$A:$F,6,FALSE)&lt;HLOOKUP(S$1,Informe!$A:$ET,ROW($A13),FALSE))=FALSE,"ADMISIBLE","NO ADMISIBLE")</f>
        <v>NO ADMISIBLE</v>
      </c>
      <c r="T13" s="38" t="str">
        <f>IF(OR(HLOOKUP(T$1,Informe!$A:$ET,ROW($A13),FALSE)=0,VLOOKUP($A13,Formulario!$A:$F,6,FALSE)&lt;HLOOKUP(T$1,Informe!$A:$ET,ROW($A13),FALSE))=FALSE,"ADMISIBLE","NO ADMISIBLE")</f>
        <v>NO ADMISIBLE</v>
      </c>
      <c r="U13" s="38" t="str">
        <f>IF(OR(HLOOKUP(U$1,Informe!$A:$ET,ROW($A13),FALSE)=0,VLOOKUP($A13,Formulario!$A:$F,6,FALSE)&lt;HLOOKUP(U$1,Informe!$A:$ET,ROW($A13),FALSE))=FALSE,"ADMISIBLE","NO ADMISIBLE")</f>
        <v>NO ADMISIBLE</v>
      </c>
      <c r="V13" s="38" t="str">
        <f>IF(OR(HLOOKUP(V$1,Informe!$A:$ET,ROW($A13),FALSE)=0,VLOOKUP($A13,Formulario!$A:$F,6,FALSE)&lt;HLOOKUP(V$1,Informe!$A:$ET,ROW($A13),FALSE))=FALSE,"ADMISIBLE","NO ADMISIBLE")</f>
        <v>NO ADMISIBLE</v>
      </c>
      <c r="W13" s="38" t="str">
        <f>IF(OR(HLOOKUP(W$1,Informe!$A:$ET,ROW($A13),FALSE)=0,VLOOKUP($A13,Formulario!$A:$F,6,FALSE)&lt;HLOOKUP(W$1,Informe!$A:$ET,ROW($A13),FALSE))=FALSE,"ADMISIBLE","NO ADMISIBLE")</f>
        <v>NO ADMISIBLE</v>
      </c>
      <c r="X13" s="38" t="str">
        <f>IF(OR(HLOOKUP(X$1,Informe!$A:$ET,ROW($A13),FALSE)=0,VLOOKUP($A13,Formulario!$A:$F,6,FALSE)&lt;HLOOKUP(X$1,Informe!$A:$ET,ROW($A13),FALSE))=FALSE,"ADMISIBLE","NO ADMISIBLE")</f>
        <v>NO ADMISIBLE</v>
      </c>
      <c r="Y13" s="38" t="str">
        <f>IF(OR(HLOOKUP(Y$1,Informe!$A:$ET,ROW($A13),FALSE)=0,VLOOKUP($A13,Formulario!$A:$F,6,FALSE)&lt;HLOOKUP(Y$1,Informe!$A:$ET,ROW($A13),FALSE))=FALSE,"ADMISIBLE","NO ADMISIBLE")</f>
        <v>NO ADMISIBLE</v>
      </c>
      <c r="Z13" s="38" t="str">
        <f>IF(OR(HLOOKUP(Z$1,Informe!$A:$ET,ROW($A13),FALSE)=0,VLOOKUP($A13,Formulario!$A:$F,6,FALSE)&lt;HLOOKUP(Z$1,Informe!$A:$ET,ROW($A13),FALSE))=FALSE,"ADMISIBLE","NO ADMISIBLE")</f>
        <v>NO ADMISIBLE</v>
      </c>
      <c r="AA13" s="38" t="str">
        <f>IF(OR(HLOOKUP(AA$1,Informe!$A:$ET,ROW($A13),FALSE)=0,VLOOKUP($A13,Formulario!$A:$F,6,FALSE)&lt;HLOOKUP(AA$1,Informe!$A:$ET,ROW($A13),FALSE))=FALSE,"ADMISIBLE","NO ADMISIBLE")</f>
        <v>NO ADMISIBLE</v>
      </c>
      <c r="AB13" s="38" t="str">
        <f>IF(OR(HLOOKUP(AB$1,Informe!$A:$ET,ROW($A13),FALSE)=0,VLOOKUP($A13,Formulario!$A:$F,6,FALSE)&lt;HLOOKUP(AB$1,Informe!$A:$ET,ROW($A13),FALSE))=FALSE,"ADMISIBLE","NO ADMISIBLE")</f>
        <v>NO ADMISIBLE</v>
      </c>
      <c r="AC13" s="38" t="str">
        <f>IF(OR(HLOOKUP(AC$1,Informe!$A:$ET,ROW($A13),FALSE)=0,VLOOKUP($A13,Formulario!$A:$F,6,FALSE)&lt;HLOOKUP(AC$1,Informe!$A:$ET,ROW($A13),FALSE))=FALSE,"ADMISIBLE","NO ADMISIBLE")</f>
        <v>NO ADMISIBLE</v>
      </c>
      <c r="AD13" s="38" t="str">
        <f>IF(OR(HLOOKUP(AD$1,Informe!$A:$ET,ROW($A13),FALSE)=0,VLOOKUP($A13,Formulario!$A:$F,6,FALSE)&lt;HLOOKUP(AD$1,Informe!$A:$ET,ROW($A13),FALSE))=FALSE,"ADMISIBLE","NO ADMISIBLE")</f>
        <v>NO ADMISIBLE</v>
      </c>
      <c r="AE13" s="38" t="str">
        <f>IF(OR(HLOOKUP(AE$1,Informe!$A:$ET,ROW($A13),FALSE)=0,VLOOKUP($A13,Formulario!$A:$F,6,FALSE)&lt;HLOOKUP(AE$1,Informe!$A:$ET,ROW($A13),FALSE))=FALSE,"ADMISIBLE","NO ADMISIBLE")</f>
        <v>NO ADMISIBLE</v>
      </c>
      <c r="AF13" s="38" t="str">
        <f>IF(OR(HLOOKUP(AF$1,Informe!$A:$ET,ROW($A13),FALSE)=0,VLOOKUP($A13,Formulario!$A:$F,6,FALSE)&lt;HLOOKUP(AF$1,Informe!$A:$ET,ROW($A13),FALSE))=FALSE,"ADMISIBLE","NO ADMISIBLE")</f>
        <v>NO ADMISIBLE</v>
      </c>
      <c r="AG13" s="38" t="str">
        <f>IF(OR(HLOOKUP(AG$1,Informe!$A:$ET,ROW($A13),FALSE)=0,VLOOKUP($A13,Formulario!$A:$F,6,FALSE)&lt;HLOOKUP(AG$1,Informe!$A:$ET,ROW($A13),FALSE))=FALSE,"ADMISIBLE","NO ADMISIBLE")</f>
        <v>NO ADMISIBLE</v>
      </c>
      <c r="AH13" s="38" t="str">
        <f>IF(OR(HLOOKUP(AH$1,Informe!$A:$ET,ROW($A13),FALSE)=0,VLOOKUP($A13,Formulario!$A:$F,6,FALSE)&lt;HLOOKUP(AH$1,Informe!$A:$ET,ROW($A13),FALSE))=FALSE,"ADMISIBLE","NO ADMISIBLE")</f>
        <v>NO ADMISIBLE</v>
      </c>
      <c r="AI13" s="38" t="str">
        <f>IF(OR(HLOOKUP(AI$1,Informe!$A:$ET,ROW($A13),FALSE)=0,VLOOKUP($A13,Formulario!$A:$F,6,FALSE)&lt;HLOOKUP(AI$1,Informe!$A:$ET,ROW($A13),FALSE))=FALSE,"ADMISIBLE","NO ADMISIBLE")</f>
        <v>NO ADMISIBLE</v>
      </c>
      <c r="AJ13" s="38" t="str">
        <f>IF(OR(HLOOKUP(AJ$1,Informe!$A:$ET,ROW($A13),FALSE)=0,VLOOKUP($A13,Formulario!$A:$F,6,FALSE)&lt;HLOOKUP(AJ$1,Informe!$A:$ET,ROW($A13),FALSE))=FALSE,"ADMISIBLE","NO ADMISIBLE")</f>
        <v>NO ADMISIBLE</v>
      </c>
      <c r="AK13" s="38" t="str">
        <f>IF(OR(HLOOKUP(AK$1,Informe!$A:$ET,ROW($A13),FALSE)=0,VLOOKUP($A13,Formulario!$A:$F,6,FALSE)&lt;HLOOKUP(AK$1,Informe!$A:$ET,ROW($A13),FALSE))=FALSE,"ADMISIBLE","NO ADMISIBLE")</f>
        <v>NO ADMISIBLE</v>
      </c>
      <c r="AL13" s="38" t="str">
        <f>IF(OR(HLOOKUP(AL$1,Informe!$A:$ET,ROW($A13),FALSE)=0,VLOOKUP($A13,Formulario!$A:$F,6,FALSE)&lt;HLOOKUP(AL$1,Informe!$A:$ET,ROW($A13),FALSE))=FALSE,"ADMISIBLE","NO ADMISIBLE")</f>
        <v>NO ADMISIBLE</v>
      </c>
      <c r="AM13" s="38" t="str">
        <f>IF(OR(HLOOKUP(AM$1,Informe!$A:$ET,ROW($A13),FALSE)=0,VLOOKUP($A13,Formulario!$A:$F,6,FALSE)&lt;HLOOKUP(AM$1,Informe!$A:$ET,ROW($A13),FALSE))=FALSE,"ADMISIBLE","NO ADMISIBLE")</f>
        <v>NO ADMISIBLE</v>
      </c>
    </row>
    <row r="14" spans="1:39" ht="12.75" customHeight="1" x14ac:dyDescent="0.25">
      <c r="A14" s="22">
        <v>10</v>
      </c>
      <c r="B14" s="37" t="s">
        <v>114</v>
      </c>
      <c r="C14" s="38" t="str">
        <f>IF(OR(HLOOKUP(C$1,Informe!$A:$ET,ROW($A14),FALSE)=0,VLOOKUP($A14,Formulario!$A:$F,6,FALSE)&lt;HLOOKUP(C$1,Informe!$A:$ET,ROW($A14),FALSE))=FALSE,"ADMISIBLE","NO ADMISIBLE")</f>
        <v>NO ADMISIBLE</v>
      </c>
      <c r="D14" s="38" t="str">
        <f>IF(OR(HLOOKUP(D$1,Informe!$A:$ET,ROW($A14),FALSE)=0,VLOOKUP($A14,Formulario!$A:$F,6,FALSE)&lt;HLOOKUP(D$1,Informe!$A:$ET,ROW($A14),FALSE))=FALSE,"ADMISIBLE","NO ADMISIBLE")</f>
        <v>NO ADMISIBLE</v>
      </c>
      <c r="E14" s="38" t="str">
        <f>IF(OR(HLOOKUP(E$1,Informe!$A:$ET,ROW($A14),FALSE)=0,VLOOKUP($A14,Formulario!$A:$F,6,FALSE)&lt;HLOOKUP(E$1,Informe!$A:$ET,ROW($A14),FALSE))=FALSE,"ADMISIBLE","NO ADMISIBLE")</f>
        <v>NO ADMISIBLE</v>
      </c>
      <c r="F14" s="38" t="str">
        <f>IF(OR(HLOOKUP(F$1,Informe!$A:$ET,ROW($A14),FALSE)=0,VLOOKUP($A14,Formulario!$A:$F,6,FALSE)&lt;HLOOKUP(F$1,Informe!$A:$ET,ROW($A14),FALSE))=FALSE,"ADMISIBLE","NO ADMISIBLE")</f>
        <v>NO ADMISIBLE</v>
      </c>
      <c r="G14" s="38" t="str">
        <f>IF(OR(HLOOKUP(G$1,Informe!$A:$ET,ROW($A14),FALSE)=0,VLOOKUP($A14,Formulario!$A:$F,6,FALSE)&lt;HLOOKUP(G$1,Informe!$A:$ET,ROW($A14),FALSE))=FALSE,"ADMISIBLE","NO ADMISIBLE")</f>
        <v>NO ADMISIBLE</v>
      </c>
      <c r="H14" s="38" t="str">
        <f>IF(OR(HLOOKUP(H$1,Informe!$A:$ET,ROW($A14),FALSE)=0,VLOOKUP($A14,Formulario!$A:$F,6,FALSE)&lt;HLOOKUP(H$1,Informe!$A:$ET,ROW($A14),FALSE))=FALSE,"ADMISIBLE","NO ADMISIBLE")</f>
        <v>NO ADMISIBLE</v>
      </c>
      <c r="I14" s="38" t="str">
        <f>IF(OR(HLOOKUP(I$1,Informe!$A:$ET,ROW($A14),FALSE)=0,VLOOKUP($A14,Formulario!$A:$F,6,FALSE)&lt;HLOOKUP(I$1,Informe!$A:$ET,ROW($A14),FALSE))=FALSE,"ADMISIBLE","NO ADMISIBLE")</f>
        <v>NO ADMISIBLE</v>
      </c>
      <c r="J14" s="38" t="str">
        <f>IF(OR(HLOOKUP(J$1,Informe!$A:$ET,ROW($A14),FALSE)=0,VLOOKUP($A14,Formulario!$A:$F,6,FALSE)&lt;HLOOKUP(J$1,Informe!$A:$ET,ROW($A14),FALSE))=FALSE,"ADMISIBLE","NO ADMISIBLE")</f>
        <v>NO ADMISIBLE</v>
      </c>
      <c r="K14" s="38" t="str">
        <f>IF(OR(HLOOKUP(K$1,Informe!$A:$ET,ROW($A14),FALSE)=0,VLOOKUP($A14,Formulario!$A:$F,6,FALSE)&lt;HLOOKUP(K$1,Informe!$A:$ET,ROW($A14),FALSE))=FALSE,"ADMISIBLE","NO ADMISIBLE")</f>
        <v>NO ADMISIBLE</v>
      </c>
      <c r="L14" s="38" t="str">
        <f>IF(OR(HLOOKUP(L$1,Informe!$A:$ET,ROW($A14),FALSE)=0,VLOOKUP($A14,Formulario!$A:$F,6,FALSE)&lt;HLOOKUP(L$1,Informe!$A:$ET,ROW($A14),FALSE))=FALSE,"ADMISIBLE","NO ADMISIBLE")</f>
        <v>NO ADMISIBLE</v>
      </c>
      <c r="M14" s="38" t="str">
        <f>IF(OR(HLOOKUP(M$1,Informe!$A:$ET,ROW($A14),FALSE)=0,VLOOKUP($A14,Formulario!$A:$F,6,FALSE)&lt;HLOOKUP(M$1,Informe!$A:$ET,ROW($A14),FALSE))=FALSE,"ADMISIBLE","NO ADMISIBLE")</f>
        <v>NO ADMISIBLE</v>
      </c>
      <c r="N14" s="38" t="str">
        <f>IF(OR(HLOOKUP(N$1,Informe!$A:$ET,ROW($A14),FALSE)=0,VLOOKUP($A14,Formulario!$A:$F,6,FALSE)&lt;HLOOKUP(N$1,Informe!$A:$ET,ROW($A14),FALSE))=FALSE,"ADMISIBLE","NO ADMISIBLE")</f>
        <v>NO ADMISIBLE</v>
      </c>
      <c r="O14" s="38" t="str">
        <f>IF(OR(HLOOKUP(O$1,Informe!$A:$ET,ROW($A14),FALSE)=0,VLOOKUP($A14,Formulario!$A:$F,6,FALSE)&lt;HLOOKUP(O$1,Informe!$A:$ET,ROW($A14),FALSE))=FALSE,"ADMISIBLE","NO ADMISIBLE")</f>
        <v>NO ADMISIBLE</v>
      </c>
      <c r="P14" s="38" t="str">
        <f>IF(OR(HLOOKUP(P$1,Informe!$A:$ET,ROW($A14),FALSE)=0,VLOOKUP($A14,Formulario!$A:$F,6,FALSE)&lt;HLOOKUP(P$1,Informe!$A:$ET,ROW($A14),FALSE))=FALSE,"ADMISIBLE","NO ADMISIBLE")</f>
        <v>NO ADMISIBLE</v>
      </c>
      <c r="Q14" s="38" t="str">
        <f>IF(OR(HLOOKUP(Q$1,Informe!$A:$ET,ROW($A14),FALSE)=0,VLOOKUP($A14,Formulario!$A:$F,6,FALSE)&lt;HLOOKUP(Q$1,Informe!$A:$ET,ROW($A14),FALSE))=FALSE,"ADMISIBLE","NO ADMISIBLE")</f>
        <v>NO ADMISIBLE</v>
      </c>
      <c r="R14" s="38" t="str">
        <f>IF(OR(HLOOKUP(R$1,Informe!$A:$ET,ROW($A14),FALSE)=0,VLOOKUP($A14,Formulario!$A:$F,6,FALSE)&lt;HLOOKUP(R$1,Informe!$A:$ET,ROW($A14),FALSE))=FALSE,"ADMISIBLE","NO ADMISIBLE")</f>
        <v>NO ADMISIBLE</v>
      </c>
      <c r="S14" s="38" t="str">
        <f>IF(OR(HLOOKUP(S$1,Informe!$A:$ET,ROW($A14),FALSE)=0,VLOOKUP($A14,Formulario!$A:$F,6,FALSE)&lt;HLOOKUP(S$1,Informe!$A:$ET,ROW($A14),FALSE))=FALSE,"ADMISIBLE","NO ADMISIBLE")</f>
        <v>NO ADMISIBLE</v>
      </c>
      <c r="T14" s="38" t="str">
        <f>IF(OR(HLOOKUP(T$1,Informe!$A:$ET,ROW($A14),FALSE)=0,VLOOKUP($A14,Formulario!$A:$F,6,FALSE)&lt;HLOOKUP(T$1,Informe!$A:$ET,ROW($A14),FALSE))=FALSE,"ADMISIBLE","NO ADMISIBLE")</f>
        <v>NO ADMISIBLE</v>
      </c>
      <c r="U14" s="38" t="str">
        <f>IF(OR(HLOOKUP(U$1,Informe!$A:$ET,ROW($A14),FALSE)=0,VLOOKUP($A14,Formulario!$A:$F,6,FALSE)&lt;HLOOKUP(U$1,Informe!$A:$ET,ROW($A14),FALSE))=FALSE,"ADMISIBLE","NO ADMISIBLE")</f>
        <v>NO ADMISIBLE</v>
      </c>
      <c r="V14" s="38" t="str">
        <f>IF(OR(HLOOKUP(V$1,Informe!$A:$ET,ROW($A14),FALSE)=0,VLOOKUP($A14,Formulario!$A:$F,6,FALSE)&lt;HLOOKUP(V$1,Informe!$A:$ET,ROW($A14),FALSE))=FALSE,"ADMISIBLE","NO ADMISIBLE")</f>
        <v>NO ADMISIBLE</v>
      </c>
      <c r="W14" s="38" t="str">
        <f>IF(OR(HLOOKUP(W$1,Informe!$A:$ET,ROW($A14),FALSE)=0,VLOOKUP($A14,Formulario!$A:$F,6,FALSE)&lt;HLOOKUP(W$1,Informe!$A:$ET,ROW($A14),FALSE))=FALSE,"ADMISIBLE","NO ADMISIBLE")</f>
        <v>NO ADMISIBLE</v>
      </c>
      <c r="X14" s="38" t="str">
        <f>IF(OR(HLOOKUP(X$1,Informe!$A:$ET,ROW($A14),FALSE)=0,VLOOKUP($A14,Formulario!$A:$F,6,FALSE)&lt;HLOOKUP(X$1,Informe!$A:$ET,ROW($A14),FALSE))=FALSE,"ADMISIBLE","NO ADMISIBLE")</f>
        <v>NO ADMISIBLE</v>
      </c>
      <c r="Y14" s="38" t="str">
        <f>IF(OR(HLOOKUP(Y$1,Informe!$A:$ET,ROW($A14),FALSE)=0,VLOOKUP($A14,Formulario!$A:$F,6,FALSE)&lt;HLOOKUP(Y$1,Informe!$A:$ET,ROW($A14),FALSE))=FALSE,"ADMISIBLE","NO ADMISIBLE")</f>
        <v>NO ADMISIBLE</v>
      </c>
      <c r="Z14" s="38" t="str">
        <f>IF(OR(HLOOKUP(Z$1,Informe!$A:$ET,ROW($A14),FALSE)=0,VLOOKUP($A14,Formulario!$A:$F,6,FALSE)&lt;HLOOKUP(Z$1,Informe!$A:$ET,ROW($A14),FALSE))=FALSE,"ADMISIBLE","NO ADMISIBLE")</f>
        <v>NO ADMISIBLE</v>
      </c>
      <c r="AA14" s="38" t="str">
        <f>IF(OR(HLOOKUP(AA$1,Informe!$A:$ET,ROW($A14),FALSE)=0,VLOOKUP($A14,Formulario!$A:$F,6,FALSE)&lt;HLOOKUP(AA$1,Informe!$A:$ET,ROW($A14),FALSE))=FALSE,"ADMISIBLE","NO ADMISIBLE")</f>
        <v>NO ADMISIBLE</v>
      </c>
      <c r="AB14" s="38" t="str">
        <f>IF(OR(HLOOKUP(AB$1,Informe!$A:$ET,ROW($A14),FALSE)=0,VLOOKUP($A14,Formulario!$A:$F,6,FALSE)&lt;HLOOKUP(AB$1,Informe!$A:$ET,ROW($A14),FALSE))=FALSE,"ADMISIBLE","NO ADMISIBLE")</f>
        <v>NO ADMISIBLE</v>
      </c>
      <c r="AC14" s="38" t="str">
        <f>IF(OR(HLOOKUP(AC$1,Informe!$A:$ET,ROW($A14),FALSE)=0,VLOOKUP($A14,Formulario!$A:$F,6,FALSE)&lt;HLOOKUP(AC$1,Informe!$A:$ET,ROW($A14),FALSE))=FALSE,"ADMISIBLE","NO ADMISIBLE")</f>
        <v>NO ADMISIBLE</v>
      </c>
      <c r="AD14" s="38" t="str">
        <f>IF(OR(HLOOKUP(AD$1,Informe!$A:$ET,ROW($A14),FALSE)=0,VLOOKUP($A14,Formulario!$A:$F,6,FALSE)&lt;HLOOKUP(AD$1,Informe!$A:$ET,ROW($A14),FALSE))=FALSE,"ADMISIBLE","NO ADMISIBLE")</f>
        <v>NO ADMISIBLE</v>
      </c>
      <c r="AE14" s="38" t="str">
        <f>IF(OR(HLOOKUP(AE$1,Informe!$A:$ET,ROW($A14),FALSE)=0,VLOOKUP($A14,Formulario!$A:$F,6,FALSE)&lt;HLOOKUP(AE$1,Informe!$A:$ET,ROW($A14),FALSE))=FALSE,"ADMISIBLE","NO ADMISIBLE")</f>
        <v>NO ADMISIBLE</v>
      </c>
      <c r="AF14" s="38" t="str">
        <f>IF(OR(HLOOKUP(AF$1,Informe!$A:$ET,ROW($A14),FALSE)=0,VLOOKUP($A14,Formulario!$A:$F,6,FALSE)&lt;HLOOKUP(AF$1,Informe!$A:$ET,ROW($A14),FALSE))=FALSE,"ADMISIBLE","NO ADMISIBLE")</f>
        <v>NO ADMISIBLE</v>
      </c>
      <c r="AG14" s="38" t="str">
        <f>IF(OR(HLOOKUP(AG$1,Informe!$A:$ET,ROW($A14),FALSE)=0,VLOOKUP($A14,Formulario!$A:$F,6,FALSE)&lt;HLOOKUP(AG$1,Informe!$A:$ET,ROW($A14),FALSE))=FALSE,"ADMISIBLE","NO ADMISIBLE")</f>
        <v>NO ADMISIBLE</v>
      </c>
      <c r="AH14" s="38" t="str">
        <f>IF(OR(HLOOKUP(AH$1,Informe!$A:$ET,ROW($A14),FALSE)=0,VLOOKUP($A14,Formulario!$A:$F,6,FALSE)&lt;HLOOKUP(AH$1,Informe!$A:$ET,ROW($A14),FALSE))=FALSE,"ADMISIBLE","NO ADMISIBLE")</f>
        <v>NO ADMISIBLE</v>
      </c>
      <c r="AI14" s="38" t="str">
        <f>IF(OR(HLOOKUP(AI$1,Informe!$A:$ET,ROW($A14),FALSE)=0,VLOOKUP($A14,Formulario!$A:$F,6,FALSE)&lt;HLOOKUP(AI$1,Informe!$A:$ET,ROW($A14),FALSE))=FALSE,"ADMISIBLE","NO ADMISIBLE")</f>
        <v>NO ADMISIBLE</v>
      </c>
      <c r="AJ14" s="38" t="str">
        <f>IF(OR(HLOOKUP(AJ$1,Informe!$A:$ET,ROW($A14),FALSE)=0,VLOOKUP($A14,Formulario!$A:$F,6,FALSE)&lt;HLOOKUP(AJ$1,Informe!$A:$ET,ROW($A14),FALSE))=FALSE,"ADMISIBLE","NO ADMISIBLE")</f>
        <v>NO ADMISIBLE</v>
      </c>
      <c r="AK14" s="38" t="str">
        <f>IF(OR(HLOOKUP(AK$1,Informe!$A:$ET,ROW($A14),FALSE)=0,VLOOKUP($A14,Formulario!$A:$F,6,FALSE)&lt;HLOOKUP(AK$1,Informe!$A:$ET,ROW($A14),FALSE))=FALSE,"ADMISIBLE","NO ADMISIBLE")</f>
        <v>NO ADMISIBLE</v>
      </c>
      <c r="AL14" s="38" t="str">
        <f>IF(OR(HLOOKUP(AL$1,Informe!$A:$ET,ROW($A14),FALSE)=0,VLOOKUP($A14,Formulario!$A:$F,6,FALSE)&lt;HLOOKUP(AL$1,Informe!$A:$ET,ROW($A14),FALSE))=FALSE,"ADMISIBLE","NO ADMISIBLE")</f>
        <v>NO ADMISIBLE</v>
      </c>
      <c r="AM14" s="38" t="str">
        <f>IF(OR(HLOOKUP(AM$1,Informe!$A:$ET,ROW($A14),FALSE)=0,VLOOKUP($A14,Formulario!$A:$F,6,FALSE)&lt;HLOOKUP(AM$1,Informe!$A:$ET,ROW($A14),FALSE))=FALSE,"ADMISIBLE","NO ADMISIBLE")</f>
        <v>NO ADMISIBLE</v>
      </c>
    </row>
    <row r="15" spans="1:39" ht="12.75" customHeight="1" x14ac:dyDescent="0.25">
      <c r="A15" s="22">
        <v>11</v>
      </c>
      <c r="B15" s="37" t="s">
        <v>115</v>
      </c>
      <c r="C15" s="38" t="str">
        <f>IF(OR(HLOOKUP(C$1,Informe!$A:$ET,ROW($A15),FALSE)=0,VLOOKUP($A15,Formulario!$A:$F,6,FALSE)&lt;HLOOKUP(C$1,Informe!$A:$ET,ROW($A15),FALSE))=FALSE,"ADMISIBLE","NO ADMISIBLE")</f>
        <v>NO ADMISIBLE</v>
      </c>
      <c r="D15" s="38" t="str">
        <f>IF(OR(HLOOKUP(D$1,Informe!$A:$ET,ROW($A15),FALSE)=0,VLOOKUP($A15,Formulario!$A:$F,6,FALSE)&lt;HLOOKUP(D$1,Informe!$A:$ET,ROW($A15),FALSE))=FALSE,"ADMISIBLE","NO ADMISIBLE")</f>
        <v>NO ADMISIBLE</v>
      </c>
      <c r="E15" s="38" t="str">
        <f>IF(OR(HLOOKUP(E$1,Informe!$A:$ET,ROW($A15),FALSE)=0,VLOOKUP($A15,Formulario!$A:$F,6,FALSE)&lt;HLOOKUP(E$1,Informe!$A:$ET,ROW($A15),FALSE))=FALSE,"ADMISIBLE","NO ADMISIBLE")</f>
        <v>NO ADMISIBLE</v>
      </c>
      <c r="F15" s="38" t="str">
        <f>IF(OR(HLOOKUP(F$1,Informe!$A:$ET,ROW($A15),FALSE)=0,VLOOKUP($A15,Formulario!$A:$F,6,FALSE)&lt;HLOOKUP(F$1,Informe!$A:$ET,ROW($A15),FALSE))=FALSE,"ADMISIBLE","NO ADMISIBLE")</f>
        <v>NO ADMISIBLE</v>
      </c>
      <c r="G15" s="38" t="str">
        <f>IF(OR(HLOOKUP(G$1,Informe!$A:$ET,ROW($A15),FALSE)=0,VLOOKUP($A15,Formulario!$A:$F,6,FALSE)&lt;HLOOKUP(G$1,Informe!$A:$ET,ROW($A15),FALSE))=FALSE,"ADMISIBLE","NO ADMISIBLE")</f>
        <v>NO ADMISIBLE</v>
      </c>
      <c r="H15" s="38" t="str">
        <f>IF(OR(HLOOKUP(H$1,Informe!$A:$ET,ROW($A15),FALSE)=0,VLOOKUP($A15,Formulario!$A:$F,6,FALSE)&lt;HLOOKUP(H$1,Informe!$A:$ET,ROW($A15),FALSE))=FALSE,"ADMISIBLE","NO ADMISIBLE")</f>
        <v>NO ADMISIBLE</v>
      </c>
      <c r="I15" s="38" t="str">
        <f>IF(OR(HLOOKUP(I$1,Informe!$A:$ET,ROW($A15),FALSE)=0,VLOOKUP($A15,Formulario!$A:$F,6,FALSE)&lt;HLOOKUP(I$1,Informe!$A:$ET,ROW($A15),FALSE))=FALSE,"ADMISIBLE","NO ADMISIBLE")</f>
        <v>NO ADMISIBLE</v>
      </c>
      <c r="J15" s="38" t="str">
        <f>IF(OR(HLOOKUP(J$1,Informe!$A:$ET,ROW($A15),FALSE)=0,VLOOKUP($A15,Formulario!$A:$F,6,FALSE)&lt;HLOOKUP(J$1,Informe!$A:$ET,ROW($A15),FALSE))=FALSE,"ADMISIBLE","NO ADMISIBLE")</f>
        <v>NO ADMISIBLE</v>
      </c>
      <c r="K15" s="38" t="str">
        <f>IF(OR(HLOOKUP(K$1,Informe!$A:$ET,ROW($A15),FALSE)=0,VLOOKUP($A15,Formulario!$A:$F,6,FALSE)&lt;HLOOKUP(K$1,Informe!$A:$ET,ROW($A15),FALSE))=FALSE,"ADMISIBLE","NO ADMISIBLE")</f>
        <v>NO ADMISIBLE</v>
      </c>
      <c r="L15" s="38" t="str">
        <f>IF(OR(HLOOKUP(L$1,Informe!$A:$ET,ROW($A15),FALSE)=0,VLOOKUP($A15,Formulario!$A:$F,6,FALSE)&lt;HLOOKUP(L$1,Informe!$A:$ET,ROW($A15),FALSE))=FALSE,"ADMISIBLE","NO ADMISIBLE")</f>
        <v>NO ADMISIBLE</v>
      </c>
      <c r="M15" s="38" t="str">
        <f>IF(OR(HLOOKUP(M$1,Informe!$A:$ET,ROW($A15),FALSE)=0,VLOOKUP($A15,Formulario!$A:$F,6,FALSE)&lt;HLOOKUP(M$1,Informe!$A:$ET,ROW($A15),FALSE))=FALSE,"ADMISIBLE","NO ADMISIBLE")</f>
        <v>NO ADMISIBLE</v>
      </c>
      <c r="N15" s="38" t="str">
        <f>IF(OR(HLOOKUP(N$1,Informe!$A:$ET,ROW($A15),FALSE)=0,VLOOKUP($A15,Formulario!$A:$F,6,FALSE)&lt;HLOOKUP(N$1,Informe!$A:$ET,ROW($A15),FALSE))=FALSE,"ADMISIBLE","NO ADMISIBLE")</f>
        <v>NO ADMISIBLE</v>
      </c>
      <c r="O15" s="38" t="str">
        <f>IF(OR(HLOOKUP(O$1,Informe!$A:$ET,ROW($A15),FALSE)=0,VLOOKUP($A15,Formulario!$A:$F,6,FALSE)&lt;HLOOKUP(O$1,Informe!$A:$ET,ROW($A15),FALSE))=FALSE,"ADMISIBLE","NO ADMISIBLE")</f>
        <v>NO ADMISIBLE</v>
      </c>
      <c r="P15" s="38" t="str">
        <f>IF(OR(HLOOKUP(P$1,Informe!$A:$ET,ROW($A15),FALSE)=0,VLOOKUP($A15,Formulario!$A:$F,6,FALSE)&lt;HLOOKUP(P$1,Informe!$A:$ET,ROW($A15),FALSE))=FALSE,"ADMISIBLE","NO ADMISIBLE")</f>
        <v>NO ADMISIBLE</v>
      </c>
      <c r="Q15" s="38" t="str">
        <f>IF(OR(HLOOKUP(Q$1,Informe!$A:$ET,ROW($A15),FALSE)=0,VLOOKUP($A15,Formulario!$A:$F,6,FALSE)&lt;HLOOKUP(Q$1,Informe!$A:$ET,ROW($A15),FALSE))=FALSE,"ADMISIBLE","NO ADMISIBLE")</f>
        <v>NO ADMISIBLE</v>
      </c>
      <c r="R15" s="38" t="str">
        <f>IF(OR(HLOOKUP(R$1,Informe!$A:$ET,ROW($A15),FALSE)=0,VLOOKUP($A15,Formulario!$A:$F,6,FALSE)&lt;HLOOKUP(R$1,Informe!$A:$ET,ROW($A15),FALSE))=FALSE,"ADMISIBLE","NO ADMISIBLE")</f>
        <v>NO ADMISIBLE</v>
      </c>
      <c r="S15" s="38" t="str">
        <f>IF(OR(HLOOKUP(S$1,Informe!$A:$ET,ROW($A15),FALSE)=0,VLOOKUP($A15,Formulario!$A:$F,6,FALSE)&lt;HLOOKUP(S$1,Informe!$A:$ET,ROW($A15),FALSE))=FALSE,"ADMISIBLE","NO ADMISIBLE")</f>
        <v>NO ADMISIBLE</v>
      </c>
      <c r="T15" s="38" t="str">
        <f>IF(OR(HLOOKUP(T$1,Informe!$A:$ET,ROW($A15),FALSE)=0,VLOOKUP($A15,Formulario!$A:$F,6,FALSE)&lt;HLOOKUP(T$1,Informe!$A:$ET,ROW($A15),FALSE))=FALSE,"ADMISIBLE","NO ADMISIBLE")</f>
        <v>NO ADMISIBLE</v>
      </c>
      <c r="U15" s="38" t="str">
        <f>IF(OR(HLOOKUP(U$1,Informe!$A:$ET,ROW($A15),FALSE)=0,VLOOKUP($A15,Formulario!$A:$F,6,FALSE)&lt;HLOOKUP(U$1,Informe!$A:$ET,ROW($A15),FALSE))=FALSE,"ADMISIBLE","NO ADMISIBLE")</f>
        <v>NO ADMISIBLE</v>
      </c>
      <c r="V15" s="38" t="str">
        <f>IF(OR(HLOOKUP(V$1,Informe!$A:$ET,ROW($A15),FALSE)=0,VLOOKUP($A15,Formulario!$A:$F,6,FALSE)&lt;HLOOKUP(V$1,Informe!$A:$ET,ROW($A15),FALSE))=FALSE,"ADMISIBLE","NO ADMISIBLE")</f>
        <v>NO ADMISIBLE</v>
      </c>
      <c r="W15" s="38" t="str">
        <f>IF(OR(HLOOKUP(W$1,Informe!$A:$ET,ROW($A15),FALSE)=0,VLOOKUP($A15,Formulario!$A:$F,6,FALSE)&lt;HLOOKUP(W$1,Informe!$A:$ET,ROW($A15),FALSE))=FALSE,"ADMISIBLE","NO ADMISIBLE")</f>
        <v>NO ADMISIBLE</v>
      </c>
      <c r="X15" s="38" t="str">
        <f>IF(OR(HLOOKUP(X$1,Informe!$A:$ET,ROW($A15),FALSE)=0,VLOOKUP($A15,Formulario!$A:$F,6,FALSE)&lt;HLOOKUP(X$1,Informe!$A:$ET,ROW($A15),FALSE))=FALSE,"ADMISIBLE","NO ADMISIBLE")</f>
        <v>NO ADMISIBLE</v>
      </c>
      <c r="Y15" s="38" t="str">
        <f>IF(OR(HLOOKUP(Y$1,Informe!$A:$ET,ROW($A15),FALSE)=0,VLOOKUP($A15,Formulario!$A:$F,6,FALSE)&lt;HLOOKUP(Y$1,Informe!$A:$ET,ROW($A15),FALSE))=FALSE,"ADMISIBLE","NO ADMISIBLE")</f>
        <v>NO ADMISIBLE</v>
      </c>
      <c r="Z15" s="38" t="str">
        <f>IF(OR(HLOOKUP(Z$1,Informe!$A:$ET,ROW($A15),FALSE)=0,VLOOKUP($A15,Formulario!$A:$F,6,FALSE)&lt;HLOOKUP(Z$1,Informe!$A:$ET,ROW($A15),FALSE))=FALSE,"ADMISIBLE","NO ADMISIBLE")</f>
        <v>NO ADMISIBLE</v>
      </c>
      <c r="AA15" s="38" t="str">
        <f>IF(OR(HLOOKUP(AA$1,Informe!$A:$ET,ROW($A15),FALSE)=0,VLOOKUP($A15,Formulario!$A:$F,6,FALSE)&lt;HLOOKUP(AA$1,Informe!$A:$ET,ROW($A15),FALSE))=FALSE,"ADMISIBLE","NO ADMISIBLE")</f>
        <v>NO ADMISIBLE</v>
      </c>
      <c r="AB15" s="38" t="str">
        <f>IF(OR(HLOOKUP(AB$1,Informe!$A:$ET,ROW($A15),FALSE)=0,VLOOKUP($A15,Formulario!$A:$F,6,FALSE)&lt;HLOOKUP(AB$1,Informe!$A:$ET,ROW($A15),FALSE))=FALSE,"ADMISIBLE","NO ADMISIBLE")</f>
        <v>NO ADMISIBLE</v>
      </c>
      <c r="AC15" s="38" t="str">
        <f>IF(OR(HLOOKUP(AC$1,Informe!$A:$ET,ROW($A15),FALSE)=0,VLOOKUP($A15,Formulario!$A:$F,6,FALSE)&lt;HLOOKUP(AC$1,Informe!$A:$ET,ROW($A15),FALSE))=FALSE,"ADMISIBLE","NO ADMISIBLE")</f>
        <v>NO ADMISIBLE</v>
      </c>
      <c r="AD15" s="38" t="str">
        <f>IF(OR(HLOOKUP(AD$1,Informe!$A:$ET,ROW($A15),FALSE)=0,VLOOKUP($A15,Formulario!$A:$F,6,FALSE)&lt;HLOOKUP(AD$1,Informe!$A:$ET,ROW($A15),FALSE))=FALSE,"ADMISIBLE","NO ADMISIBLE")</f>
        <v>NO ADMISIBLE</v>
      </c>
      <c r="AE15" s="38" t="str">
        <f>IF(OR(HLOOKUP(AE$1,Informe!$A:$ET,ROW($A15),FALSE)=0,VLOOKUP($A15,Formulario!$A:$F,6,FALSE)&lt;HLOOKUP(AE$1,Informe!$A:$ET,ROW($A15),FALSE))=FALSE,"ADMISIBLE","NO ADMISIBLE")</f>
        <v>NO ADMISIBLE</v>
      </c>
      <c r="AF15" s="38" t="str">
        <f>IF(OR(HLOOKUP(AF$1,Informe!$A:$ET,ROW($A15),FALSE)=0,VLOOKUP($A15,Formulario!$A:$F,6,FALSE)&lt;HLOOKUP(AF$1,Informe!$A:$ET,ROW($A15),FALSE))=FALSE,"ADMISIBLE","NO ADMISIBLE")</f>
        <v>NO ADMISIBLE</v>
      </c>
      <c r="AG15" s="38" t="str">
        <f>IF(OR(HLOOKUP(AG$1,Informe!$A:$ET,ROW($A15),FALSE)=0,VLOOKUP($A15,Formulario!$A:$F,6,FALSE)&lt;HLOOKUP(AG$1,Informe!$A:$ET,ROW($A15),FALSE))=FALSE,"ADMISIBLE","NO ADMISIBLE")</f>
        <v>NO ADMISIBLE</v>
      </c>
      <c r="AH15" s="38" t="str">
        <f>IF(OR(HLOOKUP(AH$1,Informe!$A:$ET,ROW($A15),FALSE)=0,VLOOKUP($A15,Formulario!$A:$F,6,FALSE)&lt;HLOOKUP(AH$1,Informe!$A:$ET,ROW($A15),FALSE))=FALSE,"ADMISIBLE","NO ADMISIBLE")</f>
        <v>NO ADMISIBLE</v>
      </c>
      <c r="AI15" s="38" t="str">
        <f>IF(OR(HLOOKUP(AI$1,Informe!$A:$ET,ROW($A15),FALSE)=0,VLOOKUP($A15,Formulario!$A:$F,6,FALSE)&lt;HLOOKUP(AI$1,Informe!$A:$ET,ROW($A15),FALSE))=FALSE,"ADMISIBLE","NO ADMISIBLE")</f>
        <v>NO ADMISIBLE</v>
      </c>
      <c r="AJ15" s="38" t="str">
        <f>IF(OR(HLOOKUP(AJ$1,Informe!$A:$ET,ROW($A15),FALSE)=0,VLOOKUP($A15,Formulario!$A:$F,6,FALSE)&lt;HLOOKUP(AJ$1,Informe!$A:$ET,ROW($A15),FALSE))=FALSE,"ADMISIBLE","NO ADMISIBLE")</f>
        <v>NO ADMISIBLE</v>
      </c>
      <c r="AK15" s="38" t="str">
        <f>IF(OR(HLOOKUP(AK$1,Informe!$A:$ET,ROW($A15),FALSE)=0,VLOOKUP($A15,Formulario!$A:$F,6,FALSE)&lt;HLOOKUP(AK$1,Informe!$A:$ET,ROW($A15),FALSE))=FALSE,"ADMISIBLE","NO ADMISIBLE")</f>
        <v>NO ADMISIBLE</v>
      </c>
      <c r="AL15" s="38" t="str">
        <f>IF(OR(HLOOKUP(AL$1,Informe!$A:$ET,ROW($A15),FALSE)=0,VLOOKUP($A15,Formulario!$A:$F,6,FALSE)&lt;HLOOKUP(AL$1,Informe!$A:$ET,ROW($A15),FALSE))=FALSE,"ADMISIBLE","NO ADMISIBLE")</f>
        <v>NO ADMISIBLE</v>
      </c>
      <c r="AM15" s="38" t="str">
        <f>IF(OR(HLOOKUP(AM$1,Informe!$A:$ET,ROW($A15),FALSE)=0,VLOOKUP($A15,Formulario!$A:$F,6,FALSE)&lt;HLOOKUP(AM$1,Informe!$A:$ET,ROW($A15),FALSE))=FALSE,"ADMISIBLE","NO ADMISIBLE")</f>
        <v>NO ADMISIBLE</v>
      </c>
    </row>
    <row r="16" spans="1:39" ht="12.75" customHeight="1" x14ac:dyDescent="0.25">
      <c r="A16" s="22">
        <v>12</v>
      </c>
      <c r="B16" s="37" t="s">
        <v>116</v>
      </c>
      <c r="C16" s="38" t="str">
        <f>IF(OR(HLOOKUP(C$1,Informe!$A:$ET,ROW($A16),FALSE)=0,VLOOKUP($A16,Formulario!$A:$F,6,FALSE)&lt;HLOOKUP(C$1,Informe!$A:$ET,ROW($A16),FALSE))=FALSE,"ADMISIBLE","NO ADMISIBLE")</f>
        <v>NO ADMISIBLE</v>
      </c>
      <c r="D16" s="38" t="str">
        <f>IF(OR(HLOOKUP(D$1,Informe!$A:$ET,ROW($A16),FALSE)=0,VLOOKUP($A16,Formulario!$A:$F,6,FALSE)&lt;HLOOKUP(D$1,Informe!$A:$ET,ROW($A16),FALSE))=FALSE,"ADMISIBLE","NO ADMISIBLE")</f>
        <v>NO ADMISIBLE</v>
      </c>
      <c r="E16" s="38" t="str">
        <f>IF(OR(HLOOKUP(E$1,Informe!$A:$ET,ROW($A16),FALSE)=0,VLOOKUP($A16,Formulario!$A:$F,6,FALSE)&lt;HLOOKUP(E$1,Informe!$A:$ET,ROW($A16),FALSE))=FALSE,"ADMISIBLE","NO ADMISIBLE")</f>
        <v>NO ADMISIBLE</v>
      </c>
      <c r="F16" s="38" t="str">
        <f>IF(OR(HLOOKUP(F$1,Informe!$A:$ET,ROW($A16),FALSE)=0,VLOOKUP($A16,Formulario!$A:$F,6,FALSE)&lt;HLOOKUP(F$1,Informe!$A:$ET,ROW($A16),FALSE))=FALSE,"ADMISIBLE","NO ADMISIBLE")</f>
        <v>NO ADMISIBLE</v>
      </c>
      <c r="G16" s="38" t="str">
        <f>IF(OR(HLOOKUP(G$1,Informe!$A:$ET,ROW($A16),FALSE)=0,VLOOKUP($A16,Formulario!$A:$F,6,FALSE)&lt;HLOOKUP(G$1,Informe!$A:$ET,ROW($A16),FALSE))=FALSE,"ADMISIBLE","NO ADMISIBLE")</f>
        <v>NO ADMISIBLE</v>
      </c>
      <c r="H16" s="38" t="str">
        <f>IF(OR(HLOOKUP(H$1,Informe!$A:$ET,ROW($A16),FALSE)=0,VLOOKUP($A16,Formulario!$A:$F,6,FALSE)&lt;HLOOKUP(H$1,Informe!$A:$ET,ROW($A16),FALSE))=FALSE,"ADMISIBLE","NO ADMISIBLE")</f>
        <v>NO ADMISIBLE</v>
      </c>
      <c r="I16" s="38" t="str">
        <f>IF(OR(HLOOKUP(I$1,Informe!$A:$ET,ROW($A16),FALSE)=0,VLOOKUP($A16,Formulario!$A:$F,6,FALSE)&lt;HLOOKUP(I$1,Informe!$A:$ET,ROW($A16),FALSE))=FALSE,"ADMISIBLE","NO ADMISIBLE")</f>
        <v>NO ADMISIBLE</v>
      </c>
      <c r="J16" s="38" t="str">
        <f>IF(OR(HLOOKUP(J$1,Informe!$A:$ET,ROW($A16),FALSE)=0,VLOOKUP($A16,Formulario!$A:$F,6,FALSE)&lt;HLOOKUP(J$1,Informe!$A:$ET,ROW($A16),FALSE))=FALSE,"ADMISIBLE","NO ADMISIBLE")</f>
        <v>NO ADMISIBLE</v>
      </c>
      <c r="K16" s="38" t="str">
        <f>IF(OR(HLOOKUP(K$1,Informe!$A:$ET,ROW($A16),FALSE)=0,VLOOKUP($A16,Formulario!$A:$F,6,FALSE)&lt;HLOOKUP(K$1,Informe!$A:$ET,ROW($A16),FALSE))=FALSE,"ADMISIBLE","NO ADMISIBLE")</f>
        <v>NO ADMISIBLE</v>
      </c>
      <c r="L16" s="38" t="str">
        <f>IF(OR(HLOOKUP(L$1,Informe!$A:$ET,ROW($A16),FALSE)=0,VLOOKUP($A16,Formulario!$A:$F,6,FALSE)&lt;HLOOKUP(L$1,Informe!$A:$ET,ROW($A16),FALSE))=FALSE,"ADMISIBLE","NO ADMISIBLE")</f>
        <v>NO ADMISIBLE</v>
      </c>
      <c r="M16" s="38" t="str">
        <f>IF(OR(HLOOKUP(M$1,Informe!$A:$ET,ROW($A16),FALSE)=0,VLOOKUP($A16,Formulario!$A:$F,6,FALSE)&lt;HLOOKUP(M$1,Informe!$A:$ET,ROW($A16),FALSE))=FALSE,"ADMISIBLE","NO ADMISIBLE")</f>
        <v>NO ADMISIBLE</v>
      </c>
      <c r="N16" s="38" t="str">
        <f>IF(OR(HLOOKUP(N$1,Informe!$A:$ET,ROW($A16),FALSE)=0,VLOOKUP($A16,Formulario!$A:$F,6,FALSE)&lt;HLOOKUP(N$1,Informe!$A:$ET,ROW($A16),FALSE))=FALSE,"ADMISIBLE","NO ADMISIBLE")</f>
        <v>NO ADMISIBLE</v>
      </c>
      <c r="O16" s="38" t="str">
        <f>IF(OR(HLOOKUP(O$1,Informe!$A:$ET,ROW($A16),FALSE)=0,VLOOKUP($A16,Formulario!$A:$F,6,FALSE)&lt;HLOOKUP(O$1,Informe!$A:$ET,ROW($A16),FALSE))=FALSE,"ADMISIBLE","NO ADMISIBLE")</f>
        <v>NO ADMISIBLE</v>
      </c>
      <c r="P16" s="38" t="str">
        <f>IF(OR(HLOOKUP(P$1,Informe!$A:$ET,ROW($A16),FALSE)=0,VLOOKUP($A16,Formulario!$A:$F,6,FALSE)&lt;HLOOKUP(P$1,Informe!$A:$ET,ROW($A16),FALSE))=FALSE,"ADMISIBLE","NO ADMISIBLE")</f>
        <v>NO ADMISIBLE</v>
      </c>
      <c r="Q16" s="38" t="str">
        <f>IF(OR(HLOOKUP(Q$1,Informe!$A:$ET,ROW($A16),FALSE)=0,VLOOKUP($A16,Formulario!$A:$F,6,FALSE)&lt;HLOOKUP(Q$1,Informe!$A:$ET,ROW($A16),FALSE))=FALSE,"ADMISIBLE","NO ADMISIBLE")</f>
        <v>NO ADMISIBLE</v>
      </c>
      <c r="R16" s="38" t="str">
        <f>IF(OR(HLOOKUP(R$1,Informe!$A:$ET,ROW($A16),FALSE)=0,VLOOKUP($A16,Formulario!$A:$F,6,FALSE)&lt;HLOOKUP(R$1,Informe!$A:$ET,ROW($A16),FALSE))=FALSE,"ADMISIBLE","NO ADMISIBLE")</f>
        <v>NO ADMISIBLE</v>
      </c>
      <c r="S16" s="38" t="str">
        <f>IF(OR(HLOOKUP(S$1,Informe!$A:$ET,ROW($A16),FALSE)=0,VLOOKUP($A16,Formulario!$A:$F,6,FALSE)&lt;HLOOKUP(S$1,Informe!$A:$ET,ROW($A16),FALSE))=FALSE,"ADMISIBLE","NO ADMISIBLE")</f>
        <v>NO ADMISIBLE</v>
      </c>
      <c r="T16" s="38" t="str">
        <f>IF(OR(HLOOKUP(T$1,Informe!$A:$ET,ROW($A16),FALSE)=0,VLOOKUP($A16,Formulario!$A:$F,6,FALSE)&lt;HLOOKUP(T$1,Informe!$A:$ET,ROW($A16),FALSE))=FALSE,"ADMISIBLE","NO ADMISIBLE")</f>
        <v>NO ADMISIBLE</v>
      </c>
      <c r="U16" s="38" t="str">
        <f>IF(OR(HLOOKUP(U$1,Informe!$A:$ET,ROW($A16),FALSE)=0,VLOOKUP($A16,Formulario!$A:$F,6,FALSE)&lt;HLOOKUP(U$1,Informe!$A:$ET,ROW($A16),FALSE))=FALSE,"ADMISIBLE","NO ADMISIBLE")</f>
        <v>NO ADMISIBLE</v>
      </c>
      <c r="V16" s="38" t="str">
        <f>IF(OR(HLOOKUP(V$1,Informe!$A:$ET,ROW($A16),FALSE)=0,VLOOKUP($A16,Formulario!$A:$F,6,FALSE)&lt;HLOOKUP(V$1,Informe!$A:$ET,ROW($A16),FALSE))=FALSE,"ADMISIBLE","NO ADMISIBLE")</f>
        <v>NO ADMISIBLE</v>
      </c>
      <c r="W16" s="38" t="str">
        <f>IF(OR(HLOOKUP(W$1,Informe!$A:$ET,ROW($A16),FALSE)=0,VLOOKUP($A16,Formulario!$A:$F,6,FALSE)&lt;HLOOKUP(W$1,Informe!$A:$ET,ROW($A16),FALSE))=FALSE,"ADMISIBLE","NO ADMISIBLE")</f>
        <v>NO ADMISIBLE</v>
      </c>
      <c r="X16" s="38" t="str">
        <f>IF(OR(HLOOKUP(X$1,Informe!$A:$ET,ROW($A16),FALSE)=0,VLOOKUP($A16,Formulario!$A:$F,6,FALSE)&lt;HLOOKUP(X$1,Informe!$A:$ET,ROW($A16),FALSE))=FALSE,"ADMISIBLE","NO ADMISIBLE")</f>
        <v>NO ADMISIBLE</v>
      </c>
      <c r="Y16" s="38" t="str">
        <f>IF(OR(HLOOKUP(Y$1,Informe!$A:$ET,ROW($A16),FALSE)=0,VLOOKUP($A16,Formulario!$A:$F,6,FALSE)&lt;HLOOKUP(Y$1,Informe!$A:$ET,ROW($A16),FALSE))=FALSE,"ADMISIBLE","NO ADMISIBLE")</f>
        <v>NO ADMISIBLE</v>
      </c>
      <c r="Z16" s="38" t="str">
        <f>IF(OR(HLOOKUP(Z$1,Informe!$A:$ET,ROW($A16),FALSE)=0,VLOOKUP($A16,Formulario!$A:$F,6,FALSE)&lt;HLOOKUP(Z$1,Informe!$A:$ET,ROW($A16),FALSE))=FALSE,"ADMISIBLE","NO ADMISIBLE")</f>
        <v>NO ADMISIBLE</v>
      </c>
      <c r="AA16" s="38" t="str">
        <f>IF(OR(HLOOKUP(AA$1,Informe!$A:$ET,ROW($A16),FALSE)=0,VLOOKUP($A16,Formulario!$A:$F,6,FALSE)&lt;HLOOKUP(AA$1,Informe!$A:$ET,ROW($A16),FALSE))=FALSE,"ADMISIBLE","NO ADMISIBLE")</f>
        <v>NO ADMISIBLE</v>
      </c>
      <c r="AB16" s="38" t="str">
        <f>IF(OR(HLOOKUP(AB$1,Informe!$A:$ET,ROW($A16),FALSE)=0,VLOOKUP($A16,Formulario!$A:$F,6,FALSE)&lt;HLOOKUP(AB$1,Informe!$A:$ET,ROW($A16),FALSE))=FALSE,"ADMISIBLE","NO ADMISIBLE")</f>
        <v>NO ADMISIBLE</v>
      </c>
      <c r="AC16" s="38" t="str">
        <f>IF(OR(HLOOKUP(AC$1,Informe!$A:$ET,ROW($A16),FALSE)=0,VLOOKUP($A16,Formulario!$A:$F,6,FALSE)&lt;HLOOKUP(AC$1,Informe!$A:$ET,ROW($A16),FALSE))=FALSE,"ADMISIBLE","NO ADMISIBLE")</f>
        <v>NO ADMISIBLE</v>
      </c>
      <c r="AD16" s="38" t="str">
        <f>IF(OR(HLOOKUP(AD$1,Informe!$A:$ET,ROW($A16),FALSE)=0,VLOOKUP($A16,Formulario!$A:$F,6,FALSE)&lt;HLOOKUP(AD$1,Informe!$A:$ET,ROW($A16),FALSE))=FALSE,"ADMISIBLE","NO ADMISIBLE")</f>
        <v>NO ADMISIBLE</v>
      </c>
      <c r="AE16" s="38" t="str">
        <f>IF(OR(HLOOKUP(AE$1,Informe!$A:$ET,ROW($A16),FALSE)=0,VLOOKUP($A16,Formulario!$A:$F,6,FALSE)&lt;HLOOKUP(AE$1,Informe!$A:$ET,ROW($A16),FALSE))=FALSE,"ADMISIBLE","NO ADMISIBLE")</f>
        <v>NO ADMISIBLE</v>
      </c>
      <c r="AF16" s="38" t="str">
        <f>IF(OR(HLOOKUP(AF$1,Informe!$A:$ET,ROW($A16),FALSE)=0,VLOOKUP($A16,Formulario!$A:$F,6,FALSE)&lt;HLOOKUP(AF$1,Informe!$A:$ET,ROW($A16),FALSE))=FALSE,"ADMISIBLE","NO ADMISIBLE")</f>
        <v>NO ADMISIBLE</v>
      </c>
      <c r="AG16" s="38" t="str">
        <f>IF(OR(HLOOKUP(AG$1,Informe!$A:$ET,ROW($A16),FALSE)=0,VLOOKUP($A16,Formulario!$A:$F,6,FALSE)&lt;HLOOKUP(AG$1,Informe!$A:$ET,ROW($A16),FALSE))=FALSE,"ADMISIBLE","NO ADMISIBLE")</f>
        <v>NO ADMISIBLE</v>
      </c>
      <c r="AH16" s="38" t="str">
        <f>IF(OR(HLOOKUP(AH$1,Informe!$A:$ET,ROW($A16),FALSE)=0,VLOOKUP($A16,Formulario!$A:$F,6,FALSE)&lt;HLOOKUP(AH$1,Informe!$A:$ET,ROW($A16),FALSE))=FALSE,"ADMISIBLE","NO ADMISIBLE")</f>
        <v>NO ADMISIBLE</v>
      </c>
      <c r="AI16" s="38" t="str">
        <f>IF(OR(HLOOKUP(AI$1,Informe!$A:$ET,ROW($A16),FALSE)=0,VLOOKUP($A16,Formulario!$A:$F,6,FALSE)&lt;HLOOKUP(AI$1,Informe!$A:$ET,ROW($A16),FALSE))=FALSE,"ADMISIBLE","NO ADMISIBLE")</f>
        <v>NO ADMISIBLE</v>
      </c>
      <c r="AJ16" s="38" t="str">
        <f>IF(OR(HLOOKUP(AJ$1,Informe!$A:$ET,ROW($A16),FALSE)=0,VLOOKUP($A16,Formulario!$A:$F,6,FALSE)&lt;HLOOKUP(AJ$1,Informe!$A:$ET,ROW($A16),FALSE))=FALSE,"ADMISIBLE","NO ADMISIBLE")</f>
        <v>NO ADMISIBLE</v>
      </c>
      <c r="AK16" s="38" t="str">
        <f>IF(OR(HLOOKUP(AK$1,Informe!$A:$ET,ROW($A16),FALSE)=0,VLOOKUP($A16,Formulario!$A:$F,6,FALSE)&lt;HLOOKUP(AK$1,Informe!$A:$ET,ROW($A16),FALSE))=FALSE,"ADMISIBLE","NO ADMISIBLE")</f>
        <v>NO ADMISIBLE</v>
      </c>
      <c r="AL16" s="38" t="str">
        <f>IF(OR(HLOOKUP(AL$1,Informe!$A:$ET,ROW($A16),FALSE)=0,VLOOKUP($A16,Formulario!$A:$F,6,FALSE)&lt;HLOOKUP(AL$1,Informe!$A:$ET,ROW($A16),FALSE))=FALSE,"ADMISIBLE","NO ADMISIBLE")</f>
        <v>NO ADMISIBLE</v>
      </c>
      <c r="AM16" s="38" t="str">
        <f>IF(OR(HLOOKUP(AM$1,Informe!$A:$ET,ROW($A16),FALSE)=0,VLOOKUP($A16,Formulario!$A:$F,6,FALSE)&lt;HLOOKUP(AM$1,Informe!$A:$ET,ROW($A16),FALSE))=FALSE,"ADMISIBLE","NO ADMISIBLE")</f>
        <v>NO ADMISIBLE</v>
      </c>
    </row>
    <row r="17" spans="1:39" ht="12.75" customHeight="1" x14ac:dyDescent="0.25">
      <c r="A17" s="22">
        <v>13</v>
      </c>
      <c r="B17" s="37" t="s">
        <v>117</v>
      </c>
      <c r="C17" s="38" t="str">
        <f>IF(OR(HLOOKUP(C$1,Informe!$A:$ET,ROW($A17),FALSE)=0,VLOOKUP($A17,Formulario!$A:$F,6,FALSE)&lt;HLOOKUP(C$1,Informe!$A:$ET,ROW($A17),FALSE))=FALSE,"ADMISIBLE","NO ADMISIBLE")</f>
        <v>NO ADMISIBLE</v>
      </c>
      <c r="D17" s="38" t="str">
        <f>IF(OR(HLOOKUP(D$1,Informe!$A:$ET,ROW($A17),FALSE)=0,VLOOKUP($A17,Formulario!$A:$F,6,FALSE)&lt;HLOOKUP(D$1,Informe!$A:$ET,ROW($A17),FALSE))=FALSE,"ADMISIBLE","NO ADMISIBLE")</f>
        <v>NO ADMISIBLE</v>
      </c>
      <c r="E17" s="38" t="str">
        <f>IF(OR(HLOOKUP(E$1,Informe!$A:$ET,ROW($A17),FALSE)=0,VLOOKUP($A17,Formulario!$A:$F,6,FALSE)&lt;HLOOKUP(E$1,Informe!$A:$ET,ROW($A17),FALSE))=FALSE,"ADMISIBLE","NO ADMISIBLE")</f>
        <v>NO ADMISIBLE</v>
      </c>
      <c r="F17" s="38" t="str">
        <f>IF(OR(HLOOKUP(F$1,Informe!$A:$ET,ROW($A17),FALSE)=0,VLOOKUP($A17,Formulario!$A:$F,6,FALSE)&lt;HLOOKUP(F$1,Informe!$A:$ET,ROW($A17),FALSE))=FALSE,"ADMISIBLE","NO ADMISIBLE")</f>
        <v>NO ADMISIBLE</v>
      </c>
      <c r="G17" s="38" t="str">
        <f>IF(OR(HLOOKUP(G$1,Informe!$A:$ET,ROW($A17),FALSE)=0,VLOOKUP($A17,Formulario!$A:$F,6,FALSE)&lt;HLOOKUP(G$1,Informe!$A:$ET,ROW($A17),FALSE))=FALSE,"ADMISIBLE","NO ADMISIBLE")</f>
        <v>NO ADMISIBLE</v>
      </c>
      <c r="H17" s="38" t="str">
        <f>IF(OR(HLOOKUP(H$1,Informe!$A:$ET,ROW($A17),FALSE)=0,VLOOKUP($A17,Formulario!$A:$F,6,FALSE)&lt;HLOOKUP(H$1,Informe!$A:$ET,ROW($A17),FALSE))=FALSE,"ADMISIBLE","NO ADMISIBLE")</f>
        <v>NO ADMISIBLE</v>
      </c>
      <c r="I17" s="38" t="str">
        <f>IF(OR(HLOOKUP(I$1,Informe!$A:$ET,ROW($A17),FALSE)=0,VLOOKUP($A17,Formulario!$A:$F,6,FALSE)&lt;HLOOKUP(I$1,Informe!$A:$ET,ROW($A17),FALSE))=FALSE,"ADMISIBLE","NO ADMISIBLE")</f>
        <v>NO ADMISIBLE</v>
      </c>
      <c r="J17" s="38" t="str">
        <f>IF(OR(HLOOKUP(J$1,Informe!$A:$ET,ROW($A17),FALSE)=0,VLOOKUP($A17,Formulario!$A:$F,6,FALSE)&lt;HLOOKUP(J$1,Informe!$A:$ET,ROW($A17),FALSE))=FALSE,"ADMISIBLE","NO ADMISIBLE")</f>
        <v>NO ADMISIBLE</v>
      </c>
      <c r="K17" s="38" t="str">
        <f>IF(OR(HLOOKUP(K$1,Informe!$A:$ET,ROW($A17),FALSE)=0,VLOOKUP($A17,Formulario!$A:$F,6,FALSE)&lt;HLOOKUP(K$1,Informe!$A:$ET,ROW($A17),FALSE))=FALSE,"ADMISIBLE","NO ADMISIBLE")</f>
        <v>NO ADMISIBLE</v>
      </c>
      <c r="L17" s="38" t="str">
        <f>IF(OR(HLOOKUP(L$1,Informe!$A:$ET,ROW($A17),FALSE)=0,VLOOKUP($A17,Formulario!$A:$F,6,FALSE)&lt;HLOOKUP(L$1,Informe!$A:$ET,ROW($A17),FALSE))=FALSE,"ADMISIBLE","NO ADMISIBLE")</f>
        <v>NO ADMISIBLE</v>
      </c>
      <c r="M17" s="38" t="str">
        <f>IF(OR(HLOOKUP(M$1,Informe!$A:$ET,ROW($A17),FALSE)=0,VLOOKUP($A17,Formulario!$A:$F,6,FALSE)&lt;HLOOKUP(M$1,Informe!$A:$ET,ROW($A17),FALSE))=FALSE,"ADMISIBLE","NO ADMISIBLE")</f>
        <v>NO ADMISIBLE</v>
      </c>
      <c r="N17" s="38" t="str">
        <f>IF(OR(HLOOKUP(N$1,Informe!$A:$ET,ROW($A17),FALSE)=0,VLOOKUP($A17,Formulario!$A:$F,6,FALSE)&lt;HLOOKUP(N$1,Informe!$A:$ET,ROW($A17),FALSE))=FALSE,"ADMISIBLE","NO ADMISIBLE")</f>
        <v>NO ADMISIBLE</v>
      </c>
      <c r="O17" s="38" t="str">
        <f>IF(OR(HLOOKUP(O$1,Informe!$A:$ET,ROW($A17),FALSE)=0,VLOOKUP($A17,Formulario!$A:$F,6,FALSE)&lt;HLOOKUP(O$1,Informe!$A:$ET,ROW($A17),FALSE))=FALSE,"ADMISIBLE","NO ADMISIBLE")</f>
        <v>NO ADMISIBLE</v>
      </c>
      <c r="P17" s="38" t="str">
        <f>IF(OR(HLOOKUP(P$1,Informe!$A:$ET,ROW($A17),FALSE)=0,VLOOKUP($A17,Formulario!$A:$F,6,FALSE)&lt;HLOOKUP(P$1,Informe!$A:$ET,ROW($A17),FALSE))=FALSE,"ADMISIBLE","NO ADMISIBLE")</f>
        <v>NO ADMISIBLE</v>
      </c>
      <c r="Q17" s="38" t="str">
        <f>IF(OR(HLOOKUP(Q$1,Informe!$A:$ET,ROW($A17),FALSE)=0,VLOOKUP($A17,Formulario!$A:$F,6,FALSE)&lt;HLOOKUP(Q$1,Informe!$A:$ET,ROW($A17),FALSE))=FALSE,"ADMISIBLE","NO ADMISIBLE")</f>
        <v>NO ADMISIBLE</v>
      </c>
      <c r="R17" s="38" t="str">
        <f>IF(OR(HLOOKUP(R$1,Informe!$A:$ET,ROW($A17),FALSE)=0,VLOOKUP($A17,Formulario!$A:$F,6,FALSE)&lt;HLOOKUP(R$1,Informe!$A:$ET,ROW($A17),FALSE))=FALSE,"ADMISIBLE","NO ADMISIBLE")</f>
        <v>NO ADMISIBLE</v>
      </c>
      <c r="S17" s="38" t="str">
        <f>IF(OR(HLOOKUP(S$1,Informe!$A:$ET,ROW($A17),FALSE)=0,VLOOKUP($A17,Formulario!$A:$F,6,FALSE)&lt;HLOOKUP(S$1,Informe!$A:$ET,ROW($A17),FALSE))=FALSE,"ADMISIBLE","NO ADMISIBLE")</f>
        <v>NO ADMISIBLE</v>
      </c>
      <c r="T17" s="38" t="str">
        <f>IF(OR(HLOOKUP(T$1,Informe!$A:$ET,ROW($A17),FALSE)=0,VLOOKUP($A17,Formulario!$A:$F,6,FALSE)&lt;HLOOKUP(T$1,Informe!$A:$ET,ROW($A17),FALSE))=FALSE,"ADMISIBLE","NO ADMISIBLE")</f>
        <v>NO ADMISIBLE</v>
      </c>
      <c r="U17" s="38" t="str">
        <f>IF(OR(HLOOKUP(U$1,Informe!$A:$ET,ROW($A17),FALSE)=0,VLOOKUP($A17,Formulario!$A:$F,6,FALSE)&lt;HLOOKUP(U$1,Informe!$A:$ET,ROW($A17),FALSE))=FALSE,"ADMISIBLE","NO ADMISIBLE")</f>
        <v>NO ADMISIBLE</v>
      </c>
      <c r="V17" s="38" t="str">
        <f>IF(OR(HLOOKUP(V$1,Informe!$A:$ET,ROW($A17),FALSE)=0,VLOOKUP($A17,Formulario!$A:$F,6,FALSE)&lt;HLOOKUP(V$1,Informe!$A:$ET,ROW($A17),FALSE))=FALSE,"ADMISIBLE","NO ADMISIBLE")</f>
        <v>NO ADMISIBLE</v>
      </c>
      <c r="W17" s="38" t="str">
        <f>IF(OR(HLOOKUP(W$1,Informe!$A:$ET,ROW($A17),FALSE)=0,VLOOKUP($A17,Formulario!$A:$F,6,FALSE)&lt;HLOOKUP(W$1,Informe!$A:$ET,ROW($A17),FALSE))=FALSE,"ADMISIBLE","NO ADMISIBLE")</f>
        <v>NO ADMISIBLE</v>
      </c>
      <c r="X17" s="38" t="str">
        <f>IF(OR(HLOOKUP(X$1,Informe!$A:$ET,ROW($A17),FALSE)=0,VLOOKUP($A17,Formulario!$A:$F,6,FALSE)&lt;HLOOKUP(X$1,Informe!$A:$ET,ROW($A17),FALSE))=FALSE,"ADMISIBLE","NO ADMISIBLE")</f>
        <v>NO ADMISIBLE</v>
      </c>
      <c r="Y17" s="38" t="str">
        <f>IF(OR(HLOOKUP(Y$1,Informe!$A:$ET,ROW($A17),FALSE)=0,VLOOKUP($A17,Formulario!$A:$F,6,FALSE)&lt;HLOOKUP(Y$1,Informe!$A:$ET,ROW($A17),FALSE))=FALSE,"ADMISIBLE","NO ADMISIBLE")</f>
        <v>NO ADMISIBLE</v>
      </c>
      <c r="Z17" s="38" t="str">
        <f>IF(OR(HLOOKUP(Z$1,Informe!$A:$ET,ROW($A17),FALSE)=0,VLOOKUP($A17,Formulario!$A:$F,6,FALSE)&lt;HLOOKUP(Z$1,Informe!$A:$ET,ROW($A17),FALSE))=FALSE,"ADMISIBLE","NO ADMISIBLE")</f>
        <v>NO ADMISIBLE</v>
      </c>
      <c r="AA17" s="38" t="str">
        <f>IF(OR(HLOOKUP(AA$1,Informe!$A:$ET,ROW($A17),FALSE)=0,VLOOKUP($A17,Formulario!$A:$F,6,FALSE)&lt;HLOOKUP(AA$1,Informe!$A:$ET,ROW($A17),FALSE))=FALSE,"ADMISIBLE","NO ADMISIBLE")</f>
        <v>NO ADMISIBLE</v>
      </c>
      <c r="AB17" s="38" t="str">
        <f>IF(OR(HLOOKUP(AB$1,Informe!$A:$ET,ROW($A17),FALSE)=0,VLOOKUP($A17,Formulario!$A:$F,6,FALSE)&lt;HLOOKUP(AB$1,Informe!$A:$ET,ROW($A17),FALSE))=FALSE,"ADMISIBLE","NO ADMISIBLE")</f>
        <v>NO ADMISIBLE</v>
      </c>
      <c r="AC17" s="38" t="str">
        <f>IF(OR(HLOOKUP(AC$1,Informe!$A:$ET,ROW($A17),FALSE)=0,VLOOKUP($A17,Formulario!$A:$F,6,FALSE)&lt;HLOOKUP(AC$1,Informe!$A:$ET,ROW($A17),FALSE))=FALSE,"ADMISIBLE","NO ADMISIBLE")</f>
        <v>NO ADMISIBLE</v>
      </c>
      <c r="AD17" s="38" t="str">
        <f>IF(OR(HLOOKUP(AD$1,Informe!$A:$ET,ROW($A17),FALSE)=0,VLOOKUP($A17,Formulario!$A:$F,6,FALSE)&lt;HLOOKUP(AD$1,Informe!$A:$ET,ROW($A17),FALSE))=FALSE,"ADMISIBLE","NO ADMISIBLE")</f>
        <v>NO ADMISIBLE</v>
      </c>
      <c r="AE17" s="38" t="str">
        <f>IF(OR(HLOOKUP(AE$1,Informe!$A:$ET,ROW($A17),FALSE)=0,VLOOKUP($A17,Formulario!$A:$F,6,FALSE)&lt;HLOOKUP(AE$1,Informe!$A:$ET,ROW($A17),FALSE))=FALSE,"ADMISIBLE","NO ADMISIBLE")</f>
        <v>NO ADMISIBLE</v>
      </c>
      <c r="AF17" s="38" t="str">
        <f>IF(OR(HLOOKUP(AF$1,Informe!$A:$ET,ROW($A17),FALSE)=0,VLOOKUP($A17,Formulario!$A:$F,6,FALSE)&lt;HLOOKUP(AF$1,Informe!$A:$ET,ROW($A17),FALSE))=FALSE,"ADMISIBLE","NO ADMISIBLE")</f>
        <v>NO ADMISIBLE</v>
      </c>
      <c r="AG17" s="38" t="str">
        <f>IF(OR(HLOOKUP(AG$1,Informe!$A:$ET,ROW($A17),FALSE)=0,VLOOKUP($A17,Formulario!$A:$F,6,FALSE)&lt;HLOOKUP(AG$1,Informe!$A:$ET,ROW($A17),FALSE))=FALSE,"ADMISIBLE","NO ADMISIBLE")</f>
        <v>NO ADMISIBLE</v>
      </c>
      <c r="AH17" s="38" t="str">
        <f>IF(OR(HLOOKUP(AH$1,Informe!$A:$ET,ROW($A17),FALSE)=0,VLOOKUP($A17,Formulario!$A:$F,6,FALSE)&lt;HLOOKUP(AH$1,Informe!$A:$ET,ROW($A17),FALSE))=FALSE,"ADMISIBLE","NO ADMISIBLE")</f>
        <v>NO ADMISIBLE</v>
      </c>
      <c r="AI17" s="38" t="str">
        <f>IF(OR(HLOOKUP(AI$1,Informe!$A:$ET,ROW($A17),FALSE)=0,VLOOKUP($A17,Formulario!$A:$F,6,FALSE)&lt;HLOOKUP(AI$1,Informe!$A:$ET,ROW($A17),FALSE))=FALSE,"ADMISIBLE","NO ADMISIBLE")</f>
        <v>NO ADMISIBLE</v>
      </c>
      <c r="AJ17" s="38" t="str">
        <f>IF(OR(HLOOKUP(AJ$1,Informe!$A:$ET,ROW($A17),FALSE)=0,VLOOKUP($A17,Formulario!$A:$F,6,FALSE)&lt;HLOOKUP(AJ$1,Informe!$A:$ET,ROW($A17),FALSE))=FALSE,"ADMISIBLE","NO ADMISIBLE")</f>
        <v>NO ADMISIBLE</v>
      </c>
      <c r="AK17" s="38" t="str">
        <f>IF(OR(HLOOKUP(AK$1,Informe!$A:$ET,ROW($A17),FALSE)=0,VLOOKUP($A17,Formulario!$A:$F,6,FALSE)&lt;HLOOKUP(AK$1,Informe!$A:$ET,ROW($A17),FALSE))=FALSE,"ADMISIBLE","NO ADMISIBLE")</f>
        <v>NO ADMISIBLE</v>
      </c>
      <c r="AL17" s="38" t="str">
        <f>IF(OR(HLOOKUP(AL$1,Informe!$A:$ET,ROW($A17),FALSE)=0,VLOOKUP($A17,Formulario!$A:$F,6,FALSE)&lt;HLOOKUP(AL$1,Informe!$A:$ET,ROW($A17),FALSE))=FALSE,"ADMISIBLE","NO ADMISIBLE")</f>
        <v>NO ADMISIBLE</v>
      </c>
      <c r="AM17" s="38" t="str">
        <f>IF(OR(HLOOKUP(AM$1,Informe!$A:$ET,ROW($A17),FALSE)=0,VLOOKUP($A17,Formulario!$A:$F,6,FALSE)&lt;HLOOKUP(AM$1,Informe!$A:$ET,ROW($A17),FALSE))=FALSE,"ADMISIBLE","NO ADMISIBLE")</f>
        <v>NO ADMISIBLE</v>
      </c>
    </row>
    <row r="18" spans="1:39" ht="12.75" customHeight="1" x14ac:dyDescent="0.25">
      <c r="A18" s="22">
        <v>14</v>
      </c>
      <c r="B18" s="37" t="s">
        <v>24</v>
      </c>
      <c r="C18" s="38" t="str">
        <f>IF(OR(HLOOKUP(C$1,Informe!$A:$ET,ROW($A18),FALSE)=0,VLOOKUP($A18,Formulario!$A:$F,6,FALSE)&lt;HLOOKUP(C$1,Informe!$A:$ET,ROW($A18),FALSE))=FALSE,"ADMISIBLE","NO ADMISIBLE")</f>
        <v>NO ADMISIBLE</v>
      </c>
      <c r="D18" s="38" t="str">
        <f>IF(OR(HLOOKUP(D$1,Informe!$A:$ET,ROW($A18),FALSE)=0,VLOOKUP($A18,Formulario!$A:$F,6,FALSE)&lt;HLOOKUP(D$1,Informe!$A:$ET,ROW($A18),FALSE))=FALSE,"ADMISIBLE","NO ADMISIBLE")</f>
        <v>NO ADMISIBLE</v>
      </c>
      <c r="E18" s="38" t="str">
        <f>IF(OR(HLOOKUP(E$1,Informe!$A:$ET,ROW($A18),FALSE)=0,VLOOKUP($A18,Formulario!$A:$F,6,FALSE)&lt;HLOOKUP(E$1,Informe!$A:$ET,ROW($A18),FALSE))=FALSE,"ADMISIBLE","NO ADMISIBLE")</f>
        <v>NO ADMISIBLE</v>
      </c>
      <c r="F18" s="38" t="str">
        <f>IF(OR(HLOOKUP(F$1,Informe!$A:$ET,ROW($A18),FALSE)=0,VLOOKUP($A18,Formulario!$A:$F,6,FALSE)&lt;HLOOKUP(F$1,Informe!$A:$ET,ROW($A18),FALSE))=FALSE,"ADMISIBLE","NO ADMISIBLE")</f>
        <v>NO ADMISIBLE</v>
      </c>
      <c r="G18" s="38" t="str">
        <f>IF(OR(HLOOKUP(G$1,Informe!$A:$ET,ROW($A18),FALSE)=0,VLOOKUP($A18,Formulario!$A:$F,6,FALSE)&lt;HLOOKUP(G$1,Informe!$A:$ET,ROW($A18),FALSE))=FALSE,"ADMISIBLE","NO ADMISIBLE")</f>
        <v>NO ADMISIBLE</v>
      </c>
      <c r="H18" s="38" t="str">
        <f>IF(OR(HLOOKUP(H$1,Informe!$A:$ET,ROW($A18),FALSE)=0,VLOOKUP($A18,Formulario!$A:$F,6,FALSE)&lt;HLOOKUP(H$1,Informe!$A:$ET,ROW($A18),FALSE))=FALSE,"ADMISIBLE","NO ADMISIBLE")</f>
        <v>NO ADMISIBLE</v>
      </c>
      <c r="I18" s="38" t="str">
        <f>IF(OR(HLOOKUP(I$1,Informe!$A:$ET,ROW($A18),FALSE)=0,VLOOKUP($A18,Formulario!$A:$F,6,FALSE)&lt;HLOOKUP(I$1,Informe!$A:$ET,ROW($A18),FALSE))=FALSE,"ADMISIBLE","NO ADMISIBLE")</f>
        <v>NO ADMISIBLE</v>
      </c>
      <c r="J18" s="38" t="str">
        <f>IF(OR(HLOOKUP(J$1,Informe!$A:$ET,ROW($A18),FALSE)=0,VLOOKUP($A18,Formulario!$A:$F,6,FALSE)&lt;HLOOKUP(J$1,Informe!$A:$ET,ROW($A18),FALSE))=FALSE,"ADMISIBLE","NO ADMISIBLE")</f>
        <v>NO ADMISIBLE</v>
      </c>
      <c r="K18" s="38" t="str">
        <f>IF(OR(HLOOKUP(K$1,Informe!$A:$ET,ROW($A18),FALSE)=0,VLOOKUP($A18,Formulario!$A:$F,6,FALSE)&lt;HLOOKUP(K$1,Informe!$A:$ET,ROW($A18),FALSE))=FALSE,"ADMISIBLE","NO ADMISIBLE")</f>
        <v>NO ADMISIBLE</v>
      </c>
      <c r="L18" s="38" t="str">
        <f>IF(OR(HLOOKUP(L$1,Informe!$A:$ET,ROW($A18),FALSE)=0,VLOOKUP($A18,Formulario!$A:$F,6,FALSE)&lt;HLOOKUP(L$1,Informe!$A:$ET,ROW($A18),FALSE))=FALSE,"ADMISIBLE","NO ADMISIBLE")</f>
        <v>NO ADMISIBLE</v>
      </c>
      <c r="M18" s="38" t="str">
        <f>IF(OR(HLOOKUP(M$1,Informe!$A:$ET,ROW($A18),FALSE)=0,VLOOKUP($A18,Formulario!$A:$F,6,FALSE)&lt;HLOOKUP(M$1,Informe!$A:$ET,ROW($A18),FALSE))=FALSE,"ADMISIBLE","NO ADMISIBLE")</f>
        <v>NO ADMISIBLE</v>
      </c>
      <c r="N18" s="38" t="str">
        <f>IF(OR(HLOOKUP(N$1,Informe!$A:$ET,ROW($A18),FALSE)=0,VLOOKUP($A18,Formulario!$A:$F,6,FALSE)&lt;HLOOKUP(N$1,Informe!$A:$ET,ROW($A18),FALSE))=FALSE,"ADMISIBLE","NO ADMISIBLE")</f>
        <v>NO ADMISIBLE</v>
      </c>
      <c r="O18" s="38" t="str">
        <f>IF(OR(HLOOKUP(O$1,Informe!$A:$ET,ROW($A18),FALSE)=0,VLOOKUP($A18,Formulario!$A:$F,6,FALSE)&lt;HLOOKUP(O$1,Informe!$A:$ET,ROW($A18),FALSE))=FALSE,"ADMISIBLE","NO ADMISIBLE")</f>
        <v>NO ADMISIBLE</v>
      </c>
      <c r="P18" s="38" t="str">
        <f>IF(OR(HLOOKUP(P$1,Informe!$A:$ET,ROW($A18),FALSE)=0,VLOOKUP($A18,Formulario!$A:$F,6,FALSE)&lt;HLOOKUP(P$1,Informe!$A:$ET,ROW($A18),FALSE))=FALSE,"ADMISIBLE","NO ADMISIBLE")</f>
        <v>NO ADMISIBLE</v>
      </c>
      <c r="Q18" s="38" t="str">
        <f>IF(OR(HLOOKUP(Q$1,Informe!$A:$ET,ROW($A18),FALSE)=0,VLOOKUP($A18,Formulario!$A:$F,6,FALSE)&lt;HLOOKUP(Q$1,Informe!$A:$ET,ROW($A18),FALSE))=FALSE,"ADMISIBLE","NO ADMISIBLE")</f>
        <v>NO ADMISIBLE</v>
      </c>
      <c r="R18" s="38" t="str">
        <f>IF(OR(HLOOKUP(R$1,Informe!$A:$ET,ROW($A18),FALSE)=0,VLOOKUP($A18,Formulario!$A:$F,6,FALSE)&lt;HLOOKUP(R$1,Informe!$A:$ET,ROW($A18),FALSE))=FALSE,"ADMISIBLE","NO ADMISIBLE")</f>
        <v>NO ADMISIBLE</v>
      </c>
      <c r="S18" s="38" t="str">
        <f>IF(OR(HLOOKUP(S$1,Informe!$A:$ET,ROW($A18),FALSE)=0,VLOOKUP($A18,Formulario!$A:$F,6,FALSE)&lt;HLOOKUP(S$1,Informe!$A:$ET,ROW($A18),FALSE))=FALSE,"ADMISIBLE","NO ADMISIBLE")</f>
        <v>NO ADMISIBLE</v>
      </c>
      <c r="T18" s="38" t="str">
        <f>IF(OR(HLOOKUP(T$1,Informe!$A:$ET,ROW($A18),FALSE)=0,VLOOKUP($A18,Formulario!$A:$F,6,FALSE)&lt;HLOOKUP(T$1,Informe!$A:$ET,ROW($A18),FALSE))=FALSE,"ADMISIBLE","NO ADMISIBLE")</f>
        <v>NO ADMISIBLE</v>
      </c>
      <c r="U18" s="38" t="str">
        <f>IF(OR(HLOOKUP(U$1,Informe!$A:$ET,ROW($A18),FALSE)=0,VLOOKUP($A18,Formulario!$A:$F,6,FALSE)&lt;HLOOKUP(U$1,Informe!$A:$ET,ROW($A18),FALSE))=FALSE,"ADMISIBLE","NO ADMISIBLE")</f>
        <v>NO ADMISIBLE</v>
      </c>
      <c r="V18" s="38" t="str">
        <f>IF(OR(HLOOKUP(V$1,Informe!$A:$ET,ROW($A18),FALSE)=0,VLOOKUP($A18,Formulario!$A:$F,6,FALSE)&lt;HLOOKUP(V$1,Informe!$A:$ET,ROW($A18),FALSE))=FALSE,"ADMISIBLE","NO ADMISIBLE")</f>
        <v>NO ADMISIBLE</v>
      </c>
      <c r="W18" s="38" t="str">
        <f>IF(OR(HLOOKUP(W$1,Informe!$A:$ET,ROW($A18),FALSE)=0,VLOOKUP($A18,Formulario!$A:$F,6,FALSE)&lt;HLOOKUP(W$1,Informe!$A:$ET,ROW($A18),FALSE))=FALSE,"ADMISIBLE","NO ADMISIBLE")</f>
        <v>NO ADMISIBLE</v>
      </c>
      <c r="X18" s="38" t="str">
        <f>IF(OR(HLOOKUP(X$1,Informe!$A:$ET,ROW($A18),FALSE)=0,VLOOKUP($A18,Formulario!$A:$F,6,FALSE)&lt;HLOOKUP(X$1,Informe!$A:$ET,ROW($A18),FALSE))=FALSE,"ADMISIBLE","NO ADMISIBLE")</f>
        <v>NO ADMISIBLE</v>
      </c>
      <c r="Y18" s="38" t="str">
        <f>IF(OR(HLOOKUP(Y$1,Informe!$A:$ET,ROW($A18),FALSE)=0,VLOOKUP($A18,Formulario!$A:$F,6,FALSE)&lt;HLOOKUP(Y$1,Informe!$A:$ET,ROW($A18),FALSE))=FALSE,"ADMISIBLE","NO ADMISIBLE")</f>
        <v>NO ADMISIBLE</v>
      </c>
      <c r="Z18" s="38" t="str">
        <f>IF(OR(HLOOKUP(Z$1,Informe!$A:$ET,ROW($A18),FALSE)=0,VLOOKUP($A18,Formulario!$A:$F,6,FALSE)&lt;HLOOKUP(Z$1,Informe!$A:$ET,ROW($A18),FALSE))=FALSE,"ADMISIBLE","NO ADMISIBLE")</f>
        <v>NO ADMISIBLE</v>
      </c>
      <c r="AA18" s="38" t="str">
        <f>IF(OR(HLOOKUP(AA$1,Informe!$A:$ET,ROW($A18),FALSE)=0,VLOOKUP($A18,Formulario!$A:$F,6,FALSE)&lt;HLOOKUP(AA$1,Informe!$A:$ET,ROW($A18),FALSE))=FALSE,"ADMISIBLE","NO ADMISIBLE")</f>
        <v>NO ADMISIBLE</v>
      </c>
      <c r="AB18" s="38" t="str">
        <f>IF(OR(HLOOKUP(AB$1,Informe!$A:$ET,ROW($A18),FALSE)=0,VLOOKUP($A18,Formulario!$A:$F,6,FALSE)&lt;HLOOKUP(AB$1,Informe!$A:$ET,ROW($A18),FALSE))=FALSE,"ADMISIBLE","NO ADMISIBLE")</f>
        <v>NO ADMISIBLE</v>
      </c>
      <c r="AC18" s="38" t="str">
        <f>IF(OR(HLOOKUP(AC$1,Informe!$A:$ET,ROW($A18),FALSE)=0,VLOOKUP($A18,Formulario!$A:$F,6,FALSE)&lt;HLOOKUP(AC$1,Informe!$A:$ET,ROW($A18),FALSE))=FALSE,"ADMISIBLE","NO ADMISIBLE")</f>
        <v>NO ADMISIBLE</v>
      </c>
      <c r="AD18" s="38" t="str">
        <f>IF(OR(HLOOKUP(AD$1,Informe!$A:$ET,ROW($A18),FALSE)=0,VLOOKUP($A18,Formulario!$A:$F,6,FALSE)&lt;HLOOKUP(AD$1,Informe!$A:$ET,ROW($A18),FALSE))=FALSE,"ADMISIBLE","NO ADMISIBLE")</f>
        <v>NO ADMISIBLE</v>
      </c>
      <c r="AE18" s="38" t="str">
        <f>IF(OR(HLOOKUP(AE$1,Informe!$A:$ET,ROW($A18),FALSE)=0,VLOOKUP($A18,Formulario!$A:$F,6,FALSE)&lt;HLOOKUP(AE$1,Informe!$A:$ET,ROW($A18),FALSE))=FALSE,"ADMISIBLE","NO ADMISIBLE")</f>
        <v>NO ADMISIBLE</v>
      </c>
      <c r="AF18" s="38" t="str">
        <f>IF(OR(HLOOKUP(AF$1,Informe!$A:$ET,ROW($A18),FALSE)=0,VLOOKUP($A18,Formulario!$A:$F,6,FALSE)&lt;HLOOKUP(AF$1,Informe!$A:$ET,ROW($A18),FALSE))=FALSE,"ADMISIBLE","NO ADMISIBLE")</f>
        <v>NO ADMISIBLE</v>
      </c>
      <c r="AG18" s="38" t="str">
        <f>IF(OR(HLOOKUP(AG$1,Informe!$A:$ET,ROW($A18),FALSE)=0,VLOOKUP($A18,Formulario!$A:$F,6,FALSE)&lt;HLOOKUP(AG$1,Informe!$A:$ET,ROW($A18),FALSE))=FALSE,"ADMISIBLE","NO ADMISIBLE")</f>
        <v>NO ADMISIBLE</v>
      </c>
      <c r="AH18" s="38" t="str">
        <f>IF(OR(HLOOKUP(AH$1,Informe!$A:$ET,ROW($A18),FALSE)=0,VLOOKUP($A18,Formulario!$A:$F,6,FALSE)&lt;HLOOKUP(AH$1,Informe!$A:$ET,ROW($A18),FALSE))=FALSE,"ADMISIBLE","NO ADMISIBLE")</f>
        <v>NO ADMISIBLE</v>
      </c>
      <c r="AI18" s="38" t="str">
        <f>IF(OR(HLOOKUP(AI$1,Informe!$A:$ET,ROW($A18),FALSE)=0,VLOOKUP($A18,Formulario!$A:$F,6,FALSE)&lt;HLOOKUP(AI$1,Informe!$A:$ET,ROW($A18),FALSE))=FALSE,"ADMISIBLE","NO ADMISIBLE")</f>
        <v>NO ADMISIBLE</v>
      </c>
      <c r="AJ18" s="38" t="str">
        <f>IF(OR(HLOOKUP(AJ$1,Informe!$A:$ET,ROW($A18),FALSE)=0,VLOOKUP($A18,Formulario!$A:$F,6,FALSE)&lt;HLOOKUP(AJ$1,Informe!$A:$ET,ROW($A18),FALSE))=FALSE,"ADMISIBLE","NO ADMISIBLE")</f>
        <v>NO ADMISIBLE</v>
      </c>
      <c r="AK18" s="38" t="str">
        <f>IF(OR(HLOOKUP(AK$1,Informe!$A:$ET,ROW($A18),FALSE)=0,VLOOKUP($A18,Formulario!$A:$F,6,FALSE)&lt;HLOOKUP(AK$1,Informe!$A:$ET,ROW($A18),FALSE))=FALSE,"ADMISIBLE","NO ADMISIBLE")</f>
        <v>NO ADMISIBLE</v>
      </c>
      <c r="AL18" s="38" t="str">
        <f>IF(OR(HLOOKUP(AL$1,Informe!$A:$ET,ROW($A18),FALSE)=0,VLOOKUP($A18,Formulario!$A:$F,6,FALSE)&lt;HLOOKUP(AL$1,Informe!$A:$ET,ROW($A18),FALSE))=FALSE,"ADMISIBLE","NO ADMISIBLE")</f>
        <v>NO ADMISIBLE</v>
      </c>
      <c r="AM18" s="38" t="str">
        <f>IF(OR(HLOOKUP(AM$1,Informe!$A:$ET,ROW($A18),FALSE)=0,VLOOKUP($A18,Formulario!$A:$F,6,FALSE)&lt;HLOOKUP(AM$1,Informe!$A:$ET,ROW($A18),FALSE))=FALSE,"ADMISIBLE","NO ADMISIBLE")</f>
        <v>NO ADMISIBLE</v>
      </c>
    </row>
    <row r="19" spans="1:39" ht="12.75" customHeight="1" x14ac:dyDescent="0.25">
      <c r="A19" s="22">
        <v>15</v>
      </c>
      <c r="B19" s="37" t="s">
        <v>104</v>
      </c>
      <c r="C19" s="38" t="str">
        <f>IF(OR(HLOOKUP(C$1,Informe!$A:$ET,ROW($A19),FALSE)=0,VLOOKUP($A19,Formulario!$A:$F,6,FALSE)&lt;HLOOKUP(C$1,Informe!$A:$ET,ROW($A19),FALSE))=FALSE,"ADMISIBLE","NO ADMISIBLE")</f>
        <v>NO ADMISIBLE</v>
      </c>
      <c r="D19" s="38" t="str">
        <f>IF(OR(HLOOKUP(D$1,Informe!$A:$ET,ROW($A19),FALSE)=0,VLOOKUP($A19,Formulario!$A:$F,6,FALSE)&lt;HLOOKUP(D$1,Informe!$A:$ET,ROW($A19),FALSE))=FALSE,"ADMISIBLE","NO ADMISIBLE")</f>
        <v>NO ADMISIBLE</v>
      </c>
      <c r="E19" s="38" t="str">
        <f>IF(OR(HLOOKUP(E$1,Informe!$A:$ET,ROW($A19),FALSE)=0,VLOOKUP($A19,Formulario!$A:$F,6,FALSE)&lt;HLOOKUP(E$1,Informe!$A:$ET,ROW($A19),FALSE))=FALSE,"ADMISIBLE","NO ADMISIBLE")</f>
        <v>NO ADMISIBLE</v>
      </c>
      <c r="F19" s="38" t="str">
        <f>IF(OR(HLOOKUP(F$1,Informe!$A:$ET,ROW($A19),FALSE)=0,VLOOKUP($A19,Formulario!$A:$F,6,FALSE)&lt;HLOOKUP(F$1,Informe!$A:$ET,ROW($A19),FALSE))=FALSE,"ADMISIBLE","NO ADMISIBLE")</f>
        <v>NO ADMISIBLE</v>
      </c>
      <c r="G19" s="38" t="str">
        <f>IF(OR(HLOOKUP(G$1,Informe!$A:$ET,ROW($A19),FALSE)=0,VLOOKUP($A19,Formulario!$A:$F,6,FALSE)&lt;HLOOKUP(G$1,Informe!$A:$ET,ROW($A19),FALSE))=FALSE,"ADMISIBLE","NO ADMISIBLE")</f>
        <v>NO ADMISIBLE</v>
      </c>
      <c r="H19" s="38" t="str">
        <f>IF(OR(HLOOKUP(H$1,Informe!$A:$ET,ROW($A19),FALSE)=0,VLOOKUP($A19,Formulario!$A:$F,6,FALSE)&lt;HLOOKUP(H$1,Informe!$A:$ET,ROW($A19),FALSE))=FALSE,"ADMISIBLE","NO ADMISIBLE")</f>
        <v>NO ADMISIBLE</v>
      </c>
      <c r="I19" s="38" t="str">
        <f>IF(OR(HLOOKUP(I$1,Informe!$A:$ET,ROW($A19),FALSE)=0,VLOOKUP($A19,Formulario!$A:$F,6,FALSE)&lt;HLOOKUP(I$1,Informe!$A:$ET,ROW($A19),FALSE))=FALSE,"ADMISIBLE","NO ADMISIBLE")</f>
        <v>NO ADMISIBLE</v>
      </c>
      <c r="J19" s="38" t="str">
        <f>IF(OR(HLOOKUP(J$1,Informe!$A:$ET,ROW($A19),FALSE)=0,VLOOKUP($A19,Formulario!$A:$F,6,FALSE)&lt;HLOOKUP(J$1,Informe!$A:$ET,ROW($A19),FALSE))=FALSE,"ADMISIBLE","NO ADMISIBLE")</f>
        <v>NO ADMISIBLE</v>
      </c>
      <c r="K19" s="38" t="str">
        <f>IF(OR(HLOOKUP(K$1,Informe!$A:$ET,ROW($A19),FALSE)=0,VLOOKUP($A19,Formulario!$A:$F,6,FALSE)&lt;HLOOKUP(K$1,Informe!$A:$ET,ROW($A19),FALSE))=FALSE,"ADMISIBLE","NO ADMISIBLE")</f>
        <v>NO ADMISIBLE</v>
      </c>
      <c r="L19" s="38" t="str">
        <f>IF(OR(HLOOKUP(L$1,Informe!$A:$ET,ROW($A19),FALSE)=0,VLOOKUP($A19,Formulario!$A:$F,6,FALSE)&lt;HLOOKUP(L$1,Informe!$A:$ET,ROW($A19),FALSE))=FALSE,"ADMISIBLE","NO ADMISIBLE")</f>
        <v>NO ADMISIBLE</v>
      </c>
      <c r="M19" s="38" t="str">
        <f>IF(OR(HLOOKUP(M$1,Informe!$A:$ET,ROW($A19),FALSE)=0,VLOOKUP($A19,Formulario!$A:$F,6,FALSE)&lt;HLOOKUP(M$1,Informe!$A:$ET,ROW($A19),FALSE))=FALSE,"ADMISIBLE","NO ADMISIBLE")</f>
        <v>NO ADMISIBLE</v>
      </c>
      <c r="N19" s="38" t="str">
        <f>IF(OR(HLOOKUP(N$1,Informe!$A:$ET,ROW($A19),FALSE)=0,VLOOKUP($A19,Formulario!$A:$F,6,FALSE)&lt;HLOOKUP(N$1,Informe!$A:$ET,ROW($A19),FALSE))=FALSE,"ADMISIBLE","NO ADMISIBLE")</f>
        <v>NO ADMISIBLE</v>
      </c>
      <c r="O19" s="38" t="str">
        <f>IF(OR(HLOOKUP(O$1,Informe!$A:$ET,ROW($A19),FALSE)=0,VLOOKUP($A19,Formulario!$A:$F,6,FALSE)&lt;HLOOKUP(O$1,Informe!$A:$ET,ROW($A19),FALSE))=FALSE,"ADMISIBLE","NO ADMISIBLE")</f>
        <v>NO ADMISIBLE</v>
      </c>
      <c r="P19" s="38" t="str">
        <f>IF(OR(HLOOKUP(P$1,Informe!$A:$ET,ROW($A19),FALSE)=0,VLOOKUP($A19,Formulario!$A:$F,6,FALSE)&lt;HLOOKUP(P$1,Informe!$A:$ET,ROW($A19),FALSE))=FALSE,"ADMISIBLE","NO ADMISIBLE")</f>
        <v>NO ADMISIBLE</v>
      </c>
      <c r="Q19" s="38" t="str">
        <f>IF(OR(HLOOKUP(Q$1,Informe!$A:$ET,ROW($A19),FALSE)=0,VLOOKUP($A19,Formulario!$A:$F,6,FALSE)&lt;HLOOKUP(Q$1,Informe!$A:$ET,ROW($A19),FALSE))=FALSE,"ADMISIBLE","NO ADMISIBLE")</f>
        <v>NO ADMISIBLE</v>
      </c>
      <c r="R19" s="38" t="str">
        <f>IF(OR(HLOOKUP(R$1,Informe!$A:$ET,ROW($A19),FALSE)=0,VLOOKUP($A19,Formulario!$A:$F,6,FALSE)&lt;HLOOKUP(R$1,Informe!$A:$ET,ROW($A19),FALSE))=FALSE,"ADMISIBLE","NO ADMISIBLE")</f>
        <v>NO ADMISIBLE</v>
      </c>
      <c r="S19" s="38" t="str">
        <f>IF(OR(HLOOKUP(S$1,Informe!$A:$ET,ROW($A19),FALSE)=0,VLOOKUP($A19,Formulario!$A:$F,6,FALSE)&lt;HLOOKUP(S$1,Informe!$A:$ET,ROW($A19),FALSE))=FALSE,"ADMISIBLE","NO ADMISIBLE")</f>
        <v>NO ADMISIBLE</v>
      </c>
      <c r="T19" s="38" t="str">
        <f>IF(OR(HLOOKUP(T$1,Informe!$A:$ET,ROW($A19),FALSE)=0,VLOOKUP($A19,Formulario!$A:$F,6,FALSE)&lt;HLOOKUP(T$1,Informe!$A:$ET,ROW($A19),FALSE))=FALSE,"ADMISIBLE","NO ADMISIBLE")</f>
        <v>NO ADMISIBLE</v>
      </c>
      <c r="U19" s="38" t="str">
        <f>IF(OR(HLOOKUP(U$1,Informe!$A:$ET,ROW($A19),FALSE)=0,VLOOKUP($A19,Formulario!$A:$F,6,FALSE)&lt;HLOOKUP(U$1,Informe!$A:$ET,ROW($A19),FALSE))=FALSE,"ADMISIBLE","NO ADMISIBLE")</f>
        <v>NO ADMISIBLE</v>
      </c>
      <c r="V19" s="38" t="str">
        <f>IF(OR(HLOOKUP(V$1,Informe!$A:$ET,ROW($A19),FALSE)=0,VLOOKUP($A19,Formulario!$A:$F,6,FALSE)&lt;HLOOKUP(V$1,Informe!$A:$ET,ROW($A19),FALSE))=FALSE,"ADMISIBLE","NO ADMISIBLE")</f>
        <v>NO ADMISIBLE</v>
      </c>
      <c r="W19" s="38" t="str">
        <f>IF(OR(HLOOKUP(W$1,Informe!$A:$ET,ROW($A19),FALSE)=0,VLOOKUP($A19,Formulario!$A:$F,6,FALSE)&lt;HLOOKUP(W$1,Informe!$A:$ET,ROW($A19),FALSE))=FALSE,"ADMISIBLE","NO ADMISIBLE")</f>
        <v>NO ADMISIBLE</v>
      </c>
      <c r="X19" s="38" t="str">
        <f>IF(OR(HLOOKUP(X$1,Informe!$A:$ET,ROW($A19),FALSE)=0,VLOOKUP($A19,Formulario!$A:$F,6,FALSE)&lt;HLOOKUP(X$1,Informe!$A:$ET,ROW($A19),FALSE))=FALSE,"ADMISIBLE","NO ADMISIBLE")</f>
        <v>NO ADMISIBLE</v>
      </c>
      <c r="Y19" s="38" t="str">
        <f>IF(OR(HLOOKUP(Y$1,Informe!$A:$ET,ROW($A19),FALSE)=0,VLOOKUP($A19,Formulario!$A:$F,6,FALSE)&lt;HLOOKUP(Y$1,Informe!$A:$ET,ROW($A19),FALSE))=FALSE,"ADMISIBLE","NO ADMISIBLE")</f>
        <v>NO ADMISIBLE</v>
      </c>
      <c r="Z19" s="38" t="str">
        <f>IF(OR(HLOOKUP(Z$1,Informe!$A:$ET,ROW($A19),FALSE)=0,VLOOKUP($A19,Formulario!$A:$F,6,FALSE)&lt;HLOOKUP(Z$1,Informe!$A:$ET,ROW($A19),FALSE))=FALSE,"ADMISIBLE","NO ADMISIBLE")</f>
        <v>NO ADMISIBLE</v>
      </c>
      <c r="AA19" s="38" t="str">
        <f>IF(OR(HLOOKUP(AA$1,Informe!$A:$ET,ROW($A19),FALSE)=0,VLOOKUP($A19,Formulario!$A:$F,6,FALSE)&lt;HLOOKUP(AA$1,Informe!$A:$ET,ROW($A19),FALSE))=FALSE,"ADMISIBLE","NO ADMISIBLE")</f>
        <v>NO ADMISIBLE</v>
      </c>
      <c r="AB19" s="38" t="str">
        <f>IF(OR(HLOOKUP(AB$1,Informe!$A:$ET,ROW($A19),FALSE)=0,VLOOKUP($A19,Formulario!$A:$F,6,FALSE)&lt;HLOOKUP(AB$1,Informe!$A:$ET,ROW($A19),FALSE))=FALSE,"ADMISIBLE","NO ADMISIBLE")</f>
        <v>NO ADMISIBLE</v>
      </c>
      <c r="AC19" s="38" t="str">
        <f>IF(OR(HLOOKUP(AC$1,Informe!$A:$ET,ROW($A19),FALSE)=0,VLOOKUP($A19,Formulario!$A:$F,6,FALSE)&lt;HLOOKUP(AC$1,Informe!$A:$ET,ROW($A19),FALSE))=FALSE,"ADMISIBLE","NO ADMISIBLE")</f>
        <v>NO ADMISIBLE</v>
      </c>
      <c r="AD19" s="38" t="str">
        <f>IF(OR(HLOOKUP(AD$1,Informe!$A:$ET,ROW($A19),FALSE)=0,VLOOKUP($A19,Formulario!$A:$F,6,FALSE)&lt;HLOOKUP(AD$1,Informe!$A:$ET,ROW($A19),FALSE))=FALSE,"ADMISIBLE","NO ADMISIBLE")</f>
        <v>NO ADMISIBLE</v>
      </c>
      <c r="AE19" s="38" t="str">
        <f>IF(OR(HLOOKUP(AE$1,Informe!$A:$ET,ROW($A19),FALSE)=0,VLOOKUP($A19,Formulario!$A:$F,6,FALSE)&lt;HLOOKUP(AE$1,Informe!$A:$ET,ROW($A19),FALSE))=FALSE,"ADMISIBLE","NO ADMISIBLE")</f>
        <v>NO ADMISIBLE</v>
      </c>
      <c r="AF19" s="38" t="str">
        <f>IF(OR(HLOOKUP(AF$1,Informe!$A:$ET,ROW($A19),FALSE)=0,VLOOKUP($A19,Formulario!$A:$F,6,FALSE)&lt;HLOOKUP(AF$1,Informe!$A:$ET,ROW($A19),FALSE))=FALSE,"ADMISIBLE","NO ADMISIBLE")</f>
        <v>NO ADMISIBLE</v>
      </c>
      <c r="AG19" s="38" t="str">
        <f>IF(OR(HLOOKUP(AG$1,Informe!$A:$ET,ROW($A19),FALSE)=0,VLOOKUP($A19,Formulario!$A:$F,6,FALSE)&lt;HLOOKUP(AG$1,Informe!$A:$ET,ROW($A19),FALSE))=FALSE,"ADMISIBLE","NO ADMISIBLE")</f>
        <v>NO ADMISIBLE</v>
      </c>
      <c r="AH19" s="38" t="str">
        <f>IF(OR(HLOOKUP(AH$1,Informe!$A:$ET,ROW($A19),FALSE)=0,VLOOKUP($A19,Formulario!$A:$F,6,FALSE)&lt;HLOOKUP(AH$1,Informe!$A:$ET,ROW($A19),FALSE))=FALSE,"ADMISIBLE","NO ADMISIBLE")</f>
        <v>NO ADMISIBLE</v>
      </c>
      <c r="AI19" s="38" t="str">
        <f>IF(OR(HLOOKUP(AI$1,Informe!$A:$ET,ROW($A19),FALSE)=0,VLOOKUP($A19,Formulario!$A:$F,6,FALSE)&lt;HLOOKUP(AI$1,Informe!$A:$ET,ROW($A19),FALSE))=FALSE,"ADMISIBLE","NO ADMISIBLE")</f>
        <v>NO ADMISIBLE</v>
      </c>
      <c r="AJ19" s="38" t="str">
        <f>IF(OR(HLOOKUP(AJ$1,Informe!$A:$ET,ROW($A19),FALSE)=0,VLOOKUP($A19,Formulario!$A:$F,6,FALSE)&lt;HLOOKUP(AJ$1,Informe!$A:$ET,ROW($A19),FALSE))=FALSE,"ADMISIBLE","NO ADMISIBLE")</f>
        <v>NO ADMISIBLE</v>
      </c>
      <c r="AK19" s="38" t="str">
        <f>IF(OR(HLOOKUP(AK$1,Informe!$A:$ET,ROW($A19),FALSE)=0,VLOOKUP($A19,Formulario!$A:$F,6,FALSE)&lt;HLOOKUP(AK$1,Informe!$A:$ET,ROW($A19),FALSE))=FALSE,"ADMISIBLE","NO ADMISIBLE")</f>
        <v>NO ADMISIBLE</v>
      </c>
      <c r="AL19" s="38" t="str">
        <f>IF(OR(HLOOKUP(AL$1,Informe!$A:$ET,ROW($A19),FALSE)=0,VLOOKUP($A19,Formulario!$A:$F,6,FALSE)&lt;HLOOKUP(AL$1,Informe!$A:$ET,ROW($A19),FALSE))=FALSE,"ADMISIBLE","NO ADMISIBLE")</f>
        <v>NO ADMISIBLE</v>
      </c>
      <c r="AM19" s="38" t="str">
        <f>IF(OR(HLOOKUP(AM$1,Informe!$A:$ET,ROW($A19),FALSE)=0,VLOOKUP($A19,Formulario!$A:$F,6,FALSE)&lt;HLOOKUP(AM$1,Informe!$A:$ET,ROW($A19),FALSE))=FALSE,"ADMISIBLE","NO ADMISIBLE")</f>
        <v>NO ADMISIBLE</v>
      </c>
    </row>
    <row r="20" spans="1:39" ht="12.75" customHeight="1" x14ac:dyDescent="0.25">
      <c r="A20" s="22">
        <v>16</v>
      </c>
      <c r="B20" s="37" t="s">
        <v>98</v>
      </c>
      <c r="C20" s="38" t="str">
        <f>IF(OR(HLOOKUP(C$1,Informe!$A:$ET,ROW($A20),FALSE)=0,VLOOKUP($A20,Formulario!$A:$F,6,FALSE)&lt;HLOOKUP(C$1,Informe!$A:$ET,ROW($A20),FALSE))=FALSE,"ADMISIBLE","NO ADMISIBLE")</f>
        <v>NO ADMISIBLE</v>
      </c>
      <c r="D20" s="38" t="str">
        <f>IF(OR(HLOOKUP(D$1,Informe!$A:$ET,ROW($A20),FALSE)=0,VLOOKUP($A20,Formulario!$A:$F,6,FALSE)&lt;HLOOKUP(D$1,Informe!$A:$ET,ROW($A20),FALSE))=FALSE,"ADMISIBLE","NO ADMISIBLE")</f>
        <v>NO ADMISIBLE</v>
      </c>
      <c r="E20" s="38" t="str">
        <f>IF(OR(HLOOKUP(E$1,Informe!$A:$ET,ROW($A20),FALSE)=0,VLOOKUP($A20,Formulario!$A:$F,6,FALSE)&lt;HLOOKUP(E$1,Informe!$A:$ET,ROW($A20),FALSE))=FALSE,"ADMISIBLE","NO ADMISIBLE")</f>
        <v>NO ADMISIBLE</v>
      </c>
      <c r="F20" s="38" t="str">
        <f>IF(OR(HLOOKUP(F$1,Informe!$A:$ET,ROW($A20),FALSE)=0,VLOOKUP($A20,Formulario!$A:$F,6,FALSE)&lt;HLOOKUP(F$1,Informe!$A:$ET,ROW($A20),FALSE))=FALSE,"ADMISIBLE","NO ADMISIBLE")</f>
        <v>NO ADMISIBLE</v>
      </c>
      <c r="G20" s="38" t="str">
        <f>IF(OR(HLOOKUP(G$1,Informe!$A:$ET,ROW($A20),FALSE)=0,VLOOKUP($A20,Formulario!$A:$F,6,FALSE)&lt;HLOOKUP(G$1,Informe!$A:$ET,ROW($A20),FALSE))=FALSE,"ADMISIBLE","NO ADMISIBLE")</f>
        <v>NO ADMISIBLE</v>
      </c>
      <c r="H20" s="38" t="str">
        <f>IF(OR(HLOOKUP(H$1,Informe!$A:$ET,ROW($A20),FALSE)=0,VLOOKUP($A20,Formulario!$A:$F,6,FALSE)&lt;HLOOKUP(H$1,Informe!$A:$ET,ROW($A20),FALSE))=FALSE,"ADMISIBLE","NO ADMISIBLE")</f>
        <v>NO ADMISIBLE</v>
      </c>
      <c r="I20" s="38" t="str">
        <f>IF(OR(HLOOKUP(I$1,Informe!$A:$ET,ROW($A20),FALSE)=0,VLOOKUP($A20,Formulario!$A:$F,6,FALSE)&lt;HLOOKUP(I$1,Informe!$A:$ET,ROW($A20),FALSE))=FALSE,"ADMISIBLE","NO ADMISIBLE")</f>
        <v>NO ADMISIBLE</v>
      </c>
      <c r="J20" s="38" t="str">
        <f>IF(OR(HLOOKUP(J$1,Informe!$A:$ET,ROW($A20),FALSE)=0,VLOOKUP($A20,Formulario!$A:$F,6,FALSE)&lt;HLOOKUP(J$1,Informe!$A:$ET,ROW($A20),FALSE))=FALSE,"ADMISIBLE","NO ADMISIBLE")</f>
        <v>NO ADMISIBLE</v>
      </c>
      <c r="K20" s="38" t="str">
        <f>IF(OR(HLOOKUP(K$1,Informe!$A:$ET,ROW($A20),FALSE)=0,VLOOKUP($A20,Formulario!$A:$F,6,FALSE)&lt;HLOOKUP(K$1,Informe!$A:$ET,ROW($A20),FALSE))=FALSE,"ADMISIBLE","NO ADMISIBLE")</f>
        <v>NO ADMISIBLE</v>
      </c>
      <c r="L20" s="38" t="str">
        <f>IF(OR(HLOOKUP(L$1,Informe!$A:$ET,ROW($A20),FALSE)=0,VLOOKUP($A20,Formulario!$A:$F,6,FALSE)&lt;HLOOKUP(L$1,Informe!$A:$ET,ROW($A20),FALSE))=FALSE,"ADMISIBLE","NO ADMISIBLE")</f>
        <v>NO ADMISIBLE</v>
      </c>
      <c r="M20" s="38" t="str">
        <f>IF(OR(HLOOKUP(M$1,Informe!$A:$ET,ROW($A20),FALSE)=0,VLOOKUP($A20,Formulario!$A:$F,6,FALSE)&lt;HLOOKUP(M$1,Informe!$A:$ET,ROW($A20),FALSE))=FALSE,"ADMISIBLE","NO ADMISIBLE")</f>
        <v>NO ADMISIBLE</v>
      </c>
      <c r="N20" s="38" t="str">
        <f>IF(OR(HLOOKUP(N$1,Informe!$A:$ET,ROW($A20),FALSE)=0,VLOOKUP($A20,Formulario!$A:$F,6,FALSE)&lt;HLOOKUP(N$1,Informe!$A:$ET,ROW($A20),FALSE))=FALSE,"ADMISIBLE","NO ADMISIBLE")</f>
        <v>NO ADMISIBLE</v>
      </c>
      <c r="O20" s="38" t="str">
        <f>IF(OR(HLOOKUP(O$1,Informe!$A:$ET,ROW($A20),FALSE)=0,VLOOKUP($A20,Formulario!$A:$F,6,FALSE)&lt;HLOOKUP(O$1,Informe!$A:$ET,ROW($A20),FALSE))=FALSE,"ADMISIBLE","NO ADMISIBLE")</f>
        <v>NO ADMISIBLE</v>
      </c>
      <c r="P20" s="38" t="str">
        <f>IF(OR(HLOOKUP(P$1,Informe!$A:$ET,ROW($A20),FALSE)=0,VLOOKUP($A20,Formulario!$A:$F,6,FALSE)&lt;HLOOKUP(P$1,Informe!$A:$ET,ROW($A20),FALSE))=FALSE,"ADMISIBLE","NO ADMISIBLE")</f>
        <v>NO ADMISIBLE</v>
      </c>
      <c r="Q20" s="38" t="str">
        <f>IF(OR(HLOOKUP(Q$1,Informe!$A:$ET,ROW($A20),FALSE)=0,VLOOKUP($A20,Formulario!$A:$F,6,FALSE)&lt;HLOOKUP(Q$1,Informe!$A:$ET,ROW($A20),FALSE))=FALSE,"ADMISIBLE","NO ADMISIBLE")</f>
        <v>NO ADMISIBLE</v>
      </c>
      <c r="R20" s="38" t="str">
        <f>IF(OR(HLOOKUP(R$1,Informe!$A:$ET,ROW($A20),FALSE)=0,VLOOKUP($A20,Formulario!$A:$F,6,FALSE)&lt;HLOOKUP(R$1,Informe!$A:$ET,ROW($A20),FALSE))=FALSE,"ADMISIBLE","NO ADMISIBLE")</f>
        <v>NO ADMISIBLE</v>
      </c>
      <c r="S20" s="38" t="str">
        <f>IF(OR(HLOOKUP(S$1,Informe!$A:$ET,ROW($A20),FALSE)=0,VLOOKUP($A20,Formulario!$A:$F,6,FALSE)&lt;HLOOKUP(S$1,Informe!$A:$ET,ROW($A20),FALSE))=FALSE,"ADMISIBLE","NO ADMISIBLE")</f>
        <v>NO ADMISIBLE</v>
      </c>
      <c r="T20" s="38" t="str">
        <f>IF(OR(HLOOKUP(T$1,Informe!$A:$ET,ROW($A20),FALSE)=0,VLOOKUP($A20,Formulario!$A:$F,6,FALSE)&lt;HLOOKUP(T$1,Informe!$A:$ET,ROW($A20),FALSE))=FALSE,"ADMISIBLE","NO ADMISIBLE")</f>
        <v>NO ADMISIBLE</v>
      </c>
      <c r="U20" s="38" t="str">
        <f>IF(OR(HLOOKUP(U$1,Informe!$A:$ET,ROW($A20),FALSE)=0,VLOOKUP($A20,Formulario!$A:$F,6,FALSE)&lt;HLOOKUP(U$1,Informe!$A:$ET,ROW($A20),FALSE))=FALSE,"ADMISIBLE","NO ADMISIBLE")</f>
        <v>NO ADMISIBLE</v>
      </c>
      <c r="V20" s="38" t="str">
        <f>IF(OR(HLOOKUP(V$1,Informe!$A:$ET,ROW($A20),FALSE)=0,VLOOKUP($A20,Formulario!$A:$F,6,FALSE)&lt;HLOOKUP(V$1,Informe!$A:$ET,ROW($A20),FALSE))=FALSE,"ADMISIBLE","NO ADMISIBLE")</f>
        <v>NO ADMISIBLE</v>
      </c>
      <c r="W20" s="38" t="str">
        <f>IF(OR(HLOOKUP(W$1,Informe!$A:$ET,ROW($A20),FALSE)=0,VLOOKUP($A20,Formulario!$A:$F,6,FALSE)&lt;HLOOKUP(W$1,Informe!$A:$ET,ROW($A20),FALSE))=FALSE,"ADMISIBLE","NO ADMISIBLE")</f>
        <v>NO ADMISIBLE</v>
      </c>
      <c r="X20" s="38" t="str">
        <f>IF(OR(HLOOKUP(X$1,Informe!$A:$ET,ROW($A20),FALSE)=0,VLOOKUP($A20,Formulario!$A:$F,6,FALSE)&lt;HLOOKUP(X$1,Informe!$A:$ET,ROW($A20),FALSE))=FALSE,"ADMISIBLE","NO ADMISIBLE")</f>
        <v>NO ADMISIBLE</v>
      </c>
      <c r="Y20" s="38" t="str">
        <f>IF(OR(HLOOKUP(Y$1,Informe!$A:$ET,ROW($A20),FALSE)=0,VLOOKUP($A20,Formulario!$A:$F,6,FALSE)&lt;HLOOKUP(Y$1,Informe!$A:$ET,ROW($A20),FALSE))=FALSE,"ADMISIBLE","NO ADMISIBLE")</f>
        <v>NO ADMISIBLE</v>
      </c>
      <c r="Z20" s="38" t="str">
        <f>IF(OR(HLOOKUP(Z$1,Informe!$A:$ET,ROW($A20),FALSE)=0,VLOOKUP($A20,Formulario!$A:$F,6,FALSE)&lt;HLOOKUP(Z$1,Informe!$A:$ET,ROW($A20),FALSE))=FALSE,"ADMISIBLE","NO ADMISIBLE")</f>
        <v>NO ADMISIBLE</v>
      </c>
      <c r="AA20" s="38" t="str">
        <f>IF(OR(HLOOKUP(AA$1,Informe!$A:$ET,ROW($A20),FALSE)=0,VLOOKUP($A20,Formulario!$A:$F,6,FALSE)&lt;HLOOKUP(AA$1,Informe!$A:$ET,ROW($A20),FALSE))=FALSE,"ADMISIBLE","NO ADMISIBLE")</f>
        <v>NO ADMISIBLE</v>
      </c>
      <c r="AB20" s="38" t="str">
        <f>IF(OR(HLOOKUP(AB$1,Informe!$A:$ET,ROW($A20),FALSE)=0,VLOOKUP($A20,Formulario!$A:$F,6,FALSE)&lt;HLOOKUP(AB$1,Informe!$A:$ET,ROW($A20),FALSE))=FALSE,"ADMISIBLE","NO ADMISIBLE")</f>
        <v>NO ADMISIBLE</v>
      </c>
      <c r="AC20" s="38" t="str">
        <f>IF(OR(HLOOKUP(AC$1,Informe!$A:$ET,ROW($A20),FALSE)=0,VLOOKUP($A20,Formulario!$A:$F,6,FALSE)&lt;HLOOKUP(AC$1,Informe!$A:$ET,ROW($A20),FALSE))=FALSE,"ADMISIBLE","NO ADMISIBLE")</f>
        <v>NO ADMISIBLE</v>
      </c>
      <c r="AD20" s="38" t="str">
        <f>IF(OR(HLOOKUP(AD$1,Informe!$A:$ET,ROW($A20),FALSE)=0,VLOOKUP($A20,Formulario!$A:$F,6,FALSE)&lt;HLOOKUP(AD$1,Informe!$A:$ET,ROW($A20),FALSE))=FALSE,"ADMISIBLE","NO ADMISIBLE")</f>
        <v>NO ADMISIBLE</v>
      </c>
      <c r="AE20" s="38" t="str">
        <f>IF(OR(HLOOKUP(AE$1,Informe!$A:$ET,ROW($A20),FALSE)=0,VLOOKUP($A20,Formulario!$A:$F,6,FALSE)&lt;HLOOKUP(AE$1,Informe!$A:$ET,ROW($A20),FALSE))=FALSE,"ADMISIBLE","NO ADMISIBLE")</f>
        <v>NO ADMISIBLE</v>
      </c>
      <c r="AF20" s="38" t="str">
        <f>IF(OR(HLOOKUP(AF$1,Informe!$A:$ET,ROW($A20),FALSE)=0,VLOOKUP($A20,Formulario!$A:$F,6,FALSE)&lt;HLOOKUP(AF$1,Informe!$A:$ET,ROW($A20),FALSE))=FALSE,"ADMISIBLE","NO ADMISIBLE")</f>
        <v>NO ADMISIBLE</v>
      </c>
      <c r="AG20" s="38" t="str">
        <f>IF(OR(HLOOKUP(AG$1,Informe!$A:$ET,ROW($A20),FALSE)=0,VLOOKUP($A20,Formulario!$A:$F,6,FALSE)&lt;HLOOKUP(AG$1,Informe!$A:$ET,ROW($A20),FALSE))=FALSE,"ADMISIBLE","NO ADMISIBLE")</f>
        <v>NO ADMISIBLE</v>
      </c>
      <c r="AH20" s="38" t="str">
        <f>IF(OR(HLOOKUP(AH$1,Informe!$A:$ET,ROW($A20),FALSE)=0,VLOOKUP($A20,Formulario!$A:$F,6,FALSE)&lt;HLOOKUP(AH$1,Informe!$A:$ET,ROW($A20),FALSE))=FALSE,"ADMISIBLE","NO ADMISIBLE")</f>
        <v>NO ADMISIBLE</v>
      </c>
      <c r="AI20" s="38" t="str">
        <f>IF(OR(HLOOKUP(AI$1,Informe!$A:$ET,ROW($A20),FALSE)=0,VLOOKUP($A20,Formulario!$A:$F,6,FALSE)&lt;HLOOKUP(AI$1,Informe!$A:$ET,ROW($A20),FALSE))=FALSE,"ADMISIBLE","NO ADMISIBLE")</f>
        <v>NO ADMISIBLE</v>
      </c>
      <c r="AJ20" s="38" t="str">
        <f>IF(OR(HLOOKUP(AJ$1,Informe!$A:$ET,ROW($A20),FALSE)=0,VLOOKUP($A20,Formulario!$A:$F,6,FALSE)&lt;HLOOKUP(AJ$1,Informe!$A:$ET,ROW($A20),FALSE))=FALSE,"ADMISIBLE","NO ADMISIBLE")</f>
        <v>NO ADMISIBLE</v>
      </c>
      <c r="AK20" s="38" t="str">
        <f>IF(OR(HLOOKUP(AK$1,Informe!$A:$ET,ROW($A20),FALSE)=0,VLOOKUP($A20,Formulario!$A:$F,6,FALSE)&lt;HLOOKUP(AK$1,Informe!$A:$ET,ROW($A20),FALSE))=FALSE,"ADMISIBLE","NO ADMISIBLE")</f>
        <v>NO ADMISIBLE</v>
      </c>
      <c r="AL20" s="38" t="str">
        <f>IF(OR(HLOOKUP(AL$1,Informe!$A:$ET,ROW($A20),FALSE)=0,VLOOKUP($A20,Formulario!$A:$F,6,FALSE)&lt;HLOOKUP(AL$1,Informe!$A:$ET,ROW($A20),FALSE))=FALSE,"ADMISIBLE","NO ADMISIBLE")</f>
        <v>NO ADMISIBLE</v>
      </c>
      <c r="AM20" s="38" t="str">
        <f>IF(OR(HLOOKUP(AM$1,Informe!$A:$ET,ROW($A20),FALSE)=0,VLOOKUP($A20,Formulario!$A:$F,6,FALSE)&lt;HLOOKUP(AM$1,Informe!$A:$ET,ROW($A20),FALSE))=FALSE,"ADMISIBLE","NO ADMISIBLE")</f>
        <v>NO ADMISIBLE</v>
      </c>
    </row>
    <row r="21" spans="1:39" ht="12.75" customHeight="1" x14ac:dyDescent="0.25">
      <c r="A21" s="22">
        <v>17</v>
      </c>
      <c r="B21" s="37" t="s">
        <v>100</v>
      </c>
      <c r="C21" s="38" t="str">
        <f>IF(OR(HLOOKUP(C$1,Informe!$A:$ET,ROW($A21),FALSE)=0,VLOOKUP($A21,Formulario!$A:$F,6,FALSE)&lt;HLOOKUP(C$1,Informe!$A:$ET,ROW($A21),FALSE))=FALSE,"ADMISIBLE","NO ADMISIBLE")</f>
        <v>NO ADMISIBLE</v>
      </c>
      <c r="D21" s="38" t="str">
        <f>IF(OR(HLOOKUP(D$1,Informe!$A:$ET,ROW($A21),FALSE)=0,VLOOKUP($A21,Formulario!$A:$F,6,FALSE)&lt;HLOOKUP(D$1,Informe!$A:$ET,ROW($A21),FALSE))=FALSE,"ADMISIBLE","NO ADMISIBLE")</f>
        <v>NO ADMISIBLE</v>
      </c>
      <c r="E21" s="38" t="str">
        <f>IF(OR(HLOOKUP(E$1,Informe!$A:$ET,ROW($A21),FALSE)=0,VLOOKUP($A21,Formulario!$A:$F,6,FALSE)&lt;HLOOKUP(E$1,Informe!$A:$ET,ROW($A21),FALSE))=FALSE,"ADMISIBLE","NO ADMISIBLE")</f>
        <v>NO ADMISIBLE</v>
      </c>
      <c r="F21" s="38" t="str">
        <f>IF(OR(HLOOKUP(F$1,Informe!$A:$ET,ROW($A21),FALSE)=0,VLOOKUP($A21,Formulario!$A:$F,6,FALSE)&lt;HLOOKUP(F$1,Informe!$A:$ET,ROW($A21),FALSE))=FALSE,"ADMISIBLE","NO ADMISIBLE")</f>
        <v>NO ADMISIBLE</v>
      </c>
      <c r="G21" s="38" t="str">
        <f>IF(OR(HLOOKUP(G$1,Informe!$A:$ET,ROW($A21),FALSE)=0,VLOOKUP($A21,Formulario!$A:$F,6,FALSE)&lt;HLOOKUP(G$1,Informe!$A:$ET,ROW($A21),FALSE))=FALSE,"ADMISIBLE","NO ADMISIBLE")</f>
        <v>NO ADMISIBLE</v>
      </c>
      <c r="H21" s="38" t="str">
        <f>IF(OR(HLOOKUP(H$1,Informe!$A:$ET,ROW($A21),FALSE)=0,VLOOKUP($A21,Formulario!$A:$F,6,FALSE)&lt;HLOOKUP(H$1,Informe!$A:$ET,ROW($A21),FALSE))=FALSE,"ADMISIBLE","NO ADMISIBLE")</f>
        <v>NO ADMISIBLE</v>
      </c>
      <c r="I21" s="38" t="str">
        <f>IF(OR(HLOOKUP(I$1,Informe!$A:$ET,ROW($A21),FALSE)=0,VLOOKUP($A21,Formulario!$A:$F,6,FALSE)&lt;HLOOKUP(I$1,Informe!$A:$ET,ROW($A21),FALSE))=FALSE,"ADMISIBLE","NO ADMISIBLE")</f>
        <v>NO ADMISIBLE</v>
      </c>
      <c r="J21" s="38" t="str">
        <f>IF(OR(HLOOKUP(J$1,Informe!$A:$ET,ROW($A21),FALSE)=0,VLOOKUP($A21,Formulario!$A:$F,6,FALSE)&lt;HLOOKUP(J$1,Informe!$A:$ET,ROW($A21),FALSE))=FALSE,"ADMISIBLE","NO ADMISIBLE")</f>
        <v>NO ADMISIBLE</v>
      </c>
      <c r="K21" s="38" t="str">
        <f>IF(OR(HLOOKUP(K$1,Informe!$A:$ET,ROW($A21),FALSE)=0,VLOOKUP($A21,Formulario!$A:$F,6,FALSE)&lt;HLOOKUP(K$1,Informe!$A:$ET,ROW($A21),FALSE))=FALSE,"ADMISIBLE","NO ADMISIBLE")</f>
        <v>NO ADMISIBLE</v>
      </c>
      <c r="L21" s="38" t="str">
        <f>IF(OR(HLOOKUP(L$1,Informe!$A:$ET,ROW($A21),FALSE)=0,VLOOKUP($A21,Formulario!$A:$F,6,FALSE)&lt;HLOOKUP(L$1,Informe!$A:$ET,ROW($A21),FALSE))=FALSE,"ADMISIBLE","NO ADMISIBLE")</f>
        <v>NO ADMISIBLE</v>
      </c>
      <c r="M21" s="38" t="str">
        <f>IF(OR(HLOOKUP(M$1,Informe!$A:$ET,ROW($A21),FALSE)=0,VLOOKUP($A21,Formulario!$A:$F,6,FALSE)&lt;HLOOKUP(M$1,Informe!$A:$ET,ROW($A21),FALSE))=FALSE,"ADMISIBLE","NO ADMISIBLE")</f>
        <v>NO ADMISIBLE</v>
      </c>
      <c r="N21" s="38" t="str">
        <f>IF(OR(HLOOKUP(N$1,Informe!$A:$ET,ROW($A21),FALSE)=0,VLOOKUP($A21,Formulario!$A:$F,6,FALSE)&lt;HLOOKUP(N$1,Informe!$A:$ET,ROW($A21),FALSE))=FALSE,"ADMISIBLE","NO ADMISIBLE")</f>
        <v>NO ADMISIBLE</v>
      </c>
      <c r="O21" s="38" t="str">
        <f>IF(OR(HLOOKUP(O$1,Informe!$A:$ET,ROW($A21),FALSE)=0,VLOOKUP($A21,Formulario!$A:$F,6,FALSE)&lt;HLOOKUP(O$1,Informe!$A:$ET,ROW($A21),FALSE))=FALSE,"ADMISIBLE","NO ADMISIBLE")</f>
        <v>NO ADMISIBLE</v>
      </c>
      <c r="P21" s="38" t="str">
        <f>IF(OR(HLOOKUP(P$1,Informe!$A:$ET,ROW($A21),FALSE)=0,VLOOKUP($A21,Formulario!$A:$F,6,FALSE)&lt;HLOOKUP(P$1,Informe!$A:$ET,ROW($A21),FALSE))=FALSE,"ADMISIBLE","NO ADMISIBLE")</f>
        <v>NO ADMISIBLE</v>
      </c>
      <c r="Q21" s="38" t="str">
        <f>IF(OR(HLOOKUP(Q$1,Informe!$A:$ET,ROW($A21),FALSE)=0,VLOOKUP($A21,Formulario!$A:$F,6,FALSE)&lt;HLOOKUP(Q$1,Informe!$A:$ET,ROW($A21),FALSE))=FALSE,"ADMISIBLE","NO ADMISIBLE")</f>
        <v>NO ADMISIBLE</v>
      </c>
      <c r="R21" s="38" t="str">
        <f>IF(OR(HLOOKUP(R$1,Informe!$A:$ET,ROW($A21),FALSE)=0,VLOOKUP($A21,Formulario!$A:$F,6,FALSE)&lt;HLOOKUP(R$1,Informe!$A:$ET,ROW($A21),FALSE))=FALSE,"ADMISIBLE","NO ADMISIBLE")</f>
        <v>NO ADMISIBLE</v>
      </c>
      <c r="S21" s="38" t="str">
        <f>IF(OR(HLOOKUP(S$1,Informe!$A:$ET,ROW($A21),FALSE)=0,VLOOKUP($A21,Formulario!$A:$F,6,FALSE)&lt;HLOOKUP(S$1,Informe!$A:$ET,ROW($A21),FALSE))=FALSE,"ADMISIBLE","NO ADMISIBLE")</f>
        <v>NO ADMISIBLE</v>
      </c>
      <c r="T21" s="38" t="str">
        <f>IF(OR(HLOOKUP(T$1,Informe!$A:$ET,ROW($A21),FALSE)=0,VLOOKUP($A21,Formulario!$A:$F,6,FALSE)&lt;HLOOKUP(T$1,Informe!$A:$ET,ROW($A21),FALSE))=FALSE,"ADMISIBLE","NO ADMISIBLE")</f>
        <v>NO ADMISIBLE</v>
      </c>
      <c r="U21" s="38" t="str">
        <f>IF(OR(HLOOKUP(U$1,Informe!$A:$ET,ROW($A21),FALSE)=0,VLOOKUP($A21,Formulario!$A:$F,6,FALSE)&lt;HLOOKUP(U$1,Informe!$A:$ET,ROW($A21),FALSE))=FALSE,"ADMISIBLE","NO ADMISIBLE")</f>
        <v>NO ADMISIBLE</v>
      </c>
      <c r="V21" s="38" t="str">
        <f>IF(OR(HLOOKUP(V$1,Informe!$A:$ET,ROW($A21),FALSE)=0,VLOOKUP($A21,Formulario!$A:$F,6,FALSE)&lt;HLOOKUP(V$1,Informe!$A:$ET,ROW($A21),FALSE))=FALSE,"ADMISIBLE","NO ADMISIBLE")</f>
        <v>NO ADMISIBLE</v>
      </c>
      <c r="W21" s="38" t="str">
        <f>IF(OR(HLOOKUP(W$1,Informe!$A:$ET,ROW($A21),FALSE)=0,VLOOKUP($A21,Formulario!$A:$F,6,FALSE)&lt;HLOOKUP(W$1,Informe!$A:$ET,ROW($A21),FALSE))=FALSE,"ADMISIBLE","NO ADMISIBLE")</f>
        <v>NO ADMISIBLE</v>
      </c>
      <c r="X21" s="38" t="str">
        <f>IF(OR(HLOOKUP(X$1,Informe!$A:$ET,ROW($A21),FALSE)=0,VLOOKUP($A21,Formulario!$A:$F,6,FALSE)&lt;HLOOKUP(X$1,Informe!$A:$ET,ROW($A21),FALSE))=FALSE,"ADMISIBLE","NO ADMISIBLE")</f>
        <v>NO ADMISIBLE</v>
      </c>
      <c r="Y21" s="38" t="str">
        <f>IF(OR(HLOOKUP(Y$1,Informe!$A:$ET,ROW($A21),FALSE)=0,VLOOKUP($A21,Formulario!$A:$F,6,FALSE)&lt;HLOOKUP(Y$1,Informe!$A:$ET,ROW($A21),FALSE))=FALSE,"ADMISIBLE","NO ADMISIBLE")</f>
        <v>NO ADMISIBLE</v>
      </c>
      <c r="Z21" s="38" t="str">
        <f>IF(OR(HLOOKUP(Z$1,Informe!$A:$ET,ROW($A21),FALSE)=0,VLOOKUP($A21,Formulario!$A:$F,6,FALSE)&lt;HLOOKUP(Z$1,Informe!$A:$ET,ROW($A21),FALSE))=FALSE,"ADMISIBLE","NO ADMISIBLE")</f>
        <v>NO ADMISIBLE</v>
      </c>
      <c r="AA21" s="38" t="str">
        <f>IF(OR(HLOOKUP(AA$1,Informe!$A:$ET,ROW($A21),FALSE)=0,VLOOKUP($A21,Formulario!$A:$F,6,FALSE)&lt;HLOOKUP(AA$1,Informe!$A:$ET,ROW($A21),FALSE))=FALSE,"ADMISIBLE","NO ADMISIBLE")</f>
        <v>NO ADMISIBLE</v>
      </c>
      <c r="AB21" s="38" t="str">
        <f>IF(OR(HLOOKUP(AB$1,Informe!$A:$ET,ROW($A21),FALSE)=0,VLOOKUP($A21,Formulario!$A:$F,6,FALSE)&lt;HLOOKUP(AB$1,Informe!$A:$ET,ROW($A21),FALSE))=FALSE,"ADMISIBLE","NO ADMISIBLE")</f>
        <v>NO ADMISIBLE</v>
      </c>
      <c r="AC21" s="38" t="str">
        <f>IF(OR(HLOOKUP(AC$1,Informe!$A:$ET,ROW($A21),FALSE)=0,VLOOKUP($A21,Formulario!$A:$F,6,FALSE)&lt;HLOOKUP(AC$1,Informe!$A:$ET,ROW($A21),FALSE))=FALSE,"ADMISIBLE","NO ADMISIBLE")</f>
        <v>NO ADMISIBLE</v>
      </c>
      <c r="AD21" s="38" t="str">
        <f>IF(OR(HLOOKUP(AD$1,Informe!$A:$ET,ROW($A21),FALSE)=0,VLOOKUP($A21,Formulario!$A:$F,6,FALSE)&lt;HLOOKUP(AD$1,Informe!$A:$ET,ROW($A21),FALSE))=FALSE,"ADMISIBLE","NO ADMISIBLE")</f>
        <v>NO ADMISIBLE</v>
      </c>
      <c r="AE21" s="38" t="str">
        <f>IF(OR(HLOOKUP(AE$1,Informe!$A:$ET,ROW($A21),FALSE)=0,VLOOKUP($A21,Formulario!$A:$F,6,FALSE)&lt;HLOOKUP(AE$1,Informe!$A:$ET,ROW($A21),FALSE))=FALSE,"ADMISIBLE","NO ADMISIBLE")</f>
        <v>NO ADMISIBLE</v>
      </c>
      <c r="AF21" s="38" t="str">
        <f>IF(OR(HLOOKUP(AF$1,Informe!$A:$ET,ROW($A21),FALSE)=0,VLOOKUP($A21,Formulario!$A:$F,6,FALSE)&lt;HLOOKUP(AF$1,Informe!$A:$ET,ROW($A21),FALSE))=FALSE,"ADMISIBLE","NO ADMISIBLE")</f>
        <v>NO ADMISIBLE</v>
      </c>
      <c r="AG21" s="38" t="str">
        <f>IF(OR(HLOOKUP(AG$1,Informe!$A:$ET,ROW($A21),FALSE)=0,VLOOKUP($A21,Formulario!$A:$F,6,FALSE)&lt;HLOOKUP(AG$1,Informe!$A:$ET,ROW($A21),FALSE))=FALSE,"ADMISIBLE","NO ADMISIBLE")</f>
        <v>NO ADMISIBLE</v>
      </c>
      <c r="AH21" s="38" t="str">
        <f>IF(OR(HLOOKUP(AH$1,Informe!$A:$ET,ROW($A21),FALSE)=0,VLOOKUP($A21,Formulario!$A:$F,6,FALSE)&lt;HLOOKUP(AH$1,Informe!$A:$ET,ROW($A21),FALSE))=FALSE,"ADMISIBLE","NO ADMISIBLE")</f>
        <v>NO ADMISIBLE</v>
      </c>
      <c r="AI21" s="38" t="str">
        <f>IF(OR(HLOOKUP(AI$1,Informe!$A:$ET,ROW($A21),FALSE)=0,VLOOKUP($A21,Formulario!$A:$F,6,FALSE)&lt;HLOOKUP(AI$1,Informe!$A:$ET,ROW($A21),FALSE))=FALSE,"ADMISIBLE","NO ADMISIBLE")</f>
        <v>NO ADMISIBLE</v>
      </c>
      <c r="AJ21" s="38" t="str">
        <f>IF(OR(HLOOKUP(AJ$1,Informe!$A:$ET,ROW($A21),FALSE)=0,VLOOKUP($A21,Formulario!$A:$F,6,FALSE)&lt;HLOOKUP(AJ$1,Informe!$A:$ET,ROW($A21),FALSE))=FALSE,"ADMISIBLE","NO ADMISIBLE")</f>
        <v>NO ADMISIBLE</v>
      </c>
      <c r="AK21" s="38" t="str">
        <f>IF(OR(HLOOKUP(AK$1,Informe!$A:$ET,ROW($A21),FALSE)=0,VLOOKUP($A21,Formulario!$A:$F,6,FALSE)&lt;HLOOKUP(AK$1,Informe!$A:$ET,ROW($A21),FALSE))=FALSE,"ADMISIBLE","NO ADMISIBLE")</f>
        <v>NO ADMISIBLE</v>
      </c>
      <c r="AL21" s="38" t="str">
        <f>IF(OR(HLOOKUP(AL$1,Informe!$A:$ET,ROW($A21),FALSE)=0,VLOOKUP($A21,Formulario!$A:$F,6,FALSE)&lt;HLOOKUP(AL$1,Informe!$A:$ET,ROW($A21),FALSE))=FALSE,"ADMISIBLE","NO ADMISIBLE")</f>
        <v>NO ADMISIBLE</v>
      </c>
      <c r="AM21" s="38" t="str">
        <f>IF(OR(HLOOKUP(AM$1,Informe!$A:$ET,ROW($A21),FALSE)=0,VLOOKUP($A21,Formulario!$A:$F,6,FALSE)&lt;HLOOKUP(AM$1,Informe!$A:$ET,ROW($A21),FALSE))=FALSE,"ADMISIBLE","NO ADMISIBLE")</f>
        <v>NO ADMISIBLE</v>
      </c>
    </row>
    <row r="22" spans="1:39" ht="12.75" customHeight="1" x14ac:dyDescent="0.25">
      <c r="A22" s="22">
        <v>18</v>
      </c>
      <c r="B22" s="37" t="s">
        <v>99</v>
      </c>
      <c r="C22" s="38" t="str">
        <f>IF(OR(HLOOKUP(C$1,Informe!$A:$ET,ROW($A22),FALSE)=0,VLOOKUP($A22,Formulario!$A:$F,6,FALSE)&lt;HLOOKUP(C$1,Informe!$A:$ET,ROW($A22),FALSE))=FALSE,"ADMISIBLE","NO ADMISIBLE")</f>
        <v>NO ADMISIBLE</v>
      </c>
      <c r="D22" s="38" t="str">
        <f>IF(OR(HLOOKUP(D$1,Informe!$A:$ET,ROW($A22),FALSE)=0,VLOOKUP($A22,Formulario!$A:$F,6,FALSE)&lt;HLOOKUP(D$1,Informe!$A:$ET,ROW($A22),FALSE))=FALSE,"ADMISIBLE","NO ADMISIBLE")</f>
        <v>NO ADMISIBLE</v>
      </c>
      <c r="E22" s="38" t="str">
        <f>IF(OR(HLOOKUP(E$1,Informe!$A:$ET,ROW($A22),FALSE)=0,VLOOKUP($A22,Formulario!$A:$F,6,FALSE)&lt;HLOOKUP(E$1,Informe!$A:$ET,ROW($A22),FALSE))=FALSE,"ADMISIBLE","NO ADMISIBLE")</f>
        <v>NO ADMISIBLE</v>
      </c>
      <c r="F22" s="38" t="str">
        <f>IF(OR(HLOOKUP(F$1,Informe!$A:$ET,ROW($A22),FALSE)=0,VLOOKUP($A22,Formulario!$A:$F,6,FALSE)&lt;HLOOKUP(F$1,Informe!$A:$ET,ROW($A22),FALSE))=FALSE,"ADMISIBLE","NO ADMISIBLE")</f>
        <v>NO ADMISIBLE</v>
      </c>
      <c r="G22" s="38" t="str">
        <f>IF(OR(HLOOKUP(G$1,Informe!$A:$ET,ROW($A22),FALSE)=0,VLOOKUP($A22,Formulario!$A:$F,6,FALSE)&lt;HLOOKUP(G$1,Informe!$A:$ET,ROW($A22),FALSE))=FALSE,"ADMISIBLE","NO ADMISIBLE")</f>
        <v>NO ADMISIBLE</v>
      </c>
      <c r="H22" s="38" t="str">
        <f>IF(OR(HLOOKUP(H$1,Informe!$A:$ET,ROW($A22),FALSE)=0,VLOOKUP($A22,Formulario!$A:$F,6,FALSE)&lt;HLOOKUP(H$1,Informe!$A:$ET,ROW($A22),FALSE))=FALSE,"ADMISIBLE","NO ADMISIBLE")</f>
        <v>NO ADMISIBLE</v>
      </c>
      <c r="I22" s="38" t="str">
        <f>IF(OR(HLOOKUP(I$1,Informe!$A:$ET,ROW($A22),FALSE)=0,VLOOKUP($A22,Formulario!$A:$F,6,FALSE)&lt;HLOOKUP(I$1,Informe!$A:$ET,ROW($A22),FALSE))=FALSE,"ADMISIBLE","NO ADMISIBLE")</f>
        <v>NO ADMISIBLE</v>
      </c>
      <c r="J22" s="38" t="str">
        <f>IF(OR(HLOOKUP(J$1,Informe!$A:$ET,ROW($A22),FALSE)=0,VLOOKUP($A22,Formulario!$A:$F,6,FALSE)&lt;HLOOKUP(J$1,Informe!$A:$ET,ROW($A22),FALSE))=FALSE,"ADMISIBLE","NO ADMISIBLE")</f>
        <v>NO ADMISIBLE</v>
      </c>
      <c r="K22" s="38" t="str">
        <f>IF(OR(HLOOKUP(K$1,Informe!$A:$ET,ROW($A22),FALSE)=0,VLOOKUP($A22,Formulario!$A:$F,6,FALSE)&lt;HLOOKUP(K$1,Informe!$A:$ET,ROW($A22),FALSE))=FALSE,"ADMISIBLE","NO ADMISIBLE")</f>
        <v>NO ADMISIBLE</v>
      </c>
      <c r="L22" s="38" t="str">
        <f>IF(OR(HLOOKUP(L$1,Informe!$A:$ET,ROW($A22),FALSE)=0,VLOOKUP($A22,Formulario!$A:$F,6,FALSE)&lt;HLOOKUP(L$1,Informe!$A:$ET,ROW($A22),FALSE))=FALSE,"ADMISIBLE","NO ADMISIBLE")</f>
        <v>NO ADMISIBLE</v>
      </c>
      <c r="M22" s="38" t="str">
        <f>IF(OR(HLOOKUP(M$1,Informe!$A:$ET,ROW($A22),FALSE)=0,VLOOKUP($A22,Formulario!$A:$F,6,FALSE)&lt;HLOOKUP(M$1,Informe!$A:$ET,ROW($A22),FALSE))=FALSE,"ADMISIBLE","NO ADMISIBLE")</f>
        <v>NO ADMISIBLE</v>
      </c>
      <c r="N22" s="38" t="str">
        <f>IF(OR(HLOOKUP(N$1,Informe!$A:$ET,ROW($A22),FALSE)=0,VLOOKUP($A22,Formulario!$A:$F,6,FALSE)&lt;HLOOKUP(N$1,Informe!$A:$ET,ROW($A22),FALSE))=FALSE,"ADMISIBLE","NO ADMISIBLE")</f>
        <v>NO ADMISIBLE</v>
      </c>
      <c r="O22" s="38" t="str">
        <f>IF(OR(HLOOKUP(O$1,Informe!$A:$ET,ROW($A22),FALSE)=0,VLOOKUP($A22,Formulario!$A:$F,6,FALSE)&lt;HLOOKUP(O$1,Informe!$A:$ET,ROW($A22),FALSE))=FALSE,"ADMISIBLE","NO ADMISIBLE")</f>
        <v>NO ADMISIBLE</v>
      </c>
      <c r="P22" s="38" t="str">
        <f>IF(OR(HLOOKUP(P$1,Informe!$A:$ET,ROW($A22),FALSE)=0,VLOOKUP($A22,Formulario!$A:$F,6,FALSE)&lt;HLOOKUP(P$1,Informe!$A:$ET,ROW($A22),FALSE))=FALSE,"ADMISIBLE","NO ADMISIBLE")</f>
        <v>NO ADMISIBLE</v>
      </c>
      <c r="Q22" s="38" t="str">
        <f>IF(OR(HLOOKUP(Q$1,Informe!$A:$ET,ROW($A22),FALSE)=0,VLOOKUP($A22,Formulario!$A:$F,6,FALSE)&lt;HLOOKUP(Q$1,Informe!$A:$ET,ROW($A22),FALSE))=FALSE,"ADMISIBLE","NO ADMISIBLE")</f>
        <v>NO ADMISIBLE</v>
      </c>
      <c r="R22" s="38" t="str">
        <f>IF(OR(HLOOKUP(R$1,Informe!$A:$ET,ROW($A22),FALSE)=0,VLOOKUP($A22,Formulario!$A:$F,6,FALSE)&lt;HLOOKUP(R$1,Informe!$A:$ET,ROW($A22),FALSE))=FALSE,"ADMISIBLE","NO ADMISIBLE")</f>
        <v>NO ADMISIBLE</v>
      </c>
      <c r="S22" s="38" t="str">
        <f>IF(OR(HLOOKUP(S$1,Informe!$A:$ET,ROW($A22),FALSE)=0,VLOOKUP($A22,Formulario!$A:$F,6,FALSE)&lt;HLOOKUP(S$1,Informe!$A:$ET,ROW($A22),FALSE))=FALSE,"ADMISIBLE","NO ADMISIBLE")</f>
        <v>NO ADMISIBLE</v>
      </c>
      <c r="T22" s="38" t="str">
        <f>IF(OR(HLOOKUP(T$1,Informe!$A:$ET,ROW($A22),FALSE)=0,VLOOKUP($A22,Formulario!$A:$F,6,FALSE)&lt;HLOOKUP(T$1,Informe!$A:$ET,ROW($A22),FALSE))=FALSE,"ADMISIBLE","NO ADMISIBLE")</f>
        <v>NO ADMISIBLE</v>
      </c>
      <c r="U22" s="38" t="str">
        <f>IF(OR(HLOOKUP(U$1,Informe!$A:$ET,ROW($A22),FALSE)=0,VLOOKUP($A22,Formulario!$A:$F,6,FALSE)&lt;HLOOKUP(U$1,Informe!$A:$ET,ROW($A22),FALSE))=FALSE,"ADMISIBLE","NO ADMISIBLE")</f>
        <v>NO ADMISIBLE</v>
      </c>
      <c r="V22" s="38" t="str">
        <f>IF(OR(HLOOKUP(V$1,Informe!$A:$ET,ROW($A22),FALSE)=0,VLOOKUP($A22,Formulario!$A:$F,6,FALSE)&lt;HLOOKUP(V$1,Informe!$A:$ET,ROW($A22),FALSE))=FALSE,"ADMISIBLE","NO ADMISIBLE")</f>
        <v>NO ADMISIBLE</v>
      </c>
      <c r="W22" s="38" t="str">
        <f>IF(OR(HLOOKUP(W$1,Informe!$A:$ET,ROW($A22),FALSE)=0,VLOOKUP($A22,Formulario!$A:$F,6,FALSE)&lt;HLOOKUP(W$1,Informe!$A:$ET,ROW($A22),FALSE))=FALSE,"ADMISIBLE","NO ADMISIBLE")</f>
        <v>NO ADMISIBLE</v>
      </c>
      <c r="X22" s="38" t="str">
        <f>IF(OR(HLOOKUP(X$1,Informe!$A:$ET,ROW($A22),FALSE)=0,VLOOKUP($A22,Formulario!$A:$F,6,FALSE)&lt;HLOOKUP(X$1,Informe!$A:$ET,ROW($A22),FALSE))=FALSE,"ADMISIBLE","NO ADMISIBLE")</f>
        <v>NO ADMISIBLE</v>
      </c>
      <c r="Y22" s="38" t="str">
        <f>IF(OR(HLOOKUP(Y$1,Informe!$A:$ET,ROW($A22),FALSE)=0,VLOOKUP($A22,Formulario!$A:$F,6,FALSE)&lt;HLOOKUP(Y$1,Informe!$A:$ET,ROW($A22),FALSE))=FALSE,"ADMISIBLE","NO ADMISIBLE")</f>
        <v>NO ADMISIBLE</v>
      </c>
      <c r="Z22" s="38" t="str">
        <f>IF(OR(HLOOKUP(Z$1,Informe!$A:$ET,ROW($A22),FALSE)=0,VLOOKUP($A22,Formulario!$A:$F,6,FALSE)&lt;HLOOKUP(Z$1,Informe!$A:$ET,ROW($A22),FALSE))=FALSE,"ADMISIBLE","NO ADMISIBLE")</f>
        <v>NO ADMISIBLE</v>
      </c>
      <c r="AA22" s="38" t="str">
        <f>IF(OR(HLOOKUP(AA$1,Informe!$A:$ET,ROW($A22),FALSE)=0,VLOOKUP($A22,Formulario!$A:$F,6,FALSE)&lt;HLOOKUP(AA$1,Informe!$A:$ET,ROW($A22),FALSE))=FALSE,"ADMISIBLE","NO ADMISIBLE")</f>
        <v>NO ADMISIBLE</v>
      </c>
      <c r="AB22" s="38" t="str">
        <f>IF(OR(HLOOKUP(AB$1,Informe!$A:$ET,ROW($A22),FALSE)=0,VLOOKUP($A22,Formulario!$A:$F,6,FALSE)&lt;HLOOKUP(AB$1,Informe!$A:$ET,ROW($A22),FALSE))=FALSE,"ADMISIBLE","NO ADMISIBLE")</f>
        <v>NO ADMISIBLE</v>
      </c>
      <c r="AC22" s="38" t="str">
        <f>IF(OR(HLOOKUP(AC$1,Informe!$A:$ET,ROW($A22),FALSE)=0,VLOOKUP($A22,Formulario!$A:$F,6,FALSE)&lt;HLOOKUP(AC$1,Informe!$A:$ET,ROW($A22),FALSE))=FALSE,"ADMISIBLE","NO ADMISIBLE")</f>
        <v>NO ADMISIBLE</v>
      </c>
      <c r="AD22" s="38" t="str">
        <f>IF(OR(HLOOKUP(AD$1,Informe!$A:$ET,ROW($A22),FALSE)=0,VLOOKUP($A22,Formulario!$A:$F,6,FALSE)&lt;HLOOKUP(AD$1,Informe!$A:$ET,ROW($A22),FALSE))=FALSE,"ADMISIBLE","NO ADMISIBLE")</f>
        <v>NO ADMISIBLE</v>
      </c>
      <c r="AE22" s="38" t="str">
        <f>IF(OR(HLOOKUP(AE$1,Informe!$A:$ET,ROW($A22),FALSE)=0,VLOOKUP($A22,Formulario!$A:$F,6,FALSE)&lt;HLOOKUP(AE$1,Informe!$A:$ET,ROW($A22),FALSE))=FALSE,"ADMISIBLE","NO ADMISIBLE")</f>
        <v>NO ADMISIBLE</v>
      </c>
      <c r="AF22" s="38" t="str">
        <f>IF(OR(HLOOKUP(AF$1,Informe!$A:$ET,ROW($A22),FALSE)=0,VLOOKUP($A22,Formulario!$A:$F,6,FALSE)&lt;HLOOKUP(AF$1,Informe!$A:$ET,ROW($A22),FALSE))=FALSE,"ADMISIBLE","NO ADMISIBLE")</f>
        <v>NO ADMISIBLE</v>
      </c>
      <c r="AG22" s="38" t="str">
        <f>IF(OR(HLOOKUP(AG$1,Informe!$A:$ET,ROW($A22),FALSE)=0,VLOOKUP($A22,Formulario!$A:$F,6,FALSE)&lt;HLOOKUP(AG$1,Informe!$A:$ET,ROW($A22),FALSE))=FALSE,"ADMISIBLE","NO ADMISIBLE")</f>
        <v>NO ADMISIBLE</v>
      </c>
      <c r="AH22" s="38" t="str">
        <f>IF(OR(HLOOKUP(AH$1,Informe!$A:$ET,ROW($A22),FALSE)=0,VLOOKUP($A22,Formulario!$A:$F,6,FALSE)&lt;HLOOKUP(AH$1,Informe!$A:$ET,ROW($A22),FALSE))=FALSE,"ADMISIBLE","NO ADMISIBLE")</f>
        <v>NO ADMISIBLE</v>
      </c>
      <c r="AI22" s="38" t="str">
        <f>IF(OR(HLOOKUP(AI$1,Informe!$A:$ET,ROW($A22),FALSE)=0,VLOOKUP($A22,Formulario!$A:$F,6,FALSE)&lt;HLOOKUP(AI$1,Informe!$A:$ET,ROW($A22),FALSE))=FALSE,"ADMISIBLE","NO ADMISIBLE")</f>
        <v>NO ADMISIBLE</v>
      </c>
      <c r="AJ22" s="38" t="str">
        <f>IF(OR(HLOOKUP(AJ$1,Informe!$A:$ET,ROW($A22),FALSE)=0,VLOOKUP($A22,Formulario!$A:$F,6,FALSE)&lt;HLOOKUP(AJ$1,Informe!$A:$ET,ROW($A22),FALSE))=FALSE,"ADMISIBLE","NO ADMISIBLE")</f>
        <v>NO ADMISIBLE</v>
      </c>
      <c r="AK22" s="38" t="str">
        <f>IF(OR(HLOOKUP(AK$1,Informe!$A:$ET,ROW($A22),FALSE)=0,VLOOKUP($A22,Formulario!$A:$F,6,FALSE)&lt;HLOOKUP(AK$1,Informe!$A:$ET,ROW($A22),FALSE))=FALSE,"ADMISIBLE","NO ADMISIBLE")</f>
        <v>NO ADMISIBLE</v>
      </c>
      <c r="AL22" s="38" t="str">
        <f>IF(OR(HLOOKUP(AL$1,Informe!$A:$ET,ROW($A22),FALSE)=0,VLOOKUP($A22,Formulario!$A:$F,6,FALSE)&lt;HLOOKUP(AL$1,Informe!$A:$ET,ROW($A22),FALSE))=FALSE,"ADMISIBLE","NO ADMISIBLE")</f>
        <v>NO ADMISIBLE</v>
      </c>
      <c r="AM22" s="38" t="str">
        <f>IF(OR(HLOOKUP(AM$1,Informe!$A:$ET,ROW($A22),FALSE)=0,VLOOKUP($A22,Formulario!$A:$F,6,FALSE)&lt;HLOOKUP(AM$1,Informe!$A:$ET,ROW($A22),FALSE))=FALSE,"ADMISIBLE","NO ADMISIBLE")</f>
        <v>NO ADMISIBLE</v>
      </c>
    </row>
    <row r="23" spans="1:39" ht="12.75" customHeight="1" x14ac:dyDescent="0.25">
      <c r="A23" s="22">
        <v>19</v>
      </c>
      <c r="B23" s="37" t="s">
        <v>105</v>
      </c>
      <c r="C23" s="38" t="str">
        <f>IF(OR(HLOOKUP(C$1,Informe!$A:$ET,ROW($A23),FALSE)=0,VLOOKUP($A23,Formulario!$A:$F,6,FALSE)&lt;HLOOKUP(C$1,Informe!$A:$ET,ROW($A23),FALSE))=FALSE,"ADMISIBLE","NO ADMISIBLE")</f>
        <v>NO ADMISIBLE</v>
      </c>
      <c r="D23" s="38" t="str">
        <f>IF(OR(HLOOKUP(D$1,Informe!$A:$ET,ROW($A23),FALSE)=0,VLOOKUP($A23,Formulario!$A:$F,6,FALSE)&lt;HLOOKUP(D$1,Informe!$A:$ET,ROW($A23),FALSE))=FALSE,"ADMISIBLE","NO ADMISIBLE")</f>
        <v>NO ADMISIBLE</v>
      </c>
      <c r="E23" s="38" t="str">
        <f>IF(OR(HLOOKUP(E$1,Informe!$A:$ET,ROW($A23),FALSE)=0,VLOOKUP($A23,Formulario!$A:$F,6,FALSE)&lt;HLOOKUP(E$1,Informe!$A:$ET,ROW($A23),FALSE))=FALSE,"ADMISIBLE","NO ADMISIBLE")</f>
        <v>NO ADMISIBLE</v>
      </c>
      <c r="F23" s="38" t="str">
        <f>IF(OR(HLOOKUP(F$1,Informe!$A:$ET,ROW($A23),FALSE)=0,VLOOKUP($A23,Formulario!$A:$F,6,FALSE)&lt;HLOOKUP(F$1,Informe!$A:$ET,ROW($A23),FALSE))=FALSE,"ADMISIBLE","NO ADMISIBLE")</f>
        <v>NO ADMISIBLE</v>
      </c>
      <c r="G23" s="38" t="str">
        <f>IF(OR(HLOOKUP(G$1,Informe!$A:$ET,ROW($A23),FALSE)=0,VLOOKUP($A23,Formulario!$A:$F,6,FALSE)&lt;HLOOKUP(G$1,Informe!$A:$ET,ROW($A23),FALSE))=FALSE,"ADMISIBLE","NO ADMISIBLE")</f>
        <v>NO ADMISIBLE</v>
      </c>
      <c r="H23" s="38" t="str">
        <f>IF(OR(HLOOKUP(H$1,Informe!$A:$ET,ROW($A23),FALSE)=0,VLOOKUP($A23,Formulario!$A:$F,6,FALSE)&lt;HLOOKUP(H$1,Informe!$A:$ET,ROW($A23),FALSE))=FALSE,"ADMISIBLE","NO ADMISIBLE")</f>
        <v>NO ADMISIBLE</v>
      </c>
      <c r="I23" s="38" t="str">
        <f>IF(OR(HLOOKUP(I$1,Informe!$A:$ET,ROW($A23),FALSE)=0,VLOOKUP($A23,Formulario!$A:$F,6,FALSE)&lt;HLOOKUP(I$1,Informe!$A:$ET,ROW($A23),FALSE))=FALSE,"ADMISIBLE","NO ADMISIBLE")</f>
        <v>NO ADMISIBLE</v>
      </c>
      <c r="J23" s="38" t="str">
        <f>IF(OR(HLOOKUP(J$1,Informe!$A:$ET,ROW($A23),FALSE)=0,VLOOKUP($A23,Formulario!$A:$F,6,FALSE)&lt;HLOOKUP(J$1,Informe!$A:$ET,ROW($A23),FALSE))=FALSE,"ADMISIBLE","NO ADMISIBLE")</f>
        <v>NO ADMISIBLE</v>
      </c>
      <c r="K23" s="38" t="str">
        <f>IF(OR(HLOOKUP(K$1,Informe!$A:$ET,ROW($A23),FALSE)=0,VLOOKUP($A23,Formulario!$A:$F,6,FALSE)&lt;HLOOKUP(K$1,Informe!$A:$ET,ROW($A23),FALSE))=FALSE,"ADMISIBLE","NO ADMISIBLE")</f>
        <v>NO ADMISIBLE</v>
      </c>
      <c r="L23" s="38" t="str">
        <f>IF(OR(HLOOKUP(L$1,Informe!$A:$ET,ROW($A23),FALSE)=0,VLOOKUP($A23,Formulario!$A:$F,6,FALSE)&lt;HLOOKUP(L$1,Informe!$A:$ET,ROW($A23),FALSE))=FALSE,"ADMISIBLE","NO ADMISIBLE")</f>
        <v>NO ADMISIBLE</v>
      </c>
      <c r="M23" s="38" t="str">
        <f>IF(OR(HLOOKUP(M$1,Informe!$A:$ET,ROW($A23),FALSE)=0,VLOOKUP($A23,Formulario!$A:$F,6,FALSE)&lt;HLOOKUP(M$1,Informe!$A:$ET,ROW($A23),FALSE))=FALSE,"ADMISIBLE","NO ADMISIBLE")</f>
        <v>NO ADMISIBLE</v>
      </c>
      <c r="N23" s="38" t="str">
        <f>IF(OR(HLOOKUP(N$1,Informe!$A:$ET,ROW($A23),FALSE)=0,VLOOKUP($A23,Formulario!$A:$F,6,FALSE)&lt;HLOOKUP(N$1,Informe!$A:$ET,ROW($A23),FALSE))=FALSE,"ADMISIBLE","NO ADMISIBLE")</f>
        <v>NO ADMISIBLE</v>
      </c>
      <c r="O23" s="38" t="str">
        <f>IF(OR(HLOOKUP(O$1,Informe!$A:$ET,ROW($A23),FALSE)=0,VLOOKUP($A23,Formulario!$A:$F,6,FALSE)&lt;HLOOKUP(O$1,Informe!$A:$ET,ROW($A23),FALSE))=FALSE,"ADMISIBLE","NO ADMISIBLE")</f>
        <v>NO ADMISIBLE</v>
      </c>
      <c r="P23" s="38" t="str">
        <f>IF(OR(HLOOKUP(P$1,Informe!$A:$ET,ROW($A23),FALSE)=0,VLOOKUP($A23,Formulario!$A:$F,6,FALSE)&lt;HLOOKUP(P$1,Informe!$A:$ET,ROW($A23),FALSE))=FALSE,"ADMISIBLE","NO ADMISIBLE")</f>
        <v>NO ADMISIBLE</v>
      </c>
      <c r="Q23" s="38" t="str">
        <f>IF(OR(HLOOKUP(Q$1,Informe!$A:$ET,ROW($A23),FALSE)=0,VLOOKUP($A23,Formulario!$A:$F,6,FALSE)&lt;HLOOKUP(Q$1,Informe!$A:$ET,ROW($A23),FALSE))=FALSE,"ADMISIBLE","NO ADMISIBLE")</f>
        <v>NO ADMISIBLE</v>
      </c>
      <c r="R23" s="38" t="str">
        <f>IF(OR(HLOOKUP(R$1,Informe!$A:$ET,ROW($A23),FALSE)=0,VLOOKUP($A23,Formulario!$A:$F,6,FALSE)&lt;HLOOKUP(R$1,Informe!$A:$ET,ROW($A23),FALSE))=FALSE,"ADMISIBLE","NO ADMISIBLE")</f>
        <v>NO ADMISIBLE</v>
      </c>
      <c r="S23" s="38" t="str">
        <f>IF(OR(HLOOKUP(S$1,Informe!$A:$ET,ROW($A23),FALSE)=0,VLOOKUP($A23,Formulario!$A:$F,6,FALSE)&lt;HLOOKUP(S$1,Informe!$A:$ET,ROW($A23),FALSE))=FALSE,"ADMISIBLE","NO ADMISIBLE")</f>
        <v>NO ADMISIBLE</v>
      </c>
      <c r="T23" s="38" t="str">
        <f>IF(OR(HLOOKUP(T$1,Informe!$A:$ET,ROW($A23),FALSE)=0,VLOOKUP($A23,Formulario!$A:$F,6,FALSE)&lt;HLOOKUP(T$1,Informe!$A:$ET,ROW($A23),FALSE))=FALSE,"ADMISIBLE","NO ADMISIBLE")</f>
        <v>NO ADMISIBLE</v>
      </c>
      <c r="U23" s="38" t="str">
        <f>IF(OR(HLOOKUP(U$1,Informe!$A:$ET,ROW($A23),FALSE)=0,VLOOKUP($A23,Formulario!$A:$F,6,FALSE)&lt;HLOOKUP(U$1,Informe!$A:$ET,ROW($A23),FALSE))=FALSE,"ADMISIBLE","NO ADMISIBLE")</f>
        <v>NO ADMISIBLE</v>
      </c>
      <c r="V23" s="38" t="str">
        <f>IF(OR(HLOOKUP(V$1,Informe!$A:$ET,ROW($A23),FALSE)=0,VLOOKUP($A23,Formulario!$A:$F,6,FALSE)&lt;HLOOKUP(V$1,Informe!$A:$ET,ROW($A23),FALSE))=FALSE,"ADMISIBLE","NO ADMISIBLE")</f>
        <v>NO ADMISIBLE</v>
      </c>
      <c r="W23" s="38" t="str">
        <f>IF(OR(HLOOKUP(W$1,Informe!$A:$ET,ROW($A23),FALSE)=0,VLOOKUP($A23,Formulario!$A:$F,6,FALSE)&lt;HLOOKUP(W$1,Informe!$A:$ET,ROW($A23),FALSE))=FALSE,"ADMISIBLE","NO ADMISIBLE")</f>
        <v>NO ADMISIBLE</v>
      </c>
      <c r="X23" s="38" t="str">
        <f>IF(OR(HLOOKUP(X$1,Informe!$A:$ET,ROW($A23),FALSE)=0,VLOOKUP($A23,Formulario!$A:$F,6,FALSE)&lt;HLOOKUP(X$1,Informe!$A:$ET,ROW($A23),FALSE))=FALSE,"ADMISIBLE","NO ADMISIBLE")</f>
        <v>NO ADMISIBLE</v>
      </c>
      <c r="Y23" s="38" t="str">
        <f>IF(OR(HLOOKUP(Y$1,Informe!$A:$ET,ROW($A23),FALSE)=0,VLOOKUP($A23,Formulario!$A:$F,6,FALSE)&lt;HLOOKUP(Y$1,Informe!$A:$ET,ROW($A23),FALSE))=FALSE,"ADMISIBLE","NO ADMISIBLE")</f>
        <v>NO ADMISIBLE</v>
      </c>
      <c r="Z23" s="38" t="str">
        <f>IF(OR(HLOOKUP(Z$1,Informe!$A:$ET,ROW($A23),FALSE)=0,VLOOKUP($A23,Formulario!$A:$F,6,FALSE)&lt;HLOOKUP(Z$1,Informe!$A:$ET,ROW($A23),FALSE))=FALSE,"ADMISIBLE","NO ADMISIBLE")</f>
        <v>NO ADMISIBLE</v>
      </c>
      <c r="AA23" s="38" t="str">
        <f>IF(OR(HLOOKUP(AA$1,Informe!$A:$ET,ROW($A23),FALSE)=0,VLOOKUP($A23,Formulario!$A:$F,6,FALSE)&lt;HLOOKUP(AA$1,Informe!$A:$ET,ROW($A23),FALSE))=FALSE,"ADMISIBLE","NO ADMISIBLE")</f>
        <v>NO ADMISIBLE</v>
      </c>
      <c r="AB23" s="38" t="str">
        <f>IF(OR(HLOOKUP(AB$1,Informe!$A:$ET,ROW($A23),FALSE)=0,VLOOKUP($A23,Formulario!$A:$F,6,FALSE)&lt;HLOOKUP(AB$1,Informe!$A:$ET,ROW($A23),FALSE))=FALSE,"ADMISIBLE","NO ADMISIBLE")</f>
        <v>NO ADMISIBLE</v>
      </c>
      <c r="AC23" s="38" t="str">
        <f>IF(OR(HLOOKUP(AC$1,Informe!$A:$ET,ROW($A23),FALSE)=0,VLOOKUP($A23,Formulario!$A:$F,6,FALSE)&lt;HLOOKUP(AC$1,Informe!$A:$ET,ROW($A23),FALSE))=FALSE,"ADMISIBLE","NO ADMISIBLE")</f>
        <v>NO ADMISIBLE</v>
      </c>
      <c r="AD23" s="38" t="str">
        <f>IF(OR(HLOOKUP(AD$1,Informe!$A:$ET,ROW($A23),FALSE)=0,VLOOKUP($A23,Formulario!$A:$F,6,FALSE)&lt;HLOOKUP(AD$1,Informe!$A:$ET,ROW($A23),FALSE))=FALSE,"ADMISIBLE","NO ADMISIBLE")</f>
        <v>NO ADMISIBLE</v>
      </c>
      <c r="AE23" s="38" t="str">
        <f>IF(OR(HLOOKUP(AE$1,Informe!$A:$ET,ROW($A23),FALSE)=0,VLOOKUP($A23,Formulario!$A:$F,6,FALSE)&lt;HLOOKUP(AE$1,Informe!$A:$ET,ROW($A23),FALSE))=FALSE,"ADMISIBLE","NO ADMISIBLE")</f>
        <v>NO ADMISIBLE</v>
      </c>
      <c r="AF23" s="38" t="str">
        <f>IF(OR(HLOOKUP(AF$1,Informe!$A:$ET,ROW($A23),FALSE)=0,VLOOKUP($A23,Formulario!$A:$F,6,FALSE)&lt;HLOOKUP(AF$1,Informe!$A:$ET,ROW($A23),FALSE))=FALSE,"ADMISIBLE","NO ADMISIBLE")</f>
        <v>NO ADMISIBLE</v>
      </c>
      <c r="AG23" s="38" t="str">
        <f>IF(OR(HLOOKUP(AG$1,Informe!$A:$ET,ROW($A23),FALSE)=0,VLOOKUP($A23,Formulario!$A:$F,6,FALSE)&lt;HLOOKUP(AG$1,Informe!$A:$ET,ROW($A23),FALSE))=FALSE,"ADMISIBLE","NO ADMISIBLE")</f>
        <v>NO ADMISIBLE</v>
      </c>
      <c r="AH23" s="38" t="str">
        <f>IF(OR(HLOOKUP(AH$1,Informe!$A:$ET,ROW($A23),FALSE)=0,VLOOKUP($A23,Formulario!$A:$F,6,FALSE)&lt;HLOOKUP(AH$1,Informe!$A:$ET,ROW($A23),FALSE))=FALSE,"ADMISIBLE","NO ADMISIBLE")</f>
        <v>NO ADMISIBLE</v>
      </c>
      <c r="AI23" s="38" t="str">
        <f>IF(OR(HLOOKUP(AI$1,Informe!$A:$ET,ROW($A23),FALSE)=0,VLOOKUP($A23,Formulario!$A:$F,6,FALSE)&lt;HLOOKUP(AI$1,Informe!$A:$ET,ROW($A23),FALSE))=FALSE,"ADMISIBLE","NO ADMISIBLE")</f>
        <v>NO ADMISIBLE</v>
      </c>
      <c r="AJ23" s="38" t="str">
        <f>IF(OR(HLOOKUP(AJ$1,Informe!$A:$ET,ROW($A23),FALSE)=0,VLOOKUP($A23,Formulario!$A:$F,6,FALSE)&lt;HLOOKUP(AJ$1,Informe!$A:$ET,ROW($A23),FALSE))=FALSE,"ADMISIBLE","NO ADMISIBLE")</f>
        <v>NO ADMISIBLE</v>
      </c>
      <c r="AK23" s="38" t="str">
        <f>IF(OR(HLOOKUP(AK$1,Informe!$A:$ET,ROW($A23),FALSE)=0,VLOOKUP($A23,Formulario!$A:$F,6,FALSE)&lt;HLOOKUP(AK$1,Informe!$A:$ET,ROW($A23),FALSE))=FALSE,"ADMISIBLE","NO ADMISIBLE")</f>
        <v>NO ADMISIBLE</v>
      </c>
      <c r="AL23" s="38" t="str">
        <f>IF(OR(HLOOKUP(AL$1,Informe!$A:$ET,ROW($A23),FALSE)=0,VLOOKUP($A23,Formulario!$A:$F,6,FALSE)&lt;HLOOKUP(AL$1,Informe!$A:$ET,ROW($A23),FALSE))=FALSE,"ADMISIBLE","NO ADMISIBLE")</f>
        <v>NO ADMISIBLE</v>
      </c>
      <c r="AM23" s="38" t="str">
        <f>IF(OR(HLOOKUP(AM$1,Informe!$A:$ET,ROW($A23),FALSE)=0,VLOOKUP($A23,Formulario!$A:$F,6,FALSE)&lt;HLOOKUP(AM$1,Informe!$A:$ET,ROW($A23),FALSE))=FALSE,"ADMISIBLE","NO ADMISIBLE")</f>
        <v>NO ADMISIBLE</v>
      </c>
    </row>
    <row r="24" spans="1:39" ht="12.75" customHeight="1" x14ac:dyDescent="0.25">
      <c r="A24" s="22">
        <v>20</v>
      </c>
      <c r="B24" s="37" t="s">
        <v>119</v>
      </c>
      <c r="C24" s="38" t="str">
        <f>IF(OR(HLOOKUP(C$1,Informe!$A:$ET,ROW($A24),FALSE)=0,VLOOKUP($A24,Formulario!$A:$F,6,FALSE)&lt;HLOOKUP(C$1,Informe!$A:$ET,ROW($A24),FALSE))=FALSE,"ADMISIBLE","NO ADMISIBLE")</f>
        <v>NO ADMISIBLE</v>
      </c>
      <c r="D24" s="38" t="str">
        <f>IF(OR(HLOOKUP(D$1,Informe!$A:$ET,ROW($A24),FALSE)=0,VLOOKUP($A24,Formulario!$A:$F,6,FALSE)&lt;HLOOKUP(D$1,Informe!$A:$ET,ROW($A24),FALSE))=FALSE,"ADMISIBLE","NO ADMISIBLE")</f>
        <v>NO ADMISIBLE</v>
      </c>
      <c r="E24" s="38" t="str">
        <f>IF(OR(HLOOKUP(E$1,Informe!$A:$ET,ROW($A24),FALSE)=0,VLOOKUP($A24,Formulario!$A:$F,6,FALSE)&lt;HLOOKUP(E$1,Informe!$A:$ET,ROW($A24),FALSE))=FALSE,"ADMISIBLE","NO ADMISIBLE")</f>
        <v>NO ADMISIBLE</v>
      </c>
      <c r="F24" s="38" t="str">
        <f>IF(OR(HLOOKUP(F$1,Informe!$A:$ET,ROW($A24),FALSE)=0,VLOOKUP($A24,Formulario!$A:$F,6,FALSE)&lt;HLOOKUP(F$1,Informe!$A:$ET,ROW($A24),FALSE))=FALSE,"ADMISIBLE","NO ADMISIBLE")</f>
        <v>NO ADMISIBLE</v>
      </c>
      <c r="G24" s="38" t="str">
        <f>IF(OR(HLOOKUP(G$1,Informe!$A:$ET,ROW($A24),FALSE)=0,VLOOKUP($A24,Formulario!$A:$F,6,FALSE)&lt;HLOOKUP(G$1,Informe!$A:$ET,ROW($A24),FALSE))=FALSE,"ADMISIBLE","NO ADMISIBLE")</f>
        <v>NO ADMISIBLE</v>
      </c>
      <c r="H24" s="38" t="str">
        <f>IF(OR(HLOOKUP(H$1,Informe!$A:$ET,ROW($A24),FALSE)=0,VLOOKUP($A24,Formulario!$A:$F,6,FALSE)&lt;HLOOKUP(H$1,Informe!$A:$ET,ROW($A24),FALSE))=FALSE,"ADMISIBLE","NO ADMISIBLE")</f>
        <v>NO ADMISIBLE</v>
      </c>
      <c r="I24" s="38" t="str">
        <f>IF(OR(HLOOKUP(I$1,Informe!$A:$ET,ROW($A24),FALSE)=0,VLOOKUP($A24,Formulario!$A:$F,6,FALSE)&lt;HLOOKUP(I$1,Informe!$A:$ET,ROW($A24),FALSE))=FALSE,"ADMISIBLE","NO ADMISIBLE")</f>
        <v>NO ADMISIBLE</v>
      </c>
      <c r="J24" s="38" t="str">
        <f>IF(OR(HLOOKUP(J$1,Informe!$A:$ET,ROW($A24),FALSE)=0,VLOOKUP($A24,Formulario!$A:$F,6,FALSE)&lt;HLOOKUP(J$1,Informe!$A:$ET,ROW($A24),FALSE))=FALSE,"ADMISIBLE","NO ADMISIBLE")</f>
        <v>NO ADMISIBLE</v>
      </c>
      <c r="K24" s="38" t="str">
        <f>IF(OR(HLOOKUP(K$1,Informe!$A:$ET,ROW($A24),FALSE)=0,VLOOKUP($A24,Formulario!$A:$F,6,FALSE)&lt;HLOOKUP(K$1,Informe!$A:$ET,ROW($A24),FALSE))=FALSE,"ADMISIBLE","NO ADMISIBLE")</f>
        <v>NO ADMISIBLE</v>
      </c>
      <c r="L24" s="38" t="str">
        <f>IF(OR(HLOOKUP(L$1,Informe!$A:$ET,ROW($A24),FALSE)=0,VLOOKUP($A24,Formulario!$A:$F,6,FALSE)&lt;HLOOKUP(L$1,Informe!$A:$ET,ROW($A24),FALSE))=FALSE,"ADMISIBLE","NO ADMISIBLE")</f>
        <v>NO ADMISIBLE</v>
      </c>
      <c r="M24" s="38" t="str">
        <f>IF(OR(HLOOKUP(M$1,Informe!$A:$ET,ROW($A24),FALSE)=0,VLOOKUP($A24,Formulario!$A:$F,6,FALSE)&lt;HLOOKUP(M$1,Informe!$A:$ET,ROW($A24),FALSE))=FALSE,"ADMISIBLE","NO ADMISIBLE")</f>
        <v>NO ADMISIBLE</v>
      </c>
      <c r="N24" s="38" t="str">
        <f>IF(OR(HLOOKUP(N$1,Informe!$A:$ET,ROW($A24),FALSE)=0,VLOOKUP($A24,Formulario!$A:$F,6,FALSE)&lt;HLOOKUP(N$1,Informe!$A:$ET,ROW($A24),FALSE))=FALSE,"ADMISIBLE","NO ADMISIBLE")</f>
        <v>NO ADMISIBLE</v>
      </c>
      <c r="O24" s="38" t="str">
        <f>IF(OR(HLOOKUP(O$1,Informe!$A:$ET,ROW($A24),FALSE)=0,VLOOKUP($A24,Formulario!$A:$F,6,FALSE)&lt;HLOOKUP(O$1,Informe!$A:$ET,ROW($A24),FALSE))=FALSE,"ADMISIBLE","NO ADMISIBLE")</f>
        <v>NO ADMISIBLE</v>
      </c>
      <c r="P24" s="38" t="str">
        <f>IF(OR(HLOOKUP(P$1,Informe!$A:$ET,ROW($A24),FALSE)=0,VLOOKUP($A24,Formulario!$A:$F,6,FALSE)&lt;HLOOKUP(P$1,Informe!$A:$ET,ROW($A24),FALSE))=FALSE,"ADMISIBLE","NO ADMISIBLE")</f>
        <v>NO ADMISIBLE</v>
      </c>
      <c r="Q24" s="38" t="str">
        <f>IF(OR(HLOOKUP(Q$1,Informe!$A:$ET,ROW($A24),FALSE)=0,VLOOKUP($A24,Formulario!$A:$F,6,FALSE)&lt;HLOOKUP(Q$1,Informe!$A:$ET,ROW($A24),FALSE))=FALSE,"ADMISIBLE","NO ADMISIBLE")</f>
        <v>NO ADMISIBLE</v>
      </c>
      <c r="R24" s="38" t="str">
        <f>IF(OR(HLOOKUP(R$1,Informe!$A:$ET,ROW($A24),FALSE)=0,VLOOKUP($A24,Formulario!$A:$F,6,FALSE)&lt;HLOOKUP(R$1,Informe!$A:$ET,ROW($A24),FALSE))=FALSE,"ADMISIBLE","NO ADMISIBLE")</f>
        <v>NO ADMISIBLE</v>
      </c>
      <c r="S24" s="38" t="str">
        <f>IF(OR(HLOOKUP(S$1,Informe!$A:$ET,ROW($A24),FALSE)=0,VLOOKUP($A24,Formulario!$A:$F,6,FALSE)&lt;HLOOKUP(S$1,Informe!$A:$ET,ROW($A24),FALSE))=FALSE,"ADMISIBLE","NO ADMISIBLE")</f>
        <v>NO ADMISIBLE</v>
      </c>
      <c r="T24" s="38" t="str">
        <f>IF(OR(HLOOKUP(T$1,Informe!$A:$ET,ROW($A24),FALSE)=0,VLOOKUP($A24,Formulario!$A:$F,6,FALSE)&lt;HLOOKUP(T$1,Informe!$A:$ET,ROW($A24),FALSE))=FALSE,"ADMISIBLE","NO ADMISIBLE")</f>
        <v>NO ADMISIBLE</v>
      </c>
      <c r="U24" s="38" t="str">
        <f>IF(OR(HLOOKUP(U$1,Informe!$A:$ET,ROW($A24),FALSE)=0,VLOOKUP($A24,Formulario!$A:$F,6,FALSE)&lt;HLOOKUP(U$1,Informe!$A:$ET,ROW($A24),FALSE))=FALSE,"ADMISIBLE","NO ADMISIBLE")</f>
        <v>NO ADMISIBLE</v>
      </c>
      <c r="V24" s="38" t="str">
        <f>IF(OR(HLOOKUP(V$1,Informe!$A:$ET,ROW($A24),FALSE)=0,VLOOKUP($A24,Formulario!$A:$F,6,FALSE)&lt;HLOOKUP(V$1,Informe!$A:$ET,ROW($A24),FALSE))=FALSE,"ADMISIBLE","NO ADMISIBLE")</f>
        <v>NO ADMISIBLE</v>
      </c>
      <c r="W24" s="38" t="str">
        <f>IF(OR(HLOOKUP(W$1,Informe!$A:$ET,ROW($A24),FALSE)=0,VLOOKUP($A24,Formulario!$A:$F,6,FALSE)&lt;HLOOKUP(W$1,Informe!$A:$ET,ROW($A24),FALSE))=FALSE,"ADMISIBLE","NO ADMISIBLE")</f>
        <v>NO ADMISIBLE</v>
      </c>
      <c r="X24" s="38" t="str">
        <f>IF(OR(HLOOKUP(X$1,Informe!$A:$ET,ROW($A24),FALSE)=0,VLOOKUP($A24,Formulario!$A:$F,6,FALSE)&lt;HLOOKUP(X$1,Informe!$A:$ET,ROW($A24),FALSE))=FALSE,"ADMISIBLE","NO ADMISIBLE")</f>
        <v>NO ADMISIBLE</v>
      </c>
      <c r="Y24" s="38" t="str">
        <f>IF(OR(HLOOKUP(Y$1,Informe!$A:$ET,ROW($A24),FALSE)=0,VLOOKUP($A24,Formulario!$A:$F,6,FALSE)&lt;HLOOKUP(Y$1,Informe!$A:$ET,ROW($A24),FALSE))=FALSE,"ADMISIBLE","NO ADMISIBLE")</f>
        <v>NO ADMISIBLE</v>
      </c>
      <c r="Z24" s="38" t="str">
        <f>IF(OR(HLOOKUP(Z$1,Informe!$A:$ET,ROW($A24),FALSE)=0,VLOOKUP($A24,Formulario!$A:$F,6,FALSE)&lt;HLOOKUP(Z$1,Informe!$A:$ET,ROW($A24),FALSE))=FALSE,"ADMISIBLE","NO ADMISIBLE")</f>
        <v>NO ADMISIBLE</v>
      </c>
      <c r="AA24" s="38" t="str">
        <f>IF(OR(HLOOKUP(AA$1,Informe!$A:$ET,ROW($A24),FALSE)=0,VLOOKUP($A24,Formulario!$A:$F,6,FALSE)&lt;HLOOKUP(AA$1,Informe!$A:$ET,ROW($A24),FALSE))=FALSE,"ADMISIBLE","NO ADMISIBLE")</f>
        <v>NO ADMISIBLE</v>
      </c>
      <c r="AB24" s="38" t="str">
        <f>IF(OR(HLOOKUP(AB$1,Informe!$A:$ET,ROW($A24),FALSE)=0,VLOOKUP($A24,Formulario!$A:$F,6,FALSE)&lt;HLOOKUP(AB$1,Informe!$A:$ET,ROW($A24),FALSE))=FALSE,"ADMISIBLE","NO ADMISIBLE")</f>
        <v>NO ADMISIBLE</v>
      </c>
      <c r="AC24" s="38" t="str">
        <f>IF(OR(HLOOKUP(AC$1,Informe!$A:$ET,ROW($A24),FALSE)=0,VLOOKUP($A24,Formulario!$A:$F,6,FALSE)&lt;HLOOKUP(AC$1,Informe!$A:$ET,ROW($A24),FALSE))=FALSE,"ADMISIBLE","NO ADMISIBLE")</f>
        <v>NO ADMISIBLE</v>
      </c>
      <c r="AD24" s="38" t="str">
        <f>IF(OR(HLOOKUP(AD$1,Informe!$A:$ET,ROW($A24),FALSE)=0,VLOOKUP($A24,Formulario!$A:$F,6,FALSE)&lt;HLOOKUP(AD$1,Informe!$A:$ET,ROW($A24),FALSE))=FALSE,"ADMISIBLE","NO ADMISIBLE")</f>
        <v>NO ADMISIBLE</v>
      </c>
      <c r="AE24" s="38" t="str">
        <f>IF(OR(HLOOKUP(AE$1,Informe!$A:$ET,ROW($A24),FALSE)=0,VLOOKUP($A24,Formulario!$A:$F,6,FALSE)&lt;HLOOKUP(AE$1,Informe!$A:$ET,ROW($A24),FALSE))=FALSE,"ADMISIBLE","NO ADMISIBLE")</f>
        <v>NO ADMISIBLE</v>
      </c>
      <c r="AF24" s="38" t="str">
        <f>IF(OR(HLOOKUP(AF$1,Informe!$A:$ET,ROW($A24),FALSE)=0,VLOOKUP($A24,Formulario!$A:$F,6,FALSE)&lt;HLOOKUP(AF$1,Informe!$A:$ET,ROW($A24),FALSE))=FALSE,"ADMISIBLE","NO ADMISIBLE")</f>
        <v>NO ADMISIBLE</v>
      </c>
      <c r="AG24" s="38" t="str">
        <f>IF(OR(HLOOKUP(AG$1,Informe!$A:$ET,ROW($A24),FALSE)=0,VLOOKUP($A24,Formulario!$A:$F,6,FALSE)&lt;HLOOKUP(AG$1,Informe!$A:$ET,ROW($A24),FALSE))=FALSE,"ADMISIBLE","NO ADMISIBLE")</f>
        <v>NO ADMISIBLE</v>
      </c>
      <c r="AH24" s="38" t="str">
        <f>IF(OR(HLOOKUP(AH$1,Informe!$A:$ET,ROW($A24),FALSE)=0,VLOOKUP($A24,Formulario!$A:$F,6,FALSE)&lt;HLOOKUP(AH$1,Informe!$A:$ET,ROW($A24),FALSE))=FALSE,"ADMISIBLE","NO ADMISIBLE")</f>
        <v>NO ADMISIBLE</v>
      </c>
      <c r="AI24" s="38" t="str">
        <f>IF(OR(HLOOKUP(AI$1,Informe!$A:$ET,ROW($A24),FALSE)=0,VLOOKUP($A24,Formulario!$A:$F,6,FALSE)&lt;HLOOKUP(AI$1,Informe!$A:$ET,ROW($A24),FALSE))=FALSE,"ADMISIBLE","NO ADMISIBLE")</f>
        <v>NO ADMISIBLE</v>
      </c>
      <c r="AJ24" s="38" t="str">
        <f>IF(OR(HLOOKUP(AJ$1,Informe!$A:$ET,ROW($A24),FALSE)=0,VLOOKUP($A24,Formulario!$A:$F,6,FALSE)&lt;HLOOKUP(AJ$1,Informe!$A:$ET,ROW($A24),FALSE))=FALSE,"ADMISIBLE","NO ADMISIBLE")</f>
        <v>NO ADMISIBLE</v>
      </c>
      <c r="AK24" s="38" t="str">
        <f>IF(OR(HLOOKUP(AK$1,Informe!$A:$ET,ROW($A24),FALSE)=0,VLOOKUP($A24,Formulario!$A:$F,6,FALSE)&lt;HLOOKUP(AK$1,Informe!$A:$ET,ROW($A24),FALSE))=FALSE,"ADMISIBLE","NO ADMISIBLE")</f>
        <v>NO ADMISIBLE</v>
      </c>
      <c r="AL24" s="38" t="str">
        <f>IF(OR(HLOOKUP(AL$1,Informe!$A:$ET,ROW($A24),FALSE)=0,VLOOKUP($A24,Formulario!$A:$F,6,FALSE)&lt;HLOOKUP(AL$1,Informe!$A:$ET,ROW($A24),FALSE))=FALSE,"ADMISIBLE","NO ADMISIBLE")</f>
        <v>NO ADMISIBLE</v>
      </c>
      <c r="AM24" s="38" t="str">
        <f>IF(OR(HLOOKUP(AM$1,Informe!$A:$ET,ROW($A24),FALSE)=0,VLOOKUP($A24,Formulario!$A:$F,6,FALSE)&lt;HLOOKUP(AM$1,Informe!$A:$ET,ROW($A24),FALSE))=FALSE,"ADMISIBLE","NO ADMISIBLE")</f>
        <v>NO ADMISIBLE</v>
      </c>
    </row>
    <row r="25" spans="1:39" ht="12.75" customHeight="1" x14ac:dyDescent="0.25">
      <c r="A25" s="22">
        <v>21</v>
      </c>
      <c r="B25" s="37" t="s">
        <v>30</v>
      </c>
      <c r="C25" s="38" t="str">
        <f>IF(OR(HLOOKUP(C$1,Informe!$A:$ET,ROW($A25),FALSE)=0,VLOOKUP($A25,Formulario!$A:$F,6,FALSE)&lt;HLOOKUP(C$1,Informe!$A:$ET,ROW($A25),FALSE))=FALSE,"ADMISIBLE","NO ADMISIBLE")</f>
        <v>NO ADMISIBLE</v>
      </c>
      <c r="D25" s="38" t="str">
        <f>IF(OR(HLOOKUP(D$1,Informe!$A:$ET,ROW($A25),FALSE)=0,VLOOKUP($A25,Formulario!$A:$F,6,FALSE)&lt;HLOOKUP(D$1,Informe!$A:$ET,ROW($A25),FALSE))=FALSE,"ADMISIBLE","NO ADMISIBLE")</f>
        <v>NO ADMISIBLE</v>
      </c>
      <c r="E25" s="38" t="str">
        <f>IF(OR(HLOOKUP(E$1,Informe!$A:$ET,ROW($A25),FALSE)=0,VLOOKUP($A25,Formulario!$A:$F,6,FALSE)&lt;HLOOKUP(E$1,Informe!$A:$ET,ROW($A25),FALSE))=FALSE,"ADMISIBLE","NO ADMISIBLE")</f>
        <v>NO ADMISIBLE</v>
      </c>
      <c r="F25" s="38" t="str">
        <f>IF(OR(HLOOKUP(F$1,Informe!$A:$ET,ROW($A25),FALSE)=0,VLOOKUP($A25,Formulario!$A:$F,6,FALSE)&lt;HLOOKUP(F$1,Informe!$A:$ET,ROW($A25),FALSE))=FALSE,"ADMISIBLE","NO ADMISIBLE")</f>
        <v>NO ADMISIBLE</v>
      </c>
      <c r="G25" s="38" t="str">
        <f>IF(OR(HLOOKUP(G$1,Informe!$A:$ET,ROW($A25),FALSE)=0,VLOOKUP($A25,Formulario!$A:$F,6,FALSE)&lt;HLOOKUP(G$1,Informe!$A:$ET,ROW($A25),FALSE))=FALSE,"ADMISIBLE","NO ADMISIBLE")</f>
        <v>NO ADMISIBLE</v>
      </c>
      <c r="H25" s="38" t="str">
        <f>IF(OR(HLOOKUP(H$1,Informe!$A:$ET,ROW($A25),FALSE)=0,VLOOKUP($A25,Formulario!$A:$F,6,FALSE)&lt;HLOOKUP(H$1,Informe!$A:$ET,ROW($A25),FALSE))=FALSE,"ADMISIBLE","NO ADMISIBLE")</f>
        <v>NO ADMISIBLE</v>
      </c>
      <c r="I25" s="38" t="str">
        <f>IF(OR(HLOOKUP(I$1,Informe!$A:$ET,ROW($A25),FALSE)=0,VLOOKUP($A25,Formulario!$A:$F,6,FALSE)&lt;HLOOKUP(I$1,Informe!$A:$ET,ROW($A25),FALSE))=FALSE,"ADMISIBLE","NO ADMISIBLE")</f>
        <v>NO ADMISIBLE</v>
      </c>
      <c r="J25" s="38" t="str">
        <f>IF(OR(HLOOKUP(J$1,Informe!$A:$ET,ROW($A25),FALSE)=0,VLOOKUP($A25,Formulario!$A:$F,6,FALSE)&lt;HLOOKUP(J$1,Informe!$A:$ET,ROW($A25),FALSE))=FALSE,"ADMISIBLE","NO ADMISIBLE")</f>
        <v>NO ADMISIBLE</v>
      </c>
      <c r="K25" s="38" t="str">
        <f>IF(OR(HLOOKUP(K$1,Informe!$A:$ET,ROW($A25),FALSE)=0,VLOOKUP($A25,Formulario!$A:$F,6,FALSE)&lt;HLOOKUP(K$1,Informe!$A:$ET,ROW($A25),FALSE))=FALSE,"ADMISIBLE","NO ADMISIBLE")</f>
        <v>NO ADMISIBLE</v>
      </c>
      <c r="L25" s="38" t="str">
        <f>IF(OR(HLOOKUP(L$1,Informe!$A:$ET,ROW($A25),FALSE)=0,VLOOKUP($A25,Formulario!$A:$F,6,FALSE)&lt;HLOOKUP(L$1,Informe!$A:$ET,ROW($A25),FALSE))=FALSE,"ADMISIBLE","NO ADMISIBLE")</f>
        <v>NO ADMISIBLE</v>
      </c>
      <c r="M25" s="38" t="str">
        <f>IF(OR(HLOOKUP(M$1,Informe!$A:$ET,ROW($A25),FALSE)=0,VLOOKUP($A25,Formulario!$A:$F,6,FALSE)&lt;HLOOKUP(M$1,Informe!$A:$ET,ROW($A25),FALSE))=FALSE,"ADMISIBLE","NO ADMISIBLE")</f>
        <v>NO ADMISIBLE</v>
      </c>
      <c r="N25" s="38" t="str">
        <f>IF(OR(HLOOKUP(N$1,Informe!$A:$ET,ROW($A25),FALSE)=0,VLOOKUP($A25,Formulario!$A:$F,6,FALSE)&lt;HLOOKUP(N$1,Informe!$A:$ET,ROW($A25),FALSE))=FALSE,"ADMISIBLE","NO ADMISIBLE")</f>
        <v>NO ADMISIBLE</v>
      </c>
      <c r="O25" s="38" t="str">
        <f>IF(OR(HLOOKUP(O$1,Informe!$A:$ET,ROW($A25),FALSE)=0,VLOOKUP($A25,Formulario!$A:$F,6,FALSE)&lt;HLOOKUP(O$1,Informe!$A:$ET,ROW($A25),FALSE))=FALSE,"ADMISIBLE","NO ADMISIBLE")</f>
        <v>NO ADMISIBLE</v>
      </c>
      <c r="P25" s="38" t="str">
        <f>IF(OR(HLOOKUP(P$1,Informe!$A:$ET,ROW($A25),FALSE)=0,VLOOKUP($A25,Formulario!$A:$F,6,FALSE)&lt;HLOOKUP(P$1,Informe!$A:$ET,ROW($A25),FALSE))=FALSE,"ADMISIBLE","NO ADMISIBLE")</f>
        <v>NO ADMISIBLE</v>
      </c>
      <c r="Q25" s="38" t="str">
        <f>IF(OR(HLOOKUP(Q$1,Informe!$A:$ET,ROW($A25),FALSE)=0,VLOOKUP($A25,Formulario!$A:$F,6,FALSE)&lt;HLOOKUP(Q$1,Informe!$A:$ET,ROW($A25),FALSE))=FALSE,"ADMISIBLE","NO ADMISIBLE")</f>
        <v>NO ADMISIBLE</v>
      </c>
      <c r="R25" s="38" t="str">
        <f>IF(OR(HLOOKUP(R$1,Informe!$A:$ET,ROW($A25),FALSE)=0,VLOOKUP($A25,Formulario!$A:$F,6,FALSE)&lt;HLOOKUP(R$1,Informe!$A:$ET,ROW($A25),FALSE))=FALSE,"ADMISIBLE","NO ADMISIBLE")</f>
        <v>NO ADMISIBLE</v>
      </c>
      <c r="S25" s="38" t="str">
        <f>IF(OR(HLOOKUP(S$1,Informe!$A:$ET,ROW($A25),FALSE)=0,VLOOKUP($A25,Formulario!$A:$F,6,FALSE)&lt;HLOOKUP(S$1,Informe!$A:$ET,ROW($A25),FALSE))=FALSE,"ADMISIBLE","NO ADMISIBLE")</f>
        <v>NO ADMISIBLE</v>
      </c>
      <c r="T25" s="38" t="str">
        <f>IF(OR(HLOOKUP(T$1,Informe!$A:$ET,ROW($A25),FALSE)=0,VLOOKUP($A25,Formulario!$A:$F,6,FALSE)&lt;HLOOKUP(T$1,Informe!$A:$ET,ROW($A25),FALSE))=FALSE,"ADMISIBLE","NO ADMISIBLE")</f>
        <v>NO ADMISIBLE</v>
      </c>
      <c r="U25" s="38" t="str">
        <f>IF(OR(HLOOKUP(U$1,Informe!$A:$ET,ROW($A25),FALSE)=0,VLOOKUP($A25,Formulario!$A:$F,6,FALSE)&lt;HLOOKUP(U$1,Informe!$A:$ET,ROW($A25),FALSE))=FALSE,"ADMISIBLE","NO ADMISIBLE")</f>
        <v>NO ADMISIBLE</v>
      </c>
      <c r="V25" s="38" t="str">
        <f>IF(OR(HLOOKUP(V$1,Informe!$A:$ET,ROW($A25),FALSE)=0,VLOOKUP($A25,Formulario!$A:$F,6,FALSE)&lt;HLOOKUP(V$1,Informe!$A:$ET,ROW($A25),FALSE))=FALSE,"ADMISIBLE","NO ADMISIBLE")</f>
        <v>NO ADMISIBLE</v>
      </c>
      <c r="W25" s="38" t="str">
        <f>IF(OR(HLOOKUP(W$1,Informe!$A:$ET,ROW($A25),FALSE)=0,VLOOKUP($A25,Formulario!$A:$F,6,FALSE)&lt;HLOOKUP(W$1,Informe!$A:$ET,ROW($A25),FALSE))=FALSE,"ADMISIBLE","NO ADMISIBLE")</f>
        <v>NO ADMISIBLE</v>
      </c>
      <c r="X25" s="38" t="str">
        <f>IF(OR(HLOOKUP(X$1,Informe!$A:$ET,ROW($A25),FALSE)=0,VLOOKUP($A25,Formulario!$A:$F,6,FALSE)&lt;HLOOKUP(X$1,Informe!$A:$ET,ROW($A25),FALSE))=FALSE,"ADMISIBLE","NO ADMISIBLE")</f>
        <v>NO ADMISIBLE</v>
      </c>
      <c r="Y25" s="38" t="str">
        <f>IF(OR(HLOOKUP(Y$1,Informe!$A:$ET,ROW($A25),FALSE)=0,VLOOKUP($A25,Formulario!$A:$F,6,FALSE)&lt;HLOOKUP(Y$1,Informe!$A:$ET,ROW($A25),FALSE))=FALSE,"ADMISIBLE","NO ADMISIBLE")</f>
        <v>NO ADMISIBLE</v>
      </c>
      <c r="Z25" s="38" t="str">
        <f>IF(OR(HLOOKUP(Z$1,Informe!$A:$ET,ROW($A25),FALSE)=0,VLOOKUP($A25,Formulario!$A:$F,6,FALSE)&lt;HLOOKUP(Z$1,Informe!$A:$ET,ROW($A25),FALSE))=FALSE,"ADMISIBLE","NO ADMISIBLE")</f>
        <v>NO ADMISIBLE</v>
      </c>
      <c r="AA25" s="38" t="str">
        <f>IF(OR(HLOOKUP(AA$1,Informe!$A:$ET,ROW($A25),FALSE)=0,VLOOKUP($A25,Formulario!$A:$F,6,FALSE)&lt;HLOOKUP(AA$1,Informe!$A:$ET,ROW($A25),FALSE))=FALSE,"ADMISIBLE","NO ADMISIBLE")</f>
        <v>NO ADMISIBLE</v>
      </c>
      <c r="AB25" s="38" t="str">
        <f>IF(OR(HLOOKUP(AB$1,Informe!$A:$ET,ROW($A25),FALSE)=0,VLOOKUP($A25,Formulario!$A:$F,6,FALSE)&lt;HLOOKUP(AB$1,Informe!$A:$ET,ROW($A25),FALSE))=FALSE,"ADMISIBLE","NO ADMISIBLE")</f>
        <v>NO ADMISIBLE</v>
      </c>
      <c r="AC25" s="38" t="str">
        <f>IF(OR(HLOOKUP(AC$1,Informe!$A:$ET,ROW($A25),FALSE)=0,VLOOKUP($A25,Formulario!$A:$F,6,FALSE)&lt;HLOOKUP(AC$1,Informe!$A:$ET,ROW($A25),FALSE))=FALSE,"ADMISIBLE","NO ADMISIBLE")</f>
        <v>NO ADMISIBLE</v>
      </c>
      <c r="AD25" s="38" t="str">
        <f>IF(OR(HLOOKUP(AD$1,Informe!$A:$ET,ROW($A25),FALSE)=0,VLOOKUP($A25,Formulario!$A:$F,6,FALSE)&lt;HLOOKUP(AD$1,Informe!$A:$ET,ROW($A25),FALSE))=FALSE,"ADMISIBLE","NO ADMISIBLE")</f>
        <v>NO ADMISIBLE</v>
      </c>
      <c r="AE25" s="38" t="str">
        <f>IF(OR(HLOOKUP(AE$1,Informe!$A:$ET,ROW($A25),FALSE)=0,VLOOKUP($A25,Formulario!$A:$F,6,FALSE)&lt;HLOOKUP(AE$1,Informe!$A:$ET,ROW($A25),FALSE))=FALSE,"ADMISIBLE","NO ADMISIBLE")</f>
        <v>NO ADMISIBLE</v>
      </c>
      <c r="AF25" s="38" t="str">
        <f>IF(OR(HLOOKUP(AF$1,Informe!$A:$ET,ROW($A25),FALSE)=0,VLOOKUP($A25,Formulario!$A:$F,6,FALSE)&lt;HLOOKUP(AF$1,Informe!$A:$ET,ROW($A25),FALSE))=FALSE,"ADMISIBLE","NO ADMISIBLE")</f>
        <v>NO ADMISIBLE</v>
      </c>
      <c r="AG25" s="38" t="str">
        <f>IF(OR(HLOOKUP(AG$1,Informe!$A:$ET,ROW($A25),FALSE)=0,VLOOKUP($A25,Formulario!$A:$F,6,FALSE)&lt;HLOOKUP(AG$1,Informe!$A:$ET,ROW($A25),FALSE))=FALSE,"ADMISIBLE","NO ADMISIBLE")</f>
        <v>NO ADMISIBLE</v>
      </c>
      <c r="AH25" s="38" t="str">
        <f>IF(OR(HLOOKUP(AH$1,Informe!$A:$ET,ROW($A25),FALSE)=0,VLOOKUP($A25,Formulario!$A:$F,6,FALSE)&lt;HLOOKUP(AH$1,Informe!$A:$ET,ROW($A25),FALSE))=FALSE,"ADMISIBLE","NO ADMISIBLE")</f>
        <v>NO ADMISIBLE</v>
      </c>
      <c r="AI25" s="38" t="str">
        <f>IF(OR(HLOOKUP(AI$1,Informe!$A:$ET,ROW($A25),FALSE)=0,VLOOKUP($A25,Formulario!$A:$F,6,FALSE)&lt;HLOOKUP(AI$1,Informe!$A:$ET,ROW($A25),FALSE))=FALSE,"ADMISIBLE","NO ADMISIBLE")</f>
        <v>NO ADMISIBLE</v>
      </c>
      <c r="AJ25" s="38" t="str">
        <f>IF(OR(HLOOKUP(AJ$1,Informe!$A:$ET,ROW($A25),FALSE)=0,VLOOKUP($A25,Formulario!$A:$F,6,FALSE)&lt;HLOOKUP(AJ$1,Informe!$A:$ET,ROW($A25),FALSE))=FALSE,"ADMISIBLE","NO ADMISIBLE")</f>
        <v>NO ADMISIBLE</v>
      </c>
      <c r="AK25" s="38" t="str">
        <f>IF(OR(HLOOKUP(AK$1,Informe!$A:$ET,ROW($A25),FALSE)=0,VLOOKUP($A25,Formulario!$A:$F,6,FALSE)&lt;HLOOKUP(AK$1,Informe!$A:$ET,ROW($A25),FALSE))=FALSE,"ADMISIBLE","NO ADMISIBLE")</f>
        <v>NO ADMISIBLE</v>
      </c>
      <c r="AL25" s="38" t="str">
        <f>IF(OR(HLOOKUP(AL$1,Informe!$A:$ET,ROW($A25),FALSE)=0,VLOOKUP($A25,Formulario!$A:$F,6,FALSE)&lt;HLOOKUP(AL$1,Informe!$A:$ET,ROW($A25),FALSE))=FALSE,"ADMISIBLE","NO ADMISIBLE")</f>
        <v>NO ADMISIBLE</v>
      </c>
      <c r="AM25" s="38" t="str">
        <f>IF(OR(HLOOKUP(AM$1,Informe!$A:$ET,ROW($A25),FALSE)=0,VLOOKUP($A25,Formulario!$A:$F,6,FALSE)&lt;HLOOKUP(AM$1,Informe!$A:$ET,ROW($A25),FALSE))=FALSE,"ADMISIBLE","NO ADMISIBLE")</f>
        <v>NO ADMISIBLE</v>
      </c>
    </row>
    <row r="26" spans="1:39" ht="12.75" customHeight="1" x14ac:dyDescent="0.25">
      <c r="A26" s="22">
        <v>22</v>
      </c>
      <c r="B26" s="37" t="s">
        <v>120</v>
      </c>
      <c r="C26" s="38" t="str">
        <f>IF(OR(HLOOKUP(C$1,Informe!$A:$ET,ROW($A26),FALSE)=0,VLOOKUP($A26,Formulario!$A:$F,6,FALSE)&lt;HLOOKUP(C$1,Informe!$A:$ET,ROW($A26),FALSE))=FALSE,"ADMISIBLE","NO ADMISIBLE")</f>
        <v>NO ADMISIBLE</v>
      </c>
      <c r="D26" s="38" t="str">
        <f>IF(OR(HLOOKUP(D$1,Informe!$A:$ET,ROW($A26),FALSE)=0,VLOOKUP($A26,Formulario!$A:$F,6,FALSE)&lt;HLOOKUP(D$1,Informe!$A:$ET,ROW($A26),FALSE))=FALSE,"ADMISIBLE","NO ADMISIBLE")</f>
        <v>NO ADMISIBLE</v>
      </c>
      <c r="E26" s="38" t="str">
        <f>IF(OR(HLOOKUP(E$1,Informe!$A:$ET,ROW($A26),FALSE)=0,VLOOKUP($A26,Formulario!$A:$F,6,FALSE)&lt;HLOOKUP(E$1,Informe!$A:$ET,ROW($A26),FALSE))=FALSE,"ADMISIBLE","NO ADMISIBLE")</f>
        <v>NO ADMISIBLE</v>
      </c>
      <c r="F26" s="38" t="str">
        <f>IF(OR(HLOOKUP(F$1,Informe!$A:$ET,ROW($A26),FALSE)=0,VLOOKUP($A26,Formulario!$A:$F,6,FALSE)&lt;HLOOKUP(F$1,Informe!$A:$ET,ROW($A26),FALSE))=FALSE,"ADMISIBLE","NO ADMISIBLE")</f>
        <v>NO ADMISIBLE</v>
      </c>
      <c r="G26" s="38" t="str">
        <f>IF(OR(HLOOKUP(G$1,Informe!$A:$ET,ROW($A26),FALSE)=0,VLOOKUP($A26,Formulario!$A:$F,6,FALSE)&lt;HLOOKUP(G$1,Informe!$A:$ET,ROW($A26),FALSE))=FALSE,"ADMISIBLE","NO ADMISIBLE")</f>
        <v>NO ADMISIBLE</v>
      </c>
      <c r="H26" s="38" t="str">
        <f>IF(OR(HLOOKUP(H$1,Informe!$A:$ET,ROW($A26),FALSE)=0,VLOOKUP($A26,Formulario!$A:$F,6,FALSE)&lt;HLOOKUP(H$1,Informe!$A:$ET,ROW($A26),FALSE))=FALSE,"ADMISIBLE","NO ADMISIBLE")</f>
        <v>NO ADMISIBLE</v>
      </c>
      <c r="I26" s="38" t="str">
        <f>IF(OR(HLOOKUP(I$1,Informe!$A:$ET,ROW($A26),FALSE)=0,VLOOKUP($A26,Formulario!$A:$F,6,FALSE)&lt;HLOOKUP(I$1,Informe!$A:$ET,ROW($A26),FALSE))=FALSE,"ADMISIBLE","NO ADMISIBLE")</f>
        <v>NO ADMISIBLE</v>
      </c>
      <c r="J26" s="38" t="str">
        <f>IF(OR(HLOOKUP(J$1,Informe!$A:$ET,ROW($A26),FALSE)=0,VLOOKUP($A26,Formulario!$A:$F,6,FALSE)&lt;HLOOKUP(J$1,Informe!$A:$ET,ROW($A26),FALSE))=FALSE,"ADMISIBLE","NO ADMISIBLE")</f>
        <v>NO ADMISIBLE</v>
      </c>
      <c r="K26" s="38" t="str">
        <f>IF(OR(HLOOKUP(K$1,Informe!$A:$ET,ROW($A26),FALSE)=0,VLOOKUP($A26,Formulario!$A:$F,6,FALSE)&lt;HLOOKUP(K$1,Informe!$A:$ET,ROW($A26),FALSE))=FALSE,"ADMISIBLE","NO ADMISIBLE")</f>
        <v>NO ADMISIBLE</v>
      </c>
      <c r="L26" s="38" t="str">
        <f>IF(OR(HLOOKUP(L$1,Informe!$A:$ET,ROW($A26),FALSE)=0,VLOOKUP($A26,Formulario!$A:$F,6,FALSE)&lt;HLOOKUP(L$1,Informe!$A:$ET,ROW($A26),FALSE))=FALSE,"ADMISIBLE","NO ADMISIBLE")</f>
        <v>NO ADMISIBLE</v>
      </c>
      <c r="M26" s="38" t="str">
        <f>IF(OR(HLOOKUP(M$1,Informe!$A:$ET,ROW($A26),FALSE)=0,VLOOKUP($A26,Formulario!$A:$F,6,FALSE)&lt;HLOOKUP(M$1,Informe!$A:$ET,ROW($A26),FALSE))=FALSE,"ADMISIBLE","NO ADMISIBLE")</f>
        <v>NO ADMISIBLE</v>
      </c>
      <c r="N26" s="38" t="str">
        <f>IF(OR(HLOOKUP(N$1,Informe!$A:$ET,ROW($A26),FALSE)=0,VLOOKUP($A26,Formulario!$A:$F,6,FALSE)&lt;HLOOKUP(N$1,Informe!$A:$ET,ROW($A26),FALSE))=FALSE,"ADMISIBLE","NO ADMISIBLE")</f>
        <v>NO ADMISIBLE</v>
      </c>
      <c r="O26" s="38" t="str">
        <f>IF(OR(HLOOKUP(O$1,Informe!$A:$ET,ROW($A26),FALSE)=0,VLOOKUP($A26,Formulario!$A:$F,6,FALSE)&lt;HLOOKUP(O$1,Informe!$A:$ET,ROW($A26),FALSE))=FALSE,"ADMISIBLE","NO ADMISIBLE")</f>
        <v>NO ADMISIBLE</v>
      </c>
      <c r="P26" s="38" t="str">
        <f>IF(OR(HLOOKUP(P$1,Informe!$A:$ET,ROW($A26),FALSE)=0,VLOOKUP($A26,Formulario!$A:$F,6,FALSE)&lt;HLOOKUP(P$1,Informe!$A:$ET,ROW($A26),FALSE))=FALSE,"ADMISIBLE","NO ADMISIBLE")</f>
        <v>NO ADMISIBLE</v>
      </c>
      <c r="Q26" s="38" t="str">
        <f>IF(OR(HLOOKUP(Q$1,Informe!$A:$ET,ROW($A26),FALSE)=0,VLOOKUP($A26,Formulario!$A:$F,6,FALSE)&lt;HLOOKUP(Q$1,Informe!$A:$ET,ROW($A26),FALSE))=FALSE,"ADMISIBLE","NO ADMISIBLE")</f>
        <v>NO ADMISIBLE</v>
      </c>
      <c r="R26" s="38" t="str">
        <f>IF(OR(HLOOKUP(R$1,Informe!$A:$ET,ROW($A26),FALSE)=0,VLOOKUP($A26,Formulario!$A:$F,6,FALSE)&lt;HLOOKUP(R$1,Informe!$A:$ET,ROW($A26),FALSE))=FALSE,"ADMISIBLE","NO ADMISIBLE")</f>
        <v>NO ADMISIBLE</v>
      </c>
      <c r="S26" s="38" t="str">
        <f>IF(OR(HLOOKUP(S$1,Informe!$A:$ET,ROW($A26),FALSE)=0,VLOOKUP($A26,Formulario!$A:$F,6,FALSE)&lt;HLOOKUP(S$1,Informe!$A:$ET,ROW($A26),FALSE))=FALSE,"ADMISIBLE","NO ADMISIBLE")</f>
        <v>NO ADMISIBLE</v>
      </c>
      <c r="T26" s="38" t="str">
        <f>IF(OR(HLOOKUP(T$1,Informe!$A:$ET,ROW($A26),FALSE)=0,VLOOKUP($A26,Formulario!$A:$F,6,FALSE)&lt;HLOOKUP(T$1,Informe!$A:$ET,ROW($A26),FALSE))=FALSE,"ADMISIBLE","NO ADMISIBLE")</f>
        <v>NO ADMISIBLE</v>
      </c>
      <c r="U26" s="38" t="str">
        <f>IF(OR(HLOOKUP(U$1,Informe!$A:$ET,ROW($A26),FALSE)=0,VLOOKUP($A26,Formulario!$A:$F,6,FALSE)&lt;HLOOKUP(U$1,Informe!$A:$ET,ROW($A26),FALSE))=FALSE,"ADMISIBLE","NO ADMISIBLE")</f>
        <v>NO ADMISIBLE</v>
      </c>
      <c r="V26" s="38" t="str">
        <f>IF(OR(HLOOKUP(V$1,Informe!$A:$ET,ROW($A26),FALSE)=0,VLOOKUP($A26,Formulario!$A:$F,6,FALSE)&lt;HLOOKUP(V$1,Informe!$A:$ET,ROW($A26),FALSE))=FALSE,"ADMISIBLE","NO ADMISIBLE")</f>
        <v>NO ADMISIBLE</v>
      </c>
      <c r="W26" s="38" t="str">
        <f>IF(OR(HLOOKUP(W$1,Informe!$A:$ET,ROW($A26),FALSE)=0,VLOOKUP($A26,Formulario!$A:$F,6,FALSE)&lt;HLOOKUP(W$1,Informe!$A:$ET,ROW($A26),FALSE))=FALSE,"ADMISIBLE","NO ADMISIBLE")</f>
        <v>NO ADMISIBLE</v>
      </c>
      <c r="X26" s="38" t="str">
        <f>IF(OR(HLOOKUP(X$1,Informe!$A:$ET,ROW($A26),FALSE)=0,VLOOKUP($A26,Formulario!$A:$F,6,FALSE)&lt;HLOOKUP(X$1,Informe!$A:$ET,ROW($A26),FALSE))=FALSE,"ADMISIBLE","NO ADMISIBLE")</f>
        <v>NO ADMISIBLE</v>
      </c>
      <c r="Y26" s="38" t="str">
        <f>IF(OR(HLOOKUP(Y$1,Informe!$A:$ET,ROW($A26),FALSE)=0,VLOOKUP($A26,Formulario!$A:$F,6,FALSE)&lt;HLOOKUP(Y$1,Informe!$A:$ET,ROW($A26),FALSE))=FALSE,"ADMISIBLE","NO ADMISIBLE")</f>
        <v>NO ADMISIBLE</v>
      </c>
      <c r="Z26" s="38" t="str">
        <f>IF(OR(HLOOKUP(Z$1,Informe!$A:$ET,ROW($A26),FALSE)=0,VLOOKUP($A26,Formulario!$A:$F,6,FALSE)&lt;HLOOKUP(Z$1,Informe!$A:$ET,ROW($A26),FALSE))=FALSE,"ADMISIBLE","NO ADMISIBLE")</f>
        <v>NO ADMISIBLE</v>
      </c>
      <c r="AA26" s="38" t="str">
        <f>IF(OR(HLOOKUP(AA$1,Informe!$A:$ET,ROW($A26),FALSE)=0,VLOOKUP($A26,Formulario!$A:$F,6,FALSE)&lt;HLOOKUP(AA$1,Informe!$A:$ET,ROW($A26),FALSE))=FALSE,"ADMISIBLE","NO ADMISIBLE")</f>
        <v>NO ADMISIBLE</v>
      </c>
      <c r="AB26" s="38" t="str">
        <f>IF(OR(HLOOKUP(AB$1,Informe!$A:$ET,ROW($A26),FALSE)=0,VLOOKUP($A26,Formulario!$A:$F,6,FALSE)&lt;HLOOKUP(AB$1,Informe!$A:$ET,ROW($A26),FALSE))=FALSE,"ADMISIBLE","NO ADMISIBLE")</f>
        <v>NO ADMISIBLE</v>
      </c>
      <c r="AC26" s="38" t="str">
        <f>IF(OR(HLOOKUP(AC$1,Informe!$A:$ET,ROW($A26),FALSE)=0,VLOOKUP($A26,Formulario!$A:$F,6,FALSE)&lt;HLOOKUP(AC$1,Informe!$A:$ET,ROW($A26),FALSE))=FALSE,"ADMISIBLE","NO ADMISIBLE")</f>
        <v>NO ADMISIBLE</v>
      </c>
      <c r="AD26" s="38" t="str">
        <f>IF(OR(HLOOKUP(AD$1,Informe!$A:$ET,ROW($A26),FALSE)=0,VLOOKUP($A26,Formulario!$A:$F,6,FALSE)&lt;HLOOKUP(AD$1,Informe!$A:$ET,ROW($A26),FALSE))=FALSE,"ADMISIBLE","NO ADMISIBLE")</f>
        <v>NO ADMISIBLE</v>
      </c>
      <c r="AE26" s="38" t="str">
        <f>IF(OR(HLOOKUP(AE$1,Informe!$A:$ET,ROW($A26),FALSE)=0,VLOOKUP($A26,Formulario!$A:$F,6,FALSE)&lt;HLOOKUP(AE$1,Informe!$A:$ET,ROW($A26),FALSE))=FALSE,"ADMISIBLE","NO ADMISIBLE")</f>
        <v>NO ADMISIBLE</v>
      </c>
      <c r="AF26" s="38" t="str">
        <f>IF(OR(HLOOKUP(AF$1,Informe!$A:$ET,ROW($A26),FALSE)=0,VLOOKUP($A26,Formulario!$A:$F,6,FALSE)&lt;HLOOKUP(AF$1,Informe!$A:$ET,ROW($A26),FALSE))=FALSE,"ADMISIBLE","NO ADMISIBLE")</f>
        <v>NO ADMISIBLE</v>
      </c>
      <c r="AG26" s="38" t="str">
        <f>IF(OR(HLOOKUP(AG$1,Informe!$A:$ET,ROW($A26),FALSE)=0,VLOOKUP($A26,Formulario!$A:$F,6,FALSE)&lt;HLOOKUP(AG$1,Informe!$A:$ET,ROW($A26),FALSE))=FALSE,"ADMISIBLE","NO ADMISIBLE")</f>
        <v>NO ADMISIBLE</v>
      </c>
      <c r="AH26" s="38" t="str">
        <f>IF(OR(HLOOKUP(AH$1,Informe!$A:$ET,ROW($A26),FALSE)=0,VLOOKUP($A26,Formulario!$A:$F,6,FALSE)&lt;HLOOKUP(AH$1,Informe!$A:$ET,ROW($A26),FALSE))=FALSE,"ADMISIBLE","NO ADMISIBLE")</f>
        <v>NO ADMISIBLE</v>
      </c>
      <c r="AI26" s="38" t="str">
        <f>IF(OR(HLOOKUP(AI$1,Informe!$A:$ET,ROW($A26),FALSE)=0,VLOOKUP($A26,Formulario!$A:$F,6,FALSE)&lt;HLOOKUP(AI$1,Informe!$A:$ET,ROW($A26),FALSE))=FALSE,"ADMISIBLE","NO ADMISIBLE")</f>
        <v>NO ADMISIBLE</v>
      </c>
      <c r="AJ26" s="38" t="str">
        <f>IF(OR(HLOOKUP(AJ$1,Informe!$A:$ET,ROW($A26),FALSE)=0,VLOOKUP($A26,Formulario!$A:$F,6,FALSE)&lt;HLOOKUP(AJ$1,Informe!$A:$ET,ROW($A26),FALSE))=FALSE,"ADMISIBLE","NO ADMISIBLE")</f>
        <v>NO ADMISIBLE</v>
      </c>
      <c r="AK26" s="38" t="str">
        <f>IF(OR(HLOOKUP(AK$1,Informe!$A:$ET,ROW($A26),FALSE)=0,VLOOKUP($A26,Formulario!$A:$F,6,FALSE)&lt;HLOOKUP(AK$1,Informe!$A:$ET,ROW($A26),FALSE))=FALSE,"ADMISIBLE","NO ADMISIBLE")</f>
        <v>NO ADMISIBLE</v>
      </c>
      <c r="AL26" s="38" t="str">
        <f>IF(OR(HLOOKUP(AL$1,Informe!$A:$ET,ROW($A26),FALSE)=0,VLOOKUP($A26,Formulario!$A:$F,6,FALSE)&lt;HLOOKUP(AL$1,Informe!$A:$ET,ROW($A26),FALSE))=FALSE,"ADMISIBLE","NO ADMISIBLE")</f>
        <v>NO ADMISIBLE</v>
      </c>
      <c r="AM26" s="38" t="str">
        <f>IF(OR(HLOOKUP(AM$1,Informe!$A:$ET,ROW($A26),FALSE)=0,VLOOKUP($A26,Formulario!$A:$F,6,FALSE)&lt;HLOOKUP(AM$1,Informe!$A:$ET,ROW($A26),FALSE))=FALSE,"ADMISIBLE","NO ADMISIBLE")</f>
        <v>NO ADMISIBLE</v>
      </c>
    </row>
    <row r="27" spans="1:39" ht="12.75" customHeight="1" x14ac:dyDescent="0.25">
      <c r="A27" s="22">
        <v>23</v>
      </c>
      <c r="B27" s="37" t="s">
        <v>101</v>
      </c>
      <c r="C27" s="38" t="str">
        <f>IF(OR(HLOOKUP(C$1,Informe!$A:$ET,ROW($A27),FALSE)=0,VLOOKUP($A27,Formulario!$A:$F,6,FALSE)&lt;HLOOKUP(C$1,Informe!$A:$ET,ROW($A27),FALSE))=FALSE,"ADMISIBLE","NO ADMISIBLE")</f>
        <v>NO ADMISIBLE</v>
      </c>
      <c r="D27" s="38" t="str">
        <f>IF(OR(HLOOKUP(D$1,Informe!$A:$ET,ROW($A27),FALSE)=0,VLOOKUP($A27,Formulario!$A:$F,6,FALSE)&lt;HLOOKUP(D$1,Informe!$A:$ET,ROW($A27),FALSE))=FALSE,"ADMISIBLE","NO ADMISIBLE")</f>
        <v>NO ADMISIBLE</v>
      </c>
      <c r="E27" s="38" t="str">
        <f>IF(OR(HLOOKUP(E$1,Informe!$A:$ET,ROW($A27),FALSE)=0,VLOOKUP($A27,Formulario!$A:$F,6,FALSE)&lt;HLOOKUP(E$1,Informe!$A:$ET,ROW($A27),FALSE))=FALSE,"ADMISIBLE","NO ADMISIBLE")</f>
        <v>NO ADMISIBLE</v>
      </c>
      <c r="F27" s="38" t="str">
        <f>IF(OR(HLOOKUP(F$1,Informe!$A:$ET,ROW($A27),FALSE)=0,VLOOKUP($A27,Formulario!$A:$F,6,FALSE)&lt;HLOOKUP(F$1,Informe!$A:$ET,ROW($A27),FALSE))=FALSE,"ADMISIBLE","NO ADMISIBLE")</f>
        <v>NO ADMISIBLE</v>
      </c>
      <c r="G27" s="38" t="str">
        <f>IF(OR(HLOOKUP(G$1,Informe!$A:$ET,ROW($A27),FALSE)=0,VLOOKUP($A27,Formulario!$A:$F,6,FALSE)&lt;HLOOKUP(G$1,Informe!$A:$ET,ROW($A27),FALSE))=FALSE,"ADMISIBLE","NO ADMISIBLE")</f>
        <v>NO ADMISIBLE</v>
      </c>
      <c r="H27" s="38" t="str">
        <f>IF(OR(HLOOKUP(H$1,Informe!$A:$ET,ROW($A27),FALSE)=0,VLOOKUP($A27,Formulario!$A:$F,6,FALSE)&lt;HLOOKUP(H$1,Informe!$A:$ET,ROW($A27),FALSE))=FALSE,"ADMISIBLE","NO ADMISIBLE")</f>
        <v>NO ADMISIBLE</v>
      </c>
      <c r="I27" s="38" t="str">
        <f>IF(OR(HLOOKUP(I$1,Informe!$A:$ET,ROW($A27),FALSE)=0,VLOOKUP($A27,Formulario!$A:$F,6,FALSE)&lt;HLOOKUP(I$1,Informe!$A:$ET,ROW($A27),FALSE))=FALSE,"ADMISIBLE","NO ADMISIBLE")</f>
        <v>NO ADMISIBLE</v>
      </c>
      <c r="J27" s="38" t="str">
        <f>IF(OR(HLOOKUP(J$1,Informe!$A:$ET,ROW($A27),FALSE)=0,VLOOKUP($A27,Formulario!$A:$F,6,FALSE)&lt;HLOOKUP(J$1,Informe!$A:$ET,ROW($A27),FALSE))=FALSE,"ADMISIBLE","NO ADMISIBLE")</f>
        <v>NO ADMISIBLE</v>
      </c>
      <c r="K27" s="38" t="str">
        <f>IF(OR(HLOOKUP(K$1,Informe!$A:$ET,ROW($A27),FALSE)=0,VLOOKUP($A27,Formulario!$A:$F,6,FALSE)&lt;HLOOKUP(K$1,Informe!$A:$ET,ROW($A27),FALSE))=FALSE,"ADMISIBLE","NO ADMISIBLE")</f>
        <v>NO ADMISIBLE</v>
      </c>
      <c r="L27" s="38" t="str">
        <f>IF(OR(HLOOKUP(L$1,Informe!$A:$ET,ROW($A27),FALSE)=0,VLOOKUP($A27,Formulario!$A:$F,6,FALSE)&lt;HLOOKUP(L$1,Informe!$A:$ET,ROW($A27),FALSE))=FALSE,"ADMISIBLE","NO ADMISIBLE")</f>
        <v>NO ADMISIBLE</v>
      </c>
      <c r="M27" s="38" t="str">
        <f>IF(OR(HLOOKUP(M$1,Informe!$A:$ET,ROW($A27),FALSE)=0,VLOOKUP($A27,Formulario!$A:$F,6,FALSE)&lt;HLOOKUP(M$1,Informe!$A:$ET,ROW($A27),FALSE))=FALSE,"ADMISIBLE","NO ADMISIBLE")</f>
        <v>NO ADMISIBLE</v>
      </c>
      <c r="N27" s="38" t="str">
        <f>IF(OR(HLOOKUP(N$1,Informe!$A:$ET,ROW($A27),FALSE)=0,VLOOKUP($A27,Formulario!$A:$F,6,FALSE)&lt;HLOOKUP(N$1,Informe!$A:$ET,ROW($A27),FALSE))=FALSE,"ADMISIBLE","NO ADMISIBLE")</f>
        <v>NO ADMISIBLE</v>
      </c>
      <c r="O27" s="38" t="str">
        <f>IF(OR(HLOOKUP(O$1,Informe!$A:$ET,ROW($A27),FALSE)=0,VLOOKUP($A27,Formulario!$A:$F,6,FALSE)&lt;HLOOKUP(O$1,Informe!$A:$ET,ROW($A27),FALSE))=FALSE,"ADMISIBLE","NO ADMISIBLE")</f>
        <v>NO ADMISIBLE</v>
      </c>
      <c r="P27" s="38" t="str">
        <f>IF(OR(HLOOKUP(P$1,Informe!$A:$ET,ROW($A27),FALSE)=0,VLOOKUP($A27,Formulario!$A:$F,6,FALSE)&lt;HLOOKUP(P$1,Informe!$A:$ET,ROW($A27),FALSE))=FALSE,"ADMISIBLE","NO ADMISIBLE")</f>
        <v>NO ADMISIBLE</v>
      </c>
      <c r="Q27" s="38" t="str">
        <f>IF(OR(HLOOKUP(Q$1,Informe!$A:$ET,ROW($A27),FALSE)=0,VLOOKUP($A27,Formulario!$A:$F,6,FALSE)&lt;HLOOKUP(Q$1,Informe!$A:$ET,ROW($A27),FALSE))=FALSE,"ADMISIBLE","NO ADMISIBLE")</f>
        <v>NO ADMISIBLE</v>
      </c>
      <c r="R27" s="38" t="str">
        <f>IF(OR(HLOOKUP(R$1,Informe!$A:$ET,ROW($A27),FALSE)=0,VLOOKUP($A27,Formulario!$A:$F,6,FALSE)&lt;HLOOKUP(R$1,Informe!$A:$ET,ROW($A27),FALSE))=FALSE,"ADMISIBLE","NO ADMISIBLE")</f>
        <v>NO ADMISIBLE</v>
      </c>
      <c r="S27" s="38" t="str">
        <f>IF(OR(HLOOKUP(S$1,Informe!$A:$ET,ROW($A27),FALSE)=0,VLOOKUP($A27,Formulario!$A:$F,6,FALSE)&lt;HLOOKUP(S$1,Informe!$A:$ET,ROW($A27),FALSE))=FALSE,"ADMISIBLE","NO ADMISIBLE")</f>
        <v>NO ADMISIBLE</v>
      </c>
      <c r="T27" s="38" t="str">
        <f>IF(OR(HLOOKUP(T$1,Informe!$A:$ET,ROW($A27),FALSE)=0,VLOOKUP($A27,Formulario!$A:$F,6,FALSE)&lt;HLOOKUP(T$1,Informe!$A:$ET,ROW($A27),FALSE))=FALSE,"ADMISIBLE","NO ADMISIBLE")</f>
        <v>NO ADMISIBLE</v>
      </c>
      <c r="U27" s="38" t="str">
        <f>IF(OR(HLOOKUP(U$1,Informe!$A:$ET,ROW($A27),FALSE)=0,VLOOKUP($A27,Formulario!$A:$F,6,FALSE)&lt;HLOOKUP(U$1,Informe!$A:$ET,ROW($A27),FALSE))=FALSE,"ADMISIBLE","NO ADMISIBLE")</f>
        <v>NO ADMISIBLE</v>
      </c>
      <c r="V27" s="38" t="str">
        <f>IF(OR(HLOOKUP(V$1,Informe!$A:$ET,ROW($A27),FALSE)=0,VLOOKUP($A27,Formulario!$A:$F,6,FALSE)&lt;HLOOKUP(V$1,Informe!$A:$ET,ROW($A27),FALSE))=FALSE,"ADMISIBLE","NO ADMISIBLE")</f>
        <v>NO ADMISIBLE</v>
      </c>
      <c r="W27" s="38" t="str">
        <f>IF(OR(HLOOKUP(W$1,Informe!$A:$ET,ROW($A27),FALSE)=0,VLOOKUP($A27,Formulario!$A:$F,6,FALSE)&lt;HLOOKUP(W$1,Informe!$A:$ET,ROW($A27),FALSE))=FALSE,"ADMISIBLE","NO ADMISIBLE")</f>
        <v>NO ADMISIBLE</v>
      </c>
      <c r="X27" s="38" t="str">
        <f>IF(OR(HLOOKUP(X$1,Informe!$A:$ET,ROW($A27),FALSE)=0,VLOOKUP($A27,Formulario!$A:$F,6,FALSE)&lt;HLOOKUP(X$1,Informe!$A:$ET,ROW($A27),FALSE))=FALSE,"ADMISIBLE","NO ADMISIBLE")</f>
        <v>NO ADMISIBLE</v>
      </c>
      <c r="Y27" s="38" t="str">
        <f>IF(OR(HLOOKUP(Y$1,Informe!$A:$ET,ROW($A27),FALSE)=0,VLOOKUP($A27,Formulario!$A:$F,6,FALSE)&lt;HLOOKUP(Y$1,Informe!$A:$ET,ROW($A27),FALSE))=FALSE,"ADMISIBLE","NO ADMISIBLE")</f>
        <v>NO ADMISIBLE</v>
      </c>
      <c r="Z27" s="38" t="str">
        <f>IF(OR(HLOOKUP(Z$1,Informe!$A:$ET,ROW($A27),FALSE)=0,VLOOKUP($A27,Formulario!$A:$F,6,FALSE)&lt;HLOOKUP(Z$1,Informe!$A:$ET,ROW($A27),FALSE))=FALSE,"ADMISIBLE","NO ADMISIBLE")</f>
        <v>NO ADMISIBLE</v>
      </c>
      <c r="AA27" s="38" t="str">
        <f>IF(OR(HLOOKUP(AA$1,Informe!$A:$ET,ROW($A27),FALSE)=0,VLOOKUP($A27,Formulario!$A:$F,6,FALSE)&lt;HLOOKUP(AA$1,Informe!$A:$ET,ROW($A27),FALSE))=FALSE,"ADMISIBLE","NO ADMISIBLE")</f>
        <v>NO ADMISIBLE</v>
      </c>
      <c r="AB27" s="38" t="str">
        <f>IF(OR(HLOOKUP(AB$1,Informe!$A:$ET,ROW($A27),FALSE)=0,VLOOKUP($A27,Formulario!$A:$F,6,FALSE)&lt;HLOOKUP(AB$1,Informe!$A:$ET,ROW($A27),FALSE))=FALSE,"ADMISIBLE","NO ADMISIBLE")</f>
        <v>NO ADMISIBLE</v>
      </c>
      <c r="AC27" s="38" t="str">
        <f>IF(OR(HLOOKUP(AC$1,Informe!$A:$ET,ROW($A27),FALSE)=0,VLOOKUP($A27,Formulario!$A:$F,6,FALSE)&lt;HLOOKUP(AC$1,Informe!$A:$ET,ROW($A27),FALSE))=FALSE,"ADMISIBLE","NO ADMISIBLE")</f>
        <v>NO ADMISIBLE</v>
      </c>
      <c r="AD27" s="38" t="str">
        <f>IF(OR(HLOOKUP(AD$1,Informe!$A:$ET,ROW($A27),FALSE)=0,VLOOKUP($A27,Formulario!$A:$F,6,FALSE)&lt;HLOOKUP(AD$1,Informe!$A:$ET,ROW($A27),FALSE))=FALSE,"ADMISIBLE","NO ADMISIBLE")</f>
        <v>NO ADMISIBLE</v>
      </c>
      <c r="AE27" s="38" t="str">
        <f>IF(OR(HLOOKUP(AE$1,Informe!$A:$ET,ROW($A27),FALSE)=0,VLOOKUP($A27,Formulario!$A:$F,6,FALSE)&lt;HLOOKUP(AE$1,Informe!$A:$ET,ROW($A27),FALSE))=FALSE,"ADMISIBLE","NO ADMISIBLE")</f>
        <v>NO ADMISIBLE</v>
      </c>
      <c r="AF27" s="38" t="str">
        <f>IF(OR(HLOOKUP(AF$1,Informe!$A:$ET,ROW($A27),FALSE)=0,VLOOKUP($A27,Formulario!$A:$F,6,FALSE)&lt;HLOOKUP(AF$1,Informe!$A:$ET,ROW($A27),FALSE))=FALSE,"ADMISIBLE","NO ADMISIBLE")</f>
        <v>NO ADMISIBLE</v>
      </c>
      <c r="AG27" s="38" t="str">
        <f>IF(OR(HLOOKUP(AG$1,Informe!$A:$ET,ROW($A27),FALSE)=0,VLOOKUP($A27,Formulario!$A:$F,6,FALSE)&lt;HLOOKUP(AG$1,Informe!$A:$ET,ROW($A27),FALSE))=FALSE,"ADMISIBLE","NO ADMISIBLE")</f>
        <v>NO ADMISIBLE</v>
      </c>
      <c r="AH27" s="38" t="str">
        <f>IF(OR(HLOOKUP(AH$1,Informe!$A:$ET,ROW($A27),FALSE)=0,VLOOKUP($A27,Formulario!$A:$F,6,FALSE)&lt;HLOOKUP(AH$1,Informe!$A:$ET,ROW($A27),FALSE))=FALSE,"ADMISIBLE","NO ADMISIBLE")</f>
        <v>NO ADMISIBLE</v>
      </c>
      <c r="AI27" s="38" t="str">
        <f>IF(OR(HLOOKUP(AI$1,Informe!$A:$ET,ROW($A27),FALSE)=0,VLOOKUP($A27,Formulario!$A:$F,6,FALSE)&lt;HLOOKUP(AI$1,Informe!$A:$ET,ROW($A27),FALSE))=FALSE,"ADMISIBLE","NO ADMISIBLE")</f>
        <v>NO ADMISIBLE</v>
      </c>
      <c r="AJ27" s="38" t="str">
        <f>IF(OR(HLOOKUP(AJ$1,Informe!$A:$ET,ROW($A27),FALSE)=0,VLOOKUP($A27,Formulario!$A:$F,6,FALSE)&lt;HLOOKUP(AJ$1,Informe!$A:$ET,ROW($A27),FALSE))=FALSE,"ADMISIBLE","NO ADMISIBLE")</f>
        <v>NO ADMISIBLE</v>
      </c>
      <c r="AK27" s="38" t="str">
        <f>IF(OR(HLOOKUP(AK$1,Informe!$A:$ET,ROW($A27),FALSE)=0,VLOOKUP($A27,Formulario!$A:$F,6,FALSE)&lt;HLOOKUP(AK$1,Informe!$A:$ET,ROW($A27),FALSE))=FALSE,"ADMISIBLE","NO ADMISIBLE")</f>
        <v>NO ADMISIBLE</v>
      </c>
      <c r="AL27" s="38" t="str">
        <f>IF(OR(HLOOKUP(AL$1,Informe!$A:$ET,ROW($A27),FALSE)=0,VLOOKUP($A27,Formulario!$A:$F,6,FALSE)&lt;HLOOKUP(AL$1,Informe!$A:$ET,ROW($A27),FALSE))=FALSE,"ADMISIBLE","NO ADMISIBLE")</f>
        <v>NO ADMISIBLE</v>
      </c>
      <c r="AM27" s="38" t="str">
        <f>IF(OR(HLOOKUP(AM$1,Informe!$A:$ET,ROW($A27),FALSE)=0,VLOOKUP($A27,Formulario!$A:$F,6,FALSE)&lt;HLOOKUP(AM$1,Informe!$A:$ET,ROW($A27),FALSE))=FALSE,"ADMISIBLE","NO ADMISIBLE")</f>
        <v>NO ADMISIBLE</v>
      </c>
    </row>
    <row r="28" spans="1:39" ht="12.75" customHeight="1" x14ac:dyDescent="0.25">
      <c r="A28" s="22">
        <v>24</v>
      </c>
      <c r="B28" s="37" t="s">
        <v>121</v>
      </c>
      <c r="C28" s="38" t="str">
        <f>IF(OR(HLOOKUP(C$1,Informe!$A:$ET,ROW($A28),FALSE)=0,VLOOKUP($A28,Formulario!$A:$F,6,FALSE)&lt;HLOOKUP(C$1,Informe!$A:$ET,ROW($A28),FALSE))=FALSE,"ADMISIBLE","NO ADMISIBLE")</f>
        <v>NO ADMISIBLE</v>
      </c>
      <c r="D28" s="38" t="str">
        <f>IF(OR(HLOOKUP(D$1,Informe!$A:$ET,ROW($A28),FALSE)=0,VLOOKUP($A28,Formulario!$A:$F,6,FALSE)&lt;HLOOKUP(D$1,Informe!$A:$ET,ROW($A28),FALSE))=FALSE,"ADMISIBLE","NO ADMISIBLE")</f>
        <v>NO ADMISIBLE</v>
      </c>
      <c r="E28" s="38" t="str">
        <f>IF(OR(HLOOKUP(E$1,Informe!$A:$ET,ROW($A28),FALSE)=0,VLOOKUP($A28,Formulario!$A:$F,6,FALSE)&lt;HLOOKUP(E$1,Informe!$A:$ET,ROW($A28),FALSE))=FALSE,"ADMISIBLE","NO ADMISIBLE")</f>
        <v>NO ADMISIBLE</v>
      </c>
      <c r="F28" s="38" t="str">
        <f>IF(OR(HLOOKUP(F$1,Informe!$A:$ET,ROW($A28),FALSE)=0,VLOOKUP($A28,Formulario!$A:$F,6,FALSE)&lt;HLOOKUP(F$1,Informe!$A:$ET,ROW($A28),FALSE))=FALSE,"ADMISIBLE","NO ADMISIBLE")</f>
        <v>NO ADMISIBLE</v>
      </c>
      <c r="G28" s="38" t="str">
        <f>IF(OR(HLOOKUP(G$1,Informe!$A:$ET,ROW($A28),FALSE)=0,VLOOKUP($A28,Formulario!$A:$F,6,FALSE)&lt;HLOOKUP(G$1,Informe!$A:$ET,ROW($A28),FALSE))=FALSE,"ADMISIBLE","NO ADMISIBLE")</f>
        <v>NO ADMISIBLE</v>
      </c>
      <c r="H28" s="38" t="str">
        <f>IF(OR(HLOOKUP(H$1,Informe!$A:$ET,ROW($A28),FALSE)=0,VLOOKUP($A28,Formulario!$A:$F,6,FALSE)&lt;HLOOKUP(H$1,Informe!$A:$ET,ROW($A28),FALSE))=FALSE,"ADMISIBLE","NO ADMISIBLE")</f>
        <v>NO ADMISIBLE</v>
      </c>
      <c r="I28" s="38" t="str">
        <f>IF(OR(HLOOKUP(I$1,Informe!$A:$ET,ROW($A28),FALSE)=0,VLOOKUP($A28,Formulario!$A:$F,6,FALSE)&lt;HLOOKUP(I$1,Informe!$A:$ET,ROW($A28),FALSE))=FALSE,"ADMISIBLE","NO ADMISIBLE")</f>
        <v>NO ADMISIBLE</v>
      </c>
      <c r="J28" s="38" t="str">
        <f>IF(OR(HLOOKUP(J$1,Informe!$A:$ET,ROW($A28),FALSE)=0,VLOOKUP($A28,Formulario!$A:$F,6,FALSE)&lt;HLOOKUP(J$1,Informe!$A:$ET,ROW($A28),FALSE))=FALSE,"ADMISIBLE","NO ADMISIBLE")</f>
        <v>NO ADMISIBLE</v>
      </c>
      <c r="K28" s="38" t="str">
        <f>IF(OR(HLOOKUP(K$1,Informe!$A:$ET,ROW($A28),FALSE)=0,VLOOKUP($A28,Formulario!$A:$F,6,FALSE)&lt;HLOOKUP(K$1,Informe!$A:$ET,ROW($A28),FALSE))=FALSE,"ADMISIBLE","NO ADMISIBLE")</f>
        <v>NO ADMISIBLE</v>
      </c>
      <c r="L28" s="38" t="str">
        <f>IF(OR(HLOOKUP(L$1,Informe!$A:$ET,ROW($A28),FALSE)=0,VLOOKUP($A28,Formulario!$A:$F,6,FALSE)&lt;HLOOKUP(L$1,Informe!$A:$ET,ROW($A28),FALSE))=FALSE,"ADMISIBLE","NO ADMISIBLE")</f>
        <v>NO ADMISIBLE</v>
      </c>
      <c r="M28" s="38" t="str">
        <f>IF(OR(HLOOKUP(M$1,Informe!$A:$ET,ROW($A28),FALSE)=0,VLOOKUP($A28,Formulario!$A:$F,6,FALSE)&lt;HLOOKUP(M$1,Informe!$A:$ET,ROW($A28),FALSE))=FALSE,"ADMISIBLE","NO ADMISIBLE")</f>
        <v>NO ADMISIBLE</v>
      </c>
      <c r="N28" s="38" t="str">
        <f>IF(OR(HLOOKUP(N$1,Informe!$A:$ET,ROW($A28),FALSE)=0,VLOOKUP($A28,Formulario!$A:$F,6,FALSE)&lt;HLOOKUP(N$1,Informe!$A:$ET,ROW($A28),FALSE))=FALSE,"ADMISIBLE","NO ADMISIBLE")</f>
        <v>NO ADMISIBLE</v>
      </c>
      <c r="O28" s="38" t="str">
        <f>IF(OR(HLOOKUP(O$1,Informe!$A:$ET,ROW($A28),FALSE)=0,VLOOKUP($A28,Formulario!$A:$F,6,FALSE)&lt;HLOOKUP(O$1,Informe!$A:$ET,ROW($A28),FALSE))=FALSE,"ADMISIBLE","NO ADMISIBLE")</f>
        <v>NO ADMISIBLE</v>
      </c>
      <c r="P28" s="38" t="str">
        <f>IF(OR(HLOOKUP(P$1,Informe!$A:$ET,ROW($A28),FALSE)=0,VLOOKUP($A28,Formulario!$A:$F,6,FALSE)&lt;HLOOKUP(P$1,Informe!$A:$ET,ROW($A28),FALSE))=FALSE,"ADMISIBLE","NO ADMISIBLE")</f>
        <v>NO ADMISIBLE</v>
      </c>
      <c r="Q28" s="38" t="str">
        <f>IF(OR(HLOOKUP(Q$1,Informe!$A:$ET,ROW($A28),FALSE)=0,VLOOKUP($A28,Formulario!$A:$F,6,FALSE)&lt;HLOOKUP(Q$1,Informe!$A:$ET,ROW($A28),FALSE))=FALSE,"ADMISIBLE","NO ADMISIBLE")</f>
        <v>NO ADMISIBLE</v>
      </c>
      <c r="R28" s="38" t="str">
        <f>IF(OR(HLOOKUP(R$1,Informe!$A:$ET,ROW($A28),FALSE)=0,VLOOKUP($A28,Formulario!$A:$F,6,FALSE)&lt;HLOOKUP(R$1,Informe!$A:$ET,ROW($A28),FALSE))=FALSE,"ADMISIBLE","NO ADMISIBLE")</f>
        <v>NO ADMISIBLE</v>
      </c>
      <c r="S28" s="38" t="str">
        <f>IF(OR(HLOOKUP(S$1,Informe!$A:$ET,ROW($A28),FALSE)=0,VLOOKUP($A28,Formulario!$A:$F,6,FALSE)&lt;HLOOKUP(S$1,Informe!$A:$ET,ROW($A28),FALSE))=FALSE,"ADMISIBLE","NO ADMISIBLE")</f>
        <v>NO ADMISIBLE</v>
      </c>
      <c r="T28" s="38" t="str">
        <f>IF(OR(HLOOKUP(T$1,Informe!$A:$ET,ROW($A28),FALSE)=0,VLOOKUP($A28,Formulario!$A:$F,6,FALSE)&lt;HLOOKUP(T$1,Informe!$A:$ET,ROW($A28),FALSE))=FALSE,"ADMISIBLE","NO ADMISIBLE")</f>
        <v>NO ADMISIBLE</v>
      </c>
      <c r="U28" s="38" t="str">
        <f>IF(OR(HLOOKUP(U$1,Informe!$A:$ET,ROW($A28),FALSE)=0,VLOOKUP($A28,Formulario!$A:$F,6,FALSE)&lt;HLOOKUP(U$1,Informe!$A:$ET,ROW($A28),FALSE))=FALSE,"ADMISIBLE","NO ADMISIBLE")</f>
        <v>NO ADMISIBLE</v>
      </c>
      <c r="V28" s="38" t="str">
        <f>IF(OR(HLOOKUP(V$1,Informe!$A:$ET,ROW($A28),FALSE)=0,VLOOKUP($A28,Formulario!$A:$F,6,FALSE)&lt;HLOOKUP(V$1,Informe!$A:$ET,ROW($A28),FALSE))=FALSE,"ADMISIBLE","NO ADMISIBLE")</f>
        <v>NO ADMISIBLE</v>
      </c>
      <c r="W28" s="38" t="str">
        <f>IF(OR(HLOOKUP(W$1,Informe!$A:$ET,ROW($A28),FALSE)=0,VLOOKUP($A28,Formulario!$A:$F,6,FALSE)&lt;HLOOKUP(W$1,Informe!$A:$ET,ROW($A28),FALSE))=FALSE,"ADMISIBLE","NO ADMISIBLE")</f>
        <v>NO ADMISIBLE</v>
      </c>
      <c r="X28" s="38" t="str">
        <f>IF(OR(HLOOKUP(X$1,Informe!$A:$ET,ROW($A28),FALSE)=0,VLOOKUP($A28,Formulario!$A:$F,6,FALSE)&lt;HLOOKUP(X$1,Informe!$A:$ET,ROW($A28),FALSE))=FALSE,"ADMISIBLE","NO ADMISIBLE")</f>
        <v>NO ADMISIBLE</v>
      </c>
      <c r="Y28" s="38" t="str">
        <f>IF(OR(HLOOKUP(Y$1,Informe!$A:$ET,ROW($A28),FALSE)=0,VLOOKUP($A28,Formulario!$A:$F,6,FALSE)&lt;HLOOKUP(Y$1,Informe!$A:$ET,ROW($A28),FALSE))=FALSE,"ADMISIBLE","NO ADMISIBLE")</f>
        <v>NO ADMISIBLE</v>
      </c>
      <c r="Z28" s="38" t="str">
        <f>IF(OR(HLOOKUP(Z$1,Informe!$A:$ET,ROW($A28),FALSE)=0,VLOOKUP($A28,Formulario!$A:$F,6,FALSE)&lt;HLOOKUP(Z$1,Informe!$A:$ET,ROW($A28),FALSE))=FALSE,"ADMISIBLE","NO ADMISIBLE")</f>
        <v>NO ADMISIBLE</v>
      </c>
      <c r="AA28" s="38" t="str">
        <f>IF(OR(HLOOKUP(AA$1,Informe!$A:$ET,ROW($A28),FALSE)=0,VLOOKUP($A28,Formulario!$A:$F,6,FALSE)&lt;HLOOKUP(AA$1,Informe!$A:$ET,ROW($A28),FALSE))=FALSE,"ADMISIBLE","NO ADMISIBLE")</f>
        <v>NO ADMISIBLE</v>
      </c>
      <c r="AB28" s="38" t="str">
        <f>IF(OR(HLOOKUP(AB$1,Informe!$A:$ET,ROW($A28),FALSE)=0,VLOOKUP($A28,Formulario!$A:$F,6,FALSE)&lt;HLOOKUP(AB$1,Informe!$A:$ET,ROW($A28),FALSE))=FALSE,"ADMISIBLE","NO ADMISIBLE")</f>
        <v>NO ADMISIBLE</v>
      </c>
      <c r="AC28" s="38" t="str">
        <f>IF(OR(HLOOKUP(AC$1,Informe!$A:$ET,ROW($A28),FALSE)=0,VLOOKUP($A28,Formulario!$A:$F,6,FALSE)&lt;HLOOKUP(AC$1,Informe!$A:$ET,ROW($A28),FALSE))=FALSE,"ADMISIBLE","NO ADMISIBLE")</f>
        <v>NO ADMISIBLE</v>
      </c>
      <c r="AD28" s="38" t="str">
        <f>IF(OR(HLOOKUP(AD$1,Informe!$A:$ET,ROW($A28),FALSE)=0,VLOOKUP($A28,Formulario!$A:$F,6,FALSE)&lt;HLOOKUP(AD$1,Informe!$A:$ET,ROW($A28),FALSE))=FALSE,"ADMISIBLE","NO ADMISIBLE")</f>
        <v>NO ADMISIBLE</v>
      </c>
      <c r="AE28" s="38" t="str">
        <f>IF(OR(HLOOKUP(AE$1,Informe!$A:$ET,ROW($A28),FALSE)=0,VLOOKUP($A28,Formulario!$A:$F,6,FALSE)&lt;HLOOKUP(AE$1,Informe!$A:$ET,ROW($A28),FALSE))=FALSE,"ADMISIBLE","NO ADMISIBLE")</f>
        <v>NO ADMISIBLE</v>
      </c>
      <c r="AF28" s="38" t="str">
        <f>IF(OR(HLOOKUP(AF$1,Informe!$A:$ET,ROW($A28),FALSE)=0,VLOOKUP($A28,Formulario!$A:$F,6,FALSE)&lt;HLOOKUP(AF$1,Informe!$A:$ET,ROW($A28),FALSE))=FALSE,"ADMISIBLE","NO ADMISIBLE")</f>
        <v>NO ADMISIBLE</v>
      </c>
      <c r="AG28" s="38" t="str">
        <f>IF(OR(HLOOKUP(AG$1,Informe!$A:$ET,ROW($A28),FALSE)=0,VLOOKUP($A28,Formulario!$A:$F,6,FALSE)&lt;HLOOKUP(AG$1,Informe!$A:$ET,ROW($A28),FALSE))=FALSE,"ADMISIBLE","NO ADMISIBLE")</f>
        <v>NO ADMISIBLE</v>
      </c>
      <c r="AH28" s="38" t="str">
        <f>IF(OR(HLOOKUP(AH$1,Informe!$A:$ET,ROW($A28),FALSE)=0,VLOOKUP($A28,Formulario!$A:$F,6,FALSE)&lt;HLOOKUP(AH$1,Informe!$A:$ET,ROW($A28),FALSE))=FALSE,"ADMISIBLE","NO ADMISIBLE")</f>
        <v>NO ADMISIBLE</v>
      </c>
      <c r="AI28" s="38" t="str">
        <f>IF(OR(HLOOKUP(AI$1,Informe!$A:$ET,ROW($A28),FALSE)=0,VLOOKUP($A28,Formulario!$A:$F,6,FALSE)&lt;HLOOKUP(AI$1,Informe!$A:$ET,ROW($A28),FALSE))=FALSE,"ADMISIBLE","NO ADMISIBLE")</f>
        <v>NO ADMISIBLE</v>
      </c>
      <c r="AJ28" s="38" t="str">
        <f>IF(OR(HLOOKUP(AJ$1,Informe!$A:$ET,ROW($A28),FALSE)=0,VLOOKUP($A28,Formulario!$A:$F,6,FALSE)&lt;HLOOKUP(AJ$1,Informe!$A:$ET,ROW($A28),FALSE))=FALSE,"ADMISIBLE","NO ADMISIBLE")</f>
        <v>NO ADMISIBLE</v>
      </c>
      <c r="AK28" s="38" t="str">
        <f>IF(OR(HLOOKUP(AK$1,Informe!$A:$ET,ROW($A28),FALSE)=0,VLOOKUP($A28,Formulario!$A:$F,6,FALSE)&lt;HLOOKUP(AK$1,Informe!$A:$ET,ROW($A28),FALSE))=FALSE,"ADMISIBLE","NO ADMISIBLE")</f>
        <v>NO ADMISIBLE</v>
      </c>
      <c r="AL28" s="38" t="str">
        <f>IF(OR(HLOOKUP(AL$1,Informe!$A:$ET,ROW($A28),FALSE)=0,VLOOKUP($A28,Formulario!$A:$F,6,FALSE)&lt;HLOOKUP(AL$1,Informe!$A:$ET,ROW($A28),FALSE))=FALSE,"ADMISIBLE","NO ADMISIBLE")</f>
        <v>NO ADMISIBLE</v>
      </c>
      <c r="AM28" s="38" t="str">
        <f>IF(OR(HLOOKUP(AM$1,Informe!$A:$ET,ROW($A28),FALSE)=0,VLOOKUP($A28,Formulario!$A:$F,6,FALSE)&lt;HLOOKUP(AM$1,Informe!$A:$ET,ROW($A28),FALSE))=FALSE,"ADMISIBLE","NO ADMISIBLE")</f>
        <v>NO ADMISIBLE</v>
      </c>
    </row>
    <row r="29" spans="1:39" ht="12.75" customHeight="1" x14ac:dyDescent="0.25">
      <c r="A29" s="22">
        <v>25</v>
      </c>
      <c r="B29" s="37" t="s">
        <v>122</v>
      </c>
      <c r="C29" s="38" t="str">
        <f>IF(OR(HLOOKUP(C$1,Informe!$A:$ET,ROW($A29),FALSE)=0,VLOOKUP($A29,Formulario!$A:$F,6,FALSE)&lt;HLOOKUP(C$1,Informe!$A:$ET,ROW($A29),FALSE))=FALSE,"ADMISIBLE","NO ADMISIBLE")</f>
        <v>NO ADMISIBLE</v>
      </c>
      <c r="D29" s="38" t="str">
        <f>IF(OR(HLOOKUP(D$1,Informe!$A:$ET,ROW($A29),FALSE)=0,VLOOKUP($A29,Formulario!$A:$F,6,FALSE)&lt;HLOOKUP(D$1,Informe!$A:$ET,ROW($A29),FALSE))=FALSE,"ADMISIBLE","NO ADMISIBLE")</f>
        <v>NO ADMISIBLE</v>
      </c>
      <c r="E29" s="38" t="str">
        <f>IF(OR(HLOOKUP(E$1,Informe!$A:$ET,ROW($A29),FALSE)=0,VLOOKUP($A29,Formulario!$A:$F,6,FALSE)&lt;HLOOKUP(E$1,Informe!$A:$ET,ROW($A29),FALSE))=FALSE,"ADMISIBLE","NO ADMISIBLE")</f>
        <v>NO ADMISIBLE</v>
      </c>
      <c r="F29" s="38" t="str">
        <f>IF(OR(HLOOKUP(F$1,Informe!$A:$ET,ROW($A29),FALSE)=0,VLOOKUP($A29,Formulario!$A:$F,6,FALSE)&lt;HLOOKUP(F$1,Informe!$A:$ET,ROW($A29),FALSE))=FALSE,"ADMISIBLE","NO ADMISIBLE")</f>
        <v>NO ADMISIBLE</v>
      </c>
      <c r="G29" s="38" t="str">
        <f>IF(OR(HLOOKUP(G$1,Informe!$A:$ET,ROW($A29),FALSE)=0,VLOOKUP($A29,Formulario!$A:$F,6,FALSE)&lt;HLOOKUP(G$1,Informe!$A:$ET,ROW($A29),FALSE))=FALSE,"ADMISIBLE","NO ADMISIBLE")</f>
        <v>NO ADMISIBLE</v>
      </c>
      <c r="H29" s="38" t="str">
        <f>IF(OR(HLOOKUP(H$1,Informe!$A:$ET,ROW($A29),FALSE)=0,VLOOKUP($A29,Formulario!$A:$F,6,FALSE)&lt;HLOOKUP(H$1,Informe!$A:$ET,ROW($A29),FALSE))=FALSE,"ADMISIBLE","NO ADMISIBLE")</f>
        <v>NO ADMISIBLE</v>
      </c>
      <c r="I29" s="38" t="str">
        <f>IF(OR(HLOOKUP(I$1,Informe!$A:$ET,ROW($A29),FALSE)=0,VLOOKUP($A29,Formulario!$A:$F,6,FALSE)&lt;HLOOKUP(I$1,Informe!$A:$ET,ROW($A29),FALSE))=FALSE,"ADMISIBLE","NO ADMISIBLE")</f>
        <v>NO ADMISIBLE</v>
      </c>
      <c r="J29" s="38" t="str">
        <f>IF(OR(HLOOKUP(J$1,Informe!$A:$ET,ROW($A29),FALSE)=0,VLOOKUP($A29,Formulario!$A:$F,6,FALSE)&lt;HLOOKUP(J$1,Informe!$A:$ET,ROW($A29),FALSE))=FALSE,"ADMISIBLE","NO ADMISIBLE")</f>
        <v>NO ADMISIBLE</v>
      </c>
      <c r="K29" s="38" t="str">
        <f>IF(OR(HLOOKUP(K$1,Informe!$A:$ET,ROW($A29),FALSE)=0,VLOOKUP($A29,Formulario!$A:$F,6,FALSE)&lt;HLOOKUP(K$1,Informe!$A:$ET,ROW($A29),FALSE))=FALSE,"ADMISIBLE","NO ADMISIBLE")</f>
        <v>NO ADMISIBLE</v>
      </c>
      <c r="L29" s="38" t="str">
        <f>IF(OR(HLOOKUP(L$1,Informe!$A:$ET,ROW($A29),FALSE)=0,VLOOKUP($A29,Formulario!$A:$F,6,FALSE)&lt;HLOOKUP(L$1,Informe!$A:$ET,ROW($A29),FALSE))=FALSE,"ADMISIBLE","NO ADMISIBLE")</f>
        <v>NO ADMISIBLE</v>
      </c>
      <c r="M29" s="38" t="str">
        <f>IF(OR(HLOOKUP(M$1,Informe!$A:$ET,ROW($A29),FALSE)=0,VLOOKUP($A29,Formulario!$A:$F,6,FALSE)&lt;HLOOKUP(M$1,Informe!$A:$ET,ROW($A29),FALSE))=FALSE,"ADMISIBLE","NO ADMISIBLE")</f>
        <v>NO ADMISIBLE</v>
      </c>
      <c r="N29" s="38" t="str">
        <f>IF(OR(HLOOKUP(N$1,Informe!$A:$ET,ROW($A29),FALSE)=0,VLOOKUP($A29,Formulario!$A:$F,6,FALSE)&lt;HLOOKUP(N$1,Informe!$A:$ET,ROW($A29),FALSE))=FALSE,"ADMISIBLE","NO ADMISIBLE")</f>
        <v>NO ADMISIBLE</v>
      </c>
      <c r="O29" s="38" t="str">
        <f>IF(OR(HLOOKUP(O$1,Informe!$A:$ET,ROW($A29),FALSE)=0,VLOOKUP($A29,Formulario!$A:$F,6,FALSE)&lt;HLOOKUP(O$1,Informe!$A:$ET,ROW($A29),FALSE))=FALSE,"ADMISIBLE","NO ADMISIBLE")</f>
        <v>NO ADMISIBLE</v>
      </c>
      <c r="P29" s="38" t="str">
        <f>IF(OR(HLOOKUP(P$1,Informe!$A:$ET,ROW($A29),FALSE)=0,VLOOKUP($A29,Formulario!$A:$F,6,FALSE)&lt;HLOOKUP(P$1,Informe!$A:$ET,ROW($A29),FALSE))=FALSE,"ADMISIBLE","NO ADMISIBLE")</f>
        <v>NO ADMISIBLE</v>
      </c>
      <c r="Q29" s="38" t="str">
        <f>IF(OR(HLOOKUP(Q$1,Informe!$A:$ET,ROW($A29),FALSE)=0,VLOOKUP($A29,Formulario!$A:$F,6,FALSE)&lt;HLOOKUP(Q$1,Informe!$A:$ET,ROW($A29),FALSE))=FALSE,"ADMISIBLE","NO ADMISIBLE")</f>
        <v>NO ADMISIBLE</v>
      </c>
      <c r="R29" s="38" t="str">
        <f>IF(OR(HLOOKUP(R$1,Informe!$A:$ET,ROW($A29),FALSE)=0,VLOOKUP($A29,Formulario!$A:$F,6,FALSE)&lt;HLOOKUP(R$1,Informe!$A:$ET,ROW($A29),FALSE))=FALSE,"ADMISIBLE","NO ADMISIBLE")</f>
        <v>NO ADMISIBLE</v>
      </c>
      <c r="S29" s="38" t="str">
        <f>IF(OR(HLOOKUP(S$1,Informe!$A:$ET,ROW($A29),FALSE)=0,VLOOKUP($A29,Formulario!$A:$F,6,FALSE)&lt;HLOOKUP(S$1,Informe!$A:$ET,ROW($A29),FALSE))=FALSE,"ADMISIBLE","NO ADMISIBLE")</f>
        <v>NO ADMISIBLE</v>
      </c>
      <c r="T29" s="38" t="str">
        <f>IF(OR(HLOOKUP(T$1,Informe!$A:$ET,ROW($A29),FALSE)=0,VLOOKUP($A29,Formulario!$A:$F,6,FALSE)&lt;HLOOKUP(T$1,Informe!$A:$ET,ROW($A29),FALSE))=FALSE,"ADMISIBLE","NO ADMISIBLE")</f>
        <v>NO ADMISIBLE</v>
      </c>
      <c r="U29" s="38" t="str">
        <f>IF(OR(HLOOKUP(U$1,Informe!$A:$ET,ROW($A29),FALSE)=0,VLOOKUP($A29,Formulario!$A:$F,6,FALSE)&lt;HLOOKUP(U$1,Informe!$A:$ET,ROW($A29),FALSE))=FALSE,"ADMISIBLE","NO ADMISIBLE")</f>
        <v>NO ADMISIBLE</v>
      </c>
      <c r="V29" s="38" t="str">
        <f>IF(OR(HLOOKUP(V$1,Informe!$A:$ET,ROW($A29),FALSE)=0,VLOOKUP($A29,Formulario!$A:$F,6,FALSE)&lt;HLOOKUP(V$1,Informe!$A:$ET,ROW($A29),FALSE))=FALSE,"ADMISIBLE","NO ADMISIBLE")</f>
        <v>NO ADMISIBLE</v>
      </c>
      <c r="W29" s="38" t="str">
        <f>IF(OR(HLOOKUP(W$1,Informe!$A:$ET,ROW($A29),FALSE)=0,VLOOKUP($A29,Formulario!$A:$F,6,FALSE)&lt;HLOOKUP(W$1,Informe!$A:$ET,ROW($A29),FALSE))=FALSE,"ADMISIBLE","NO ADMISIBLE")</f>
        <v>NO ADMISIBLE</v>
      </c>
      <c r="X29" s="38" t="str">
        <f>IF(OR(HLOOKUP(X$1,Informe!$A:$ET,ROW($A29),FALSE)=0,VLOOKUP($A29,Formulario!$A:$F,6,FALSE)&lt;HLOOKUP(X$1,Informe!$A:$ET,ROW($A29),FALSE))=FALSE,"ADMISIBLE","NO ADMISIBLE")</f>
        <v>NO ADMISIBLE</v>
      </c>
      <c r="Y29" s="38" t="str">
        <f>IF(OR(HLOOKUP(Y$1,Informe!$A:$ET,ROW($A29),FALSE)=0,VLOOKUP($A29,Formulario!$A:$F,6,FALSE)&lt;HLOOKUP(Y$1,Informe!$A:$ET,ROW($A29),FALSE))=FALSE,"ADMISIBLE","NO ADMISIBLE")</f>
        <v>NO ADMISIBLE</v>
      </c>
      <c r="Z29" s="38" t="str">
        <f>IF(OR(HLOOKUP(Z$1,Informe!$A:$ET,ROW($A29),FALSE)=0,VLOOKUP($A29,Formulario!$A:$F,6,FALSE)&lt;HLOOKUP(Z$1,Informe!$A:$ET,ROW($A29),FALSE))=FALSE,"ADMISIBLE","NO ADMISIBLE")</f>
        <v>NO ADMISIBLE</v>
      </c>
      <c r="AA29" s="38" t="str">
        <f>IF(OR(HLOOKUP(AA$1,Informe!$A:$ET,ROW($A29),FALSE)=0,VLOOKUP($A29,Formulario!$A:$F,6,FALSE)&lt;HLOOKUP(AA$1,Informe!$A:$ET,ROW($A29),FALSE))=FALSE,"ADMISIBLE","NO ADMISIBLE")</f>
        <v>NO ADMISIBLE</v>
      </c>
      <c r="AB29" s="38" t="str">
        <f>IF(OR(HLOOKUP(AB$1,Informe!$A:$ET,ROW($A29),FALSE)=0,VLOOKUP($A29,Formulario!$A:$F,6,FALSE)&lt;HLOOKUP(AB$1,Informe!$A:$ET,ROW($A29),FALSE))=FALSE,"ADMISIBLE","NO ADMISIBLE")</f>
        <v>NO ADMISIBLE</v>
      </c>
      <c r="AC29" s="38" t="str">
        <f>IF(OR(HLOOKUP(AC$1,Informe!$A:$ET,ROW($A29),FALSE)=0,VLOOKUP($A29,Formulario!$A:$F,6,FALSE)&lt;HLOOKUP(AC$1,Informe!$A:$ET,ROW($A29),FALSE))=FALSE,"ADMISIBLE","NO ADMISIBLE")</f>
        <v>NO ADMISIBLE</v>
      </c>
      <c r="AD29" s="38" t="str">
        <f>IF(OR(HLOOKUP(AD$1,Informe!$A:$ET,ROW($A29),FALSE)=0,VLOOKUP($A29,Formulario!$A:$F,6,FALSE)&lt;HLOOKUP(AD$1,Informe!$A:$ET,ROW($A29),FALSE))=FALSE,"ADMISIBLE","NO ADMISIBLE")</f>
        <v>NO ADMISIBLE</v>
      </c>
      <c r="AE29" s="38" t="str">
        <f>IF(OR(HLOOKUP(AE$1,Informe!$A:$ET,ROW($A29),FALSE)=0,VLOOKUP($A29,Formulario!$A:$F,6,FALSE)&lt;HLOOKUP(AE$1,Informe!$A:$ET,ROW($A29),FALSE))=FALSE,"ADMISIBLE","NO ADMISIBLE")</f>
        <v>NO ADMISIBLE</v>
      </c>
      <c r="AF29" s="38" t="str">
        <f>IF(OR(HLOOKUP(AF$1,Informe!$A:$ET,ROW($A29),FALSE)=0,VLOOKUP($A29,Formulario!$A:$F,6,FALSE)&lt;HLOOKUP(AF$1,Informe!$A:$ET,ROW($A29),FALSE))=FALSE,"ADMISIBLE","NO ADMISIBLE")</f>
        <v>NO ADMISIBLE</v>
      </c>
      <c r="AG29" s="38" t="str">
        <f>IF(OR(HLOOKUP(AG$1,Informe!$A:$ET,ROW($A29),FALSE)=0,VLOOKUP($A29,Formulario!$A:$F,6,FALSE)&lt;HLOOKUP(AG$1,Informe!$A:$ET,ROW($A29),FALSE))=FALSE,"ADMISIBLE","NO ADMISIBLE")</f>
        <v>NO ADMISIBLE</v>
      </c>
      <c r="AH29" s="38" t="str">
        <f>IF(OR(HLOOKUP(AH$1,Informe!$A:$ET,ROW($A29),FALSE)=0,VLOOKUP($A29,Formulario!$A:$F,6,FALSE)&lt;HLOOKUP(AH$1,Informe!$A:$ET,ROW($A29),FALSE))=FALSE,"ADMISIBLE","NO ADMISIBLE")</f>
        <v>NO ADMISIBLE</v>
      </c>
      <c r="AI29" s="38" t="str">
        <f>IF(OR(HLOOKUP(AI$1,Informe!$A:$ET,ROW($A29),FALSE)=0,VLOOKUP($A29,Formulario!$A:$F,6,FALSE)&lt;HLOOKUP(AI$1,Informe!$A:$ET,ROW($A29),FALSE))=FALSE,"ADMISIBLE","NO ADMISIBLE")</f>
        <v>NO ADMISIBLE</v>
      </c>
      <c r="AJ29" s="38" t="str">
        <f>IF(OR(HLOOKUP(AJ$1,Informe!$A:$ET,ROW($A29),FALSE)=0,VLOOKUP($A29,Formulario!$A:$F,6,FALSE)&lt;HLOOKUP(AJ$1,Informe!$A:$ET,ROW($A29),FALSE))=FALSE,"ADMISIBLE","NO ADMISIBLE")</f>
        <v>NO ADMISIBLE</v>
      </c>
      <c r="AK29" s="38" t="str">
        <f>IF(OR(HLOOKUP(AK$1,Informe!$A:$ET,ROW($A29),FALSE)=0,VLOOKUP($A29,Formulario!$A:$F,6,FALSE)&lt;HLOOKUP(AK$1,Informe!$A:$ET,ROW($A29),FALSE))=FALSE,"ADMISIBLE","NO ADMISIBLE")</f>
        <v>NO ADMISIBLE</v>
      </c>
      <c r="AL29" s="38" t="str">
        <f>IF(OR(HLOOKUP(AL$1,Informe!$A:$ET,ROW($A29),FALSE)=0,VLOOKUP($A29,Formulario!$A:$F,6,FALSE)&lt;HLOOKUP(AL$1,Informe!$A:$ET,ROW($A29),FALSE))=FALSE,"ADMISIBLE","NO ADMISIBLE")</f>
        <v>NO ADMISIBLE</v>
      </c>
      <c r="AM29" s="38" t="str">
        <f>IF(OR(HLOOKUP(AM$1,Informe!$A:$ET,ROW($A29),FALSE)=0,VLOOKUP($A29,Formulario!$A:$F,6,FALSE)&lt;HLOOKUP(AM$1,Informe!$A:$ET,ROW($A29),FALSE))=FALSE,"ADMISIBLE","NO ADMISIBLE")</f>
        <v>NO ADMISIBLE</v>
      </c>
    </row>
    <row r="30" spans="1:39" ht="12.75" customHeight="1" x14ac:dyDescent="0.25">
      <c r="A30" s="22">
        <v>26</v>
      </c>
      <c r="B30" s="37" t="s">
        <v>123</v>
      </c>
      <c r="C30" s="38" t="str">
        <f>IF(OR(HLOOKUP(C$1,Informe!$A:$ET,ROW($A30),FALSE)=0,VLOOKUP($A30,Formulario!$A:$F,6,FALSE)&lt;HLOOKUP(C$1,Informe!$A:$ET,ROW($A30),FALSE))=FALSE,"ADMISIBLE","NO ADMISIBLE")</f>
        <v>NO ADMISIBLE</v>
      </c>
      <c r="D30" s="38" t="str">
        <f>IF(OR(HLOOKUP(D$1,Informe!$A:$ET,ROW($A30),FALSE)=0,VLOOKUP($A30,Formulario!$A:$F,6,FALSE)&lt;HLOOKUP(D$1,Informe!$A:$ET,ROW($A30),FALSE))=FALSE,"ADMISIBLE","NO ADMISIBLE")</f>
        <v>NO ADMISIBLE</v>
      </c>
      <c r="E30" s="38" t="str">
        <f>IF(OR(HLOOKUP(E$1,Informe!$A:$ET,ROW($A30),FALSE)=0,VLOOKUP($A30,Formulario!$A:$F,6,FALSE)&lt;HLOOKUP(E$1,Informe!$A:$ET,ROW($A30),FALSE))=FALSE,"ADMISIBLE","NO ADMISIBLE")</f>
        <v>NO ADMISIBLE</v>
      </c>
      <c r="F30" s="38" t="str">
        <f>IF(OR(HLOOKUP(F$1,Informe!$A:$ET,ROW($A30),FALSE)=0,VLOOKUP($A30,Formulario!$A:$F,6,FALSE)&lt;HLOOKUP(F$1,Informe!$A:$ET,ROW($A30),FALSE))=FALSE,"ADMISIBLE","NO ADMISIBLE")</f>
        <v>NO ADMISIBLE</v>
      </c>
      <c r="G30" s="38" t="str">
        <f>IF(OR(HLOOKUP(G$1,Informe!$A:$ET,ROW($A30),FALSE)=0,VLOOKUP($A30,Formulario!$A:$F,6,FALSE)&lt;HLOOKUP(G$1,Informe!$A:$ET,ROW($A30),FALSE))=FALSE,"ADMISIBLE","NO ADMISIBLE")</f>
        <v>NO ADMISIBLE</v>
      </c>
      <c r="H30" s="38" t="str">
        <f>IF(OR(HLOOKUP(H$1,Informe!$A:$ET,ROW($A30),FALSE)=0,VLOOKUP($A30,Formulario!$A:$F,6,FALSE)&lt;HLOOKUP(H$1,Informe!$A:$ET,ROW($A30),FALSE))=FALSE,"ADMISIBLE","NO ADMISIBLE")</f>
        <v>NO ADMISIBLE</v>
      </c>
      <c r="I30" s="38" t="str">
        <f>IF(OR(HLOOKUP(I$1,Informe!$A:$ET,ROW($A30),FALSE)=0,VLOOKUP($A30,Formulario!$A:$F,6,FALSE)&lt;HLOOKUP(I$1,Informe!$A:$ET,ROW($A30),FALSE))=FALSE,"ADMISIBLE","NO ADMISIBLE")</f>
        <v>NO ADMISIBLE</v>
      </c>
      <c r="J30" s="38" t="str">
        <f>IF(OR(HLOOKUP(J$1,Informe!$A:$ET,ROW($A30),FALSE)=0,VLOOKUP($A30,Formulario!$A:$F,6,FALSE)&lt;HLOOKUP(J$1,Informe!$A:$ET,ROW($A30),FALSE))=FALSE,"ADMISIBLE","NO ADMISIBLE")</f>
        <v>NO ADMISIBLE</v>
      </c>
      <c r="K30" s="38" t="str">
        <f>IF(OR(HLOOKUP(K$1,Informe!$A:$ET,ROW($A30),FALSE)=0,VLOOKUP($A30,Formulario!$A:$F,6,FALSE)&lt;HLOOKUP(K$1,Informe!$A:$ET,ROW($A30),FALSE))=FALSE,"ADMISIBLE","NO ADMISIBLE")</f>
        <v>NO ADMISIBLE</v>
      </c>
      <c r="L30" s="38" t="str">
        <f>IF(OR(HLOOKUP(L$1,Informe!$A:$ET,ROW($A30),FALSE)=0,VLOOKUP($A30,Formulario!$A:$F,6,FALSE)&lt;HLOOKUP(L$1,Informe!$A:$ET,ROW($A30),FALSE))=FALSE,"ADMISIBLE","NO ADMISIBLE")</f>
        <v>NO ADMISIBLE</v>
      </c>
      <c r="M30" s="38" t="str">
        <f>IF(OR(HLOOKUP(M$1,Informe!$A:$ET,ROW($A30),FALSE)=0,VLOOKUP($A30,Formulario!$A:$F,6,FALSE)&lt;HLOOKUP(M$1,Informe!$A:$ET,ROW($A30),FALSE))=FALSE,"ADMISIBLE","NO ADMISIBLE")</f>
        <v>NO ADMISIBLE</v>
      </c>
      <c r="N30" s="38" t="str">
        <f>IF(OR(HLOOKUP(N$1,Informe!$A:$ET,ROW($A30),FALSE)=0,VLOOKUP($A30,Formulario!$A:$F,6,FALSE)&lt;HLOOKUP(N$1,Informe!$A:$ET,ROW($A30),FALSE))=FALSE,"ADMISIBLE","NO ADMISIBLE")</f>
        <v>NO ADMISIBLE</v>
      </c>
      <c r="O30" s="38" t="str">
        <f>IF(OR(HLOOKUP(O$1,Informe!$A:$ET,ROW($A30),FALSE)=0,VLOOKUP($A30,Formulario!$A:$F,6,FALSE)&lt;HLOOKUP(O$1,Informe!$A:$ET,ROW($A30),FALSE))=FALSE,"ADMISIBLE","NO ADMISIBLE")</f>
        <v>NO ADMISIBLE</v>
      </c>
      <c r="P30" s="38" t="str">
        <f>IF(OR(HLOOKUP(P$1,Informe!$A:$ET,ROW($A30),FALSE)=0,VLOOKUP($A30,Formulario!$A:$F,6,FALSE)&lt;HLOOKUP(P$1,Informe!$A:$ET,ROW($A30),FALSE))=FALSE,"ADMISIBLE","NO ADMISIBLE")</f>
        <v>NO ADMISIBLE</v>
      </c>
      <c r="Q30" s="38" t="str">
        <f>IF(OR(HLOOKUP(Q$1,Informe!$A:$ET,ROW($A30),FALSE)=0,VLOOKUP($A30,Formulario!$A:$F,6,FALSE)&lt;HLOOKUP(Q$1,Informe!$A:$ET,ROW($A30),FALSE))=FALSE,"ADMISIBLE","NO ADMISIBLE")</f>
        <v>NO ADMISIBLE</v>
      </c>
      <c r="R30" s="38" t="str">
        <f>IF(OR(HLOOKUP(R$1,Informe!$A:$ET,ROW($A30),FALSE)=0,VLOOKUP($A30,Formulario!$A:$F,6,FALSE)&lt;HLOOKUP(R$1,Informe!$A:$ET,ROW($A30),FALSE))=FALSE,"ADMISIBLE","NO ADMISIBLE")</f>
        <v>NO ADMISIBLE</v>
      </c>
      <c r="S30" s="38" t="str">
        <f>IF(OR(HLOOKUP(S$1,Informe!$A:$ET,ROW($A30),FALSE)=0,VLOOKUP($A30,Formulario!$A:$F,6,FALSE)&lt;HLOOKUP(S$1,Informe!$A:$ET,ROW($A30),FALSE))=FALSE,"ADMISIBLE","NO ADMISIBLE")</f>
        <v>NO ADMISIBLE</v>
      </c>
      <c r="T30" s="38" t="str">
        <f>IF(OR(HLOOKUP(T$1,Informe!$A:$ET,ROW($A30),FALSE)=0,VLOOKUP($A30,Formulario!$A:$F,6,FALSE)&lt;HLOOKUP(T$1,Informe!$A:$ET,ROW($A30),FALSE))=FALSE,"ADMISIBLE","NO ADMISIBLE")</f>
        <v>NO ADMISIBLE</v>
      </c>
      <c r="U30" s="38" t="str">
        <f>IF(OR(HLOOKUP(U$1,Informe!$A:$ET,ROW($A30),FALSE)=0,VLOOKUP($A30,Formulario!$A:$F,6,FALSE)&lt;HLOOKUP(U$1,Informe!$A:$ET,ROW($A30),FALSE))=FALSE,"ADMISIBLE","NO ADMISIBLE")</f>
        <v>NO ADMISIBLE</v>
      </c>
      <c r="V30" s="38" t="str">
        <f>IF(OR(HLOOKUP(V$1,Informe!$A:$ET,ROW($A30),FALSE)=0,VLOOKUP($A30,Formulario!$A:$F,6,FALSE)&lt;HLOOKUP(V$1,Informe!$A:$ET,ROW($A30),FALSE))=FALSE,"ADMISIBLE","NO ADMISIBLE")</f>
        <v>NO ADMISIBLE</v>
      </c>
      <c r="W30" s="38" t="str">
        <f>IF(OR(HLOOKUP(W$1,Informe!$A:$ET,ROW($A30),FALSE)=0,VLOOKUP($A30,Formulario!$A:$F,6,FALSE)&lt;HLOOKUP(W$1,Informe!$A:$ET,ROW($A30),FALSE))=FALSE,"ADMISIBLE","NO ADMISIBLE")</f>
        <v>NO ADMISIBLE</v>
      </c>
      <c r="X30" s="38" t="str">
        <f>IF(OR(HLOOKUP(X$1,Informe!$A:$ET,ROW($A30),FALSE)=0,VLOOKUP($A30,Formulario!$A:$F,6,FALSE)&lt;HLOOKUP(X$1,Informe!$A:$ET,ROW($A30),FALSE))=FALSE,"ADMISIBLE","NO ADMISIBLE")</f>
        <v>NO ADMISIBLE</v>
      </c>
      <c r="Y30" s="38" t="str">
        <f>IF(OR(HLOOKUP(Y$1,Informe!$A:$ET,ROW($A30),FALSE)=0,VLOOKUP($A30,Formulario!$A:$F,6,FALSE)&lt;HLOOKUP(Y$1,Informe!$A:$ET,ROW($A30),FALSE))=FALSE,"ADMISIBLE","NO ADMISIBLE")</f>
        <v>NO ADMISIBLE</v>
      </c>
      <c r="Z30" s="38" t="str">
        <f>IF(OR(HLOOKUP(Z$1,Informe!$A:$ET,ROW($A30),FALSE)=0,VLOOKUP($A30,Formulario!$A:$F,6,FALSE)&lt;HLOOKUP(Z$1,Informe!$A:$ET,ROW($A30),FALSE))=FALSE,"ADMISIBLE","NO ADMISIBLE")</f>
        <v>NO ADMISIBLE</v>
      </c>
      <c r="AA30" s="38" t="str">
        <f>IF(OR(HLOOKUP(AA$1,Informe!$A:$ET,ROW($A30),FALSE)=0,VLOOKUP($A30,Formulario!$A:$F,6,FALSE)&lt;HLOOKUP(AA$1,Informe!$A:$ET,ROW($A30),FALSE))=FALSE,"ADMISIBLE","NO ADMISIBLE")</f>
        <v>NO ADMISIBLE</v>
      </c>
      <c r="AB30" s="38" t="str">
        <f>IF(OR(HLOOKUP(AB$1,Informe!$A:$ET,ROW($A30),FALSE)=0,VLOOKUP($A30,Formulario!$A:$F,6,FALSE)&lt;HLOOKUP(AB$1,Informe!$A:$ET,ROW($A30),FALSE))=FALSE,"ADMISIBLE","NO ADMISIBLE")</f>
        <v>NO ADMISIBLE</v>
      </c>
      <c r="AC30" s="38" t="str">
        <f>IF(OR(HLOOKUP(AC$1,Informe!$A:$ET,ROW($A30),FALSE)=0,VLOOKUP($A30,Formulario!$A:$F,6,FALSE)&lt;HLOOKUP(AC$1,Informe!$A:$ET,ROW($A30),FALSE))=FALSE,"ADMISIBLE","NO ADMISIBLE")</f>
        <v>NO ADMISIBLE</v>
      </c>
      <c r="AD30" s="38" t="str">
        <f>IF(OR(HLOOKUP(AD$1,Informe!$A:$ET,ROW($A30),FALSE)=0,VLOOKUP($A30,Formulario!$A:$F,6,FALSE)&lt;HLOOKUP(AD$1,Informe!$A:$ET,ROW($A30),FALSE))=FALSE,"ADMISIBLE","NO ADMISIBLE")</f>
        <v>NO ADMISIBLE</v>
      </c>
      <c r="AE30" s="38" t="str">
        <f>IF(OR(HLOOKUP(AE$1,Informe!$A:$ET,ROW($A30),FALSE)=0,VLOOKUP($A30,Formulario!$A:$F,6,FALSE)&lt;HLOOKUP(AE$1,Informe!$A:$ET,ROW($A30),FALSE))=FALSE,"ADMISIBLE","NO ADMISIBLE")</f>
        <v>NO ADMISIBLE</v>
      </c>
      <c r="AF30" s="38" t="str">
        <f>IF(OR(HLOOKUP(AF$1,Informe!$A:$ET,ROW($A30),FALSE)=0,VLOOKUP($A30,Formulario!$A:$F,6,FALSE)&lt;HLOOKUP(AF$1,Informe!$A:$ET,ROW($A30),FALSE))=FALSE,"ADMISIBLE","NO ADMISIBLE")</f>
        <v>NO ADMISIBLE</v>
      </c>
      <c r="AG30" s="38" t="str">
        <f>IF(OR(HLOOKUP(AG$1,Informe!$A:$ET,ROW($A30),FALSE)=0,VLOOKUP($A30,Formulario!$A:$F,6,FALSE)&lt;HLOOKUP(AG$1,Informe!$A:$ET,ROW($A30),FALSE))=FALSE,"ADMISIBLE","NO ADMISIBLE")</f>
        <v>NO ADMISIBLE</v>
      </c>
      <c r="AH30" s="38" t="str">
        <f>IF(OR(HLOOKUP(AH$1,Informe!$A:$ET,ROW($A30),FALSE)=0,VLOOKUP($A30,Formulario!$A:$F,6,FALSE)&lt;HLOOKUP(AH$1,Informe!$A:$ET,ROW($A30),FALSE))=FALSE,"ADMISIBLE","NO ADMISIBLE")</f>
        <v>NO ADMISIBLE</v>
      </c>
      <c r="AI30" s="38" t="str">
        <f>IF(OR(HLOOKUP(AI$1,Informe!$A:$ET,ROW($A30),FALSE)=0,VLOOKUP($A30,Formulario!$A:$F,6,FALSE)&lt;HLOOKUP(AI$1,Informe!$A:$ET,ROW($A30),FALSE))=FALSE,"ADMISIBLE","NO ADMISIBLE")</f>
        <v>NO ADMISIBLE</v>
      </c>
      <c r="AJ30" s="38" t="str">
        <f>IF(OR(HLOOKUP(AJ$1,Informe!$A:$ET,ROW($A30),FALSE)=0,VLOOKUP($A30,Formulario!$A:$F,6,FALSE)&lt;HLOOKUP(AJ$1,Informe!$A:$ET,ROW($A30),FALSE))=FALSE,"ADMISIBLE","NO ADMISIBLE")</f>
        <v>NO ADMISIBLE</v>
      </c>
      <c r="AK30" s="38" t="str">
        <f>IF(OR(HLOOKUP(AK$1,Informe!$A:$ET,ROW($A30),FALSE)=0,VLOOKUP($A30,Formulario!$A:$F,6,FALSE)&lt;HLOOKUP(AK$1,Informe!$A:$ET,ROW($A30),FALSE))=FALSE,"ADMISIBLE","NO ADMISIBLE")</f>
        <v>NO ADMISIBLE</v>
      </c>
      <c r="AL30" s="38" t="str">
        <f>IF(OR(HLOOKUP(AL$1,Informe!$A:$ET,ROW($A30),FALSE)=0,VLOOKUP($A30,Formulario!$A:$F,6,FALSE)&lt;HLOOKUP(AL$1,Informe!$A:$ET,ROW($A30),FALSE))=FALSE,"ADMISIBLE","NO ADMISIBLE")</f>
        <v>NO ADMISIBLE</v>
      </c>
      <c r="AM30" s="38" t="str">
        <f>IF(OR(HLOOKUP(AM$1,Informe!$A:$ET,ROW($A30),FALSE)=0,VLOOKUP($A30,Formulario!$A:$F,6,FALSE)&lt;HLOOKUP(AM$1,Informe!$A:$ET,ROW($A30),FALSE))=FALSE,"ADMISIBLE","NO ADMISIBLE")</f>
        <v>NO ADMISIBLE</v>
      </c>
    </row>
    <row r="31" spans="1:39" ht="12.75" customHeight="1" x14ac:dyDescent="0.25">
      <c r="A31" s="22">
        <v>27</v>
      </c>
      <c r="B31" s="37" t="s">
        <v>124</v>
      </c>
      <c r="C31" s="38" t="str">
        <f>IF(OR(HLOOKUP(C$1,Informe!$A:$ET,ROW($A31),FALSE)=0,VLOOKUP($A31,Formulario!$A:$F,6,FALSE)&lt;HLOOKUP(C$1,Informe!$A:$ET,ROW($A31),FALSE))=FALSE,"ADMISIBLE","NO ADMISIBLE")</f>
        <v>NO ADMISIBLE</v>
      </c>
      <c r="D31" s="38" t="str">
        <f>IF(OR(HLOOKUP(D$1,Informe!$A:$ET,ROW($A31),FALSE)=0,VLOOKUP($A31,Formulario!$A:$F,6,FALSE)&lt;HLOOKUP(D$1,Informe!$A:$ET,ROW($A31),FALSE))=FALSE,"ADMISIBLE","NO ADMISIBLE")</f>
        <v>NO ADMISIBLE</v>
      </c>
      <c r="E31" s="38" t="str">
        <f>IF(OR(HLOOKUP(E$1,Informe!$A:$ET,ROW($A31),FALSE)=0,VLOOKUP($A31,Formulario!$A:$F,6,FALSE)&lt;HLOOKUP(E$1,Informe!$A:$ET,ROW($A31),FALSE))=FALSE,"ADMISIBLE","NO ADMISIBLE")</f>
        <v>NO ADMISIBLE</v>
      </c>
      <c r="F31" s="38" t="str">
        <f>IF(OR(HLOOKUP(F$1,Informe!$A:$ET,ROW($A31),FALSE)=0,VLOOKUP($A31,Formulario!$A:$F,6,FALSE)&lt;HLOOKUP(F$1,Informe!$A:$ET,ROW($A31),FALSE))=FALSE,"ADMISIBLE","NO ADMISIBLE")</f>
        <v>NO ADMISIBLE</v>
      </c>
      <c r="G31" s="38" t="str">
        <f>IF(OR(HLOOKUP(G$1,Informe!$A:$ET,ROW($A31),FALSE)=0,VLOOKUP($A31,Formulario!$A:$F,6,FALSE)&lt;HLOOKUP(G$1,Informe!$A:$ET,ROW($A31),FALSE))=FALSE,"ADMISIBLE","NO ADMISIBLE")</f>
        <v>NO ADMISIBLE</v>
      </c>
      <c r="H31" s="38" t="str">
        <f>IF(OR(HLOOKUP(H$1,Informe!$A:$ET,ROW($A31),FALSE)=0,VLOOKUP($A31,Formulario!$A:$F,6,FALSE)&lt;HLOOKUP(H$1,Informe!$A:$ET,ROW($A31),FALSE))=FALSE,"ADMISIBLE","NO ADMISIBLE")</f>
        <v>NO ADMISIBLE</v>
      </c>
      <c r="I31" s="38" t="str">
        <f>IF(OR(HLOOKUP(I$1,Informe!$A:$ET,ROW($A31),FALSE)=0,VLOOKUP($A31,Formulario!$A:$F,6,FALSE)&lt;HLOOKUP(I$1,Informe!$A:$ET,ROW($A31),FALSE))=FALSE,"ADMISIBLE","NO ADMISIBLE")</f>
        <v>NO ADMISIBLE</v>
      </c>
      <c r="J31" s="38" t="str">
        <f>IF(OR(HLOOKUP(J$1,Informe!$A:$ET,ROW($A31),FALSE)=0,VLOOKUP($A31,Formulario!$A:$F,6,FALSE)&lt;HLOOKUP(J$1,Informe!$A:$ET,ROW($A31),FALSE))=FALSE,"ADMISIBLE","NO ADMISIBLE")</f>
        <v>NO ADMISIBLE</v>
      </c>
      <c r="K31" s="38" t="str">
        <f>IF(OR(HLOOKUP(K$1,Informe!$A:$ET,ROW($A31),FALSE)=0,VLOOKUP($A31,Formulario!$A:$F,6,FALSE)&lt;HLOOKUP(K$1,Informe!$A:$ET,ROW($A31),FALSE))=FALSE,"ADMISIBLE","NO ADMISIBLE")</f>
        <v>NO ADMISIBLE</v>
      </c>
      <c r="L31" s="38" t="str">
        <f>IF(OR(HLOOKUP(L$1,Informe!$A:$ET,ROW($A31),FALSE)=0,VLOOKUP($A31,Formulario!$A:$F,6,FALSE)&lt;HLOOKUP(L$1,Informe!$A:$ET,ROW($A31),FALSE))=FALSE,"ADMISIBLE","NO ADMISIBLE")</f>
        <v>NO ADMISIBLE</v>
      </c>
      <c r="M31" s="38" t="str">
        <f>IF(OR(HLOOKUP(M$1,Informe!$A:$ET,ROW($A31),FALSE)=0,VLOOKUP($A31,Formulario!$A:$F,6,FALSE)&lt;HLOOKUP(M$1,Informe!$A:$ET,ROW($A31),FALSE))=FALSE,"ADMISIBLE","NO ADMISIBLE")</f>
        <v>NO ADMISIBLE</v>
      </c>
      <c r="N31" s="38" t="str">
        <f>IF(OR(HLOOKUP(N$1,Informe!$A:$ET,ROW($A31),FALSE)=0,VLOOKUP($A31,Formulario!$A:$F,6,FALSE)&lt;HLOOKUP(N$1,Informe!$A:$ET,ROW($A31),FALSE))=FALSE,"ADMISIBLE","NO ADMISIBLE")</f>
        <v>NO ADMISIBLE</v>
      </c>
      <c r="O31" s="38" t="str">
        <f>IF(OR(HLOOKUP(O$1,Informe!$A:$ET,ROW($A31),FALSE)=0,VLOOKUP($A31,Formulario!$A:$F,6,FALSE)&lt;HLOOKUP(O$1,Informe!$A:$ET,ROW($A31),FALSE))=FALSE,"ADMISIBLE","NO ADMISIBLE")</f>
        <v>NO ADMISIBLE</v>
      </c>
      <c r="P31" s="38" t="str">
        <f>IF(OR(HLOOKUP(P$1,Informe!$A:$ET,ROW($A31),FALSE)=0,VLOOKUP($A31,Formulario!$A:$F,6,FALSE)&lt;HLOOKUP(P$1,Informe!$A:$ET,ROW($A31),FALSE))=FALSE,"ADMISIBLE","NO ADMISIBLE")</f>
        <v>NO ADMISIBLE</v>
      </c>
      <c r="Q31" s="38" t="str">
        <f>IF(OR(HLOOKUP(Q$1,Informe!$A:$ET,ROW($A31),FALSE)=0,VLOOKUP($A31,Formulario!$A:$F,6,FALSE)&lt;HLOOKUP(Q$1,Informe!$A:$ET,ROW($A31),FALSE))=FALSE,"ADMISIBLE","NO ADMISIBLE")</f>
        <v>NO ADMISIBLE</v>
      </c>
      <c r="R31" s="38" t="str">
        <f>IF(OR(HLOOKUP(R$1,Informe!$A:$ET,ROW($A31),FALSE)=0,VLOOKUP($A31,Formulario!$A:$F,6,FALSE)&lt;HLOOKUP(R$1,Informe!$A:$ET,ROW($A31),FALSE))=FALSE,"ADMISIBLE","NO ADMISIBLE")</f>
        <v>NO ADMISIBLE</v>
      </c>
      <c r="S31" s="38" t="str">
        <f>IF(OR(HLOOKUP(S$1,Informe!$A:$ET,ROW($A31),FALSE)=0,VLOOKUP($A31,Formulario!$A:$F,6,FALSE)&lt;HLOOKUP(S$1,Informe!$A:$ET,ROW($A31),FALSE))=FALSE,"ADMISIBLE","NO ADMISIBLE")</f>
        <v>NO ADMISIBLE</v>
      </c>
      <c r="T31" s="38" t="str">
        <f>IF(OR(HLOOKUP(T$1,Informe!$A:$ET,ROW($A31),FALSE)=0,VLOOKUP($A31,Formulario!$A:$F,6,FALSE)&lt;HLOOKUP(T$1,Informe!$A:$ET,ROW($A31),FALSE))=FALSE,"ADMISIBLE","NO ADMISIBLE")</f>
        <v>NO ADMISIBLE</v>
      </c>
      <c r="U31" s="38" t="str">
        <f>IF(OR(HLOOKUP(U$1,Informe!$A:$ET,ROW($A31),FALSE)=0,VLOOKUP($A31,Formulario!$A:$F,6,FALSE)&lt;HLOOKUP(U$1,Informe!$A:$ET,ROW($A31),FALSE))=FALSE,"ADMISIBLE","NO ADMISIBLE")</f>
        <v>NO ADMISIBLE</v>
      </c>
      <c r="V31" s="38" t="str">
        <f>IF(OR(HLOOKUP(V$1,Informe!$A:$ET,ROW($A31),FALSE)=0,VLOOKUP($A31,Formulario!$A:$F,6,FALSE)&lt;HLOOKUP(V$1,Informe!$A:$ET,ROW($A31),FALSE))=FALSE,"ADMISIBLE","NO ADMISIBLE")</f>
        <v>NO ADMISIBLE</v>
      </c>
      <c r="W31" s="38" t="str">
        <f>IF(OR(HLOOKUP(W$1,Informe!$A:$ET,ROW($A31),FALSE)=0,VLOOKUP($A31,Formulario!$A:$F,6,FALSE)&lt;HLOOKUP(W$1,Informe!$A:$ET,ROW($A31),FALSE))=FALSE,"ADMISIBLE","NO ADMISIBLE")</f>
        <v>NO ADMISIBLE</v>
      </c>
      <c r="X31" s="38" t="str">
        <f>IF(OR(HLOOKUP(X$1,Informe!$A:$ET,ROW($A31),FALSE)=0,VLOOKUP($A31,Formulario!$A:$F,6,FALSE)&lt;HLOOKUP(X$1,Informe!$A:$ET,ROW($A31),FALSE))=FALSE,"ADMISIBLE","NO ADMISIBLE")</f>
        <v>NO ADMISIBLE</v>
      </c>
      <c r="Y31" s="38" t="str">
        <f>IF(OR(HLOOKUP(Y$1,Informe!$A:$ET,ROW($A31),FALSE)=0,VLOOKUP($A31,Formulario!$A:$F,6,FALSE)&lt;HLOOKUP(Y$1,Informe!$A:$ET,ROW($A31),FALSE))=FALSE,"ADMISIBLE","NO ADMISIBLE")</f>
        <v>NO ADMISIBLE</v>
      </c>
      <c r="Z31" s="38" t="str">
        <f>IF(OR(HLOOKUP(Z$1,Informe!$A:$ET,ROW($A31),FALSE)=0,VLOOKUP($A31,Formulario!$A:$F,6,FALSE)&lt;HLOOKUP(Z$1,Informe!$A:$ET,ROW($A31),FALSE))=FALSE,"ADMISIBLE","NO ADMISIBLE")</f>
        <v>NO ADMISIBLE</v>
      </c>
      <c r="AA31" s="38" t="str">
        <f>IF(OR(HLOOKUP(AA$1,Informe!$A:$ET,ROW($A31),FALSE)=0,VLOOKUP($A31,Formulario!$A:$F,6,FALSE)&lt;HLOOKUP(AA$1,Informe!$A:$ET,ROW($A31),FALSE))=FALSE,"ADMISIBLE","NO ADMISIBLE")</f>
        <v>NO ADMISIBLE</v>
      </c>
      <c r="AB31" s="38" t="str">
        <f>IF(OR(HLOOKUP(AB$1,Informe!$A:$ET,ROW($A31),FALSE)=0,VLOOKUP($A31,Formulario!$A:$F,6,FALSE)&lt;HLOOKUP(AB$1,Informe!$A:$ET,ROW($A31),FALSE))=FALSE,"ADMISIBLE","NO ADMISIBLE")</f>
        <v>NO ADMISIBLE</v>
      </c>
      <c r="AC31" s="38" t="str">
        <f>IF(OR(HLOOKUP(AC$1,Informe!$A:$ET,ROW($A31),FALSE)=0,VLOOKUP($A31,Formulario!$A:$F,6,FALSE)&lt;HLOOKUP(AC$1,Informe!$A:$ET,ROW($A31),FALSE))=FALSE,"ADMISIBLE","NO ADMISIBLE")</f>
        <v>NO ADMISIBLE</v>
      </c>
      <c r="AD31" s="38" t="str">
        <f>IF(OR(HLOOKUP(AD$1,Informe!$A:$ET,ROW($A31),FALSE)=0,VLOOKUP($A31,Formulario!$A:$F,6,FALSE)&lt;HLOOKUP(AD$1,Informe!$A:$ET,ROW($A31),FALSE))=FALSE,"ADMISIBLE","NO ADMISIBLE")</f>
        <v>NO ADMISIBLE</v>
      </c>
      <c r="AE31" s="38" t="str">
        <f>IF(OR(HLOOKUP(AE$1,Informe!$A:$ET,ROW($A31),FALSE)=0,VLOOKUP($A31,Formulario!$A:$F,6,FALSE)&lt;HLOOKUP(AE$1,Informe!$A:$ET,ROW($A31),FALSE))=FALSE,"ADMISIBLE","NO ADMISIBLE")</f>
        <v>NO ADMISIBLE</v>
      </c>
      <c r="AF31" s="38" t="str">
        <f>IF(OR(HLOOKUP(AF$1,Informe!$A:$ET,ROW($A31),FALSE)=0,VLOOKUP($A31,Formulario!$A:$F,6,FALSE)&lt;HLOOKUP(AF$1,Informe!$A:$ET,ROW($A31),FALSE))=FALSE,"ADMISIBLE","NO ADMISIBLE")</f>
        <v>NO ADMISIBLE</v>
      </c>
      <c r="AG31" s="38" t="str">
        <f>IF(OR(HLOOKUP(AG$1,Informe!$A:$ET,ROW($A31),FALSE)=0,VLOOKUP($A31,Formulario!$A:$F,6,FALSE)&lt;HLOOKUP(AG$1,Informe!$A:$ET,ROW($A31),FALSE))=FALSE,"ADMISIBLE","NO ADMISIBLE")</f>
        <v>NO ADMISIBLE</v>
      </c>
      <c r="AH31" s="38" t="str">
        <f>IF(OR(HLOOKUP(AH$1,Informe!$A:$ET,ROW($A31),FALSE)=0,VLOOKUP($A31,Formulario!$A:$F,6,FALSE)&lt;HLOOKUP(AH$1,Informe!$A:$ET,ROW($A31),FALSE))=FALSE,"ADMISIBLE","NO ADMISIBLE")</f>
        <v>NO ADMISIBLE</v>
      </c>
      <c r="AI31" s="38" t="str">
        <f>IF(OR(HLOOKUP(AI$1,Informe!$A:$ET,ROW($A31),FALSE)=0,VLOOKUP($A31,Formulario!$A:$F,6,FALSE)&lt;HLOOKUP(AI$1,Informe!$A:$ET,ROW($A31),FALSE))=FALSE,"ADMISIBLE","NO ADMISIBLE")</f>
        <v>NO ADMISIBLE</v>
      </c>
      <c r="AJ31" s="38" t="str">
        <f>IF(OR(HLOOKUP(AJ$1,Informe!$A:$ET,ROW($A31),FALSE)=0,VLOOKUP($A31,Formulario!$A:$F,6,FALSE)&lt;HLOOKUP(AJ$1,Informe!$A:$ET,ROW($A31),FALSE))=FALSE,"ADMISIBLE","NO ADMISIBLE")</f>
        <v>NO ADMISIBLE</v>
      </c>
      <c r="AK31" s="38" t="str">
        <f>IF(OR(HLOOKUP(AK$1,Informe!$A:$ET,ROW($A31),FALSE)=0,VLOOKUP($A31,Formulario!$A:$F,6,FALSE)&lt;HLOOKUP(AK$1,Informe!$A:$ET,ROW($A31),FALSE))=FALSE,"ADMISIBLE","NO ADMISIBLE")</f>
        <v>NO ADMISIBLE</v>
      </c>
      <c r="AL31" s="38" t="str">
        <f>IF(OR(HLOOKUP(AL$1,Informe!$A:$ET,ROW($A31),FALSE)=0,VLOOKUP($A31,Formulario!$A:$F,6,FALSE)&lt;HLOOKUP(AL$1,Informe!$A:$ET,ROW($A31),FALSE))=FALSE,"ADMISIBLE","NO ADMISIBLE")</f>
        <v>NO ADMISIBLE</v>
      </c>
      <c r="AM31" s="38" t="str">
        <f>IF(OR(HLOOKUP(AM$1,Informe!$A:$ET,ROW($A31),FALSE)=0,VLOOKUP($A31,Formulario!$A:$F,6,FALSE)&lt;HLOOKUP(AM$1,Informe!$A:$ET,ROW($A31),FALSE))=FALSE,"ADMISIBLE","NO ADMISIBLE")</f>
        <v>NO ADMISIBLE</v>
      </c>
    </row>
    <row r="32" spans="1:39" ht="12.75" customHeight="1" x14ac:dyDescent="0.25">
      <c r="A32" s="22">
        <v>28</v>
      </c>
      <c r="B32" s="37" t="s">
        <v>125</v>
      </c>
      <c r="C32" s="38" t="str">
        <f>IF(OR(HLOOKUP(C$1,Informe!$A:$ET,ROW($A32),FALSE)=0,VLOOKUP($A32,Formulario!$A:$F,6,FALSE)&lt;HLOOKUP(C$1,Informe!$A:$ET,ROW($A32),FALSE))=FALSE,"ADMISIBLE","NO ADMISIBLE")</f>
        <v>NO ADMISIBLE</v>
      </c>
      <c r="D32" s="38" t="str">
        <f>IF(OR(HLOOKUP(D$1,Informe!$A:$ET,ROW($A32),FALSE)=0,VLOOKUP($A32,Formulario!$A:$F,6,FALSE)&lt;HLOOKUP(D$1,Informe!$A:$ET,ROW($A32),FALSE))=FALSE,"ADMISIBLE","NO ADMISIBLE")</f>
        <v>NO ADMISIBLE</v>
      </c>
      <c r="E32" s="38" t="str">
        <f>IF(OR(HLOOKUP(E$1,Informe!$A:$ET,ROW($A32),FALSE)=0,VLOOKUP($A32,Formulario!$A:$F,6,FALSE)&lt;HLOOKUP(E$1,Informe!$A:$ET,ROW($A32),FALSE))=FALSE,"ADMISIBLE","NO ADMISIBLE")</f>
        <v>NO ADMISIBLE</v>
      </c>
      <c r="F32" s="38" t="str">
        <f>IF(OR(HLOOKUP(F$1,Informe!$A:$ET,ROW($A32),FALSE)=0,VLOOKUP($A32,Formulario!$A:$F,6,FALSE)&lt;HLOOKUP(F$1,Informe!$A:$ET,ROW($A32),FALSE))=FALSE,"ADMISIBLE","NO ADMISIBLE")</f>
        <v>NO ADMISIBLE</v>
      </c>
      <c r="G32" s="38" t="str">
        <f>IF(OR(HLOOKUP(G$1,Informe!$A:$ET,ROW($A32),FALSE)=0,VLOOKUP($A32,Formulario!$A:$F,6,FALSE)&lt;HLOOKUP(G$1,Informe!$A:$ET,ROW($A32),FALSE))=FALSE,"ADMISIBLE","NO ADMISIBLE")</f>
        <v>NO ADMISIBLE</v>
      </c>
      <c r="H32" s="38" t="str">
        <f>IF(OR(HLOOKUP(H$1,Informe!$A:$ET,ROW($A32),FALSE)=0,VLOOKUP($A32,Formulario!$A:$F,6,FALSE)&lt;HLOOKUP(H$1,Informe!$A:$ET,ROW($A32),FALSE))=FALSE,"ADMISIBLE","NO ADMISIBLE")</f>
        <v>NO ADMISIBLE</v>
      </c>
      <c r="I32" s="38" t="str">
        <f>IF(OR(HLOOKUP(I$1,Informe!$A:$ET,ROW($A32),FALSE)=0,VLOOKUP($A32,Formulario!$A:$F,6,FALSE)&lt;HLOOKUP(I$1,Informe!$A:$ET,ROW($A32),FALSE))=FALSE,"ADMISIBLE","NO ADMISIBLE")</f>
        <v>NO ADMISIBLE</v>
      </c>
      <c r="J32" s="38" t="str">
        <f>IF(OR(HLOOKUP(J$1,Informe!$A:$ET,ROW($A32),FALSE)=0,VLOOKUP($A32,Formulario!$A:$F,6,FALSE)&lt;HLOOKUP(J$1,Informe!$A:$ET,ROW($A32),FALSE))=FALSE,"ADMISIBLE","NO ADMISIBLE")</f>
        <v>NO ADMISIBLE</v>
      </c>
      <c r="K32" s="38" t="str">
        <f>IF(OR(HLOOKUP(K$1,Informe!$A:$ET,ROW($A32),FALSE)=0,VLOOKUP($A32,Formulario!$A:$F,6,FALSE)&lt;HLOOKUP(K$1,Informe!$A:$ET,ROW($A32),FALSE))=FALSE,"ADMISIBLE","NO ADMISIBLE")</f>
        <v>NO ADMISIBLE</v>
      </c>
      <c r="L32" s="38" t="str">
        <f>IF(OR(HLOOKUP(L$1,Informe!$A:$ET,ROW($A32),FALSE)=0,VLOOKUP($A32,Formulario!$A:$F,6,FALSE)&lt;HLOOKUP(L$1,Informe!$A:$ET,ROW($A32),FALSE))=FALSE,"ADMISIBLE","NO ADMISIBLE")</f>
        <v>NO ADMISIBLE</v>
      </c>
      <c r="M32" s="38" t="str">
        <f>IF(OR(HLOOKUP(M$1,Informe!$A:$ET,ROW($A32),FALSE)=0,VLOOKUP($A32,Formulario!$A:$F,6,FALSE)&lt;HLOOKUP(M$1,Informe!$A:$ET,ROW($A32),FALSE))=FALSE,"ADMISIBLE","NO ADMISIBLE")</f>
        <v>NO ADMISIBLE</v>
      </c>
      <c r="N32" s="38" t="str">
        <f>IF(OR(HLOOKUP(N$1,Informe!$A:$ET,ROW($A32),FALSE)=0,VLOOKUP($A32,Formulario!$A:$F,6,FALSE)&lt;HLOOKUP(N$1,Informe!$A:$ET,ROW($A32),FALSE))=FALSE,"ADMISIBLE","NO ADMISIBLE")</f>
        <v>NO ADMISIBLE</v>
      </c>
      <c r="O32" s="38" t="str">
        <f>IF(OR(HLOOKUP(O$1,Informe!$A:$ET,ROW($A32),FALSE)=0,VLOOKUP($A32,Formulario!$A:$F,6,FALSE)&lt;HLOOKUP(O$1,Informe!$A:$ET,ROW($A32),FALSE))=FALSE,"ADMISIBLE","NO ADMISIBLE")</f>
        <v>NO ADMISIBLE</v>
      </c>
      <c r="P32" s="38" t="str">
        <f>IF(OR(HLOOKUP(P$1,Informe!$A:$ET,ROW($A32),FALSE)=0,VLOOKUP($A32,Formulario!$A:$F,6,FALSE)&lt;HLOOKUP(P$1,Informe!$A:$ET,ROW($A32),FALSE))=FALSE,"ADMISIBLE","NO ADMISIBLE")</f>
        <v>NO ADMISIBLE</v>
      </c>
      <c r="Q32" s="38" t="str">
        <f>IF(OR(HLOOKUP(Q$1,Informe!$A:$ET,ROW($A32),FALSE)=0,VLOOKUP($A32,Formulario!$A:$F,6,FALSE)&lt;HLOOKUP(Q$1,Informe!$A:$ET,ROW($A32),FALSE))=FALSE,"ADMISIBLE","NO ADMISIBLE")</f>
        <v>NO ADMISIBLE</v>
      </c>
      <c r="R32" s="38" t="str">
        <f>IF(OR(HLOOKUP(R$1,Informe!$A:$ET,ROW($A32),FALSE)=0,VLOOKUP($A32,Formulario!$A:$F,6,FALSE)&lt;HLOOKUP(R$1,Informe!$A:$ET,ROW($A32),FALSE))=FALSE,"ADMISIBLE","NO ADMISIBLE")</f>
        <v>NO ADMISIBLE</v>
      </c>
      <c r="S32" s="38" t="str">
        <f>IF(OR(HLOOKUP(S$1,Informe!$A:$ET,ROW($A32),FALSE)=0,VLOOKUP($A32,Formulario!$A:$F,6,FALSE)&lt;HLOOKUP(S$1,Informe!$A:$ET,ROW($A32),FALSE))=FALSE,"ADMISIBLE","NO ADMISIBLE")</f>
        <v>NO ADMISIBLE</v>
      </c>
      <c r="T32" s="38" t="str">
        <f>IF(OR(HLOOKUP(T$1,Informe!$A:$ET,ROW($A32),FALSE)=0,VLOOKUP($A32,Formulario!$A:$F,6,FALSE)&lt;HLOOKUP(T$1,Informe!$A:$ET,ROW($A32),FALSE))=FALSE,"ADMISIBLE","NO ADMISIBLE")</f>
        <v>NO ADMISIBLE</v>
      </c>
      <c r="U32" s="38" t="str">
        <f>IF(OR(HLOOKUP(U$1,Informe!$A:$ET,ROW($A32),FALSE)=0,VLOOKUP($A32,Formulario!$A:$F,6,FALSE)&lt;HLOOKUP(U$1,Informe!$A:$ET,ROW($A32),FALSE))=FALSE,"ADMISIBLE","NO ADMISIBLE")</f>
        <v>NO ADMISIBLE</v>
      </c>
      <c r="V32" s="38" t="str">
        <f>IF(OR(HLOOKUP(V$1,Informe!$A:$ET,ROW($A32),FALSE)=0,VLOOKUP($A32,Formulario!$A:$F,6,FALSE)&lt;HLOOKUP(V$1,Informe!$A:$ET,ROW($A32),FALSE))=FALSE,"ADMISIBLE","NO ADMISIBLE")</f>
        <v>NO ADMISIBLE</v>
      </c>
      <c r="W32" s="38" t="str">
        <f>IF(OR(HLOOKUP(W$1,Informe!$A:$ET,ROW($A32),FALSE)=0,VLOOKUP($A32,Formulario!$A:$F,6,FALSE)&lt;HLOOKUP(W$1,Informe!$A:$ET,ROW($A32),FALSE))=FALSE,"ADMISIBLE","NO ADMISIBLE")</f>
        <v>NO ADMISIBLE</v>
      </c>
      <c r="X32" s="38" t="str">
        <f>IF(OR(HLOOKUP(X$1,Informe!$A:$ET,ROW($A32),FALSE)=0,VLOOKUP($A32,Formulario!$A:$F,6,FALSE)&lt;HLOOKUP(X$1,Informe!$A:$ET,ROW($A32),FALSE))=FALSE,"ADMISIBLE","NO ADMISIBLE")</f>
        <v>NO ADMISIBLE</v>
      </c>
      <c r="Y32" s="38" t="str">
        <f>IF(OR(HLOOKUP(Y$1,Informe!$A:$ET,ROW($A32),FALSE)=0,VLOOKUP($A32,Formulario!$A:$F,6,FALSE)&lt;HLOOKUP(Y$1,Informe!$A:$ET,ROW($A32),FALSE))=FALSE,"ADMISIBLE","NO ADMISIBLE")</f>
        <v>NO ADMISIBLE</v>
      </c>
      <c r="Z32" s="38" t="str">
        <f>IF(OR(HLOOKUP(Z$1,Informe!$A:$ET,ROW($A32),FALSE)=0,VLOOKUP($A32,Formulario!$A:$F,6,FALSE)&lt;HLOOKUP(Z$1,Informe!$A:$ET,ROW($A32),FALSE))=FALSE,"ADMISIBLE","NO ADMISIBLE")</f>
        <v>NO ADMISIBLE</v>
      </c>
      <c r="AA32" s="38" t="str">
        <f>IF(OR(HLOOKUP(AA$1,Informe!$A:$ET,ROW($A32),FALSE)=0,VLOOKUP($A32,Formulario!$A:$F,6,FALSE)&lt;HLOOKUP(AA$1,Informe!$A:$ET,ROW($A32),FALSE))=FALSE,"ADMISIBLE","NO ADMISIBLE")</f>
        <v>NO ADMISIBLE</v>
      </c>
      <c r="AB32" s="38" t="str">
        <f>IF(OR(HLOOKUP(AB$1,Informe!$A:$ET,ROW($A32),FALSE)=0,VLOOKUP($A32,Formulario!$A:$F,6,FALSE)&lt;HLOOKUP(AB$1,Informe!$A:$ET,ROW($A32),FALSE))=FALSE,"ADMISIBLE","NO ADMISIBLE")</f>
        <v>NO ADMISIBLE</v>
      </c>
      <c r="AC32" s="38" t="str">
        <f>IF(OR(HLOOKUP(AC$1,Informe!$A:$ET,ROW($A32),FALSE)=0,VLOOKUP($A32,Formulario!$A:$F,6,FALSE)&lt;HLOOKUP(AC$1,Informe!$A:$ET,ROW($A32),FALSE))=FALSE,"ADMISIBLE","NO ADMISIBLE")</f>
        <v>NO ADMISIBLE</v>
      </c>
      <c r="AD32" s="38" t="str">
        <f>IF(OR(HLOOKUP(AD$1,Informe!$A:$ET,ROW($A32),FALSE)=0,VLOOKUP($A32,Formulario!$A:$F,6,FALSE)&lt;HLOOKUP(AD$1,Informe!$A:$ET,ROW($A32),FALSE))=FALSE,"ADMISIBLE","NO ADMISIBLE")</f>
        <v>NO ADMISIBLE</v>
      </c>
      <c r="AE32" s="38" t="str">
        <f>IF(OR(HLOOKUP(AE$1,Informe!$A:$ET,ROW($A32),FALSE)=0,VLOOKUP($A32,Formulario!$A:$F,6,FALSE)&lt;HLOOKUP(AE$1,Informe!$A:$ET,ROW($A32),FALSE))=FALSE,"ADMISIBLE","NO ADMISIBLE")</f>
        <v>NO ADMISIBLE</v>
      </c>
      <c r="AF32" s="38" t="str">
        <f>IF(OR(HLOOKUP(AF$1,Informe!$A:$ET,ROW($A32),FALSE)=0,VLOOKUP($A32,Formulario!$A:$F,6,FALSE)&lt;HLOOKUP(AF$1,Informe!$A:$ET,ROW($A32),FALSE))=FALSE,"ADMISIBLE","NO ADMISIBLE")</f>
        <v>NO ADMISIBLE</v>
      </c>
      <c r="AG32" s="38" t="str">
        <f>IF(OR(HLOOKUP(AG$1,Informe!$A:$ET,ROW($A32),FALSE)=0,VLOOKUP($A32,Formulario!$A:$F,6,FALSE)&lt;HLOOKUP(AG$1,Informe!$A:$ET,ROW($A32),FALSE))=FALSE,"ADMISIBLE","NO ADMISIBLE")</f>
        <v>NO ADMISIBLE</v>
      </c>
      <c r="AH32" s="38" t="str">
        <f>IF(OR(HLOOKUP(AH$1,Informe!$A:$ET,ROW($A32),FALSE)=0,VLOOKUP($A32,Formulario!$A:$F,6,FALSE)&lt;HLOOKUP(AH$1,Informe!$A:$ET,ROW($A32),FALSE))=FALSE,"ADMISIBLE","NO ADMISIBLE")</f>
        <v>NO ADMISIBLE</v>
      </c>
      <c r="AI32" s="38" t="str">
        <f>IF(OR(HLOOKUP(AI$1,Informe!$A:$ET,ROW($A32),FALSE)=0,VLOOKUP($A32,Formulario!$A:$F,6,FALSE)&lt;HLOOKUP(AI$1,Informe!$A:$ET,ROW($A32),FALSE))=FALSE,"ADMISIBLE","NO ADMISIBLE")</f>
        <v>NO ADMISIBLE</v>
      </c>
      <c r="AJ32" s="38" t="str">
        <f>IF(OR(HLOOKUP(AJ$1,Informe!$A:$ET,ROW($A32),FALSE)=0,VLOOKUP($A32,Formulario!$A:$F,6,FALSE)&lt;HLOOKUP(AJ$1,Informe!$A:$ET,ROW($A32),FALSE))=FALSE,"ADMISIBLE","NO ADMISIBLE")</f>
        <v>NO ADMISIBLE</v>
      </c>
      <c r="AK32" s="38" t="str">
        <f>IF(OR(HLOOKUP(AK$1,Informe!$A:$ET,ROW($A32),FALSE)=0,VLOOKUP($A32,Formulario!$A:$F,6,FALSE)&lt;HLOOKUP(AK$1,Informe!$A:$ET,ROW($A32),FALSE))=FALSE,"ADMISIBLE","NO ADMISIBLE")</f>
        <v>NO ADMISIBLE</v>
      </c>
      <c r="AL32" s="38" t="str">
        <f>IF(OR(HLOOKUP(AL$1,Informe!$A:$ET,ROW($A32),FALSE)=0,VLOOKUP($A32,Formulario!$A:$F,6,FALSE)&lt;HLOOKUP(AL$1,Informe!$A:$ET,ROW($A32),FALSE))=FALSE,"ADMISIBLE","NO ADMISIBLE")</f>
        <v>NO ADMISIBLE</v>
      </c>
      <c r="AM32" s="38" t="str">
        <f>IF(OR(HLOOKUP(AM$1,Informe!$A:$ET,ROW($A32),FALSE)=0,VLOOKUP($A32,Formulario!$A:$F,6,FALSE)&lt;HLOOKUP(AM$1,Informe!$A:$ET,ROW($A32),FALSE))=FALSE,"ADMISIBLE","NO ADMISIBLE")</f>
        <v>NO ADMISIBLE</v>
      </c>
    </row>
    <row r="33" spans="1:39" ht="12.75" customHeight="1" x14ac:dyDescent="0.25">
      <c r="A33" s="22">
        <v>29</v>
      </c>
      <c r="B33" s="37" t="s">
        <v>110</v>
      </c>
      <c r="C33" s="38" t="str">
        <f>IF(OR(HLOOKUP(C$1,Informe!$A:$ET,ROW($A33),FALSE)=0,VLOOKUP($A33,Formulario!$A:$F,6,FALSE)&lt;HLOOKUP(C$1,Informe!$A:$ET,ROW($A33),FALSE))=FALSE,"ADMISIBLE","NO ADMISIBLE")</f>
        <v>NO ADMISIBLE</v>
      </c>
      <c r="D33" s="38" t="str">
        <f>IF(OR(HLOOKUP(D$1,Informe!$A:$ET,ROW($A33),FALSE)=0,VLOOKUP($A33,Formulario!$A:$F,6,FALSE)&lt;HLOOKUP(D$1,Informe!$A:$ET,ROW($A33),FALSE))=FALSE,"ADMISIBLE","NO ADMISIBLE")</f>
        <v>NO ADMISIBLE</v>
      </c>
      <c r="E33" s="38" t="str">
        <f>IF(OR(HLOOKUP(E$1,Informe!$A:$ET,ROW($A33),FALSE)=0,VLOOKUP($A33,Formulario!$A:$F,6,FALSE)&lt;HLOOKUP(E$1,Informe!$A:$ET,ROW($A33),FALSE))=FALSE,"ADMISIBLE","NO ADMISIBLE")</f>
        <v>NO ADMISIBLE</v>
      </c>
      <c r="F33" s="38" t="str">
        <f>IF(OR(HLOOKUP(F$1,Informe!$A:$ET,ROW($A33),FALSE)=0,VLOOKUP($A33,Formulario!$A:$F,6,FALSE)&lt;HLOOKUP(F$1,Informe!$A:$ET,ROW($A33),FALSE))=FALSE,"ADMISIBLE","NO ADMISIBLE")</f>
        <v>NO ADMISIBLE</v>
      </c>
      <c r="G33" s="38" t="str">
        <f>IF(OR(HLOOKUP(G$1,Informe!$A:$ET,ROW($A33),FALSE)=0,VLOOKUP($A33,Formulario!$A:$F,6,FALSE)&lt;HLOOKUP(G$1,Informe!$A:$ET,ROW($A33),FALSE))=FALSE,"ADMISIBLE","NO ADMISIBLE")</f>
        <v>NO ADMISIBLE</v>
      </c>
      <c r="H33" s="38" t="str">
        <f>IF(OR(HLOOKUP(H$1,Informe!$A:$ET,ROW($A33),FALSE)=0,VLOOKUP($A33,Formulario!$A:$F,6,FALSE)&lt;HLOOKUP(H$1,Informe!$A:$ET,ROW($A33),FALSE))=FALSE,"ADMISIBLE","NO ADMISIBLE")</f>
        <v>NO ADMISIBLE</v>
      </c>
      <c r="I33" s="38" t="str">
        <f>IF(OR(HLOOKUP(I$1,Informe!$A:$ET,ROW($A33),FALSE)=0,VLOOKUP($A33,Formulario!$A:$F,6,FALSE)&lt;HLOOKUP(I$1,Informe!$A:$ET,ROW($A33),FALSE))=FALSE,"ADMISIBLE","NO ADMISIBLE")</f>
        <v>NO ADMISIBLE</v>
      </c>
      <c r="J33" s="38" t="str">
        <f>IF(OR(HLOOKUP(J$1,Informe!$A:$ET,ROW($A33),FALSE)=0,VLOOKUP($A33,Formulario!$A:$F,6,FALSE)&lt;HLOOKUP(J$1,Informe!$A:$ET,ROW($A33),FALSE))=FALSE,"ADMISIBLE","NO ADMISIBLE")</f>
        <v>NO ADMISIBLE</v>
      </c>
      <c r="K33" s="38" t="str">
        <f>IF(OR(HLOOKUP(K$1,Informe!$A:$ET,ROW($A33),FALSE)=0,VLOOKUP($A33,Formulario!$A:$F,6,FALSE)&lt;HLOOKUP(K$1,Informe!$A:$ET,ROW($A33),FALSE))=FALSE,"ADMISIBLE","NO ADMISIBLE")</f>
        <v>NO ADMISIBLE</v>
      </c>
      <c r="L33" s="38" t="str">
        <f>IF(OR(HLOOKUP(L$1,Informe!$A:$ET,ROW($A33),FALSE)=0,VLOOKUP($A33,Formulario!$A:$F,6,FALSE)&lt;HLOOKUP(L$1,Informe!$A:$ET,ROW($A33),FALSE))=FALSE,"ADMISIBLE","NO ADMISIBLE")</f>
        <v>NO ADMISIBLE</v>
      </c>
      <c r="M33" s="38" t="str">
        <f>IF(OR(HLOOKUP(M$1,Informe!$A:$ET,ROW($A33),FALSE)=0,VLOOKUP($A33,Formulario!$A:$F,6,FALSE)&lt;HLOOKUP(M$1,Informe!$A:$ET,ROW($A33),FALSE))=FALSE,"ADMISIBLE","NO ADMISIBLE")</f>
        <v>NO ADMISIBLE</v>
      </c>
      <c r="N33" s="38" t="str">
        <f>IF(OR(HLOOKUP(N$1,Informe!$A:$ET,ROW($A33),FALSE)=0,VLOOKUP($A33,Formulario!$A:$F,6,FALSE)&lt;HLOOKUP(N$1,Informe!$A:$ET,ROW($A33),FALSE))=FALSE,"ADMISIBLE","NO ADMISIBLE")</f>
        <v>NO ADMISIBLE</v>
      </c>
      <c r="O33" s="38" t="str">
        <f>IF(OR(HLOOKUP(O$1,Informe!$A:$ET,ROW($A33),FALSE)=0,VLOOKUP($A33,Formulario!$A:$F,6,FALSE)&lt;HLOOKUP(O$1,Informe!$A:$ET,ROW($A33),FALSE))=FALSE,"ADMISIBLE","NO ADMISIBLE")</f>
        <v>NO ADMISIBLE</v>
      </c>
      <c r="P33" s="38" t="str">
        <f>IF(OR(HLOOKUP(P$1,Informe!$A:$ET,ROW($A33),FALSE)=0,VLOOKUP($A33,Formulario!$A:$F,6,FALSE)&lt;HLOOKUP(P$1,Informe!$A:$ET,ROW($A33),FALSE))=FALSE,"ADMISIBLE","NO ADMISIBLE")</f>
        <v>NO ADMISIBLE</v>
      </c>
      <c r="Q33" s="38" t="str">
        <f>IF(OR(HLOOKUP(Q$1,Informe!$A:$ET,ROW($A33),FALSE)=0,VLOOKUP($A33,Formulario!$A:$F,6,FALSE)&lt;HLOOKUP(Q$1,Informe!$A:$ET,ROW($A33),FALSE))=FALSE,"ADMISIBLE","NO ADMISIBLE")</f>
        <v>NO ADMISIBLE</v>
      </c>
      <c r="R33" s="38" t="str">
        <f>IF(OR(HLOOKUP(R$1,Informe!$A:$ET,ROW($A33),FALSE)=0,VLOOKUP($A33,Formulario!$A:$F,6,FALSE)&lt;HLOOKUP(R$1,Informe!$A:$ET,ROW($A33),FALSE))=FALSE,"ADMISIBLE","NO ADMISIBLE")</f>
        <v>NO ADMISIBLE</v>
      </c>
      <c r="S33" s="38" t="str">
        <f>IF(OR(HLOOKUP(S$1,Informe!$A:$ET,ROW($A33),FALSE)=0,VLOOKUP($A33,Formulario!$A:$F,6,FALSE)&lt;HLOOKUP(S$1,Informe!$A:$ET,ROW($A33),FALSE))=FALSE,"ADMISIBLE","NO ADMISIBLE")</f>
        <v>NO ADMISIBLE</v>
      </c>
      <c r="T33" s="38" t="str">
        <f>IF(OR(HLOOKUP(T$1,Informe!$A:$ET,ROW($A33),FALSE)=0,VLOOKUP($A33,Formulario!$A:$F,6,FALSE)&lt;HLOOKUP(T$1,Informe!$A:$ET,ROW($A33),FALSE))=FALSE,"ADMISIBLE","NO ADMISIBLE")</f>
        <v>NO ADMISIBLE</v>
      </c>
      <c r="U33" s="38" t="str">
        <f>IF(OR(HLOOKUP(U$1,Informe!$A:$ET,ROW($A33),FALSE)=0,VLOOKUP($A33,Formulario!$A:$F,6,FALSE)&lt;HLOOKUP(U$1,Informe!$A:$ET,ROW($A33),FALSE))=FALSE,"ADMISIBLE","NO ADMISIBLE")</f>
        <v>NO ADMISIBLE</v>
      </c>
      <c r="V33" s="38" t="str">
        <f>IF(OR(HLOOKUP(V$1,Informe!$A:$ET,ROW($A33),FALSE)=0,VLOOKUP($A33,Formulario!$A:$F,6,FALSE)&lt;HLOOKUP(V$1,Informe!$A:$ET,ROW($A33),FALSE))=FALSE,"ADMISIBLE","NO ADMISIBLE")</f>
        <v>NO ADMISIBLE</v>
      </c>
      <c r="W33" s="38" t="str">
        <f>IF(OR(HLOOKUP(W$1,Informe!$A:$ET,ROW($A33),FALSE)=0,VLOOKUP($A33,Formulario!$A:$F,6,FALSE)&lt;HLOOKUP(W$1,Informe!$A:$ET,ROW($A33),FALSE))=FALSE,"ADMISIBLE","NO ADMISIBLE")</f>
        <v>NO ADMISIBLE</v>
      </c>
      <c r="X33" s="38" t="str">
        <f>IF(OR(HLOOKUP(X$1,Informe!$A:$ET,ROW($A33),FALSE)=0,VLOOKUP($A33,Formulario!$A:$F,6,FALSE)&lt;HLOOKUP(X$1,Informe!$A:$ET,ROW($A33),FALSE))=FALSE,"ADMISIBLE","NO ADMISIBLE")</f>
        <v>NO ADMISIBLE</v>
      </c>
      <c r="Y33" s="38" t="str">
        <f>IF(OR(HLOOKUP(Y$1,Informe!$A:$ET,ROW($A33),FALSE)=0,VLOOKUP($A33,Formulario!$A:$F,6,FALSE)&lt;HLOOKUP(Y$1,Informe!$A:$ET,ROW($A33),FALSE))=FALSE,"ADMISIBLE","NO ADMISIBLE")</f>
        <v>NO ADMISIBLE</v>
      </c>
      <c r="Z33" s="38" t="str">
        <f>IF(OR(HLOOKUP(Z$1,Informe!$A:$ET,ROW($A33),FALSE)=0,VLOOKUP($A33,Formulario!$A:$F,6,FALSE)&lt;HLOOKUP(Z$1,Informe!$A:$ET,ROW($A33),FALSE))=FALSE,"ADMISIBLE","NO ADMISIBLE")</f>
        <v>NO ADMISIBLE</v>
      </c>
      <c r="AA33" s="38" t="str">
        <f>IF(OR(HLOOKUP(AA$1,Informe!$A:$ET,ROW($A33),FALSE)=0,VLOOKUP($A33,Formulario!$A:$F,6,FALSE)&lt;HLOOKUP(AA$1,Informe!$A:$ET,ROW($A33),FALSE))=FALSE,"ADMISIBLE","NO ADMISIBLE")</f>
        <v>NO ADMISIBLE</v>
      </c>
      <c r="AB33" s="38" t="str">
        <f>IF(OR(HLOOKUP(AB$1,Informe!$A:$ET,ROW($A33),FALSE)=0,VLOOKUP($A33,Formulario!$A:$F,6,FALSE)&lt;HLOOKUP(AB$1,Informe!$A:$ET,ROW($A33),FALSE))=FALSE,"ADMISIBLE","NO ADMISIBLE")</f>
        <v>NO ADMISIBLE</v>
      </c>
      <c r="AC33" s="38" t="str">
        <f>IF(OR(HLOOKUP(AC$1,Informe!$A:$ET,ROW($A33),FALSE)=0,VLOOKUP($A33,Formulario!$A:$F,6,FALSE)&lt;HLOOKUP(AC$1,Informe!$A:$ET,ROW($A33),FALSE))=FALSE,"ADMISIBLE","NO ADMISIBLE")</f>
        <v>NO ADMISIBLE</v>
      </c>
      <c r="AD33" s="38" t="str">
        <f>IF(OR(HLOOKUP(AD$1,Informe!$A:$ET,ROW($A33),FALSE)=0,VLOOKUP($A33,Formulario!$A:$F,6,FALSE)&lt;HLOOKUP(AD$1,Informe!$A:$ET,ROW($A33),FALSE))=FALSE,"ADMISIBLE","NO ADMISIBLE")</f>
        <v>NO ADMISIBLE</v>
      </c>
      <c r="AE33" s="38" t="str">
        <f>IF(OR(HLOOKUP(AE$1,Informe!$A:$ET,ROW($A33),FALSE)=0,VLOOKUP($A33,Formulario!$A:$F,6,FALSE)&lt;HLOOKUP(AE$1,Informe!$A:$ET,ROW($A33),FALSE))=FALSE,"ADMISIBLE","NO ADMISIBLE")</f>
        <v>NO ADMISIBLE</v>
      </c>
      <c r="AF33" s="38" t="str">
        <f>IF(OR(HLOOKUP(AF$1,Informe!$A:$ET,ROW($A33),FALSE)=0,VLOOKUP($A33,Formulario!$A:$F,6,FALSE)&lt;HLOOKUP(AF$1,Informe!$A:$ET,ROW($A33),FALSE))=FALSE,"ADMISIBLE","NO ADMISIBLE")</f>
        <v>NO ADMISIBLE</v>
      </c>
      <c r="AG33" s="38" t="str">
        <f>IF(OR(HLOOKUP(AG$1,Informe!$A:$ET,ROW($A33),FALSE)=0,VLOOKUP($A33,Formulario!$A:$F,6,FALSE)&lt;HLOOKUP(AG$1,Informe!$A:$ET,ROW($A33),FALSE))=FALSE,"ADMISIBLE","NO ADMISIBLE")</f>
        <v>NO ADMISIBLE</v>
      </c>
      <c r="AH33" s="38" t="str">
        <f>IF(OR(HLOOKUP(AH$1,Informe!$A:$ET,ROW($A33),FALSE)=0,VLOOKUP($A33,Formulario!$A:$F,6,FALSE)&lt;HLOOKUP(AH$1,Informe!$A:$ET,ROW($A33),FALSE))=FALSE,"ADMISIBLE","NO ADMISIBLE")</f>
        <v>NO ADMISIBLE</v>
      </c>
      <c r="AI33" s="38" t="str">
        <f>IF(OR(HLOOKUP(AI$1,Informe!$A:$ET,ROW($A33),FALSE)=0,VLOOKUP($A33,Formulario!$A:$F,6,FALSE)&lt;HLOOKUP(AI$1,Informe!$A:$ET,ROW($A33),FALSE))=FALSE,"ADMISIBLE","NO ADMISIBLE")</f>
        <v>NO ADMISIBLE</v>
      </c>
      <c r="AJ33" s="38" t="str">
        <f>IF(OR(HLOOKUP(AJ$1,Informe!$A:$ET,ROW($A33),FALSE)=0,VLOOKUP($A33,Formulario!$A:$F,6,FALSE)&lt;HLOOKUP(AJ$1,Informe!$A:$ET,ROW($A33),FALSE))=FALSE,"ADMISIBLE","NO ADMISIBLE")</f>
        <v>NO ADMISIBLE</v>
      </c>
      <c r="AK33" s="38" t="str">
        <f>IF(OR(HLOOKUP(AK$1,Informe!$A:$ET,ROW($A33),FALSE)=0,VLOOKUP($A33,Formulario!$A:$F,6,FALSE)&lt;HLOOKUP(AK$1,Informe!$A:$ET,ROW($A33),FALSE))=FALSE,"ADMISIBLE","NO ADMISIBLE")</f>
        <v>NO ADMISIBLE</v>
      </c>
      <c r="AL33" s="38" t="str">
        <f>IF(OR(HLOOKUP(AL$1,Informe!$A:$ET,ROW($A33),FALSE)=0,VLOOKUP($A33,Formulario!$A:$F,6,FALSE)&lt;HLOOKUP(AL$1,Informe!$A:$ET,ROW($A33),FALSE))=FALSE,"ADMISIBLE","NO ADMISIBLE")</f>
        <v>NO ADMISIBLE</v>
      </c>
      <c r="AM33" s="38" t="str">
        <f>IF(OR(HLOOKUP(AM$1,Informe!$A:$ET,ROW($A33),FALSE)=0,VLOOKUP($A33,Formulario!$A:$F,6,FALSE)&lt;HLOOKUP(AM$1,Informe!$A:$ET,ROW($A33),FALSE))=FALSE,"ADMISIBLE","NO ADMISIBLE")</f>
        <v>NO ADMISIBLE</v>
      </c>
    </row>
    <row r="34" spans="1:39" ht="12.75" customHeight="1" x14ac:dyDescent="0.25">
      <c r="A34" s="22">
        <v>30</v>
      </c>
      <c r="B34" s="37" t="s">
        <v>117</v>
      </c>
      <c r="C34" s="38" t="str">
        <f>IF(OR(HLOOKUP(C$1,Informe!$A:$ET,ROW($A34),FALSE)=0,VLOOKUP($A34,Formulario!$A:$F,6,FALSE)&lt;HLOOKUP(C$1,Informe!$A:$ET,ROW($A34),FALSE))=FALSE,"ADMISIBLE","NO ADMISIBLE")</f>
        <v>NO ADMISIBLE</v>
      </c>
      <c r="D34" s="38" t="str">
        <f>IF(OR(HLOOKUP(D$1,Informe!$A:$ET,ROW($A34),FALSE)=0,VLOOKUP($A34,Formulario!$A:$F,6,FALSE)&lt;HLOOKUP(D$1,Informe!$A:$ET,ROW($A34),FALSE))=FALSE,"ADMISIBLE","NO ADMISIBLE")</f>
        <v>NO ADMISIBLE</v>
      </c>
      <c r="E34" s="38" t="str">
        <f>IF(OR(HLOOKUP(E$1,Informe!$A:$ET,ROW($A34),FALSE)=0,VLOOKUP($A34,Formulario!$A:$F,6,FALSE)&lt;HLOOKUP(E$1,Informe!$A:$ET,ROW($A34),FALSE))=FALSE,"ADMISIBLE","NO ADMISIBLE")</f>
        <v>NO ADMISIBLE</v>
      </c>
      <c r="F34" s="38" t="str">
        <f>IF(OR(HLOOKUP(F$1,Informe!$A:$ET,ROW($A34),FALSE)=0,VLOOKUP($A34,Formulario!$A:$F,6,FALSE)&lt;HLOOKUP(F$1,Informe!$A:$ET,ROW($A34),FALSE))=FALSE,"ADMISIBLE","NO ADMISIBLE")</f>
        <v>NO ADMISIBLE</v>
      </c>
      <c r="G34" s="38" t="str">
        <f>IF(OR(HLOOKUP(G$1,Informe!$A:$ET,ROW($A34),FALSE)=0,VLOOKUP($A34,Formulario!$A:$F,6,FALSE)&lt;HLOOKUP(G$1,Informe!$A:$ET,ROW($A34),FALSE))=FALSE,"ADMISIBLE","NO ADMISIBLE")</f>
        <v>NO ADMISIBLE</v>
      </c>
      <c r="H34" s="38" t="str">
        <f>IF(OR(HLOOKUP(H$1,Informe!$A:$ET,ROW($A34),FALSE)=0,VLOOKUP($A34,Formulario!$A:$F,6,FALSE)&lt;HLOOKUP(H$1,Informe!$A:$ET,ROW($A34),FALSE))=FALSE,"ADMISIBLE","NO ADMISIBLE")</f>
        <v>NO ADMISIBLE</v>
      </c>
      <c r="I34" s="38" t="str">
        <f>IF(OR(HLOOKUP(I$1,Informe!$A:$ET,ROW($A34),FALSE)=0,VLOOKUP($A34,Formulario!$A:$F,6,FALSE)&lt;HLOOKUP(I$1,Informe!$A:$ET,ROW($A34),FALSE))=FALSE,"ADMISIBLE","NO ADMISIBLE")</f>
        <v>NO ADMISIBLE</v>
      </c>
      <c r="J34" s="38" t="str">
        <f>IF(OR(HLOOKUP(J$1,Informe!$A:$ET,ROW($A34),FALSE)=0,VLOOKUP($A34,Formulario!$A:$F,6,FALSE)&lt;HLOOKUP(J$1,Informe!$A:$ET,ROW($A34),FALSE))=FALSE,"ADMISIBLE","NO ADMISIBLE")</f>
        <v>NO ADMISIBLE</v>
      </c>
      <c r="K34" s="38" t="str">
        <f>IF(OR(HLOOKUP(K$1,Informe!$A:$ET,ROW($A34),FALSE)=0,VLOOKUP($A34,Formulario!$A:$F,6,FALSE)&lt;HLOOKUP(K$1,Informe!$A:$ET,ROW($A34),FALSE))=FALSE,"ADMISIBLE","NO ADMISIBLE")</f>
        <v>NO ADMISIBLE</v>
      </c>
      <c r="L34" s="38" t="str">
        <f>IF(OR(HLOOKUP(L$1,Informe!$A:$ET,ROW($A34),FALSE)=0,VLOOKUP($A34,Formulario!$A:$F,6,FALSE)&lt;HLOOKUP(L$1,Informe!$A:$ET,ROW($A34),FALSE))=FALSE,"ADMISIBLE","NO ADMISIBLE")</f>
        <v>NO ADMISIBLE</v>
      </c>
      <c r="M34" s="38" t="str">
        <f>IF(OR(HLOOKUP(M$1,Informe!$A:$ET,ROW($A34),FALSE)=0,VLOOKUP($A34,Formulario!$A:$F,6,FALSE)&lt;HLOOKUP(M$1,Informe!$A:$ET,ROW($A34),FALSE))=FALSE,"ADMISIBLE","NO ADMISIBLE")</f>
        <v>NO ADMISIBLE</v>
      </c>
      <c r="N34" s="38" t="str">
        <f>IF(OR(HLOOKUP(N$1,Informe!$A:$ET,ROW($A34),FALSE)=0,VLOOKUP($A34,Formulario!$A:$F,6,FALSE)&lt;HLOOKUP(N$1,Informe!$A:$ET,ROW($A34),FALSE))=FALSE,"ADMISIBLE","NO ADMISIBLE")</f>
        <v>NO ADMISIBLE</v>
      </c>
      <c r="O34" s="38" t="str">
        <f>IF(OR(HLOOKUP(O$1,Informe!$A:$ET,ROW($A34),FALSE)=0,VLOOKUP($A34,Formulario!$A:$F,6,FALSE)&lt;HLOOKUP(O$1,Informe!$A:$ET,ROW($A34),FALSE))=FALSE,"ADMISIBLE","NO ADMISIBLE")</f>
        <v>NO ADMISIBLE</v>
      </c>
      <c r="P34" s="38" t="str">
        <f>IF(OR(HLOOKUP(P$1,Informe!$A:$ET,ROW($A34),FALSE)=0,VLOOKUP($A34,Formulario!$A:$F,6,FALSE)&lt;HLOOKUP(P$1,Informe!$A:$ET,ROW($A34),FALSE))=FALSE,"ADMISIBLE","NO ADMISIBLE")</f>
        <v>NO ADMISIBLE</v>
      </c>
      <c r="Q34" s="38" t="str">
        <f>IF(OR(HLOOKUP(Q$1,Informe!$A:$ET,ROW($A34),FALSE)=0,VLOOKUP($A34,Formulario!$A:$F,6,FALSE)&lt;HLOOKUP(Q$1,Informe!$A:$ET,ROW($A34),FALSE))=FALSE,"ADMISIBLE","NO ADMISIBLE")</f>
        <v>NO ADMISIBLE</v>
      </c>
      <c r="R34" s="38" t="str">
        <f>IF(OR(HLOOKUP(R$1,Informe!$A:$ET,ROW($A34),FALSE)=0,VLOOKUP($A34,Formulario!$A:$F,6,FALSE)&lt;HLOOKUP(R$1,Informe!$A:$ET,ROW($A34),FALSE))=FALSE,"ADMISIBLE","NO ADMISIBLE")</f>
        <v>NO ADMISIBLE</v>
      </c>
      <c r="S34" s="38" t="str">
        <f>IF(OR(HLOOKUP(S$1,Informe!$A:$ET,ROW($A34),FALSE)=0,VLOOKUP($A34,Formulario!$A:$F,6,FALSE)&lt;HLOOKUP(S$1,Informe!$A:$ET,ROW($A34),FALSE))=FALSE,"ADMISIBLE","NO ADMISIBLE")</f>
        <v>NO ADMISIBLE</v>
      </c>
      <c r="T34" s="38" t="str">
        <f>IF(OR(HLOOKUP(T$1,Informe!$A:$ET,ROW($A34),FALSE)=0,VLOOKUP($A34,Formulario!$A:$F,6,FALSE)&lt;HLOOKUP(T$1,Informe!$A:$ET,ROW($A34),FALSE))=FALSE,"ADMISIBLE","NO ADMISIBLE")</f>
        <v>NO ADMISIBLE</v>
      </c>
      <c r="U34" s="38" t="str">
        <f>IF(OR(HLOOKUP(U$1,Informe!$A:$ET,ROW($A34),FALSE)=0,VLOOKUP($A34,Formulario!$A:$F,6,FALSE)&lt;HLOOKUP(U$1,Informe!$A:$ET,ROW($A34),FALSE))=FALSE,"ADMISIBLE","NO ADMISIBLE")</f>
        <v>NO ADMISIBLE</v>
      </c>
      <c r="V34" s="38" t="str">
        <f>IF(OR(HLOOKUP(V$1,Informe!$A:$ET,ROW($A34),FALSE)=0,VLOOKUP($A34,Formulario!$A:$F,6,FALSE)&lt;HLOOKUP(V$1,Informe!$A:$ET,ROW($A34),FALSE))=FALSE,"ADMISIBLE","NO ADMISIBLE")</f>
        <v>NO ADMISIBLE</v>
      </c>
      <c r="W34" s="38" t="str">
        <f>IF(OR(HLOOKUP(W$1,Informe!$A:$ET,ROW($A34),FALSE)=0,VLOOKUP($A34,Formulario!$A:$F,6,FALSE)&lt;HLOOKUP(W$1,Informe!$A:$ET,ROW($A34),FALSE))=FALSE,"ADMISIBLE","NO ADMISIBLE")</f>
        <v>NO ADMISIBLE</v>
      </c>
      <c r="X34" s="38" t="str">
        <f>IF(OR(HLOOKUP(X$1,Informe!$A:$ET,ROW($A34),FALSE)=0,VLOOKUP($A34,Formulario!$A:$F,6,FALSE)&lt;HLOOKUP(X$1,Informe!$A:$ET,ROW($A34),FALSE))=FALSE,"ADMISIBLE","NO ADMISIBLE")</f>
        <v>NO ADMISIBLE</v>
      </c>
      <c r="Y34" s="38" t="str">
        <f>IF(OR(HLOOKUP(Y$1,Informe!$A:$ET,ROW($A34),FALSE)=0,VLOOKUP($A34,Formulario!$A:$F,6,FALSE)&lt;HLOOKUP(Y$1,Informe!$A:$ET,ROW($A34),FALSE))=FALSE,"ADMISIBLE","NO ADMISIBLE")</f>
        <v>NO ADMISIBLE</v>
      </c>
      <c r="Z34" s="38" t="str">
        <f>IF(OR(HLOOKUP(Z$1,Informe!$A:$ET,ROW($A34),FALSE)=0,VLOOKUP($A34,Formulario!$A:$F,6,FALSE)&lt;HLOOKUP(Z$1,Informe!$A:$ET,ROW($A34),FALSE))=FALSE,"ADMISIBLE","NO ADMISIBLE")</f>
        <v>NO ADMISIBLE</v>
      </c>
      <c r="AA34" s="38" t="str">
        <f>IF(OR(HLOOKUP(AA$1,Informe!$A:$ET,ROW($A34),FALSE)=0,VLOOKUP($A34,Formulario!$A:$F,6,FALSE)&lt;HLOOKUP(AA$1,Informe!$A:$ET,ROW($A34),FALSE))=FALSE,"ADMISIBLE","NO ADMISIBLE")</f>
        <v>NO ADMISIBLE</v>
      </c>
      <c r="AB34" s="38" t="str">
        <f>IF(OR(HLOOKUP(AB$1,Informe!$A:$ET,ROW($A34),FALSE)=0,VLOOKUP($A34,Formulario!$A:$F,6,FALSE)&lt;HLOOKUP(AB$1,Informe!$A:$ET,ROW($A34),FALSE))=FALSE,"ADMISIBLE","NO ADMISIBLE")</f>
        <v>NO ADMISIBLE</v>
      </c>
      <c r="AC34" s="38" t="str">
        <f>IF(OR(HLOOKUP(AC$1,Informe!$A:$ET,ROW($A34),FALSE)=0,VLOOKUP($A34,Formulario!$A:$F,6,FALSE)&lt;HLOOKUP(AC$1,Informe!$A:$ET,ROW($A34),FALSE))=FALSE,"ADMISIBLE","NO ADMISIBLE")</f>
        <v>NO ADMISIBLE</v>
      </c>
      <c r="AD34" s="38" t="str">
        <f>IF(OR(HLOOKUP(AD$1,Informe!$A:$ET,ROW($A34),FALSE)=0,VLOOKUP($A34,Formulario!$A:$F,6,FALSE)&lt;HLOOKUP(AD$1,Informe!$A:$ET,ROW($A34),FALSE))=FALSE,"ADMISIBLE","NO ADMISIBLE")</f>
        <v>NO ADMISIBLE</v>
      </c>
      <c r="AE34" s="38" t="str">
        <f>IF(OR(HLOOKUP(AE$1,Informe!$A:$ET,ROW($A34),FALSE)=0,VLOOKUP($A34,Formulario!$A:$F,6,FALSE)&lt;HLOOKUP(AE$1,Informe!$A:$ET,ROW($A34),FALSE))=FALSE,"ADMISIBLE","NO ADMISIBLE")</f>
        <v>NO ADMISIBLE</v>
      </c>
      <c r="AF34" s="38" t="str">
        <f>IF(OR(HLOOKUP(AF$1,Informe!$A:$ET,ROW($A34),FALSE)=0,VLOOKUP($A34,Formulario!$A:$F,6,FALSE)&lt;HLOOKUP(AF$1,Informe!$A:$ET,ROW($A34),FALSE))=FALSE,"ADMISIBLE","NO ADMISIBLE")</f>
        <v>NO ADMISIBLE</v>
      </c>
      <c r="AG34" s="38" t="str">
        <f>IF(OR(HLOOKUP(AG$1,Informe!$A:$ET,ROW($A34),FALSE)=0,VLOOKUP($A34,Formulario!$A:$F,6,FALSE)&lt;HLOOKUP(AG$1,Informe!$A:$ET,ROW($A34),FALSE))=FALSE,"ADMISIBLE","NO ADMISIBLE")</f>
        <v>NO ADMISIBLE</v>
      </c>
      <c r="AH34" s="38" t="str">
        <f>IF(OR(HLOOKUP(AH$1,Informe!$A:$ET,ROW($A34),FALSE)=0,VLOOKUP($A34,Formulario!$A:$F,6,FALSE)&lt;HLOOKUP(AH$1,Informe!$A:$ET,ROW($A34),FALSE))=FALSE,"ADMISIBLE","NO ADMISIBLE")</f>
        <v>NO ADMISIBLE</v>
      </c>
      <c r="AI34" s="38" t="str">
        <f>IF(OR(HLOOKUP(AI$1,Informe!$A:$ET,ROW($A34),FALSE)=0,VLOOKUP($A34,Formulario!$A:$F,6,FALSE)&lt;HLOOKUP(AI$1,Informe!$A:$ET,ROW($A34),FALSE))=FALSE,"ADMISIBLE","NO ADMISIBLE")</f>
        <v>NO ADMISIBLE</v>
      </c>
      <c r="AJ34" s="38" t="str">
        <f>IF(OR(HLOOKUP(AJ$1,Informe!$A:$ET,ROW($A34),FALSE)=0,VLOOKUP($A34,Formulario!$A:$F,6,FALSE)&lt;HLOOKUP(AJ$1,Informe!$A:$ET,ROW($A34),FALSE))=FALSE,"ADMISIBLE","NO ADMISIBLE")</f>
        <v>NO ADMISIBLE</v>
      </c>
      <c r="AK34" s="38" t="str">
        <f>IF(OR(HLOOKUP(AK$1,Informe!$A:$ET,ROW($A34),FALSE)=0,VLOOKUP($A34,Formulario!$A:$F,6,FALSE)&lt;HLOOKUP(AK$1,Informe!$A:$ET,ROW($A34),FALSE))=FALSE,"ADMISIBLE","NO ADMISIBLE")</f>
        <v>NO ADMISIBLE</v>
      </c>
      <c r="AL34" s="38" t="str">
        <f>IF(OR(HLOOKUP(AL$1,Informe!$A:$ET,ROW($A34),FALSE)=0,VLOOKUP($A34,Formulario!$A:$F,6,FALSE)&lt;HLOOKUP(AL$1,Informe!$A:$ET,ROW($A34),FALSE))=FALSE,"ADMISIBLE","NO ADMISIBLE")</f>
        <v>NO ADMISIBLE</v>
      </c>
      <c r="AM34" s="38" t="str">
        <f>IF(OR(HLOOKUP(AM$1,Informe!$A:$ET,ROW($A34),FALSE)=0,VLOOKUP($A34,Formulario!$A:$F,6,FALSE)&lt;HLOOKUP(AM$1,Informe!$A:$ET,ROW($A34),FALSE))=FALSE,"ADMISIBLE","NO ADMISIBLE")</f>
        <v>NO ADMISIBLE</v>
      </c>
    </row>
    <row r="35" spans="1:39" ht="12.75" customHeight="1" x14ac:dyDescent="0.25">
      <c r="A35" s="22">
        <v>31</v>
      </c>
      <c r="B35" s="37" t="s">
        <v>104</v>
      </c>
      <c r="C35" s="38" t="str">
        <f>IF(OR(HLOOKUP(C$1,Informe!$A:$ET,ROW($A35),FALSE)=0,VLOOKUP($A35,Formulario!$A:$F,6,FALSE)&lt;HLOOKUP(C$1,Informe!$A:$ET,ROW($A35),FALSE))=FALSE,"ADMISIBLE","NO ADMISIBLE")</f>
        <v>NO ADMISIBLE</v>
      </c>
      <c r="D35" s="38" t="str">
        <f>IF(OR(HLOOKUP(D$1,Informe!$A:$ET,ROW($A35),FALSE)=0,VLOOKUP($A35,Formulario!$A:$F,6,FALSE)&lt;HLOOKUP(D$1,Informe!$A:$ET,ROW($A35),FALSE))=FALSE,"ADMISIBLE","NO ADMISIBLE")</f>
        <v>NO ADMISIBLE</v>
      </c>
      <c r="E35" s="38" t="str">
        <f>IF(OR(HLOOKUP(E$1,Informe!$A:$ET,ROW($A35),FALSE)=0,VLOOKUP($A35,Formulario!$A:$F,6,FALSE)&lt;HLOOKUP(E$1,Informe!$A:$ET,ROW($A35),FALSE))=FALSE,"ADMISIBLE","NO ADMISIBLE")</f>
        <v>NO ADMISIBLE</v>
      </c>
      <c r="F35" s="38" t="str">
        <f>IF(OR(HLOOKUP(F$1,Informe!$A:$ET,ROW($A35),FALSE)=0,VLOOKUP($A35,Formulario!$A:$F,6,FALSE)&lt;HLOOKUP(F$1,Informe!$A:$ET,ROW($A35),FALSE))=FALSE,"ADMISIBLE","NO ADMISIBLE")</f>
        <v>NO ADMISIBLE</v>
      </c>
      <c r="G35" s="38" t="str">
        <f>IF(OR(HLOOKUP(G$1,Informe!$A:$ET,ROW($A35),FALSE)=0,VLOOKUP($A35,Formulario!$A:$F,6,FALSE)&lt;HLOOKUP(G$1,Informe!$A:$ET,ROW($A35),FALSE))=FALSE,"ADMISIBLE","NO ADMISIBLE")</f>
        <v>NO ADMISIBLE</v>
      </c>
      <c r="H35" s="38" t="str">
        <f>IF(OR(HLOOKUP(H$1,Informe!$A:$ET,ROW($A35),FALSE)=0,VLOOKUP($A35,Formulario!$A:$F,6,FALSE)&lt;HLOOKUP(H$1,Informe!$A:$ET,ROW($A35),FALSE))=FALSE,"ADMISIBLE","NO ADMISIBLE")</f>
        <v>NO ADMISIBLE</v>
      </c>
      <c r="I35" s="38" t="str">
        <f>IF(OR(HLOOKUP(I$1,Informe!$A:$ET,ROW($A35),FALSE)=0,VLOOKUP($A35,Formulario!$A:$F,6,FALSE)&lt;HLOOKUP(I$1,Informe!$A:$ET,ROW($A35),FALSE))=FALSE,"ADMISIBLE","NO ADMISIBLE")</f>
        <v>NO ADMISIBLE</v>
      </c>
      <c r="J35" s="38" t="str">
        <f>IF(OR(HLOOKUP(J$1,Informe!$A:$ET,ROW($A35),FALSE)=0,VLOOKUP($A35,Formulario!$A:$F,6,FALSE)&lt;HLOOKUP(J$1,Informe!$A:$ET,ROW($A35),FALSE))=FALSE,"ADMISIBLE","NO ADMISIBLE")</f>
        <v>NO ADMISIBLE</v>
      </c>
      <c r="K35" s="38" t="str">
        <f>IF(OR(HLOOKUP(K$1,Informe!$A:$ET,ROW($A35),FALSE)=0,VLOOKUP($A35,Formulario!$A:$F,6,FALSE)&lt;HLOOKUP(K$1,Informe!$A:$ET,ROW($A35),FALSE))=FALSE,"ADMISIBLE","NO ADMISIBLE")</f>
        <v>NO ADMISIBLE</v>
      </c>
      <c r="L35" s="38" t="str">
        <f>IF(OR(HLOOKUP(L$1,Informe!$A:$ET,ROW($A35),FALSE)=0,VLOOKUP($A35,Formulario!$A:$F,6,FALSE)&lt;HLOOKUP(L$1,Informe!$A:$ET,ROW($A35),FALSE))=FALSE,"ADMISIBLE","NO ADMISIBLE")</f>
        <v>NO ADMISIBLE</v>
      </c>
      <c r="M35" s="38" t="str">
        <f>IF(OR(HLOOKUP(M$1,Informe!$A:$ET,ROW($A35),FALSE)=0,VLOOKUP($A35,Formulario!$A:$F,6,FALSE)&lt;HLOOKUP(M$1,Informe!$A:$ET,ROW($A35),FALSE))=FALSE,"ADMISIBLE","NO ADMISIBLE")</f>
        <v>NO ADMISIBLE</v>
      </c>
      <c r="N35" s="38" t="str">
        <f>IF(OR(HLOOKUP(N$1,Informe!$A:$ET,ROW($A35),FALSE)=0,VLOOKUP($A35,Formulario!$A:$F,6,FALSE)&lt;HLOOKUP(N$1,Informe!$A:$ET,ROW($A35),FALSE))=FALSE,"ADMISIBLE","NO ADMISIBLE")</f>
        <v>NO ADMISIBLE</v>
      </c>
      <c r="O35" s="38" t="str">
        <f>IF(OR(HLOOKUP(O$1,Informe!$A:$ET,ROW($A35),FALSE)=0,VLOOKUP($A35,Formulario!$A:$F,6,FALSE)&lt;HLOOKUP(O$1,Informe!$A:$ET,ROW($A35),FALSE))=FALSE,"ADMISIBLE","NO ADMISIBLE")</f>
        <v>NO ADMISIBLE</v>
      </c>
      <c r="P35" s="38" t="str">
        <f>IF(OR(HLOOKUP(P$1,Informe!$A:$ET,ROW($A35),FALSE)=0,VLOOKUP($A35,Formulario!$A:$F,6,FALSE)&lt;HLOOKUP(P$1,Informe!$A:$ET,ROW($A35),FALSE))=FALSE,"ADMISIBLE","NO ADMISIBLE")</f>
        <v>NO ADMISIBLE</v>
      </c>
      <c r="Q35" s="38" t="str">
        <f>IF(OR(HLOOKUP(Q$1,Informe!$A:$ET,ROW($A35),FALSE)=0,VLOOKUP($A35,Formulario!$A:$F,6,FALSE)&lt;HLOOKUP(Q$1,Informe!$A:$ET,ROW($A35),FALSE))=FALSE,"ADMISIBLE","NO ADMISIBLE")</f>
        <v>NO ADMISIBLE</v>
      </c>
      <c r="R35" s="38" t="str">
        <f>IF(OR(HLOOKUP(R$1,Informe!$A:$ET,ROW($A35),FALSE)=0,VLOOKUP($A35,Formulario!$A:$F,6,FALSE)&lt;HLOOKUP(R$1,Informe!$A:$ET,ROW($A35),FALSE))=FALSE,"ADMISIBLE","NO ADMISIBLE")</f>
        <v>NO ADMISIBLE</v>
      </c>
      <c r="S35" s="38" t="str">
        <f>IF(OR(HLOOKUP(S$1,Informe!$A:$ET,ROW($A35),FALSE)=0,VLOOKUP($A35,Formulario!$A:$F,6,FALSE)&lt;HLOOKUP(S$1,Informe!$A:$ET,ROW($A35),FALSE))=FALSE,"ADMISIBLE","NO ADMISIBLE")</f>
        <v>NO ADMISIBLE</v>
      </c>
      <c r="T35" s="38" t="str">
        <f>IF(OR(HLOOKUP(T$1,Informe!$A:$ET,ROW($A35),FALSE)=0,VLOOKUP($A35,Formulario!$A:$F,6,FALSE)&lt;HLOOKUP(T$1,Informe!$A:$ET,ROW($A35),FALSE))=FALSE,"ADMISIBLE","NO ADMISIBLE")</f>
        <v>NO ADMISIBLE</v>
      </c>
      <c r="U35" s="38" t="str">
        <f>IF(OR(HLOOKUP(U$1,Informe!$A:$ET,ROW($A35),FALSE)=0,VLOOKUP($A35,Formulario!$A:$F,6,FALSE)&lt;HLOOKUP(U$1,Informe!$A:$ET,ROW($A35),FALSE))=FALSE,"ADMISIBLE","NO ADMISIBLE")</f>
        <v>NO ADMISIBLE</v>
      </c>
      <c r="V35" s="38" t="str">
        <f>IF(OR(HLOOKUP(V$1,Informe!$A:$ET,ROW($A35),FALSE)=0,VLOOKUP($A35,Formulario!$A:$F,6,FALSE)&lt;HLOOKUP(V$1,Informe!$A:$ET,ROW($A35),FALSE))=FALSE,"ADMISIBLE","NO ADMISIBLE")</f>
        <v>NO ADMISIBLE</v>
      </c>
      <c r="W35" s="38" t="str">
        <f>IF(OR(HLOOKUP(W$1,Informe!$A:$ET,ROW($A35),FALSE)=0,VLOOKUP($A35,Formulario!$A:$F,6,FALSE)&lt;HLOOKUP(W$1,Informe!$A:$ET,ROW($A35),FALSE))=FALSE,"ADMISIBLE","NO ADMISIBLE")</f>
        <v>NO ADMISIBLE</v>
      </c>
      <c r="X35" s="38" t="str">
        <f>IF(OR(HLOOKUP(X$1,Informe!$A:$ET,ROW($A35),FALSE)=0,VLOOKUP($A35,Formulario!$A:$F,6,FALSE)&lt;HLOOKUP(X$1,Informe!$A:$ET,ROW($A35),FALSE))=FALSE,"ADMISIBLE","NO ADMISIBLE")</f>
        <v>NO ADMISIBLE</v>
      </c>
      <c r="Y35" s="38" t="str">
        <f>IF(OR(HLOOKUP(Y$1,Informe!$A:$ET,ROW($A35),FALSE)=0,VLOOKUP($A35,Formulario!$A:$F,6,FALSE)&lt;HLOOKUP(Y$1,Informe!$A:$ET,ROW($A35),FALSE))=FALSE,"ADMISIBLE","NO ADMISIBLE")</f>
        <v>NO ADMISIBLE</v>
      </c>
      <c r="Z35" s="38" t="str">
        <f>IF(OR(HLOOKUP(Z$1,Informe!$A:$ET,ROW($A35),FALSE)=0,VLOOKUP($A35,Formulario!$A:$F,6,FALSE)&lt;HLOOKUP(Z$1,Informe!$A:$ET,ROW($A35),FALSE))=FALSE,"ADMISIBLE","NO ADMISIBLE")</f>
        <v>NO ADMISIBLE</v>
      </c>
      <c r="AA35" s="38" t="str">
        <f>IF(OR(HLOOKUP(AA$1,Informe!$A:$ET,ROW($A35),FALSE)=0,VLOOKUP($A35,Formulario!$A:$F,6,FALSE)&lt;HLOOKUP(AA$1,Informe!$A:$ET,ROW($A35),FALSE))=FALSE,"ADMISIBLE","NO ADMISIBLE")</f>
        <v>NO ADMISIBLE</v>
      </c>
      <c r="AB35" s="38" t="str">
        <f>IF(OR(HLOOKUP(AB$1,Informe!$A:$ET,ROW($A35),FALSE)=0,VLOOKUP($A35,Formulario!$A:$F,6,FALSE)&lt;HLOOKUP(AB$1,Informe!$A:$ET,ROW($A35),FALSE))=FALSE,"ADMISIBLE","NO ADMISIBLE")</f>
        <v>NO ADMISIBLE</v>
      </c>
      <c r="AC35" s="38" t="str">
        <f>IF(OR(HLOOKUP(AC$1,Informe!$A:$ET,ROW($A35),FALSE)=0,VLOOKUP($A35,Formulario!$A:$F,6,FALSE)&lt;HLOOKUP(AC$1,Informe!$A:$ET,ROW($A35),FALSE))=FALSE,"ADMISIBLE","NO ADMISIBLE")</f>
        <v>NO ADMISIBLE</v>
      </c>
      <c r="AD35" s="38" t="str">
        <f>IF(OR(HLOOKUP(AD$1,Informe!$A:$ET,ROW($A35),FALSE)=0,VLOOKUP($A35,Formulario!$A:$F,6,FALSE)&lt;HLOOKUP(AD$1,Informe!$A:$ET,ROW($A35),FALSE))=FALSE,"ADMISIBLE","NO ADMISIBLE")</f>
        <v>NO ADMISIBLE</v>
      </c>
      <c r="AE35" s="38" t="str">
        <f>IF(OR(HLOOKUP(AE$1,Informe!$A:$ET,ROW($A35),FALSE)=0,VLOOKUP($A35,Formulario!$A:$F,6,FALSE)&lt;HLOOKUP(AE$1,Informe!$A:$ET,ROW($A35),FALSE))=FALSE,"ADMISIBLE","NO ADMISIBLE")</f>
        <v>NO ADMISIBLE</v>
      </c>
      <c r="AF35" s="38" t="str">
        <f>IF(OR(HLOOKUP(AF$1,Informe!$A:$ET,ROW($A35),FALSE)=0,VLOOKUP($A35,Formulario!$A:$F,6,FALSE)&lt;HLOOKUP(AF$1,Informe!$A:$ET,ROW($A35),FALSE))=FALSE,"ADMISIBLE","NO ADMISIBLE")</f>
        <v>NO ADMISIBLE</v>
      </c>
      <c r="AG35" s="38" t="str">
        <f>IF(OR(HLOOKUP(AG$1,Informe!$A:$ET,ROW($A35),FALSE)=0,VLOOKUP($A35,Formulario!$A:$F,6,FALSE)&lt;HLOOKUP(AG$1,Informe!$A:$ET,ROW($A35),FALSE))=FALSE,"ADMISIBLE","NO ADMISIBLE")</f>
        <v>NO ADMISIBLE</v>
      </c>
      <c r="AH35" s="38" t="str">
        <f>IF(OR(HLOOKUP(AH$1,Informe!$A:$ET,ROW($A35),FALSE)=0,VLOOKUP($A35,Formulario!$A:$F,6,FALSE)&lt;HLOOKUP(AH$1,Informe!$A:$ET,ROW($A35),FALSE))=FALSE,"ADMISIBLE","NO ADMISIBLE")</f>
        <v>NO ADMISIBLE</v>
      </c>
      <c r="AI35" s="38" t="str">
        <f>IF(OR(HLOOKUP(AI$1,Informe!$A:$ET,ROW($A35),FALSE)=0,VLOOKUP($A35,Formulario!$A:$F,6,FALSE)&lt;HLOOKUP(AI$1,Informe!$A:$ET,ROW($A35),FALSE))=FALSE,"ADMISIBLE","NO ADMISIBLE")</f>
        <v>NO ADMISIBLE</v>
      </c>
      <c r="AJ35" s="38" t="str">
        <f>IF(OR(HLOOKUP(AJ$1,Informe!$A:$ET,ROW($A35),FALSE)=0,VLOOKUP($A35,Formulario!$A:$F,6,FALSE)&lt;HLOOKUP(AJ$1,Informe!$A:$ET,ROW($A35),FALSE))=FALSE,"ADMISIBLE","NO ADMISIBLE")</f>
        <v>NO ADMISIBLE</v>
      </c>
      <c r="AK35" s="38" t="str">
        <f>IF(OR(HLOOKUP(AK$1,Informe!$A:$ET,ROW($A35),FALSE)=0,VLOOKUP($A35,Formulario!$A:$F,6,FALSE)&lt;HLOOKUP(AK$1,Informe!$A:$ET,ROW($A35),FALSE))=FALSE,"ADMISIBLE","NO ADMISIBLE")</f>
        <v>NO ADMISIBLE</v>
      </c>
      <c r="AL35" s="38" t="str">
        <f>IF(OR(HLOOKUP(AL$1,Informe!$A:$ET,ROW($A35),FALSE)=0,VLOOKUP($A35,Formulario!$A:$F,6,FALSE)&lt;HLOOKUP(AL$1,Informe!$A:$ET,ROW($A35),FALSE))=FALSE,"ADMISIBLE","NO ADMISIBLE")</f>
        <v>NO ADMISIBLE</v>
      </c>
      <c r="AM35" s="38" t="str">
        <f>IF(OR(HLOOKUP(AM$1,Informe!$A:$ET,ROW($A35),FALSE)=0,VLOOKUP($A35,Formulario!$A:$F,6,FALSE)&lt;HLOOKUP(AM$1,Informe!$A:$ET,ROW($A35),FALSE))=FALSE,"ADMISIBLE","NO ADMISIBLE")</f>
        <v>NO ADMISIBLE</v>
      </c>
    </row>
    <row r="36" spans="1:39" ht="12.75" customHeight="1" x14ac:dyDescent="0.25">
      <c r="A36" s="22">
        <v>32</v>
      </c>
      <c r="B36" s="37" t="s">
        <v>24</v>
      </c>
      <c r="C36" s="38" t="str">
        <f>IF(OR(HLOOKUP(C$1,Informe!$A:$ET,ROW($A36),FALSE)=0,VLOOKUP($A36,Formulario!$A:$F,6,FALSE)&lt;HLOOKUP(C$1,Informe!$A:$ET,ROW($A36),FALSE))=FALSE,"ADMISIBLE","NO ADMISIBLE")</f>
        <v>NO ADMISIBLE</v>
      </c>
      <c r="D36" s="38" t="str">
        <f>IF(OR(HLOOKUP(D$1,Informe!$A:$ET,ROW($A36),FALSE)=0,VLOOKUP($A36,Formulario!$A:$F,6,FALSE)&lt;HLOOKUP(D$1,Informe!$A:$ET,ROW($A36),FALSE))=FALSE,"ADMISIBLE","NO ADMISIBLE")</f>
        <v>NO ADMISIBLE</v>
      </c>
      <c r="E36" s="38" t="str">
        <f>IF(OR(HLOOKUP(E$1,Informe!$A:$ET,ROW($A36),FALSE)=0,VLOOKUP($A36,Formulario!$A:$F,6,FALSE)&lt;HLOOKUP(E$1,Informe!$A:$ET,ROW($A36),FALSE))=FALSE,"ADMISIBLE","NO ADMISIBLE")</f>
        <v>NO ADMISIBLE</v>
      </c>
      <c r="F36" s="38" t="str">
        <f>IF(OR(HLOOKUP(F$1,Informe!$A:$ET,ROW($A36),FALSE)=0,VLOOKUP($A36,Formulario!$A:$F,6,FALSE)&lt;HLOOKUP(F$1,Informe!$A:$ET,ROW($A36),FALSE))=FALSE,"ADMISIBLE","NO ADMISIBLE")</f>
        <v>NO ADMISIBLE</v>
      </c>
      <c r="G36" s="38" t="str">
        <f>IF(OR(HLOOKUP(G$1,Informe!$A:$ET,ROW($A36),FALSE)=0,VLOOKUP($A36,Formulario!$A:$F,6,FALSE)&lt;HLOOKUP(G$1,Informe!$A:$ET,ROW($A36),FALSE))=FALSE,"ADMISIBLE","NO ADMISIBLE")</f>
        <v>NO ADMISIBLE</v>
      </c>
      <c r="H36" s="38" t="str">
        <f>IF(OR(HLOOKUP(H$1,Informe!$A:$ET,ROW($A36),FALSE)=0,VLOOKUP($A36,Formulario!$A:$F,6,FALSE)&lt;HLOOKUP(H$1,Informe!$A:$ET,ROW($A36),FALSE))=FALSE,"ADMISIBLE","NO ADMISIBLE")</f>
        <v>NO ADMISIBLE</v>
      </c>
      <c r="I36" s="38" t="str">
        <f>IF(OR(HLOOKUP(I$1,Informe!$A:$ET,ROW($A36),FALSE)=0,VLOOKUP($A36,Formulario!$A:$F,6,FALSE)&lt;HLOOKUP(I$1,Informe!$A:$ET,ROW($A36),FALSE))=FALSE,"ADMISIBLE","NO ADMISIBLE")</f>
        <v>NO ADMISIBLE</v>
      </c>
      <c r="J36" s="38" t="str">
        <f>IF(OR(HLOOKUP(J$1,Informe!$A:$ET,ROW($A36),FALSE)=0,VLOOKUP($A36,Formulario!$A:$F,6,FALSE)&lt;HLOOKUP(J$1,Informe!$A:$ET,ROW($A36),FALSE))=FALSE,"ADMISIBLE","NO ADMISIBLE")</f>
        <v>NO ADMISIBLE</v>
      </c>
      <c r="K36" s="38" t="str">
        <f>IF(OR(HLOOKUP(K$1,Informe!$A:$ET,ROW($A36),FALSE)=0,VLOOKUP($A36,Formulario!$A:$F,6,FALSE)&lt;HLOOKUP(K$1,Informe!$A:$ET,ROW($A36),FALSE))=FALSE,"ADMISIBLE","NO ADMISIBLE")</f>
        <v>NO ADMISIBLE</v>
      </c>
      <c r="L36" s="38" t="str">
        <f>IF(OR(HLOOKUP(L$1,Informe!$A:$ET,ROW($A36),FALSE)=0,VLOOKUP($A36,Formulario!$A:$F,6,FALSE)&lt;HLOOKUP(L$1,Informe!$A:$ET,ROW($A36),FALSE))=FALSE,"ADMISIBLE","NO ADMISIBLE")</f>
        <v>NO ADMISIBLE</v>
      </c>
      <c r="M36" s="38" t="str">
        <f>IF(OR(HLOOKUP(M$1,Informe!$A:$ET,ROW($A36),FALSE)=0,VLOOKUP($A36,Formulario!$A:$F,6,FALSE)&lt;HLOOKUP(M$1,Informe!$A:$ET,ROW($A36),FALSE))=FALSE,"ADMISIBLE","NO ADMISIBLE")</f>
        <v>NO ADMISIBLE</v>
      </c>
      <c r="N36" s="38" t="str">
        <f>IF(OR(HLOOKUP(N$1,Informe!$A:$ET,ROW($A36),FALSE)=0,VLOOKUP($A36,Formulario!$A:$F,6,FALSE)&lt;HLOOKUP(N$1,Informe!$A:$ET,ROW($A36),FALSE))=FALSE,"ADMISIBLE","NO ADMISIBLE")</f>
        <v>NO ADMISIBLE</v>
      </c>
      <c r="O36" s="38" t="str">
        <f>IF(OR(HLOOKUP(O$1,Informe!$A:$ET,ROW($A36),FALSE)=0,VLOOKUP($A36,Formulario!$A:$F,6,FALSE)&lt;HLOOKUP(O$1,Informe!$A:$ET,ROW($A36),FALSE))=FALSE,"ADMISIBLE","NO ADMISIBLE")</f>
        <v>NO ADMISIBLE</v>
      </c>
      <c r="P36" s="38" t="str">
        <f>IF(OR(HLOOKUP(P$1,Informe!$A:$ET,ROW($A36),FALSE)=0,VLOOKUP($A36,Formulario!$A:$F,6,FALSE)&lt;HLOOKUP(P$1,Informe!$A:$ET,ROW($A36),FALSE))=FALSE,"ADMISIBLE","NO ADMISIBLE")</f>
        <v>NO ADMISIBLE</v>
      </c>
      <c r="Q36" s="38" t="str">
        <f>IF(OR(HLOOKUP(Q$1,Informe!$A:$ET,ROW($A36),FALSE)=0,VLOOKUP($A36,Formulario!$A:$F,6,FALSE)&lt;HLOOKUP(Q$1,Informe!$A:$ET,ROW($A36),FALSE))=FALSE,"ADMISIBLE","NO ADMISIBLE")</f>
        <v>NO ADMISIBLE</v>
      </c>
      <c r="R36" s="38" t="str">
        <f>IF(OR(HLOOKUP(R$1,Informe!$A:$ET,ROW($A36),FALSE)=0,VLOOKUP($A36,Formulario!$A:$F,6,FALSE)&lt;HLOOKUP(R$1,Informe!$A:$ET,ROW($A36),FALSE))=FALSE,"ADMISIBLE","NO ADMISIBLE")</f>
        <v>NO ADMISIBLE</v>
      </c>
      <c r="S36" s="38" t="str">
        <f>IF(OR(HLOOKUP(S$1,Informe!$A:$ET,ROW($A36),FALSE)=0,VLOOKUP($A36,Formulario!$A:$F,6,FALSE)&lt;HLOOKUP(S$1,Informe!$A:$ET,ROW($A36),FALSE))=FALSE,"ADMISIBLE","NO ADMISIBLE")</f>
        <v>NO ADMISIBLE</v>
      </c>
      <c r="T36" s="38" t="str">
        <f>IF(OR(HLOOKUP(T$1,Informe!$A:$ET,ROW($A36),FALSE)=0,VLOOKUP($A36,Formulario!$A:$F,6,FALSE)&lt;HLOOKUP(T$1,Informe!$A:$ET,ROW($A36),FALSE))=FALSE,"ADMISIBLE","NO ADMISIBLE")</f>
        <v>NO ADMISIBLE</v>
      </c>
      <c r="U36" s="38" t="str">
        <f>IF(OR(HLOOKUP(U$1,Informe!$A:$ET,ROW($A36),FALSE)=0,VLOOKUP($A36,Formulario!$A:$F,6,FALSE)&lt;HLOOKUP(U$1,Informe!$A:$ET,ROW($A36),FALSE))=FALSE,"ADMISIBLE","NO ADMISIBLE")</f>
        <v>NO ADMISIBLE</v>
      </c>
      <c r="V36" s="38" t="str">
        <f>IF(OR(HLOOKUP(V$1,Informe!$A:$ET,ROW($A36),FALSE)=0,VLOOKUP($A36,Formulario!$A:$F,6,FALSE)&lt;HLOOKUP(V$1,Informe!$A:$ET,ROW($A36),FALSE))=FALSE,"ADMISIBLE","NO ADMISIBLE")</f>
        <v>NO ADMISIBLE</v>
      </c>
      <c r="W36" s="38" t="str">
        <f>IF(OR(HLOOKUP(W$1,Informe!$A:$ET,ROW($A36),FALSE)=0,VLOOKUP($A36,Formulario!$A:$F,6,FALSE)&lt;HLOOKUP(W$1,Informe!$A:$ET,ROW($A36),FALSE))=FALSE,"ADMISIBLE","NO ADMISIBLE")</f>
        <v>NO ADMISIBLE</v>
      </c>
      <c r="X36" s="38" t="str">
        <f>IF(OR(HLOOKUP(X$1,Informe!$A:$ET,ROW($A36),FALSE)=0,VLOOKUP($A36,Formulario!$A:$F,6,FALSE)&lt;HLOOKUP(X$1,Informe!$A:$ET,ROW($A36),FALSE))=FALSE,"ADMISIBLE","NO ADMISIBLE")</f>
        <v>NO ADMISIBLE</v>
      </c>
      <c r="Y36" s="38" t="str">
        <f>IF(OR(HLOOKUP(Y$1,Informe!$A:$ET,ROW($A36),FALSE)=0,VLOOKUP($A36,Formulario!$A:$F,6,FALSE)&lt;HLOOKUP(Y$1,Informe!$A:$ET,ROW($A36),FALSE))=FALSE,"ADMISIBLE","NO ADMISIBLE")</f>
        <v>NO ADMISIBLE</v>
      </c>
      <c r="Z36" s="38" t="str">
        <f>IF(OR(HLOOKUP(Z$1,Informe!$A:$ET,ROW($A36),FALSE)=0,VLOOKUP($A36,Formulario!$A:$F,6,FALSE)&lt;HLOOKUP(Z$1,Informe!$A:$ET,ROW($A36),FALSE))=FALSE,"ADMISIBLE","NO ADMISIBLE")</f>
        <v>NO ADMISIBLE</v>
      </c>
      <c r="AA36" s="38" t="str">
        <f>IF(OR(HLOOKUP(AA$1,Informe!$A:$ET,ROW($A36),FALSE)=0,VLOOKUP($A36,Formulario!$A:$F,6,FALSE)&lt;HLOOKUP(AA$1,Informe!$A:$ET,ROW($A36),FALSE))=FALSE,"ADMISIBLE","NO ADMISIBLE")</f>
        <v>NO ADMISIBLE</v>
      </c>
      <c r="AB36" s="38" t="str">
        <f>IF(OR(HLOOKUP(AB$1,Informe!$A:$ET,ROW($A36),FALSE)=0,VLOOKUP($A36,Formulario!$A:$F,6,FALSE)&lt;HLOOKUP(AB$1,Informe!$A:$ET,ROW($A36),FALSE))=FALSE,"ADMISIBLE","NO ADMISIBLE")</f>
        <v>NO ADMISIBLE</v>
      </c>
      <c r="AC36" s="38" t="str">
        <f>IF(OR(HLOOKUP(AC$1,Informe!$A:$ET,ROW($A36),FALSE)=0,VLOOKUP($A36,Formulario!$A:$F,6,FALSE)&lt;HLOOKUP(AC$1,Informe!$A:$ET,ROW($A36),FALSE))=FALSE,"ADMISIBLE","NO ADMISIBLE")</f>
        <v>NO ADMISIBLE</v>
      </c>
      <c r="AD36" s="38" t="str">
        <f>IF(OR(HLOOKUP(AD$1,Informe!$A:$ET,ROW($A36),FALSE)=0,VLOOKUP($A36,Formulario!$A:$F,6,FALSE)&lt;HLOOKUP(AD$1,Informe!$A:$ET,ROW($A36),FALSE))=FALSE,"ADMISIBLE","NO ADMISIBLE")</f>
        <v>NO ADMISIBLE</v>
      </c>
      <c r="AE36" s="38" t="str">
        <f>IF(OR(HLOOKUP(AE$1,Informe!$A:$ET,ROW($A36),FALSE)=0,VLOOKUP($A36,Formulario!$A:$F,6,FALSE)&lt;HLOOKUP(AE$1,Informe!$A:$ET,ROW($A36),FALSE))=FALSE,"ADMISIBLE","NO ADMISIBLE")</f>
        <v>NO ADMISIBLE</v>
      </c>
      <c r="AF36" s="38" t="str">
        <f>IF(OR(HLOOKUP(AF$1,Informe!$A:$ET,ROW($A36),FALSE)=0,VLOOKUP($A36,Formulario!$A:$F,6,FALSE)&lt;HLOOKUP(AF$1,Informe!$A:$ET,ROW($A36),FALSE))=FALSE,"ADMISIBLE","NO ADMISIBLE")</f>
        <v>NO ADMISIBLE</v>
      </c>
      <c r="AG36" s="38" t="str">
        <f>IF(OR(HLOOKUP(AG$1,Informe!$A:$ET,ROW($A36),FALSE)=0,VLOOKUP($A36,Formulario!$A:$F,6,FALSE)&lt;HLOOKUP(AG$1,Informe!$A:$ET,ROW($A36),FALSE))=FALSE,"ADMISIBLE","NO ADMISIBLE")</f>
        <v>NO ADMISIBLE</v>
      </c>
      <c r="AH36" s="38" t="str">
        <f>IF(OR(HLOOKUP(AH$1,Informe!$A:$ET,ROW($A36),FALSE)=0,VLOOKUP($A36,Formulario!$A:$F,6,FALSE)&lt;HLOOKUP(AH$1,Informe!$A:$ET,ROW($A36),FALSE))=FALSE,"ADMISIBLE","NO ADMISIBLE")</f>
        <v>NO ADMISIBLE</v>
      </c>
      <c r="AI36" s="38" t="str">
        <f>IF(OR(HLOOKUP(AI$1,Informe!$A:$ET,ROW($A36),FALSE)=0,VLOOKUP($A36,Formulario!$A:$F,6,FALSE)&lt;HLOOKUP(AI$1,Informe!$A:$ET,ROW($A36),FALSE))=FALSE,"ADMISIBLE","NO ADMISIBLE")</f>
        <v>NO ADMISIBLE</v>
      </c>
      <c r="AJ36" s="38" t="str">
        <f>IF(OR(HLOOKUP(AJ$1,Informe!$A:$ET,ROW($A36),FALSE)=0,VLOOKUP($A36,Formulario!$A:$F,6,FALSE)&lt;HLOOKUP(AJ$1,Informe!$A:$ET,ROW($A36),FALSE))=FALSE,"ADMISIBLE","NO ADMISIBLE")</f>
        <v>NO ADMISIBLE</v>
      </c>
      <c r="AK36" s="38" t="str">
        <f>IF(OR(HLOOKUP(AK$1,Informe!$A:$ET,ROW($A36),FALSE)=0,VLOOKUP($A36,Formulario!$A:$F,6,FALSE)&lt;HLOOKUP(AK$1,Informe!$A:$ET,ROW($A36),FALSE))=FALSE,"ADMISIBLE","NO ADMISIBLE")</f>
        <v>NO ADMISIBLE</v>
      </c>
      <c r="AL36" s="38" t="str">
        <f>IF(OR(HLOOKUP(AL$1,Informe!$A:$ET,ROW($A36),FALSE)=0,VLOOKUP($A36,Formulario!$A:$F,6,FALSE)&lt;HLOOKUP(AL$1,Informe!$A:$ET,ROW($A36),FALSE))=FALSE,"ADMISIBLE","NO ADMISIBLE")</f>
        <v>NO ADMISIBLE</v>
      </c>
      <c r="AM36" s="38" t="str">
        <f>IF(OR(HLOOKUP(AM$1,Informe!$A:$ET,ROW($A36),FALSE)=0,VLOOKUP($A36,Formulario!$A:$F,6,FALSE)&lt;HLOOKUP(AM$1,Informe!$A:$ET,ROW($A36),FALSE))=FALSE,"ADMISIBLE","NO ADMISIBLE")</f>
        <v>NO ADMISIBLE</v>
      </c>
    </row>
    <row r="37" spans="1:39" ht="12.75" customHeight="1" x14ac:dyDescent="0.25">
      <c r="A37" s="22">
        <v>33</v>
      </c>
      <c r="B37" s="37" t="s">
        <v>98</v>
      </c>
      <c r="C37" s="38" t="str">
        <f>IF(OR(HLOOKUP(C$1,Informe!$A:$ET,ROW($A37),FALSE)=0,VLOOKUP($A37,Formulario!$A:$F,6,FALSE)&lt;HLOOKUP(C$1,Informe!$A:$ET,ROW($A37),FALSE))=FALSE,"ADMISIBLE","NO ADMISIBLE")</f>
        <v>NO ADMISIBLE</v>
      </c>
      <c r="D37" s="38" t="str">
        <f>IF(OR(HLOOKUP(D$1,Informe!$A:$ET,ROW($A37),FALSE)=0,VLOOKUP($A37,Formulario!$A:$F,6,FALSE)&lt;HLOOKUP(D$1,Informe!$A:$ET,ROW($A37),FALSE))=FALSE,"ADMISIBLE","NO ADMISIBLE")</f>
        <v>NO ADMISIBLE</v>
      </c>
      <c r="E37" s="38" t="str">
        <f>IF(OR(HLOOKUP(E$1,Informe!$A:$ET,ROW($A37),FALSE)=0,VLOOKUP($A37,Formulario!$A:$F,6,FALSE)&lt;HLOOKUP(E$1,Informe!$A:$ET,ROW($A37),FALSE))=FALSE,"ADMISIBLE","NO ADMISIBLE")</f>
        <v>NO ADMISIBLE</v>
      </c>
      <c r="F37" s="38" t="str">
        <f>IF(OR(HLOOKUP(F$1,Informe!$A:$ET,ROW($A37),FALSE)=0,VLOOKUP($A37,Formulario!$A:$F,6,FALSE)&lt;HLOOKUP(F$1,Informe!$A:$ET,ROW($A37),FALSE))=FALSE,"ADMISIBLE","NO ADMISIBLE")</f>
        <v>NO ADMISIBLE</v>
      </c>
      <c r="G37" s="38" t="str">
        <f>IF(OR(HLOOKUP(G$1,Informe!$A:$ET,ROW($A37),FALSE)=0,VLOOKUP($A37,Formulario!$A:$F,6,FALSE)&lt;HLOOKUP(G$1,Informe!$A:$ET,ROW($A37),FALSE))=FALSE,"ADMISIBLE","NO ADMISIBLE")</f>
        <v>NO ADMISIBLE</v>
      </c>
      <c r="H37" s="38" t="str">
        <f>IF(OR(HLOOKUP(H$1,Informe!$A:$ET,ROW($A37),FALSE)=0,VLOOKUP($A37,Formulario!$A:$F,6,FALSE)&lt;HLOOKUP(H$1,Informe!$A:$ET,ROW($A37),FALSE))=FALSE,"ADMISIBLE","NO ADMISIBLE")</f>
        <v>NO ADMISIBLE</v>
      </c>
      <c r="I37" s="38" t="str">
        <f>IF(OR(HLOOKUP(I$1,Informe!$A:$ET,ROW($A37),FALSE)=0,VLOOKUP($A37,Formulario!$A:$F,6,FALSE)&lt;HLOOKUP(I$1,Informe!$A:$ET,ROW($A37),FALSE))=FALSE,"ADMISIBLE","NO ADMISIBLE")</f>
        <v>NO ADMISIBLE</v>
      </c>
      <c r="J37" s="38" t="str">
        <f>IF(OR(HLOOKUP(J$1,Informe!$A:$ET,ROW($A37),FALSE)=0,VLOOKUP($A37,Formulario!$A:$F,6,FALSE)&lt;HLOOKUP(J$1,Informe!$A:$ET,ROW($A37),FALSE))=FALSE,"ADMISIBLE","NO ADMISIBLE")</f>
        <v>NO ADMISIBLE</v>
      </c>
      <c r="K37" s="38" t="str">
        <f>IF(OR(HLOOKUP(K$1,Informe!$A:$ET,ROW($A37),FALSE)=0,VLOOKUP($A37,Formulario!$A:$F,6,FALSE)&lt;HLOOKUP(K$1,Informe!$A:$ET,ROW($A37),FALSE))=FALSE,"ADMISIBLE","NO ADMISIBLE")</f>
        <v>NO ADMISIBLE</v>
      </c>
      <c r="L37" s="38" t="str">
        <f>IF(OR(HLOOKUP(L$1,Informe!$A:$ET,ROW($A37),FALSE)=0,VLOOKUP($A37,Formulario!$A:$F,6,FALSE)&lt;HLOOKUP(L$1,Informe!$A:$ET,ROW($A37),FALSE))=FALSE,"ADMISIBLE","NO ADMISIBLE")</f>
        <v>NO ADMISIBLE</v>
      </c>
      <c r="M37" s="38" t="str">
        <f>IF(OR(HLOOKUP(M$1,Informe!$A:$ET,ROW($A37),FALSE)=0,VLOOKUP($A37,Formulario!$A:$F,6,FALSE)&lt;HLOOKUP(M$1,Informe!$A:$ET,ROW($A37),FALSE))=FALSE,"ADMISIBLE","NO ADMISIBLE")</f>
        <v>NO ADMISIBLE</v>
      </c>
      <c r="N37" s="38" t="str">
        <f>IF(OR(HLOOKUP(N$1,Informe!$A:$ET,ROW($A37),FALSE)=0,VLOOKUP($A37,Formulario!$A:$F,6,FALSE)&lt;HLOOKUP(N$1,Informe!$A:$ET,ROW($A37),FALSE))=FALSE,"ADMISIBLE","NO ADMISIBLE")</f>
        <v>NO ADMISIBLE</v>
      </c>
      <c r="O37" s="38" t="str">
        <f>IF(OR(HLOOKUP(O$1,Informe!$A:$ET,ROW($A37),FALSE)=0,VLOOKUP($A37,Formulario!$A:$F,6,FALSE)&lt;HLOOKUP(O$1,Informe!$A:$ET,ROW($A37),FALSE))=FALSE,"ADMISIBLE","NO ADMISIBLE")</f>
        <v>NO ADMISIBLE</v>
      </c>
      <c r="P37" s="38" t="str">
        <f>IF(OR(HLOOKUP(P$1,Informe!$A:$ET,ROW($A37),FALSE)=0,VLOOKUP($A37,Formulario!$A:$F,6,FALSE)&lt;HLOOKUP(P$1,Informe!$A:$ET,ROW($A37),FALSE))=FALSE,"ADMISIBLE","NO ADMISIBLE")</f>
        <v>NO ADMISIBLE</v>
      </c>
      <c r="Q37" s="38" t="str">
        <f>IF(OR(HLOOKUP(Q$1,Informe!$A:$ET,ROW($A37),FALSE)=0,VLOOKUP($A37,Formulario!$A:$F,6,FALSE)&lt;HLOOKUP(Q$1,Informe!$A:$ET,ROW($A37),FALSE))=FALSE,"ADMISIBLE","NO ADMISIBLE")</f>
        <v>NO ADMISIBLE</v>
      </c>
      <c r="R37" s="38" t="str">
        <f>IF(OR(HLOOKUP(R$1,Informe!$A:$ET,ROW($A37),FALSE)=0,VLOOKUP($A37,Formulario!$A:$F,6,FALSE)&lt;HLOOKUP(R$1,Informe!$A:$ET,ROW($A37),FALSE))=FALSE,"ADMISIBLE","NO ADMISIBLE")</f>
        <v>NO ADMISIBLE</v>
      </c>
      <c r="S37" s="38" t="str">
        <f>IF(OR(HLOOKUP(S$1,Informe!$A:$ET,ROW($A37),FALSE)=0,VLOOKUP($A37,Formulario!$A:$F,6,FALSE)&lt;HLOOKUP(S$1,Informe!$A:$ET,ROW($A37),FALSE))=FALSE,"ADMISIBLE","NO ADMISIBLE")</f>
        <v>NO ADMISIBLE</v>
      </c>
      <c r="T37" s="38" t="str">
        <f>IF(OR(HLOOKUP(T$1,Informe!$A:$ET,ROW($A37),FALSE)=0,VLOOKUP($A37,Formulario!$A:$F,6,FALSE)&lt;HLOOKUP(T$1,Informe!$A:$ET,ROW($A37),FALSE))=FALSE,"ADMISIBLE","NO ADMISIBLE")</f>
        <v>NO ADMISIBLE</v>
      </c>
      <c r="U37" s="38" t="str">
        <f>IF(OR(HLOOKUP(U$1,Informe!$A:$ET,ROW($A37),FALSE)=0,VLOOKUP($A37,Formulario!$A:$F,6,FALSE)&lt;HLOOKUP(U$1,Informe!$A:$ET,ROW($A37),FALSE))=FALSE,"ADMISIBLE","NO ADMISIBLE")</f>
        <v>NO ADMISIBLE</v>
      </c>
      <c r="V37" s="38" t="str">
        <f>IF(OR(HLOOKUP(V$1,Informe!$A:$ET,ROW($A37),FALSE)=0,VLOOKUP($A37,Formulario!$A:$F,6,FALSE)&lt;HLOOKUP(V$1,Informe!$A:$ET,ROW($A37),FALSE))=FALSE,"ADMISIBLE","NO ADMISIBLE")</f>
        <v>NO ADMISIBLE</v>
      </c>
      <c r="W37" s="38" t="str">
        <f>IF(OR(HLOOKUP(W$1,Informe!$A:$ET,ROW($A37),FALSE)=0,VLOOKUP($A37,Formulario!$A:$F,6,FALSE)&lt;HLOOKUP(W$1,Informe!$A:$ET,ROW($A37),FALSE))=FALSE,"ADMISIBLE","NO ADMISIBLE")</f>
        <v>NO ADMISIBLE</v>
      </c>
      <c r="X37" s="38" t="str">
        <f>IF(OR(HLOOKUP(X$1,Informe!$A:$ET,ROW($A37),FALSE)=0,VLOOKUP($A37,Formulario!$A:$F,6,FALSE)&lt;HLOOKUP(X$1,Informe!$A:$ET,ROW($A37),FALSE))=FALSE,"ADMISIBLE","NO ADMISIBLE")</f>
        <v>NO ADMISIBLE</v>
      </c>
      <c r="Y37" s="38" t="str">
        <f>IF(OR(HLOOKUP(Y$1,Informe!$A:$ET,ROW($A37),FALSE)=0,VLOOKUP($A37,Formulario!$A:$F,6,FALSE)&lt;HLOOKUP(Y$1,Informe!$A:$ET,ROW($A37),FALSE))=FALSE,"ADMISIBLE","NO ADMISIBLE")</f>
        <v>NO ADMISIBLE</v>
      </c>
      <c r="Z37" s="38" t="str">
        <f>IF(OR(HLOOKUP(Z$1,Informe!$A:$ET,ROW($A37),FALSE)=0,VLOOKUP($A37,Formulario!$A:$F,6,FALSE)&lt;HLOOKUP(Z$1,Informe!$A:$ET,ROW($A37),FALSE))=FALSE,"ADMISIBLE","NO ADMISIBLE")</f>
        <v>NO ADMISIBLE</v>
      </c>
      <c r="AA37" s="38" t="str">
        <f>IF(OR(HLOOKUP(AA$1,Informe!$A:$ET,ROW($A37),FALSE)=0,VLOOKUP($A37,Formulario!$A:$F,6,FALSE)&lt;HLOOKUP(AA$1,Informe!$A:$ET,ROW($A37),FALSE))=FALSE,"ADMISIBLE","NO ADMISIBLE")</f>
        <v>NO ADMISIBLE</v>
      </c>
      <c r="AB37" s="38" t="str">
        <f>IF(OR(HLOOKUP(AB$1,Informe!$A:$ET,ROW($A37),FALSE)=0,VLOOKUP($A37,Formulario!$A:$F,6,FALSE)&lt;HLOOKUP(AB$1,Informe!$A:$ET,ROW($A37),FALSE))=FALSE,"ADMISIBLE","NO ADMISIBLE")</f>
        <v>NO ADMISIBLE</v>
      </c>
      <c r="AC37" s="38" t="str">
        <f>IF(OR(HLOOKUP(AC$1,Informe!$A:$ET,ROW($A37),FALSE)=0,VLOOKUP($A37,Formulario!$A:$F,6,FALSE)&lt;HLOOKUP(AC$1,Informe!$A:$ET,ROW($A37),FALSE))=FALSE,"ADMISIBLE","NO ADMISIBLE")</f>
        <v>NO ADMISIBLE</v>
      </c>
      <c r="AD37" s="38" t="str">
        <f>IF(OR(HLOOKUP(AD$1,Informe!$A:$ET,ROW($A37),FALSE)=0,VLOOKUP($A37,Formulario!$A:$F,6,FALSE)&lt;HLOOKUP(AD$1,Informe!$A:$ET,ROW($A37),FALSE))=FALSE,"ADMISIBLE","NO ADMISIBLE")</f>
        <v>NO ADMISIBLE</v>
      </c>
      <c r="AE37" s="38" t="str">
        <f>IF(OR(HLOOKUP(AE$1,Informe!$A:$ET,ROW($A37),FALSE)=0,VLOOKUP($A37,Formulario!$A:$F,6,FALSE)&lt;HLOOKUP(AE$1,Informe!$A:$ET,ROW($A37),FALSE))=FALSE,"ADMISIBLE","NO ADMISIBLE")</f>
        <v>NO ADMISIBLE</v>
      </c>
      <c r="AF37" s="38" t="str">
        <f>IF(OR(HLOOKUP(AF$1,Informe!$A:$ET,ROW($A37),FALSE)=0,VLOOKUP($A37,Formulario!$A:$F,6,FALSE)&lt;HLOOKUP(AF$1,Informe!$A:$ET,ROW($A37),FALSE))=FALSE,"ADMISIBLE","NO ADMISIBLE")</f>
        <v>NO ADMISIBLE</v>
      </c>
      <c r="AG37" s="38" t="str">
        <f>IF(OR(HLOOKUP(AG$1,Informe!$A:$ET,ROW($A37),FALSE)=0,VLOOKUP($A37,Formulario!$A:$F,6,FALSE)&lt;HLOOKUP(AG$1,Informe!$A:$ET,ROW($A37),FALSE))=FALSE,"ADMISIBLE","NO ADMISIBLE")</f>
        <v>NO ADMISIBLE</v>
      </c>
      <c r="AH37" s="38" t="str">
        <f>IF(OR(HLOOKUP(AH$1,Informe!$A:$ET,ROW($A37),FALSE)=0,VLOOKUP($A37,Formulario!$A:$F,6,FALSE)&lt;HLOOKUP(AH$1,Informe!$A:$ET,ROW($A37),FALSE))=FALSE,"ADMISIBLE","NO ADMISIBLE")</f>
        <v>NO ADMISIBLE</v>
      </c>
      <c r="AI37" s="38" t="str">
        <f>IF(OR(HLOOKUP(AI$1,Informe!$A:$ET,ROW($A37),FALSE)=0,VLOOKUP($A37,Formulario!$A:$F,6,FALSE)&lt;HLOOKUP(AI$1,Informe!$A:$ET,ROW($A37),FALSE))=FALSE,"ADMISIBLE","NO ADMISIBLE")</f>
        <v>NO ADMISIBLE</v>
      </c>
      <c r="AJ37" s="38" t="str">
        <f>IF(OR(HLOOKUP(AJ$1,Informe!$A:$ET,ROW($A37),FALSE)=0,VLOOKUP($A37,Formulario!$A:$F,6,FALSE)&lt;HLOOKUP(AJ$1,Informe!$A:$ET,ROW($A37),FALSE))=FALSE,"ADMISIBLE","NO ADMISIBLE")</f>
        <v>NO ADMISIBLE</v>
      </c>
      <c r="AK37" s="38" t="str">
        <f>IF(OR(HLOOKUP(AK$1,Informe!$A:$ET,ROW($A37),FALSE)=0,VLOOKUP($A37,Formulario!$A:$F,6,FALSE)&lt;HLOOKUP(AK$1,Informe!$A:$ET,ROW($A37),FALSE))=FALSE,"ADMISIBLE","NO ADMISIBLE")</f>
        <v>NO ADMISIBLE</v>
      </c>
      <c r="AL37" s="38" t="str">
        <f>IF(OR(HLOOKUP(AL$1,Informe!$A:$ET,ROW($A37),FALSE)=0,VLOOKUP($A37,Formulario!$A:$F,6,FALSE)&lt;HLOOKUP(AL$1,Informe!$A:$ET,ROW($A37),FALSE))=FALSE,"ADMISIBLE","NO ADMISIBLE")</f>
        <v>NO ADMISIBLE</v>
      </c>
      <c r="AM37" s="38" t="str">
        <f>IF(OR(HLOOKUP(AM$1,Informe!$A:$ET,ROW($A37),FALSE)=0,VLOOKUP($A37,Formulario!$A:$F,6,FALSE)&lt;HLOOKUP(AM$1,Informe!$A:$ET,ROW($A37),FALSE))=FALSE,"ADMISIBLE","NO ADMISIBLE")</f>
        <v>NO ADMISIBLE</v>
      </c>
    </row>
    <row r="38" spans="1:39" ht="12.75" customHeight="1" x14ac:dyDescent="0.25">
      <c r="A38" s="22">
        <v>34</v>
      </c>
      <c r="B38" s="37" t="s">
        <v>100</v>
      </c>
      <c r="C38" s="38" t="str">
        <f>IF(OR(HLOOKUP(C$1,Informe!$A:$ET,ROW($A38),FALSE)=0,VLOOKUP($A38,Formulario!$A:$F,6,FALSE)&lt;HLOOKUP(C$1,Informe!$A:$ET,ROW($A38),FALSE))=FALSE,"ADMISIBLE","NO ADMISIBLE")</f>
        <v>NO ADMISIBLE</v>
      </c>
      <c r="D38" s="38" t="str">
        <f>IF(OR(HLOOKUP(D$1,Informe!$A:$ET,ROW($A38),FALSE)=0,VLOOKUP($A38,Formulario!$A:$F,6,FALSE)&lt;HLOOKUP(D$1,Informe!$A:$ET,ROW($A38),FALSE))=FALSE,"ADMISIBLE","NO ADMISIBLE")</f>
        <v>NO ADMISIBLE</v>
      </c>
      <c r="E38" s="38" t="str">
        <f>IF(OR(HLOOKUP(E$1,Informe!$A:$ET,ROW($A38),FALSE)=0,VLOOKUP($A38,Formulario!$A:$F,6,FALSE)&lt;HLOOKUP(E$1,Informe!$A:$ET,ROW($A38),FALSE))=FALSE,"ADMISIBLE","NO ADMISIBLE")</f>
        <v>NO ADMISIBLE</v>
      </c>
      <c r="F38" s="38" t="str">
        <f>IF(OR(HLOOKUP(F$1,Informe!$A:$ET,ROW($A38),FALSE)=0,VLOOKUP($A38,Formulario!$A:$F,6,FALSE)&lt;HLOOKUP(F$1,Informe!$A:$ET,ROW($A38),FALSE))=FALSE,"ADMISIBLE","NO ADMISIBLE")</f>
        <v>NO ADMISIBLE</v>
      </c>
      <c r="G38" s="38" t="str">
        <f>IF(OR(HLOOKUP(G$1,Informe!$A:$ET,ROW($A38),FALSE)=0,VLOOKUP($A38,Formulario!$A:$F,6,FALSE)&lt;HLOOKUP(G$1,Informe!$A:$ET,ROW($A38),FALSE))=FALSE,"ADMISIBLE","NO ADMISIBLE")</f>
        <v>NO ADMISIBLE</v>
      </c>
      <c r="H38" s="38" t="str">
        <f>IF(OR(HLOOKUP(H$1,Informe!$A:$ET,ROW($A38),FALSE)=0,VLOOKUP($A38,Formulario!$A:$F,6,FALSE)&lt;HLOOKUP(H$1,Informe!$A:$ET,ROW($A38),FALSE))=FALSE,"ADMISIBLE","NO ADMISIBLE")</f>
        <v>NO ADMISIBLE</v>
      </c>
      <c r="I38" s="38" t="str">
        <f>IF(OR(HLOOKUP(I$1,Informe!$A:$ET,ROW($A38),FALSE)=0,VLOOKUP($A38,Formulario!$A:$F,6,FALSE)&lt;HLOOKUP(I$1,Informe!$A:$ET,ROW($A38),FALSE))=FALSE,"ADMISIBLE","NO ADMISIBLE")</f>
        <v>NO ADMISIBLE</v>
      </c>
      <c r="J38" s="38" t="str">
        <f>IF(OR(HLOOKUP(J$1,Informe!$A:$ET,ROW($A38),FALSE)=0,VLOOKUP($A38,Formulario!$A:$F,6,FALSE)&lt;HLOOKUP(J$1,Informe!$A:$ET,ROW($A38),FALSE))=FALSE,"ADMISIBLE","NO ADMISIBLE")</f>
        <v>NO ADMISIBLE</v>
      </c>
      <c r="K38" s="38" t="str">
        <f>IF(OR(HLOOKUP(K$1,Informe!$A:$ET,ROW($A38),FALSE)=0,VLOOKUP($A38,Formulario!$A:$F,6,FALSE)&lt;HLOOKUP(K$1,Informe!$A:$ET,ROW($A38),FALSE))=FALSE,"ADMISIBLE","NO ADMISIBLE")</f>
        <v>NO ADMISIBLE</v>
      </c>
      <c r="L38" s="38" t="str">
        <f>IF(OR(HLOOKUP(L$1,Informe!$A:$ET,ROW($A38),FALSE)=0,VLOOKUP($A38,Formulario!$A:$F,6,FALSE)&lt;HLOOKUP(L$1,Informe!$A:$ET,ROW($A38),FALSE))=FALSE,"ADMISIBLE","NO ADMISIBLE")</f>
        <v>NO ADMISIBLE</v>
      </c>
      <c r="M38" s="38" t="str">
        <f>IF(OR(HLOOKUP(M$1,Informe!$A:$ET,ROW($A38),FALSE)=0,VLOOKUP($A38,Formulario!$A:$F,6,FALSE)&lt;HLOOKUP(M$1,Informe!$A:$ET,ROW($A38),FALSE))=FALSE,"ADMISIBLE","NO ADMISIBLE")</f>
        <v>NO ADMISIBLE</v>
      </c>
      <c r="N38" s="38" t="str">
        <f>IF(OR(HLOOKUP(N$1,Informe!$A:$ET,ROW($A38),FALSE)=0,VLOOKUP($A38,Formulario!$A:$F,6,FALSE)&lt;HLOOKUP(N$1,Informe!$A:$ET,ROW($A38),FALSE))=FALSE,"ADMISIBLE","NO ADMISIBLE")</f>
        <v>NO ADMISIBLE</v>
      </c>
      <c r="O38" s="38" t="str">
        <f>IF(OR(HLOOKUP(O$1,Informe!$A:$ET,ROW($A38),FALSE)=0,VLOOKUP($A38,Formulario!$A:$F,6,FALSE)&lt;HLOOKUP(O$1,Informe!$A:$ET,ROW($A38),FALSE))=FALSE,"ADMISIBLE","NO ADMISIBLE")</f>
        <v>NO ADMISIBLE</v>
      </c>
      <c r="P38" s="38" t="str">
        <f>IF(OR(HLOOKUP(P$1,Informe!$A:$ET,ROW($A38),FALSE)=0,VLOOKUP($A38,Formulario!$A:$F,6,FALSE)&lt;HLOOKUP(P$1,Informe!$A:$ET,ROW($A38),FALSE))=FALSE,"ADMISIBLE","NO ADMISIBLE")</f>
        <v>NO ADMISIBLE</v>
      </c>
      <c r="Q38" s="38" t="str">
        <f>IF(OR(HLOOKUP(Q$1,Informe!$A:$ET,ROW($A38),FALSE)=0,VLOOKUP($A38,Formulario!$A:$F,6,FALSE)&lt;HLOOKUP(Q$1,Informe!$A:$ET,ROW($A38),FALSE))=FALSE,"ADMISIBLE","NO ADMISIBLE")</f>
        <v>NO ADMISIBLE</v>
      </c>
      <c r="R38" s="38" t="str">
        <f>IF(OR(HLOOKUP(R$1,Informe!$A:$ET,ROW($A38),FALSE)=0,VLOOKUP($A38,Formulario!$A:$F,6,FALSE)&lt;HLOOKUP(R$1,Informe!$A:$ET,ROW($A38),FALSE))=FALSE,"ADMISIBLE","NO ADMISIBLE")</f>
        <v>NO ADMISIBLE</v>
      </c>
      <c r="S38" s="38" t="str">
        <f>IF(OR(HLOOKUP(S$1,Informe!$A:$ET,ROW($A38),FALSE)=0,VLOOKUP($A38,Formulario!$A:$F,6,FALSE)&lt;HLOOKUP(S$1,Informe!$A:$ET,ROW($A38),FALSE))=FALSE,"ADMISIBLE","NO ADMISIBLE")</f>
        <v>NO ADMISIBLE</v>
      </c>
      <c r="T38" s="38" t="str">
        <f>IF(OR(HLOOKUP(T$1,Informe!$A:$ET,ROW($A38),FALSE)=0,VLOOKUP($A38,Formulario!$A:$F,6,FALSE)&lt;HLOOKUP(T$1,Informe!$A:$ET,ROW($A38),FALSE))=FALSE,"ADMISIBLE","NO ADMISIBLE")</f>
        <v>NO ADMISIBLE</v>
      </c>
      <c r="U38" s="38" t="str">
        <f>IF(OR(HLOOKUP(U$1,Informe!$A:$ET,ROW($A38),FALSE)=0,VLOOKUP($A38,Formulario!$A:$F,6,FALSE)&lt;HLOOKUP(U$1,Informe!$A:$ET,ROW($A38),FALSE))=FALSE,"ADMISIBLE","NO ADMISIBLE")</f>
        <v>NO ADMISIBLE</v>
      </c>
      <c r="V38" s="38" t="str">
        <f>IF(OR(HLOOKUP(V$1,Informe!$A:$ET,ROW($A38),FALSE)=0,VLOOKUP($A38,Formulario!$A:$F,6,FALSE)&lt;HLOOKUP(V$1,Informe!$A:$ET,ROW($A38),FALSE))=FALSE,"ADMISIBLE","NO ADMISIBLE")</f>
        <v>NO ADMISIBLE</v>
      </c>
      <c r="W38" s="38" t="str">
        <f>IF(OR(HLOOKUP(W$1,Informe!$A:$ET,ROW($A38),FALSE)=0,VLOOKUP($A38,Formulario!$A:$F,6,FALSE)&lt;HLOOKUP(W$1,Informe!$A:$ET,ROW($A38),FALSE))=FALSE,"ADMISIBLE","NO ADMISIBLE")</f>
        <v>NO ADMISIBLE</v>
      </c>
      <c r="X38" s="38" t="str">
        <f>IF(OR(HLOOKUP(X$1,Informe!$A:$ET,ROW($A38),FALSE)=0,VLOOKUP($A38,Formulario!$A:$F,6,FALSE)&lt;HLOOKUP(X$1,Informe!$A:$ET,ROW($A38),FALSE))=FALSE,"ADMISIBLE","NO ADMISIBLE")</f>
        <v>NO ADMISIBLE</v>
      </c>
      <c r="Y38" s="38" t="str">
        <f>IF(OR(HLOOKUP(Y$1,Informe!$A:$ET,ROW($A38),FALSE)=0,VLOOKUP($A38,Formulario!$A:$F,6,FALSE)&lt;HLOOKUP(Y$1,Informe!$A:$ET,ROW($A38),FALSE))=FALSE,"ADMISIBLE","NO ADMISIBLE")</f>
        <v>NO ADMISIBLE</v>
      </c>
      <c r="Z38" s="38" t="str">
        <f>IF(OR(HLOOKUP(Z$1,Informe!$A:$ET,ROW($A38),FALSE)=0,VLOOKUP($A38,Formulario!$A:$F,6,FALSE)&lt;HLOOKUP(Z$1,Informe!$A:$ET,ROW($A38),FALSE))=FALSE,"ADMISIBLE","NO ADMISIBLE")</f>
        <v>NO ADMISIBLE</v>
      </c>
      <c r="AA38" s="38" t="str">
        <f>IF(OR(HLOOKUP(AA$1,Informe!$A:$ET,ROW($A38),FALSE)=0,VLOOKUP($A38,Formulario!$A:$F,6,FALSE)&lt;HLOOKUP(AA$1,Informe!$A:$ET,ROW($A38),FALSE))=FALSE,"ADMISIBLE","NO ADMISIBLE")</f>
        <v>NO ADMISIBLE</v>
      </c>
      <c r="AB38" s="38" t="str">
        <f>IF(OR(HLOOKUP(AB$1,Informe!$A:$ET,ROW($A38),FALSE)=0,VLOOKUP($A38,Formulario!$A:$F,6,FALSE)&lt;HLOOKUP(AB$1,Informe!$A:$ET,ROW($A38),FALSE))=FALSE,"ADMISIBLE","NO ADMISIBLE")</f>
        <v>NO ADMISIBLE</v>
      </c>
      <c r="AC38" s="38" t="str">
        <f>IF(OR(HLOOKUP(AC$1,Informe!$A:$ET,ROW($A38),FALSE)=0,VLOOKUP($A38,Formulario!$A:$F,6,FALSE)&lt;HLOOKUP(AC$1,Informe!$A:$ET,ROW($A38),FALSE))=FALSE,"ADMISIBLE","NO ADMISIBLE")</f>
        <v>NO ADMISIBLE</v>
      </c>
      <c r="AD38" s="38" t="str">
        <f>IF(OR(HLOOKUP(AD$1,Informe!$A:$ET,ROW($A38),FALSE)=0,VLOOKUP($A38,Formulario!$A:$F,6,FALSE)&lt;HLOOKUP(AD$1,Informe!$A:$ET,ROW($A38),FALSE))=FALSE,"ADMISIBLE","NO ADMISIBLE")</f>
        <v>NO ADMISIBLE</v>
      </c>
      <c r="AE38" s="38" t="str">
        <f>IF(OR(HLOOKUP(AE$1,Informe!$A:$ET,ROW($A38),FALSE)=0,VLOOKUP($A38,Formulario!$A:$F,6,FALSE)&lt;HLOOKUP(AE$1,Informe!$A:$ET,ROW($A38),FALSE))=FALSE,"ADMISIBLE","NO ADMISIBLE")</f>
        <v>NO ADMISIBLE</v>
      </c>
      <c r="AF38" s="38" t="str">
        <f>IF(OR(HLOOKUP(AF$1,Informe!$A:$ET,ROW($A38),FALSE)=0,VLOOKUP($A38,Formulario!$A:$F,6,FALSE)&lt;HLOOKUP(AF$1,Informe!$A:$ET,ROW($A38),FALSE))=FALSE,"ADMISIBLE","NO ADMISIBLE")</f>
        <v>NO ADMISIBLE</v>
      </c>
      <c r="AG38" s="38" t="str">
        <f>IF(OR(HLOOKUP(AG$1,Informe!$A:$ET,ROW($A38),FALSE)=0,VLOOKUP($A38,Formulario!$A:$F,6,FALSE)&lt;HLOOKUP(AG$1,Informe!$A:$ET,ROW($A38),FALSE))=FALSE,"ADMISIBLE","NO ADMISIBLE")</f>
        <v>NO ADMISIBLE</v>
      </c>
      <c r="AH38" s="38" t="str">
        <f>IF(OR(HLOOKUP(AH$1,Informe!$A:$ET,ROW($A38),FALSE)=0,VLOOKUP($A38,Formulario!$A:$F,6,FALSE)&lt;HLOOKUP(AH$1,Informe!$A:$ET,ROW($A38),FALSE))=FALSE,"ADMISIBLE","NO ADMISIBLE")</f>
        <v>NO ADMISIBLE</v>
      </c>
      <c r="AI38" s="38" t="str">
        <f>IF(OR(HLOOKUP(AI$1,Informe!$A:$ET,ROW($A38),FALSE)=0,VLOOKUP($A38,Formulario!$A:$F,6,FALSE)&lt;HLOOKUP(AI$1,Informe!$A:$ET,ROW($A38),FALSE))=FALSE,"ADMISIBLE","NO ADMISIBLE")</f>
        <v>NO ADMISIBLE</v>
      </c>
      <c r="AJ38" s="38" t="str">
        <f>IF(OR(HLOOKUP(AJ$1,Informe!$A:$ET,ROW($A38),FALSE)=0,VLOOKUP($A38,Formulario!$A:$F,6,FALSE)&lt;HLOOKUP(AJ$1,Informe!$A:$ET,ROW($A38),FALSE))=FALSE,"ADMISIBLE","NO ADMISIBLE")</f>
        <v>NO ADMISIBLE</v>
      </c>
      <c r="AK38" s="38" t="str">
        <f>IF(OR(HLOOKUP(AK$1,Informe!$A:$ET,ROW($A38),FALSE)=0,VLOOKUP($A38,Formulario!$A:$F,6,FALSE)&lt;HLOOKUP(AK$1,Informe!$A:$ET,ROW($A38),FALSE))=FALSE,"ADMISIBLE","NO ADMISIBLE")</f>
        <v>NO ADMISIBLE</v>
      </c>
      <c r="AL38" s="38" t="str">
        <f>IF(OR(HLOOKUP(AL$1,Informe!$A:$ET,ROW($A38),FALSE)=0,VLOOKUP($A38,Formulario!$A:$F,6,FALSE)&lt;HLOOKUP(AL$1,Informe!$A:$ET,ROW($A38),FALSE))=FALSE,"ADMISIBLE","NO ADMISIBLE")</f>
        <v>NO ADMISIBLE</v>
      </c>
      <c r="AM38" s="38" t="str">
        <f>IF(OR(HLOOKUP(AM$1,Informe!$A:$ET,ROW($A38),FALSE)=0,VLOOKUP($A38,Formulario!$A:$F,6,FALSE)&lt;HLOOKUP(AM$1,Informe!$A:$ET,ROW($A38),FALSE))=FALSE,"ADMISIBLE","NO ADMISIBLE")</f>
        <v>NO ADMISIBLE</v>
      </c>
    </row>
    <row r="39" spans="1:39" ht="12.75" customHeight="1" x14ac:dyDescent="0.25">
      <c r="A39" s="22">
        <v>35</v>
      </c>
      <c r="B39" s="37" t="s">
        <v>105</v>
      </c>
      <c r="C39" s="38" t="str">
        <f>IF(OR(HLOOKUP(C$1,Informe!$A:$ET,ROW($A39),FALSE)=0,VLOOKUP($A39,Formulario!$A:$F,6,FALSE)&lt;HLOOKUP(C$1,Informe!$A:$ET,ROW($A39),FALSE))=FALSE,"ADMISIBLE","NO ADMISIBLE")</f>
        <v>NO ADMISIBLE</v>
      </c>
      <c r="D39" s="38" t="str">
        <f>IF(OR(HLOOKUP(D$1,Informe!$A:$ET,ROW($A39),FALSE)=0,VLOOKUP($A39,Formulario!$A:$F,6,FALSE)&lt;HLOOKUP(D$1,Informe!$A:$ET,ROW($A39),FALSE))=FALSE,"ADMISIBLE","NO ADMISIBLE")</f>
        <v>NO ADMISIBLE</v>
      </c>
      <c r="E39" s="38" t="str">
        <f>IF(OR(HLOOKUP(E$1,Informe!$A:$ET,ROW($A39),FALSE)=0,VLOOKUP($A39,Formulario!$A:$F,6,FALSE)&lt;HLOOKUP(E$1,Informe!$A:$ET,ROW($A39),FALSE))=FALSE,"ADMISIBLE","NO ADMISIBLE")</f>
        <v>NO ADMISIBLE</v>
      </c>
      <c r="F39" s="38" t="str">
        <f>IF(OR(HLOOKUP(F$1,Informe!$A:$ET,ROW($A39),FALSE)=0,VLOOKUP($A39,Formulario!$A:$F,6,FALSE)&lt;HLOOKUP(F$1,Informe!$A:$ET,ROW($A39),FALSE))=FALSE,"ADMISIBLE","NO ADMISIBLE")</f>
        <v>NO ADMISIBLE</v>
      </c>
      <c r="G39" s="38" t="str">
        <f>IF(OR(HLOOKUP(G$1,Informe!$A:$ET,ROW($A39),FALSE)=0,VLOOKUP($A39,Formulario!$A:$F,6,FALSE)&lt;HLOOKUP(G$1,Informe!$A:$ET,ROW($A39),FALSE))=FALSE,"ADMISIBLE","NO ADMISIBLE")</f>
        <v>NO ADMISIBLE</v>
      </c>
      <c r="H39" s="38" t="str">
        <f>IF(OR(HLOOKUP(H$1,Informe!$A:$ET,ROW($A39),FALSE)=0,VLOOKUP($A39,Formulario!$A:$F,6,FALSE)&lt;HLOOKUP(H$1,Informe!$A:$ET,ROW($A39),FALSE))=FALSE,"ADMISIBLE","NO ADMISIBLE")</f>
        <v>NO ADMISIBLE</v>
      </c>
      <c r="I39" s="38" t="str">
        <f>IF(OR(HLOOKUP(I$1,Informe!$A:$ET,ROW($A39),FALSE)=0,VLOOKUP($A39,Formulario!$A:$F,6,FALSE)&lt;HLOOKUP(I$1,Informe!$A:$ET,ROW($A39),FALSE))=FALSE,"ADMISIBLE","NO ADMISIBLE")</f>
        <v>NO ADMISIBLE</v>
      </c>
      <c r="J39" s="38" t="str">
        <f>IF(OR(HLOOKUP(J$1,Informe!$A:$ET,ROW($A39),FALSE)=0,VLOOKUP($A39,Formulario!$A:$F,6,FALSE)&lt;HLOOKUP(J$1,Informe!$A:$ET,ROW($A39),FALSE))=FALSE,"ADMISIBLE","NO ADMISIBLE")</f>
        <v>NO ADMISIBLE</v>
      </c>
      <c r="K39" s="38" t="str">
        <f>IF(OR(HLOOKUP(K$1,Informe!$A:$ET,ROW($A39),FALSE)=0,VLOOKUP($A39,Formulario!$A:$F,6,FALSE)&lt;HLOOKUP(K$1,Informe!$A:$ET,ROW($A39),FALSE))=FALSE,"ADMISIBLE","NO ADMISIBLE")</f>
        <v>NO ADMISIBLE</v>
      </c>
      <c r="L39" s="38" t="str">
        <f>IF(OR(HLOOKUP(L$1,Informe!$A:$ET,ROW($A39),FALSE)=0,VLOOKUP($A39,Formulario!$A:$F,6,FALSE)&lt;HLOOKUP(L$1,Informe!$A:$ET,ROW($A39),FALSE))=FALSE,"ADMISIBLE","NO ADMISIBLE")</f>
        <v>NO ADMISIBLE</v>
      </c>
      <c r="M39" s="38" t="str">
        <f>IF(OR(HLOOKUP(M$1,Informe!$A:$ET,ROW($A39),FALSE)=0,VLOOKUP($A39,Formulario!$A:$F,6,FALSE)&lt;HLOOKUP(M$1,Informe!$A:$ET,ROW($A39),FALSE))=FALSE,"ADMISIBLE","NO ADMISIBLE")</f>
        <v>NO ADMISIBLE</v>
      </c>
      <c r="N39" s="38" t="str">
        <f>IF(OR(HLOOKUP(N$1,Informe!$A:$ET,ROW($A39),FALSE)=0,VLOOKUP($A39,Formulario!$A:$F,6,FALSE)&lt;HLOOKUP(N$1,Informe!$A:$ET,ROW($A39),FALSE))=FALSE,"ADMISIBLE","NO ADMISIBLE")</f>
        <v>NO ADMISIBLE</v>
      </c>
      <c r="O39" s="38" t="str">
        <f>IF(OR(HLOOKUP(O$1,Informe!$A:$ET,ROW($A39),FALSE)=0,VLOOKUP($A39,Formulario!$A:$F,6,FALSE)&lt;HLOOKUP(O$1,Informe!$A:$ET,ROW($A39),FALSE))=FALSE,"ADMISIBLE","NO ADMISIBLE")</f>
        <v>NO ADMISIBLE</v>
      </c>
      <c r="P39" s="38" t="str">
        <f>IF(OR(HLOOKUP(P$1,Informe!$A:$ET,ROW($A39),FALSE)=0,VLOOKUP($A39,Formulario!$A:$F,6,FALSE)&lt;HLOOKUP(P$1,Informe!$A:$ET,ROW($A39),FALSE))=FALSE,"ADMISIBLE","NO ADMISIBLE")</f>
        <v>NO ADMISIBLE</v>
      </c>
      <c r="Q39" s="38" t="str">
        <f>IF(OR(HLOOKUP(Q$1,Informe!$A:$ET,ROW($A39),FALSE)=0,VLOOKUP($A39,Formulario!$A:$F,6,FALSE)&lt;HLOOKUP(Q$1,Informe!$A:$ET,ROW($A39),FALSE))=FALSE,"ADMISIBLE","NO ADMISIBLE")</f>
        <v>NO ADMISIBLE</v>
      </c>
      <c r="R39" s="38" t="str">
        <f>IF(OR(HLOOKUP(R$1,Informe!$A:$ET,ROW($A39),FALSE)=0,VLOOKUP($A39,Formulario!$A:$F,6,FALSE)&lt;HLOOKUP(R$1,Informe!$A:$ET,ROW($A39),FALSE))=FALSE,"ADMISIBLE","NO ADMISIBLE")</f>
        <v>NO ADMISIBLE</v>
      </c>
      <c r="S39" s="38" t="str">
        <f>IF(OR(HLOOKUP(S$1,Informe!$A:$ET,ROW($A39),FALSE)=0,VLOOKUP($A39,Formulario!$A:$F,6,FALSE)&lt;HLOOKUP(S$1,Informe!$A:$ET,ROW($A39),FALSE))=FALSE,"ADMISIBLE","NO ADMISIBLE")</f>
        <v>NO ADMISIBLE</v>
      </c>
      <c r="T39" s="38" t="str">
        <f>IF(OR(HLOOKUP(T$1,Informe!$A:$ET,ROW($A39),FALSE)=0,VLOOKUP($A39,Formulario!$A:$F,6,FALSE)&lt;HLOOKUP(T$1,Informe!$A:$ET,ROW($A39),FALSE))=FALSE,"ADMISIBLE","NO ADMISIBLE")</f>
        <v>NO ADMISIBLE</v>
      </c>
      <c r="U39" s="38" t="str">
        <f>IF(OR(HLOOKUP(U$1,Informe!$A:$ET,ROW($A39),FALSE)=0,VLOOKUP($A39,Formulario!$A:$F,6,FALSE)&lt;HLOOKUP(U$1,Informe!$A:$ET,ROW($A39),FALSE))=FALSE,"ADMISIBLE","NO ADMISIBLE")</f>
        <v>NO ADMISIBLE</v>
      </c>
      <c r="V39" s="38" t="str">
        <f>IF(OR(HLOOKUP(V$1,Informe!$A:$ET,ROW($A39),FALSE)=0,VLOOKUP($A39,Formulario!$A:$F,6,FALSE)&lt;HLOOKUP(V$1,Informe!$A:$ET,ROW($A39),FALSE))=FALSE,"ADMISIBLE","NO ADMISIBLE")</f>
        <v>NO ADMISIBLE</v>
      </c>
      <c r="W39" s="38" t="str">
        <f>IF(OR(HLOOKUP(W$1,Informe!$A:$ET,ROW($A39),FALSE)=0,VLOOKUP($A39,Formulario!$A:$F,6,FALSE)&lt;HLOOKUP(W$1,Informe!$A:$ET,ROW($A39),FALSE))=FALSE,"ADMISIBLE","NO ADMISIBLE")</f>
        <v>NO ADMISIBLE</v>
      </c>
      <c r="X39" s="38" t="str">
        <f>IF(OR(HLOOKUP(X$1,Informe!$A:$ET,ROW($A39),FALSE)=0,VLOOKUP($A39,Formulario!$A:$F,6,FALSE)&lt;HLOOKUP(X$1,Informe!$A:$ET,ROW($A39),FALSE))=FALSE,"ADMISIBLE","NO ADMISIBLE")</f>
        <v>NO ADMISIBLE</v>
      </c>
      <c r="Y39" s="38" t="str">
        <f>IF(OR(HLOOKUP(Y$1,Informe!$A:$ET,ROW($A39),FALSE)=0,VLOOKUP($A39,Formulario!$A:$F,6,FALSE)&lt;HLOOKUP(Y$1,Informe!$A:$ET,ROW($A39),FALSE))=FALSE,"ADMISIBLE","NO ADMISIBLE")</f>
        <v>NO ADMISIBLE</v>
      </c>
      <c r="Z39" s="38" t="str">
        <f>IF(OR(HLOOKUP(Z$1,Informe!$A:$ET,ROW($A39),FALSE)=0,VLOOKUP($A39,Formulario!$A:$F,6,FALSE)&lt;HLOOKUP(Z$1,Informe!$A:$ET,ROW($A39),FALSE))=FALSE,"ADMISIBLE","NO ADMISIBLE")</f>
        <v>NO ADMISIBLE</v>
      </c>
      <c r="AA39" s="38" t="str">
        <f>IF(OR(HLOOKUP(AA$1,Informe!$A:$ET,ROW($A39),FALSE)=0,VLOOKUP($A39,Formulario!$A:$F,6,FALSE)&lt;HLOOKUP(AA$1,Informe!$A:$ET,ROW($A39),FALSE))=FALSE,"ADMISIBLE","NO ADMISIBLE")</f>
        <v>NO ADMISIBLE</v>
      </c>
      <c r="AB39" s="38" t="str">
        <f>IF(OR(HLOOKUP(AB$1,Informe!$A:$ET,ROW($A39),FALSE)=0,VLOOKUP($A39,Formulario!$A:$F,6,FALSE)&lt;HLOOKUP(AB$1,Informe!$A:$ET,ROW($A39),FALSE))=FALSE,"ADMISIBLE","NO ADMISIBLE")</f>
        <v>NO ADMISIBLE</v>
      </c>
      <c r="AC39" s="38" t="str">
        <f>IF(OR(HLOOKUP(AC$1,Informe!$A:$ET,ROW($A39),FALSE)=0,VLOOKUP($A39,Formulario!$A:$F,6,FALSE)&lt;HLOOKUP(AC$1,Informe!$A:$ET,ROW($A39),FALSE))=FALSE,"ADMISIBLE","NO ADMISIBLE")</f>
        <v>NO ADMISIBLE</v>
      </c>
      <c r="AD39" s="38" t="str">
        <f>IF(OR(HLOOKUP(AD$1,Informe!$A:$ET,ROW($A39),FALSE)=0,VLOOKUP($A39,Formulario!$A:$F,6,FALSE)&lt;HLOOKUP(AD$1,Informe!$A:$ET,ROW($A39),FALSE))=FALSE,"ADMISIBLE","NO ADMISIBLE")</f>
        <v>NO ADMISIBLE</v>
      </c>
      <c r="AE39" s="38" t="str">
        <f>IF(OR(HLOOKUP(AE$1,Informe!$A:$ET,ROW($A39),FALSE)=0,VLOOKUP($A39,Formulario!$A:$F,6,FALSE)&lt;HLOOKUP(AE$1,Informe!$A:$ET,ROW($A39),FALSE))=FALSE,"ADMISIBLE","NO ADMISIBLE")</f>
        <v>NO ADMISIBLE</v>
      </c>
      <c r="AF39" s="38" t="str">
        <f>IF(OR(HLOOKUP(AF$1,Informe!$A:$ET,ROW($A39),FALSE)=0,VLOOKUP($A39,Formulario!$A:$F,6,FALSE)&lt;HLOOKUP(AF$1,Informe!$A:$ET,ROW($A39),FALSE))=FALSE,"ADMISIBLE","NO ADMISIBLE")</f>
        <v>NO ADMISIBLE</v>
      </c>
      <c r="AG39" s="38" t="str">
        <f>IF(OR(HLOOKUP(AG$1,Informe!$A:$ET,ROW($A39),FALSE)=0,VLOOKUP($A39,Formulario!$A:$F,6,FALSE)&lt;HLOOKUP(AG$1,Informe!$A:$ET,ROW($A39),FALSE))=FALSE,"ADMISIBLE","NO ADMISIBLE")</f>
        <v>NO ADMISIBLE</v>
      </c>
      <c r="AH39" s="38" t="str">
        <f>IF(OR(HLOOKUP(AH$1,Informe!$A:$ET,ROW($A39),FALSE)=0,VLOOKUP($A39,Formulario!$A:$F,6,FALSE)&lt;HLOOKUP(AH$1,Informe!$A:$ET,ROW($A39),FALSE))=FALSE,"ADMISIBLE","NO ADMISIBLE")</f>
        <v>NO ADMISIBLE</v>
      </c>
      <c r="AI39" s="38" t="str">
        <f>IF(OR(HLOOKUP(AI$1,Informe!$A:$ET,ROW($A39),FALSE)=0,VLOOKUP($A39,Formulario!$A:$F,6,FALSE)&lt;HLOOKUP(AI$1,Informe!$A:$ET,ROW($A39),FALSE))=FALSE,"ADMISIBLE","NO ADMISIBLE")</f>
        <v>NO ADMISIBLE</v>
      </c>
      <c r="AJ39" s="38" t="str">
        <f>IF(OR(HLOOKUP(AJ$1,Informe!$A:$ET,ROW($A39),FALSE)=0,VLOOKUP($A39,Formulario!$A:$F,6,FALSE)&lt;HLOOKUP(AJ$1,Informe!$A:$ET,ROW($A39),FALSE))=FALSE,"ADMISIBLE","NO ADMISIBLE")</f>
        <v>NO ADMISIBLE</v>
      </c>
      <c r="AK39" s="38" t="str">
        <f>IF(OR(HLOOKUP(AK$1,Informe!$A:$ET,ROW($A39),FALSE)=0,VLOOKUP($A39,Formulario!$A:$F,6,FALSE)&lt;HLOOKUP(AK$1,Informe!$A:$ET,ROW($A39),FALSE))=FALSE,"ADMISIBLE","NO ADMISIBLE")</f>
        <v>NO ADMISIBLE</v>
      </c>
      <c r="AL39" s="38" t="str">
        <f>IF(OR(HLOOKUP(AL$1,Informe!$A:$ET,ROW($A39),FALSE)=0,VLOOKUP($A39,Formulario!$A:$F,6,FALSE)&lt;HLOOKUP(AL$1,Informe!$A:$ET,ROW($A39),FALSE))=FALSE,"ADMISIBLE","NO ADMISIBLE")</f>
        <v>NO ADMISIBLE</v>
      </c>
      <c r="AM39" s="38" t="str">
        <f>IF(OR(HLOOKUP(AM$1,Informe!$A:$ET,ROW($A39),FALSE)=0,VLOOKUP($A39,Formulario!$A:$F,6,FALSE)&lt;HLOOKUP(AM$1,Informe!$A:$ET,ROW($A39),FALSE))=FALSE,"ADMISIBLE","NO ADMISIBLE")</f>
        <v>NO ADMISIBLE</v>
      </c>
    </row>
    <row r="40" spans="1:39" ht="12.75" customHeight="1" x14ac:dyDescent="0.25">
      <c r="A40" s="22">
        <v>36</v>
      </c>
      <c r="B40" s="37" t="s">
        <v>30</v>
      </c>
      <c r="C40" s="38" t="str">
        <f>IF(OR(HLOOKUP(C$1,Informe!$A:$ET,ROW($A40),FALSE)=0,VLOOKUP($A40,Formulario!$A:$F,6,FALSE)&lt;HLOOKUP(C$1,Informe!$A:$ET,ROW($A40),FALSE))=FALSE,"ADMISIBLE","NO ADMISIBLE")</f>
        <v>NO ADMISIBLE</v>
      </c>
      <c r="D40" s="38" t="str">
        <f>IF(OR(HLOOKUP(D$1,Informe!$A:$ET,ROW($A40),FALSE)=0,VLOOKUP($A40,Formulario!$A:$F,6,FALSE)&lt;HLOOKUP(D$1,Informe!$A:$ET,ROW($A40),FALSE))=FALSE,"ADMISIBLE","NO ADMISIBLE")</f>
        <v>NO ADMISIBLE</v>
      </c>
      <c r="E40" s="38" t="str">
        <f>IF(OR(HLOOKUP(E$1,Informe!$A:$ET,ROW($A40),FALSE)=0,VLOOKUP($A40,Formulario!$A:$F,6,FALSE)&lt;HLOOKUP(E$1,Informe!$A:$ET,ROW($A40),FALSE))=FALSE,"ADMISIBLE","NO ADMISIBLE")</f>
        <v>NO ADMISIBLE</v>
      </c>
      <c r="F40" s="38" t="str">
        <f>IF(OR(HLOOKUP(F$1,Informe!$A:$ET,ROW($A40),FALSE)=0,VLOOKUP($A40,Formulario!$A:$F,6,FALSE)&lt;HLOOKUP(F$1,Informe!$A:$ET,ROW($A40),FALSE))=FALSE,"ADMISIBLE","NO ADMISIBLE")</f>
        <v>NO ADMISIBLE</v>
      </c>
      <c r="G40" s="38" t="str">
        <f>IF(OR(HLOOKUP(G$1,Informe!$A:$ET,ROW($A40),FALSE)=0,VLOOKUP($A40,Formulario!$A:$F,6,FALSE)&lt;HLOOKUP(G$1,Informe!$A:$ET,ROW($A40),FALSE))=FALSE,"ADMISIBLE","NO ADMISIBLE")</f>
        <v>NO ADMISIBLE</v>
      </c>
      <c r="H40" s="38" t="str">
        <f>IF(OR(HLOOKUP(H$1,Informe!$A:$ET,ROW($A40),FALSE)=0,VLOOKUP($A40,Formulario!$A:$F,6,FALSE)&lt;HLOOKUP(H$1,Informe!$A:$ET,ROW($A40),FALSE))=FALSE,"ADMISIBLE","NO ADMISIBLE")</f>
        <v>NO ADMISIBLE</v>
      </c>
      <c r="I40" s="38" t="str">
        <f>IF(OR(HLOOKUP(I$1,Informe!$A:$ET,ROW($A40),FALSE)=0,VLOOKUP($A40,Formulario!$A:$F,6,FALSE)&lt;HLOOKUP(I$1,Informe!$A:$ET,ROW($A40),FALSE))=FALSE,"ADMISIBLE","NO ADMISIBLE")</f>
        <v>NO ADMISIBLE</v>
      </c>
      <c r="J40" s="38" t="str">
        <f>IF(OR(HLOOKUP(J$1,Informe!$A:$ET,ROW($A40),FALSE)=0,VLOOKUP($A40,Formulario!$A:$F,6,FALSE)&lt;HLOOKUP(J$1,Informe!$A:$ET,ROW($A40),FALSE))=FALSE,"ADMISIBLE","NO ADMISIBLE")</f>
        <v>NO ADMISIBLE</v>
      </c>
      <c r="K40" s="38" t="str">
        <f>IF(OR(HLOOKUP(K$1,Informe!$A:$ET,ROW($A40),FALSE)=0,VLOOKUP($A40,Formulario!$A:$F,6,FALSE)&lt;HLOOKUP(K$1,Informe!$A:$ET,ROW($A40),FALSE))=FALSE,"ADMISIBLE","NO ADMISIBLE")</f>
        <v>NO ADMISIBLE</v>
      </c>
      <c r="L40" s="38" t="str">
        <f>IF(OR(HLOOKUP(L$1,Informe!$A:$ET,ROW($A40),FALSE)=0,VLOOKUP($A40,Formulario!$A:$F,6,FALSE)&lt;HLOOKUP(L$1,Informe!$A:$ET,ROW($A40),FALSE))=FALSE,"ADMISIBLE","NO ADMISIBLE")</f>
        <v>NO ADMISIBLE</v>
      </c>
      <c r="M40" s="38" t="str">
        <f>IF(OR(HLOOKUP(M$1,Informe!$A:$ET,ROW($A40),FALSE)=0,VLOOKUP($A40,Formulario!$A:$F,6,FALSE)&lt;HLOOKUP(M$1,Informe!$A:$ET,ROW($A40),FALSE))=FALSE,"ADMISIBLE","NO ADMISIBLE")</f>
        <v>NO ADMISIBLE</v>
      </c>
      <c r="N40" s="38" t="str">
        <f>IF(OR(HLOOKUP(N$1,Informe!$A:$ET,ROW($A40),FALSE)=0,VLOOKUP($A40,Formulario!$A:$F,6,FALSE)&lt;HLOOKUP(N$1,Informe!$A:$ET,ROW($A40),FALSE))=FALSE,"ADMISIBLE","NO ADMISIBLE")</f>
        <v>NO ADMISIBLE</v>
      </c>
      <c r="O40" s="38" t="str">
        <f>IF(OR(HLOOKUP(O$1,Informe!$A:$ET,ROW($A40),FALSE)=0,VLOOKUP($A40,Formulario!$A:$F,6,FALSE)&lt;HLOOKUP(O$1,Informe!$A:$ET,ROW($A40),FALSE))=FALSE,"ADMISIBLE","NO ADMISIBLE")</f>
        <v>NO ADMISIBLE</v>
      </c>
      <c r="P40" s="38" t="str">
        <f>IF(OR(HLOOKUP(P$1,Informe!$A:$ET,ROW($A40),FALSE)=0,VLOOKUP($A40,Formulario!$A:$F,6,FALSE)&lt;HLOOKUP(P$1,Informe!$A:$ET,ROW($A40),FALSE))=FALSE,"ADMISIBLE","NO ADMISIBLE")</f>
        <v>NO ADMISIBLE</v>
      </c>
      <c r="Q40" s="38" t="str">
        <f>IF(OR(HLOOKUP(Q$1,Informe!$A:$ET,ROW($A40),FALSE)=0,VLOOKUP($A40,Formulario!$A:$F,6,FALSE)&lt;HLOOKUP(Q$1,Informe!$A:$ET,ROW($A40),FALSE))=FALSE,"ADMISIBLE","NO ADMISIBLE")</f>
        <v>NO ADMISIBLE</v>
      </c>
      <c r="R40" s="38" t="str">
        <f>IF(OR(HLOOKUP(R$1,Informe!$A:$ET,ROW($A40),FALSE)=0,VLOOKUP($A40,Formulario!$A:$F,6,FALSE)&lt;HLOOKUP(R$1,Informe!$A:$ET,ROW($A40),FALSE))=FALSE,"ADMISIBLE","NO ADMISIBLE")</f>
        <v>NO ADMISIBLE</v>
      </c>
      <c r="S40" s="38" t="str">
        <f>IF(OR(HLOOKUP(S$1,Informe!$A:$ET,ROW($A40),FALSE)=0,VLOOKUP($A40,Formulario!$A:$F,6,FALSE)&lt;HLOOKUP(S$1,Informe!$A:$ET,ROW($A40),FALSE))=FALSE,"ADMISIBLE","NO ADMISIBLE")</f>
        <v>NO ADMISIBLE</v>
      </c>
      <c r="T40" s="38" t="str">
        <f>IF(OR(HLOOKUP(T$1,Informe!$A:$ET,ROW($A40),FALSE)=0,VLOOKUP($A40,Formulario!$A:$F,6,FALSE)&lt;HLOOKUP(T$1,Informe!$A:$ET,ROW($A40),FALSE))=FALSE,"ADMISIBLE","NO ADMISIBLE")</f>
        <v>NO ADMISIBLE</v>
      </c>
      <c r="U40" s="38" t="str">
        <f>IF(OR(HLOOKUP(U$1,Informe!$A:$ET,ROW($A40),FALSE)=0,VLOOKUP($A40,Formulario!$A:$F,6,FALSE)&lt;HLOOKUP(U$1,Informe!$A:$ET,ROW($A40),FALSE))=FALSE,"ADMISIBLE","NO ADMISIBLE")</f>
        <v>NO ADMISIBLE</v>
      </c>
      <c r="V40" s="38" t="str">
        <f>IF(OR(HLOOKUP(V$1,Informe!$A:$ET,ROW($A40),FALSE)=0,VLOOKUP($A40,Formulario!$A:$F,6,FALSE)&lt;HLOOKUP(V$1,Informe!$A:$ET,ROW($A40),FALSE))=FALSE,"ADMISIBLE","NO ADMISIBLE")</f>
        <v>NO ADMISIBLE</v>
      </c>
      <c r="W40" s="38" t="str">
        <f>IF(OR(HLOOKUP(W$1,Informe!$A:$ET,ROW($A40),FALSE)=0,VLOOKUP($A40,Formulario!$A:$F,6,FALSE)&lt;HLOOKUP(W$1,Informe!$A:$ET,ROW($A40),FALSE))=FALSE,"ADMISIBLE","NO ADMISIBLE")</f>
        <v>NO ADMISIBLE</v>
      </c>
      <c r="X40" s="38" t="str">
        <f>IF(OR(HLOOKUP(X$1,Informe!$A:$ET,ROW($A40),FALSE)=0,VLOOKUP($A40,Formulario!$A:$F,6,FALSE)&lt;HLOOKUP(X$1,Informe!$A:$ET,ROW($A40),FALSE))=FALSE,"ADMISIBLE","NO ADMISIBLE")</f>
        <v>NO ADMISIBLE</v>
      </c>
      <c r="Y40" s="38" t="str">
        <f>IF(OR(HLOOKUP(Y$1,Informe!$A:$ET,ROW($A40),FALSE)=0,VLOOKUP($A40,Formulario!$A:$F,6,FALSE)&lt;HLOOKUP(Y$1,Informe!$A:$ET,ROW($A40),FALSE))=FALSE,"ADMISIBLE","NO ADMISIBLE")</f>
        <v>NO ADMISIBLE</v>
      </c>
      <c r="Z40" s="38" t="str">
        <f>IF(OR(HLOOKUP(Z$1,Informe!$A:$ET,ROW($A40),FALSE)=0,VLOOKUP($A40,Formulario!$A:$F,6,FALSE)&lt;HLOOKUP(Z$1,Informe!$A:$ET,ROW($A40),FALSE))=FALSE,"ADMISIBLE","NO ADMISIBLE")</f>
        <v>NO ADMISIBLE</v>
      </c>
      <c r="AA40" s="38" t="str">
        <f>IF(OR(HLOOKUP(AA$1,Informe!$A:$ET,ROW($A40),FALSE)=0,VLOOKUP($A40,Formulario!$A:$F,6,FALSE)&lt;HLOOKUP(AA$1,Informe!$A:$ET,ROW($A40),FALSE))=FALSE,"ADMISIBLE","NO ADMISIBLE")</f>
        <v>NO ADMISIBLE</v>
      </c>
      <c r="AB40" s="38" t="str">
        <f>IF(OR(HLOOKUP(AB$1,Informe!$A:$ET,ROW($A40),FALSE)=0,VLOOKUP($A40,Formulario!$A:$F,6,FALSE)&lt;HLOOKUP(AB$1,Informe!$A:$ET,ROW($A40),FALSE))=FALSE,"ADMISIBLE","NO ADMISIBLE")</f>
        <v>NO ADMISIBLE</v>
      </c>
      <c r="AC40" s="38" t="str">
        <f>IF(OR(HLOOKUP(AC$1,Informe!$A:$ET,ROW($A40),FALSE)=0,VLOOKUP($A40,Formulario!$A:$F,6,FALSE)&lt;HLOOKUP(AC$1,Informe!$A:$ET,ROW($A40),FALSE))=FALSE,"ADMISIBLE","NO ADMISIBLE")</f>
        <v>NO ADMISIBLE</v>
      </c>
      <c r="AD40" s="38" t="str">
        <f>IF(OR(HLOOKUP(AD$1,Informe!$A:$ET,ROW($A40),FALSE)=0,VLOOKUP($A40,Formulario!$A:$F,6,FALSE)&lt;HLOOKUP(AD$1,Informe!$A:$ET,ROW($A40),FALSE))=FALSE,"ADMISIBLE","NO ADMISIBLE")</f>
        <v>NO ADMISIBLE</v>
      </c>
      <c r="AE40" s="38" t="str">
        <f>IF(OR(HLOOKUP(AE$1,Informe!$A:$ET,ROW($A40),FALSE)=0,VLOOKUP($A40,Formulario!$A:$F,6,FALSE)&lt;HLOOKUP(AE$1,Informe!$A:$ET,ROW($A40),FALSE))=FALSE,"ADMISIBLE","NO ADMISIBLE")</f>
        <v>NO ADMISIBLE</v>
      </c>
      <c r="AF40" s="38" t="str">
        <f>IF(OR(HLOOKUP(AF$1,Informe!$A:$ET,ROW($A40),FALSE)=0,VLOOKUP($A40,Formulario!$A:$F,6,FALSE)&lt;HLOOKUP(AF$1,Informe!$A:$ET,ROW($A40),FALSE))=FALSE,"ADMISIBLE","NO ADMISIBLE")</f>
        <v>NO ADMISIBLE</v>
      </c>
      <c r="AG40" s="38" t="str">
        <f>IF(OR(HLOOKUP(AG$1,Informe!$A:$ET,ROW($A40),FALSE)=0,VLOOKUP($A40,Formulario!$A:$F,6,FALSE)&lt;HLOOKUP(AG$1,Informe!$A:$ET,ROW($A40),FALSE))=FALSE,"ADMISIBLE","NO ADMISIBLE")</f>
        <v>NO ADMISIBLE</v>
      </c>
      <c r="AH40" s="38" t="str">
        <f>IF(OR(HLOOKUP(AH$1,Informe!$A:$ET,ROW($A40),FALSE)=0,VLOOKUP($A40,Formulario!$A:$F,6,FALSE)&lt;HLOOKUP(AH$1,Informe!$A:$ET,ROW($A40),FALSE))=FALSE,"ADMISIBLE","NO ADMISIBLE")</f>
        <v>NO ADMISIBLE</v>
      </c>
      <c r="AI40" s="38" t="str">
        <f>IF(OR(HLOOKUP(AI$1,Informe!$A:$ET,ROW($A40),FALSE)=0,VLOOKUP($A40,Formulario!$A:$F,6,FALSE)&lt;HLOOKUP(AI$1,Informe!$A:$ET,ROW($A40),FALSE))=FALSE,"ADMISIBLE","NO ADMISIBLE")</f>
        <v>NO ADMISIBLE</v>
      </c>
      <c r="AJ40" s="38" t="str">
        <f>IF(OR(HLOOKUP(AJ$1,Informe!$A:$ET,ROW($A40),FALSE)=0,VLOOKUP($A40,Formulario!$A:$F,6,FALSE)&lt;HLOOKUP(AJ$1,Informe!$A:$ET,ROW($A40),FALSE))=FALSE,"ADMISIBLE","NO ADMISIBLE")</f>
        <v>NO ADMISIBLE</v>
      </c>
      <c r="AK40" s="38" t="str">
        <f>IF(OR(HLOOKUP(AK$1,Informe!$A:$ET,ROW($A40),FALSE)=0,VLOOKUP($A40,Formulario!$A:$F,6,FALSE)&lt;HLOOKUP(AK$1,Informe!$A:$ET,ROW($A40),FALSE))=FALSE,"ADMISIBLE","NO ADMISIBLE")</f>
        <v>NO ADMISIBLE</v>
      </c>
      <c r="AL40" s="38" t="str">
        <f>IF(OR(HLOOKUP(AL$1,Informe!$A:$ET,ROW($A40),FALSE)=0,VLOOKUP($A40,Formulario!$A:$F,6,FALSE)&lt;HLOOKUP(AL$1,Informe!$A:$ET,ROW($A40),FALSE))=FALSE,"ADMISIBLE","NO ADMISIBLE")</f>
        <v>NO ADMISIBLE</v>
      </c>
      <c r="AM40" s="38" t="str">
        <f>IF(OR(HLOOKUP(AM$1,Informe!$A:$ET,ROW($A40),FALSE)=0,VLOOKUP($A40,Formulario!$A:$F,6,FALSE)&lt;HLOOKUP(AM$1,Informe!$A:$ET,ROW($A40),FALSE))=FALSE,"ADMISIBLE","NO ADMISIBLE")</f>
        <v>NO ADMISIBLE</v>
      </c>
    </row>
    <row r="41" spans="1:39" ht="12.75" customHeight="1" x14ac:dyDescent="0.25">
      <c r="A41" s="22">
        <v>37</v>
      </c>
      <c r="B41" s="37" t="s">
        <v>126</v>
      </c>
      <c r="C41" s="38" t="str">
        <f>IF(OR(HLOOKUP(C$1,Informe!$A:$ET,ROW($A41),FALSE)=0,VLOOKUP($A41,Formulario!$A:$F,6,FALSE)&lt;HLOOKUP(C$1,Informe!$A:$ET,ROW($A41),FALSE))=FALSE,"ADMISIBLE","NO ADMISIBLE")</f>
        <v>NO ADMISIBLE</v>
      </c>
      <c r="D41" s="38" t="str">
        <f>IF(OR(HLOOKUP(D$1,Informe!$A:$ET,ROW($A41),FALSE)=0,VLOOKUP($A41,Formulario!$A:$F,6,FALSE)&lt;HLOOKUP(D$1,Informe!$A:$ET,ROW($A41),FALSE))=FALSE,"ADMISIBLE","NO ADMISIBLE")</f>
        <v>NO ADMISIBLE</v>
      </c>
      <c r="E41" s="38" t="str">
        <f>IF(OR(HLOOKUP(E$1,Informe!$A:$ET,ROW($A41),FALSE)=0,VLOOKUP($A41,Formulario!$A:$F,6,FALSE)&lt;HLOOKUP(E$1,Informe!$A:$ET,ROW($A41),FALSE))=FALSE,"ADMISIBLE","NO ADMISIBLE")</f>
        <v>NO ADMISIBLE</v>
      </c>
      <c r="F41" s="38" t="str">
        <f>IF(OR(HLOOKUP(F$1,Informe!$A:$ET,ROW($A41),FALSE)=0,VLOOKUP($A41,Formulario!$A:$F,6,FALSE)&lt;HLOOKUP(F$1,Informe!$A:$ET,ROW($A41),FALSE))=FALSE,"ADMISIBLE","NO ADMISIBLE")</f>
        <v>NO ADMISIBLE</v>
      </c>
      <c r="G41" s="38" t="str">
        <f>IF(OR(HLOOKUP(G$1,Informe!$A:$ET,ROW($A41),FALSE)=0,VLOOKUP($A41,Formulario!$A:$F,6,FALSE)&lt;HLOOKUP(G$1,Informe!$A:$ET,ROW($A41),FALSE))=FALSE,"ADMISIBLE","NO ADMISIBLE")</f>
        <v>NO ADMISIBLE</v>
      </c>
      <c r="H41" s="38" t="str">
        <f>IF(OR(HLOOKUP(H$1,Informe!$A:$ET,ROW($A41),FALSE)=0,VLOOKUP($A41,Formulario!$A:$F,6,FALSE)&lt;HLOOKUP(H$1,Informe!$A:$ET,ROW($A41),FALSE))=FALSE,"ADMISIBLE","NO ADMISIBLE")</f>
        <v>NO ADMISIBLE</v>
      </c>
      <c r="I41" s="38" t="str">
        <f>IF(OR(HLOOKUP(I$1,Informe!$A:$ET,ROW($A41),FALSE)=0,VLOOKUP($A41,Formulario!$A:$F,6,FALSE)&lt;HLOOKUP(I$1,Informe!$A:$ET,ROW($A41),FALSE))=FALSE,"ADMISIBLE","NO ADMISIBLE")</f>
        <v>NO ADMISIBLE</v>
      </c>
      <c r="J41" s="38" t="str">
        <f>IF(OR(HLOOKUP(J$1,Informe!$A:$ET,ROW($A41),FALSE)=0,VLOOKUP($A41,Formulario!$A:$F,6,FALSE)&lt;HLOOKUP(J$1,Informe!$A:$ET,ROW($A41),FALSE))=FALSE,"ADMISIBLE","NO ADMISIBLE")</f>
        <v>NO ADMISIBLE</v>
      </c>
      <c r="K41" s="38" t="str">
        <f>IF(OR(HLOOKUP(K$1,Informe!$A:$ET,ROW($A41),FALSE)=0,VLOOKUP($A41,Formulario!$A:$F,6,FALSE)&lt;HLOOKUP(K$1,Informe!$A:$ET,ROW($A41),FALSE))=FALSE,"ADMISIBLE","NO ADMISIBLE")</f>
        <v>NO ADMISIBLE</v>
      </c>
      <c r="L41" s="38" t="str">
        <f>IF(OR(HLOOKUP(L$1,Informe!$A:$ET,ROW($A41),FALSE)=0,VLOOKUP($A41,Formulario!$A:$F,6,FALSE)&lt;HLOOKUP(L$1,Informe!$A:$ET,ROW($A41),FALSE))=FALSE,"ADMISIBLE","NO ADMISIBLE")</f>
        <v>NO ADMISIBLE</v>
      </c>
      <c r="M41" s="38" t="str">
        <f>IF(OR(HLOOKUP(M$1,Informe!$A:$ET,ROW($A41),FALSE)=0,VLOOKUP($A41,Formulario!$A:$F,6,FALSE)&lt;HLOOKUP(M$1,Informe!$A:$ET,ROW($A41),FALSE))=FALSE,"ADMISIBLE","NO ADMISIBLE")</f>
        <v>NO ADMISIBLE</v>
      </c>
      <c r="N41" s="38" t="str">
        <f>IF(OR(HLOOKUP(N$1,Informe!$A:$ET,ROW($A41),FALSE)=0,VLOOKUP($A41,Formulario!$A:$F,6,FALSE)&lt;HLOOKUP(N$1,Informe!$A:$ET,ROW($A41),FALSE))=FALSE,"ADMISIBLE","NO ADMISIBLE")</f>
        <v>NO ADMISIBLE</v>
      </c>
      <c r="O41" s="38" t="str">
        <f>IF(OR(HLOOKUP(O$1,Informe!$A:$ET,ROW($A41),FALSE)=0,VLOOKUP($A41,Formulario!$A:$F,6,FALSE)&lt;HLOOKUP(O$1,Informe!$A:$ET,ROW($A41),FALSE))=FALSE,"ADMISIBLE","NO ADMISIBLE")</f>
        <v>NO ADMISIBLE</v>
      </c>
      <c r="P41" s="38" t="str">
        <f>IF(OR(HLOOKUP(P$1,Informe!$A:$ET,ROW($A41),FALSE)=0,VLOOKUP($A41,Formulario!$A:$F,6,FALSE)&lt;HLOOKUP(P$1,Informe!$A:$ET,ROW($A41),FALSE))=FALSE,"ADMISIBLE","NO ADMISIBLE")</f>
        <v>NO ADMISIBLE</v>
      </c>
      <c r="Q41" s="38" t="str">
        <f>IF(OR(HLOOKUP(Q$1,Informe!$A:$ET,ROW($A41),FALSE)=0,VLOOKUP($A41,Formulario!$A:$F,6,FALSE)&lt;HLOOKUP(Q$1,Informe!$A:$ET,ROW($A41),FALSE))=FALSE,"ADMISIBLE","NO ADMISIBLE")</f>
        <v>NO ADMISIBLE</v>
      </c>
      <c r="R41" s="38" t="str">
        <f>IF(OR(HLOOKUP(R$1,Informe!$A:$ET,ROW($A41),FALSE)=0,VLOOKUP($A41,Formulario!$A:$F,6,FALSE)&lt;HLOOKUP(R$1,Informe!$A:$ET,ROW($A41),FALSE))=FALSE,"ADMISIBLE","NO ADMISIBLE")</f>
        <v>NO ADMISIBLE</v>
      </c>
      <c r="S41" s="38" t="str">
        <f>IF(OR(HLOOKUP(S$1,Informe!$A:$ET,ROW($A41),FALSE)=0,VLOOKUP($A41,Formulario!$A:$F,6,FALSE)&lt;HLOOKUP(S$1,Informe!$A:$ET,ROW($A41),FALSE))=FALSE,"ADMISIBLE","NO ADMISIBLE")</f>
        <v>NO ADMISIBLE</v>
      </c>
      <c r="T41" s="38" t="str">
        <f>IF(OR(HLOOKUP(T$1,Informe!$A:$ET,ROW($A41),FALSE)=0,VLOOKUP($A41,Formulario!$A:$F,6,FALSE)&lt;HLOOKUP(T$1,Informe!$A:$ET,ROW($A41),FALSE))=FALSE,"ADMISIBLE","NO ADMISIBLE")</f>
        <v>NO ADMISIBLE</v>
      </c>
      <c r="U41" s="38" t="str">
        <f>IF(OR(HLOOKUP(U$1,Informe!$A:$ET,ROW($A41),FALSE)=0,VLOOKUP($A41,Formulario!$A:$F,6,FALSE)&lt;HLOOKUP(U$1,Informe!$A:$ET,ROW($A41),FALSE))=FALSE,"ADMISIBLE","NO ADMISIBLE")</f>
        <v>NO ADMISIBLE</v>
      </c>
      <c r="V41" s="38" t="str">
        <f>IF(OR(HLOOKUP(V$1,Informe!$A:$ET,ROW($A41),FALSE)=0,VLOOKUP($A41,Formulario!$A:$F,6,FALSE)&lt;HLOOKUP(V$1,Informe!$A:$ET,ROW($A41),FALSE))=FALSE,"ADMISIBLE","NO ADMISIBLE")</f>
        <v>NO ADMISIBLE</v>
      </c>
      <c r="W41" s="38" t="str">
        <f>IF(OR(HLOOKUP(W$1,Informe!$A:$ET,ROW($A41),FALSE)=0,VLOOKUP($A41,Formulario!$A:$F,6,FALSE)&lt;HLOOKUP(W$1,Informe!$A:$ET,ROW($A41),FALSE))=FALSE,"ADMISIBLE","NO ADMISIBLE")</f>
        <v>NO ADMISIBLE</v>
      </c>
      <c r="X41" s="38" t="str">
        <f>IF(OR(HLOOKUP(X$1,Informe!$A:$ET,ROW($A41),FALSE)=0,VLOOKUP($A41,Formulario!$A:$F,6,FALSE)&lt;HLOOKUP(X$1,Informe!$A:$ET,ROW($A41),FALSE))=FALSE,"ADMISIBLE","NO ADMISIBLE")</f>
        <v>NO ADMISIBLE</v>
      </c>
      <c r="Y41" s="38" t="str">
        <f>IF(OR(HLOOKUP(Y$1,Informe!$A:$ET,ROW($A41),FALSE)=0,VLOOKUP($A41,Formulario!$A:$F,6,FALSE)&lt;HLOOKUP(Y$1,Informe!$A:$ET,ROW($A41),FALSE))=FALSE,"ADMISIBLE","NO ADMISIBLE")</f>
        <v>NO ADMISIBLE</v>
      </c>
      <c r="Z41" s="38" t="str">
        <f>IF(OR(HLOOKUP(Z$1,Informe!$A:$ET,ROW($A41),FALSE)=0,VLOOKUP($A41,Formulario!$A:$F,6,FALSE)&lt;HLOOKUP(Z$1,Informe!$A:$ET,ROW($A41),FALSE))=FALSE,"ADMISIBLE","NO ADMISIBLE")</f>
        <v>NO ADMISIBLE</v>
      </c>
      <c r="AA41" s="38" t="str">
        <f>IF(OR(HLOOKUP(AA$1,Informe!$A:$ET,ROW($A41),FALSE)=0,VLOOKUP($A41,Formulario!$A:$F,6,FALSE)&lt;HLOOKUP(AA$1,Informe!$A:$ET,ROW($A41),FALSE))=FALSE,"ADMISIBLE","NO ADMISIBLE")</f>
        <v>NO ADMISIBLE</v>
      </c>
      <c r="AB41" s="38" t="str">
        <f>IF(OR(HLOOKUP(AB$1,Informe!$A:$ET,ROW($A41),FALSE)=0,VLOOKUP($A41,Formulario!$A:$F,6,FALSE)&lt;HLOOKUP(AB$1,Informe!$A:$ET,ROW($A41),FALSE))=FALSE,"ADMISIBLE","NO ADMISIBLE")</f>
        <v>NO ADMISIBLE</v>
      </c>
      <c r="AC41" s="38" t="str">
        <f>IF(OR(HLOOKUP(AC$1,Informe!$A:$ET,ROW($A41),FALSE)=0,VLOOKUP($A41,Formulario!$A:$F,6,FALSE)&lt;HLOOKUP(AC$1,Informe!$A:$ET,ROW($A41),FALSE))=FALSE,"ADMISIBLE","NO ADMISIBLE")</f>
        <v>NO ADMISIBLE</v>
      </c>
      <c r="AD41" s="38" t="str">
        <f>IF(OR(HLOOKUP(AD$1,Informe!$A:$ET,ROW($A41),FALSE)=0,VLOOKUP($A41,Formulario!$A:$F,6,FALSE)&lt;HLOOKUP(AD$1,Informe!$A:$ET,ROW($A41),FALSE))=FALSE,"ADMISIBLE","NO ADMISIBLE")</f>
        <v>NO ADMISIBLE</v>
      </c>
      <c r="AE41" s="38" t="str">
        <f>IF(OR(HLOOKUP(AE$1,Informe!$A:$ET,ROW($A41),FALSE)=0,VLOOKUP($A41,Formulario!$A:$F,6,FALSE)&lt;HLOOKUP(AE$1,Informe!$A:$ET,ROW($A41),FALSE))=FALSE,"ADMISIBLE","NO ADMISIBLE")</f>
        <v>NO ADMISIBLE</v>
      </c>
      <c r="AF41" s="38" t="str">
        <f>IF(OR(HLOOKUP(AF$1,Informe!$A:$ET,ROW($A41),FALSE)=0,VLOOKUP($A41,Formulario!$A:$F,6,FALSE)&lt;HLOOKUP(AF$1,Informe!$A:$ET,ROW($A41),FALSE))=FALSE,"ADMISIBLE","NO ADMISIBLE")</f>
        <v>NO ADMISIBLE</v>
      </c>
      <c r="AG41" s="38" t="str">
        <f>IF(OR(HLOOKUP(AG$1,Informe!$A:$ET,ROW($A41),FALSE)=0,VLOOKUP($A41,Formulario!$A:$F,6,FALSE)&lt;HLOOKUP(AG$1,Informe!$A:$ET,ROW($A41),FALSE))=FALSE,"ADMISIBLE","NO ADMISIBLE")</f>
        <v>NO ADMISIBLE</v>
      </c>
      <c r="AH41" s="38" t="str">
        <f>IF(OR(HLOOKUP(AH$1,Informe!$A:$ET,ROW($A41),FALSE)=0,VLOOKUP($A41,Formulario!$A:$F,6,FALSE)&lt;HLOOKUP(AH$1,Informe!$A:$ET,ROW($A41),FALSE))=FALSE,"ADMISIBLE","NO ADMISIBLE")</f>
        <v>NO ADMISIBLE</v>
      </c>
      <c r="AI41" s="38" t="str">
        <f>IF(OR(HLOOKUP(AI$1,Informe!$A:$ET,ROW($A41),FALSE)=0,VLOOKUP($A41,Formulario!$A:$F,6,FALSE)&lt;HLOOKUP(AI$1,Informe!$A:$ET,ROW($A41),FALSE))=FALSE,"ADMISIBLE","NO ADMISIBLE")</f>
        <v>NO ADMISIBLE</v>
      </c>
      <c r="AJ41" s="38" t="str">
        <f>IF(OR(HLOOKUP(AJ$1,Informe!$A:$ET,ROW($A41),FALSE)=0,VLOOKUP($A41,Formulario!$A:$F,6,FALSE)&lt;HLOOKUP(AJ$1,Informe!$A:$ET,ROW($A41),FALSE))=FALSE,"ADMISIBLE","NO ADMISIBLE")</f>
        <v>NO ADMISIBLE</v>
      </c>
      <c r="AK41" s="38" t="str">
        <f>IF(OR(HLOOKUP(AK$1,Informe!$A:$ET,ROW($A41),FALSE)=0,VLOOKUP($A41,Formulario!$A:$F,6,FALSE)&lt;HLOOKUP(AK$1,Informe!$A:$ET,ROW($A41),FALSE))=FALSE,"ADMISIBLE","NO ADMISIBLE")</f>
        <v>NO ADMISIBLE</v>
      </c>
      <c r="AL41" s="38" t="str">
        <f>IF(OR(HLOOKUP(AL$1,Informe!$A:$ET,ROW($A41),FALSE)=0,VLOOKUP($A41,Formulario!$A:$F,6,FALSE)&lt;HLOOKUP(AL$1,Informe!$A:$ET,ROW($A41),FALSE))=FALSE,"ADMISIBLE","NO ADMISIBLE")</f>
        <v>NO ADMISIBLE</v>
      </c>
      <c r="AM41" s="38" t="str">
        <f>IF(OR(HLOOKUP(AM$1,Informe!$A:$ET,ROW($A41),FALSE)=0,VLOOKUP($A41,Formulario!$A:$F,6,FALSE)&lt;HLOOKUP(AM$1,Informe!$A:$ET,ROW($A41),FALSE))=FALSE,"ADMISIBLE","NO ADMISIBLE")</f>
        <v>NO ADMISIBLE</v>
      </c>
    </row>
    <row r="42" spans="1:39" ht="12.75" customHeight="1" x14ac:dyDescent="0.25">
      <c r="A42" s="22">
        <v>38</v>
      </c>
      <c r="B42" s="37" t="s">
        <v>101</v>
      </c>
      <c r="C42" s="38" t="str">
        <f>IF(OR(HLOOKUP(C$1,Informe!$A:$ET,ROW($A42),FALSE)=0,VLOOKUP($A42,Formulario!$A:$F,6,FALSE)&lt;HLOOKUP(C$1,Informe!$A:$ET,ROW($A42),FALSE))=FALSE,"ADMISIBLE","NO ADMISIBLE")</f>
        <v>NO ADMISIBLE</v>
      </c>
      <c r="D42" s="38" t="str">
        <f>IF(OR(HLOOKUP(D$1,Informe!$A:$ET,ROW($A42),FALSE)=0,VLOOKUP($A42,Formulario!$A:$F,6,FALSE)&lt;HLOOKUP(D$1,Informe!$A:$ET,ROW($A42),FALSE))=FALSE,"ADMISIBLE","NO ADMISIBLE")</f>
        <v>NO ADMISIBLE</v>
      </c>
      <c r="E42" s="38" t="str">
        <f>IF(OR(HLOOKUP(E$1,Informe!$A:$ET,ROW($A42),FALSE)=0,VLOOKUP($A42,Formulario!$A:$F,6,FALSE)&lt;HLOOKUP(E$1,Informe!$A:$ET,ROW($A42),FALSE))=FALSE,"ADMISIBLE","NO ADMISIBLE")</f>
        <v>NO ADMISIBLE</v>
      </c>
      <c r="F42" s="38" t="str">
        <f>IF(OR(HLOOKUP(F$1,Informe!$A:$ET,ROW($A42),FALSE)=0,VLOOKUP($A42,Formulario!$A:$F,6,FALSE)&lt;HLOOKUP(F$1,Informe!$A:$ET,ROW($A42),FALSE))=FALSE,"ADMISIBLE","NO ADMISIBLE")</f>
        <v>NO ADMISIBLE</v>
      </c>
      <c r="G42" s="38" t="str">
        <f>IF(OR(HLOOKUP(G$1,Informe!$A:$ET,ROW($A42),FALSE)=0,VLOOKUP($A42,Formulario!$A:$F,6,FALSE)&lt;HLOOKUP(G$1,Informe!$A:$ET,ROW($A42),FALSE))=FALSE,"ADMISIBLE","NO ADMISIBLE")</f>
        <v>NO ADMISIBLE</v>
      </c>
      <c r="H42" s="38" t="str">
        <f>IF(OR(HLOOKUP(H$1,Informe!$A:$ET,ROW($A42),FALSE)=0,VLOOKUP($A42,Formulario!$A:$F,6,FALSE)&lt;HLOOKUP(H$1,Informe!$A:$ET,ROW($A42),FALSE))=FALSE,"ADMISIBLE","NO ADMISIBLE")</f>
        <v>NO ADMISIBLE</v>
      </c>
      <c r="I42" s="38" t="str">
        <f>IF(OR(HLOOKUP(I$1,Informe!$A:$ET,ROW($A42),FALSE)=0,VLOOKUP($A42,Formulario!$A:$F,6,FALSE)&lt;HLOOKUP(I$1,Informe!$A:$ET,ROW($A42),FALSE))=FALSE,"ADMISIBLE","NO ADMISIBLE")</f>
        <v>NO ADMISIBLE</v>
      </c>
      <c r="J42" s="38" t="str">
        <f>IF(OR(HLOOKUP(J$1,Informe!$A:$ET,ROW($A42),FALSE)=0,VLOOKUP($A42,Formulario!$A:$F,6,FALSE)&lt;HLOOKUP(J$1,Informe!$A:$ET,ROW($A42),FALSE))=FALSE,"ADMISIBLE","NO ADMISIBLE")</f>
        <v>NO ADMISIBLE</v>
      </c>
      <c r="K42" s="38" t="str">
        <f>IF(OR(HLOOKUP(K$1,Informe!$A:$ET,ROW($A42),FALSE)=0,VLOOKUP($A42,Formulario!$A:$F,6,FALSE)&lt;HLOOKUP(K$1,Informe!$A:$ET,ROW($A42),FALSE))=FALSE,"ADMISIBLE","NO ADMISIBLE")</f>
        <v>NO ADMISIBLE</v>
      </c>
      <c r="L42" s="38" t="str">
        <f>IF(OR(HLOOKUP(L$1,Informe!$A:$ET,ROW($A42),FALSE)=0,VLOOKUP($A42,Formulario!$A:$F,6,FALSE)&lt;HLOOKUP(L$1,Informe!$A:$ET,ROW($A42),FALSE))=FALSE,"ADMISIBLE","NO ADMISIBLE")</f>
        <v>NO ADMISIBLE</v>
      </c>
      <c r="M42" s="38" t="str">
        <f>IF(OR(HLOOKUP(M$1,Informe!$A:$ET,ROW($A42),FALSE)=0,VLOOKUP($A42,Formulario!$A:$F,6,FALSE)&lt;HLOOKUP(M$1,Informe!$A:$ET,ROW($A42),FALSE))=FALSE,"ADMISIBLE","NO ADMISIBLE")</f>
        <v>NO ADMISIBLE</v>
      </c>
      <c r="N42" s="38" t="str">
        <f>IF(OR(HLOOKUP(N$1,Informe!$A:$ET,ROW($A42),FALSE)=0,VLOOKUP($A42,Formulario!$A:$F,6,FALSE)&lt;HLOOKUP(N$1,Informe!$A:$ET,ROW($A42),FALSE))=FALSE,"ADMISIBLE","NO ADMISIBLE")</f>
        <v>NO ADMISIBLE</v>
      </c>
      <c r="O42" s="38" t="str">
        <f>IF(OR(HLOOKUP(O$1,Informe!$A:$ET,ROW($A42),FALSE)=0,VLOOKUP($A42,Formulario!$A:$F,6,FALSE)&lt;HLOOKUP(O$1,Informe!$A:$ET,ROW($A42),FALSE))=FALSE,"ADMISIBLE","NO ADMISIBLE")</f>
        <v>NO ADMISIBLE</v>
      </c>
      <c r="P42" s="38" t="str">
        <f>IF(OR(HLOOKUP(P$1,Informe!$A:$ET,ROW($A42),FALSE)=0,VLOOKUP($A42,Formulario!$A:$F,6,FALSE)&lt;HLOOKUP(P$1,Informe!$A:$ET,ROW($A42),FALSE))=FALSE,"ADMISIBLE","NO ADMISIBLE")</f>
        <v>NO ADMISIBLE</v>
      </c>
      <c r="Q42" s="38" t="str">
        <f>IF(OR(HLOOKUP(Q$1,Informe!$A:$ET,ROW($A42),FALSE)=0,VLOOKUP($A42,Formulario!$A:$F,6,FALSE)&lt;HLOOKUP(Q$1,Informe!$A:$ET,ROW($A42),FALSE))=FALSE,"ADMISIBLE","NO ADMISIBLE")</f>
        <v>NO ADMISIBLE</v>
      </c>
      <c r="R42" s="38" t="str">
        <f>IF(OR(HLOOKUP(R$1,Informe!$A:$ET,ROW($A42),FALSE)=0,VLOOKUP($A42,Formulario!$A:$F,6,FALSE)&lt;HLOOKUP(R$1,Informe!$A:$ET,ROW($A42),FALSE))=FALSE,"ADMISIBLE","NO ADMISIBLE")</f>
        <v>NO ADMISIBLE</v>
      </c>
      <c r="S42" s="38" t="str">
        <f>IF(OR(HLOOKUP(S$1,Informe!$A:$ET,ROW($A42),FALSE)=0,VLOOKUP($A42,Formulario!$A:$F,6,FALSE)&lt;HLOOKUP(S$1,Informe!$A:$ET,ROW($A42),FALSE))=FALSE,"ADMISIBLE","NO ADMISIBLE")</f>
        <v>NO ADMISIBLE</v>
      </c>
      <c r="T42" s="38" t="str">
        <f>IF(OR(HLOOKUP(T$1,Informe!$A:$ET,ROW($A42),FALSE)=0,VLOOKUP($A42,Formulario!$A:$F,6,FALSE)&lt;HLOOKUP(T$1,Informe!$A:$ET,ROW($A42),FALSE))=FALSE,"ADMISIBLE","NO ADMISIBLE")</f>
        <v>NO ADMISIBLE</v>
      </c>
      <c r="U42" s="38" t="str">
        <f>IF(OR(HLOOKUP(U$1,Informe!$A:$ET,ROW($A42),FALSE)=0,VLOOKUP($A42,Formulario!$A:$F,6,FALSE)&lt;HLOOKUP(U$1,Informe!$A:$ET,ROW($A42),FALSE))=FALSE,"ADMISIBLE","NO ADMISIBLE")</f>
        <v>NO ADMISIBLE</v>
      </c>
      <c r="V42" s="38" t="str">
        <f>IF(OR(HLOOKUP(V$1,Informe!$A:$ET,ROW($A42),FALSE)=0,VLOOKUP($A42,Formulario!$A:$F,6,FALSE)&lt;HLOOKUP(V$1,Informe!$A:$ET,ROW($A42),FALSE))=FALSE,"ADMISIBLE","NO ADMISIBLE")</f>
        <v>NO ADMISIBLE</v>
      </c>
      <c r="W42" s="38" t="str">
        <f>IF(OR(HLOOKUP(W$1,Informe!$A:$ET,ROW($A42),FALSE)=0,VLOOKUP($A42,Formulario!$A:$F,6,FALSE)&lt;HLOOKUP(W$1,Informe!$A:$ET,ROW($A42),FALSE))=FALSE,"ADMISIBLE","NO ADMISIBLE")</f>
        <v>NO ADMISIBLE</v>
      </c>
      <c r="X42" s="38" t="str">
        <f>IF(OR(HLOOKUP(X$1,Informe!$A:$ET,ROW($A42),FALSE)=0,VLOOKUP($A42,Formulario!$A:$F,6,FALSE)&lt;HLOOKUP(X$1,Informe!$A:$ET,ROW($A42),FALSE))=FALSE,"ADMISIBLE","NO ADMISIBLE")</f>
        <v>NO ADMISIBLE</v>
      </c>
      <c r="Y42" s="38" t="str">
        <f>IF(OR(HLOOKUP(Y$1,Informe!$A:$ET,ROW($A42),FALSE)=0,VLOOKUP($A42,Formulario!$A:$F,6,FALSE)&lt;HLOOKUP(Y$1,Informe!$A:$ET,ROW($A42),FALSE))=FALSE,"ADMISIBLE","NO ADMISIBLE")</f>
        <v>NO ADMISIBLE</v>
      </c>
      <c r="Z42" s="38" t="str">
        <f>IF(OR(HLOOKUP(Z$1,Informe!$A:$ET,ROW($A42),FALSE)=0,VLOOKUP($A42,Formulario!$A:$F,6,FALSE)&lt;HLOOKUP(Z$1,Informe!$A:$ET,ROW($A42),FALSE))=FALSE,"ADMISIBLE","NO ADMISIBLE")</f>
        <v>NO ADMISIBLE</v>
      </c>
      <c r="AA42" s="38" t="str">
        <f>IF(OR(HLOOKUP(AA$1,Informe!$A:$ET,ROW($A42),FALSE)=0,VLOOKUP($A42,Formulario!$A:$F,6,FALSE)&lt;HLOOKUP(AA$1,Informe!$A:$ET,ROW($A42),FALSE))=FALSE,"ADMISIBLE","NO ADMISIBLE")</f>
        <v>NO ADMISIBLE</v>
      </c>
      <c r="AB42" s="38" t="str">
        <f>IF(OR(HLOOKUP(AB$1,Informe!$A:$ET,ROW($A42),FALSE)=0,VLOOKUP($A42,Formulario!$A:$F,6,FALSE)&lt;HLOOKUP(AB$1,Informe!$A:$ET,ROW($A42),FALSE))=FALSE,"ADMISIBLE","NO ADMISIBLE")</f>
        <v>NO ADMISIBLE</v>
      </c>
      <c r="AC42" s="38" t="str">
        <f>IF(OR(HLOOKUP(AC$1,Informe!$A:$ET,ROW($A42),FALSE)=0,VLOOKUP($A42,Formulario!$A:$F,6,FALSE)&lt;HLOOKUP(AC$1,Informe!$A:$ET,ROW($A42),FALSE))=FALSE,"ADMISIBLE","NO ADMISIBLE")</f>
        <v>NO ADMISIBLE</v>
      </c>
      <c r="AD42" s="38" t="str">
        <f>IF(OR(HLOOKUP(AD$1,Informe!$A:$ET,ROW($A42),FALSE)=0,VLOOKUP($A42,Formulario!$A:$F,6,FALSE)&lt;HLOOKUP(AD$1,Informe!$A:$ET,ROW($A42),FALSE))=FALSE,"ADMISIBLE","NO ADMISIBLE")</f>
        <v>NO ADMISIBLE</v>
      </c>
      <c r="AE42" s="38" t="str">
        <f>IF(OR(HLOOKUP(AE$1,Informe!$A:$ET,ROW($A42),FALSE)=0,VLOOKUP($A42,Formulario!$A:$F,6,FALSE)&lt;HLOOKUP(AE$1,Informe!$A:$ET,ROW($A42),FALSE))=FALSE,"ADMISIBLE","NO ADMISIBLE")</f>
        <v>NO ADMISIBLE</v>
      </c>
      <c r="AF42" s="38" t="str">
        <f>IF(OR(HLOOKUP(AF$1,Informe!$A:$ET,ROW($A42),FALSE)=0,VLOOKUP($A42,Formulario!$A:$F,6,FALSE)&lt;HLOOKUP(AF$1,Informe!$A:$ET,ROW($A42),FALSE))=FALSE,"ADMISIBLE","NO ADMISIBLE")</f>
        <v>NO ADMISIBLE</v>
      </c>
      <c r="AG42" s="38" t="str">
        <f>IF(OR(HLOOKUP(AG$1,Informe!$A:$ET,ROW($A42),FALSE)=0,VLOOKUP($A42,Formulario!$A:$F,6,FALSE)&lt;HLOOKUP(AG$1,Informe!$A:$ET,ROW($A42),FALSE))=FALSE,"ADMISIBLE","NO ADMISIBLE")</f>
        <v>NO ADMISIBLE</v>
      </c>
      <c r="AH42" s="38" t="str">
        <f>IF(OR(HLOOKUP(AH$1,Informe!$A:$ET,ROW($A42),FALSE)=0,VLOOKUP($A42,Formulario!$A:$F,6,FALSE)&lt;HLOOKUP(AH$1,Informe!$A:$ET,ROW($A42),FALSE))=FALSE,"ADMISIBLE","NO ADMISIBLE")</f>
        <v>NO ADMISIBLE</v>
      </c>
      <c r="AI42" s="38" t="str">
        <f>IF(OR(HLOOKUP(AI$1,Informe!$A:$ET,ROW($A42),FALSE)=0,VLOOKUP($A42,Formulario!$A:$F,6,FALSE)&lt;HLOOKUP(AI$1,Informe!$A:$ET,ROW($A42),FALSE))=FALSE,"ADMISIBLE","NO ADMISIBLE")</f>
        <v>NO ADMISIBLE</v>
      </c>
      <c r="AJ42" s="38" t="str">
        <f>IF(OR(HLOOKUP(AJ$1,Informe!$A:$ET,ROW($A42),FALSE)=0,VLOOKUP($A42,Formulario!$A:$F,6,FALSE)&lt;HLOOKUP(AJ$1,Informe!$A:$ET,ROW($A42),FALSE))=FALSE,"ADMISIBLE","NO ADMISIBLE")</f>
        <v>NO ADMISIBLE</v>
      </c>
      <c r="AK42" s="38" t="str">
        <f>IF(OR(HLOOKUP(AK$1,Informe!$A:$ET,ROW($A42),FALSE)=0,VLOOKUP($A42,Formulario!$A:$F,6,FALSE)&lt;HLOOKUP(AK$1,Informe!$A:$ET,ROW($A42),FALSE))=FALSE,"ADMISIBLE","NO ADMISIBLE")</f>
        <v>NO ADMISIBLE</v>
      </c>
      <c r="AL42" s="38" t="str">
        <f>IF(OR(HLOOKUP(AL$1,Informe!$A:$ET,ROW($A42),FALSE)=0,VLOOKUP($A42,Formulario!$A:$F,6,FALSE)&lt;HLOOKUP(AL$1,Informe!$A:$ET,ROW($A42),FALSE))=FALSE,"ADMISIBLE","NO ADMISIBLE")</f>
        <v>NO ADMISIBLE</v>
      </c>
      <c r="AM42" s="38" t="str">
        <f>IF(OR(HLOOKUP(AM$1,Informe!$A:$ET,ROW($A42),FALSE)=0,VLOOKUP($A42,Formulario!$A:$F,6,FALSE)&lt;HLOOKUP(AM$1,Informe!$A:$ET,ROW($A42),FALSE))=FALSE,"ADMISIBLE","NO ADMISIBLE")</f>
        <v>NO ADMISIBLE</v>
      </c>
    </row>
    <row r="43" spans="1:39" ht="12.75" customHeight="1" x14ac:dyDescent="0.25">
      <c r="A43" s="22">
        <v>39</v>
      </c>
      <c r="B43" s="37" t="s">
        <v>127</v>
      </c>
      <c r="C43" s="38" t="str">
        <f>IF(OR(HLOOKUP(C$1,Informe!$A:$ET,ROW($A43),FALSE)=0,VLOOKUP($A43,Formulario!$A:$F,6,FALSE)&lt;HLOOKUP(C$1,Informe!$A:$ET,ROW($A43),FALSE))=FALSE,"ADMISIBLE","NO ADMISIBLE")</f>
        <v>NO ADMISIBLE</v>
      </c>
      <c r="D43" s="38" t="str">
        <f>IF(OR(HLOOKUP(D$1,Informe!$A:$ET,ROW($A43),FALSE)=0,VLOOKUP($A43,Formulario!$A:$F,6,FALSE)&lt;HLOOKUP(D$1,Informe!$A:$ET,ROW($A43),FALSE))=FALSE,"ADMISIBLE","NO ADMISIBLE")</f>
        <v>NO ADMISIBLE</v>
      </c>
      <c r="E43" s="38" t="str">
        <f>IF(OR(HLOOKUP(E$1,Informe!$A:$ET,ROW($A43),FALSE)=0,VLOOKUP($A43,Formulario!$A:$F,6,FALSE)&lt;HLOOKUP(E$1,Informe!$A:$ET,ROW($A43),FALSE))=FALSE,"ADMISIBLE","NO ADMISIBLE")</f>
        <v>NO ADMISIBLE</v>
      </c>
      <c r="F43" s="38" t="str">
        <f>IF(OR(HLOOKUP(F$1,Informe!$A:$ET,ROW($A43),FALSE)=0,VLOOKUP($A43,Formulario!$A:$F,6,FALSE)&lt;HLOOKUP(F$1,Informe!$A:$ET,ROW($A43),FALSE))=FALSE,"ADMISIBLE","NO ADMISIBLE")</f>
        <v>NO ADMISIBLE</v>
      </c>
      <c r="G43" s="38" t="str">
        <f>IF(OR(HLOOKUP(G$1,Informe!$A:$ET,ROW($A43),FALSE)=0,VLOOKUP($A43,Formulario!$A:$F,6,FALSE)&lt;HLOOKUP(G$1,Informe!$A:$ET,ROW($A43),FALSE))=FALSE,"ADMISIBLE","NO ADMISIBLE")</f>
        <v>NO ADMISIBLE</v>
      </c>
      <c r="H43" s="38" t="str">
        <f>IF(OR(HLOOKUP(H$1,Informe!$A:$ET,ROW($A43),FALSE)=0,VLOOKUP($A43,Formulario!$A:$F,6,FALSE)&lt;HLOOKUP(H$1,Informe!$A:$ET,ROW($A43),FALSE))=FALSE,"ADMISIBLE","NO ADMISIBLE")</f>
        <v>NO ADMISIBLE</v>
      </c>
      <c r="I43" s="38" t="str">
        <f>IF(OR(HLOOKUP(I$1,Informe!$A:$ET,ROW($A43),FALSE)=0,VLOOKUP($A43,Formulario!$A:$F,6,FALSE)&lt;HLOOKUP(I$1,Informe!$A:$ET,ROW($A43),FALSE))=FALSE,"ADMISIBLE","NO ADMISIBLE")</f>
        <v>NO ADMISIBLE</v>
      </c>
      <c r="J43" s="38" t="str">
        <f>IF(OR(HLOOKUP(J$1,Informe!$A:$ET,ROW($A43),FALSE)=0,VLOOKUP($A43,Formulario!$A:$F,6,FALSE)&lt;HLOOKUP(J$1,Informe!$A:$ET,ROW($A43),FALSE))=FALSE,"ADMISIBLE","NO ADMISIBLE")</f>
        <v>NO ADMISIBLE</v>
      </c>
      <c r="K43" s="38" t="str">
        <f>IF(OR(HLOOKUP(K$1,Informe!$A:$ET,ROW($A43),FALSE)=0,VLOOKUP($A43,Formulario!$A:$F,6,FALSE)&lt;HLOOKUP(K$1,Informe!$A:$ET,ROW($A43),FALSE))=FALSE,"ADMISIBLE","NO ADMISIBLE")</f>
        <v>NO ADMISIBLE</v>
      </c>
      <c r="L43" s="38" t="str">
        <f>IF(OR(HLOOKUP(L$1,Informe!$A:$ET,ROW($A43),FALSE)=0,VLOOKUP($A43,Formulario!$A:$F,6,FALSE)&lt;HLOOKUP(L$1,Informe!$A:$ET,ROW($A43),FALSE))=FALSE,"ADMISIBLE","NO ADMISIBLE")</f>
        <v>NO ADMISIBLE</v>
      </c>
      <c r="M43" s="38" t="str">
        <f>IF(OR(HLOOKUP(M$1,Informe!$A:$ET,ROW($A43),FALSE)=0,VLOOKUP($A43,Formulario!$A:$F,6,FALSE)&lt;HLOOKUP(M$1,Informe!$A:$ET,ROW($A43),FALSE))=FALSE,"ADMISIBLE","NO ADMISIBLE")</f>
        <v>NO ADMISIBLE</v>
      </c>
      <c r="N43" s="38" t="str">
        <f>IF(OR(HLOOKUP(N$1,Informe!$A:$ET,ROW($A43),FALSE)=0,VLOOKUP($A43,Formulario!$A:$F,6,FALSE)&lt;HLOOKUP(N$1,Informe!$A:$ET,ROW($A43),FALSE))=FALSE,"ADMISIBLE","NO ADMISIBLE")</f>
        <v>NO ADMISIBLE</v>
      </c>
      <c r="O43" s="38" t="str">
        <f>IF(OR(HLOOKUP(O$1,Informe!$A:$ET,ROW($A43),FALSE)=0,VLOOKUP($A43,Formulario!$A:$F,6,FALSE)&lt;HLOOKUP(O$1,Informe!$A:$ET,ROW($A43),FALSE))=FALSE,"ADMISIBLE","NO ADMISIBLE")</f>
        <v>NO ADMISIBLE</v>
      </c>
      <c r="P43" s="38" t="str">
        <f>IF(OR(HLOOKUP(P$1,Informe!$A:$ET,ROW($A43),FALSE)=0,VLOOKUP($A43,Formulario!$A:$F,6,FALSE)&lt;HLOOKUP(P$1,Informe!$A:$ET,ROW($A43),FALSE))=FALSE,"ADMISIBLE","NO ADMISIBLE")</f>
        <v>NO ADMISIBLE</v>
      </c>
      <c r="Q43" s="38" t="str">
        <f>IF(OR(HLOOKUP(Q$1,Informe!$A:$ET,ROW($A43),FALSE)=0,VLOOKUP($A43,Formulario!$A:$F,6,FALSE)&lt;HLOOKUP(Q$1,Informe!$A:$ET,ROW($A43),FALSE))=FALSE,"ADMISIBLE","NO ADMISIBLE")</f>
        <v>NO ADMISIBLE</v>
      </c>
      <c r="R43" s="38" t="str">
        <f>IF(OR(HLOOKUP(R$1,Informe!$A:$ET,ROW($A43),FALSE)=0,VLOOKUP($A43,Formulario!$A:$F,6,FALSE)&lt;HLOOKUP(R$1,Informe!$A:$ET,ROW($A43),FALSE))=FALSE,"ADMISIBLE","NO ADMISIBLE")</f>
        <v>NO ADMISIBLE</v>
      </c>
      <c r="S43" s="38" t="str">
        <f>IF(OR(HLOOKUP(S$1,Informe!$A:$ET,ROW($A43),FALSE)=0,VLOOKUP($A43,Formulario!$A:$F,6,FALSE)&lt;HLOOKUP(S$1,Informe!$A:$ET,ROW($A43),FALSE))=FALSE,"ADMISIBLE","NO ADMISIBLE")</f>
        <v>NO ADMISIBLE</v>
      </c>
      <c r="T43" s="38" t="str">
        <f>IF(OR(HLOOKUP(T$1,Informe!$A:$ET,ROW($A43),FALSE)=0,VLOOKUP($A43,Formulario!$A:$F,6,FALSE)&lt;HLOOKUP(T$1,Informe!$A:$ET,ROW($A43),FALSE))=FALSE,"ADMISIBLE","NO ADMISIBLE")</f>
        <v>NO ADMISIBLE</v>
      </c>
      <c r="U43" s="38" t="str">
        <f>IF(OR(HLOOKUP(U$1,Informe!$A:$ET,ROW($A43),FALSE)=0,VLOOKUP($A43,Formulario!$A:$F,6,FALSE)&lt;HLOOKUP(U$1,Informe!$A:$ET,ROW($A43),FALSE))=FALSE,"ADMISIBLE","NO ADMISIBLE")</f>
        <v>NO ADMISIBLE</v>
      </c>
      <c r="V43" s="38" t="str">
        <f>IF(OR(HLOOKUP(V$1,Informe!$A:$ET,ROW($A43),FALSE)=0,VLOOKUP($A43,Formulario!$A:$F,6,FALSE)&lt;HLOOKUP(V$1,Informe!$A:$ET,ROW($A43),FALSE))=FALSE,"ADMISIBLE","NO ADMISIBLE")</f>
        <v>NO ADMISIBLE</v>
      </c>
      <c r="W43" s="38" t="str">
        <f>IF(OR(HLOOKUP(W$1,Informe!$A:$ET,ROW($A43),FALSE)=0,VLOOKUP($A43,Formulario!$A:$F,6,FALSE)&lt;HLOOKUP(W$1,Informe!$A:$ET,ROW($A43),FALSE))=FALSE,"ADMISIBLE","NO ADMISIBLE")</f>
        <v>NO ADMISIBLE</v>
      </c>
      <c r="X43" s="38" t="str">
        <f>IF(OR(HLOOKUP(X$1,Informe!$A:$ET,ROW($A43),FALSE)=0,VLOOKUP($A43,Formulario!$A:$F,6,FALSE)&lt;HLOOKUP(X$1,Informe!$A:$ET,ROW($A43),FALSE))=FALSE,"ADMISIBLE","NO ADMISIBLE")</f>
        <v>NO ADMISIBLE</v>
      </c>
      <c r="Y43" s="38" t="str">
        <f>IF(OR(HLOOKUP(Y$1,Informe!$A:$ET,ROW($A43),FALSE)=0,VLOOKUP($A43,Formulario!$A:$F,6,FALSE)&lt;HLOOKUP(Y$1,Informe!$A:$ET,ROW($A43),FALSE))=FALSE,"ADMISIBLE","NO ADMISIBLE")</f>
        <v>NO ADMISIBLE</v>
      </c>
      <c r="Z43" s="38" t="str">
        <f>IF(OR(HLOOKUP(Z$1,Informe!$A:$ET,ROW($A43),FALSE)=0,VLOOKUP($A43,Formulario!$A:$F,6,FALSE)&lt;HLOOKUP(Z$1,Informe!$A:$ET,ROW($A43),FALSE))=FALSE,"ADMISIBLE","NO ADMISIBLE")</f>
        <v>NO ADMISIBLE</v>
      </c>
      <c r="AA43" s="38" t="str">
        <f>IF(OR(HLOOKUP(AA$1,Informe!$A:$ET,ROW($A43),FALSE)=0,VLOOKUP($A43,Formulario!$A:$F,6,FALSE)&lt;HLOOKUP(AA$1,Informe!$A:$ET,ROW($A43),FALSE))=FALSE,"ADMISIBLE","NO ADMISIBLE")</f>
        <v>NO ADMISIBLE</v>
      </c>
      <c r="AB43" s="38" t="str">
        <f>IF(OR(HLOOKUP(AB$1,Informe!$A:$ET,ROW($A43),FALSE)=0,VLOOKUP($A43,Formulario!$A:$F,6,FALSE)&lt;HLOOKUP(AB$1,Informe!$A:$ET,ROW($A43),FALSE))=FALSE,"ADMISIBLE","NO ADMISIBLE")</f>
        <v>NO ADMISIBLE</v>
      </c>
      <c r="AC43" s="38" t="str">
        <f>IF(OR(HLOOKUP(AC$1,Informe!$A:$ET,ROW($A43),FALSE)=0,VLOOKUP($A43,Formulario!$A:$F,6,FALSE)&lt;HLOOKUP(AC$1,Informe!$A:$ET,ROW($A43),FALSE))=FALSE,"ADMISIBLE","NO ADMISIBLE")</f>
        <v>NO ADMISIBLE</v>
      </c>
      <c r="AD43" s="38" t="str">
        <f>IF(OR(HLOOKUP(AD$1,Informe!$A:$ET,ROW($A43),FALSE)=0,VLOOKUP($A43,Formulario!$A:$F,6,FALSE)&lt;HLOOKUP(AD$1,Informe!$A:$ET,ROW($A43),FALSE))=FALSE,"ADMISIBLE","NO ADMISIBLE")</f>
        <v>NO ADMISIBLE</v>
      </c>
      <c r="AE43" s="38" t="str">
        <f>IF(OR(HLOOKUP(AE$1,Informe!$A:$ET,ROW($A43),FALSE)=0,VLOOKUP($A43,Formulario!$A:$F,6,FALSE)&lt;HLOOKUP(AE$1,Informe!$A:$ET,ROW($A43),FALSE))=FALSE,"ADMISIBLE","NO ADMISIBLE")</f>
        <v>NO ADMISIBLE</v>
      </c>
      <c r="AF43" s="38" t="str">
        <f>IF(OR(HLOOKUP(AF$1,Informe!$A:$ET,ROW($A43),FALSE)=0,VLOOKUP($A43,Formulario!$A:$F,6,FALSE)&lt;HLOOKUP(AF$1,Informe!$A:$ET,ROW($A43),FALSE))=FALSE,"ADMISIBLE","NO ADMISIBLE")</f>
        <v>NO ADMISIBLE</v>
      </c>
      <c r="AG43" s="38" t="str">
        <f>IF(OR(HLOOKUP(AG$1,Informe!$A:$ET,ROW($A43),FALSE)=0,VLOOKUP($A43,Formulario!$A:$F,6,FALSE)&lt;HLOOKUP(AG$1,Informe!$A:$ET,ROW($A43),FALSE))=FALSE,"ADMISIBLE","NO ADMISIBLE")</f>
        <v>NO ADMISIBLE</v>
      </c>
      <c r="AH43" s="38" t="str">
        <f>IF(OR(HLOOKUP(AH$1,Informe!$A:$ET,ROW($A43),FALSE)=0,VLOOKUP($A43,Formulario!$A:$F,6,FALSE)&lt;HLOOKUP(AH$1,Informe!$A:$ET,ROW($A43),FALSE))=FALSE,"ADMISIBLE","NO ADMISIBLE")</f>
        <v>NO ADMISIBLE</v>
      </c>
      <c r="AI43" s="38" t="str">
        <f>IF(OR(HLOOKUP(AI$1,Informe!$A:$ET,ROW($A43),FALSE)=0,VLOOKUP($A43,Formulario!$A:$F,6,FALSE)&lt;HLOOKUP(AI$1,Informe!$A:$ET,ROW($A43),FALSE))=FALSE,"ADMISIBLE","NO ADMISIBLE")</f>
        <v>NO ADMISIBLE</v>
      </c>
      <c r="AJ43" s="38" t="str">
        <f>IF(OR(HLOOKUP(AJ$1,Informe!$A:$ET,ROW($A43),FALSE)=0,VLOOKUP($A43,Formulario!$A:$F,6,FALSE)&lt;HLOOKUP(AJ$1,Informe!$A:$ET,ROW($A43),FALSE))=FALSE,"ADMISIBLE","NO ADMISIBLE")</f>
        <v>NO ADMISIBLE</v>
      </c>
      <c r="AK43" s="38" t="str">
        <f>IF(OR(HLOOKUP(AK$1,Informe!$A:$ET,ROW($A43),FALSE)=0,VLOOKUP($A43,Formulario!$A:$F,6,FALSE)&lt;HLOOKUP(AK$1,Informe!$A:$ET,ROW($A43),FALSE))=FALSE,"ADMISIBLE","NO ADMISIBLE")</f>
        <v>NO ADMISIBLE</v>
      </c>
      <c r="AL43" s="38" t="str">
        <f>IF(OR(HLOOKUP(AL$1,Informe!$A:$ET,ROW($A43),FALSE)=0,VLOOKUP($A43,Formulario!$A:$F,6,FALSE)&lt;HLOOKUP(AL$1,Informe!$A:$ET,ROW($A43),FALSE))=FALSE,"ADMISIBLE","NO ADMISIBLE")</f>
        <v>NO ADMISIBLE</v>
      </c>
      <c r="AM43" s="38" t="str">
        <f>IF(OR(HLOOKUP(AM$1,Informe!$A:$ET,ROW($A43),FALSE)=0,VLOOKUP($A43,Formulario!$A:$F,6,FALSE)&lt;HLOOKUP(AM$1,Informe!$A:$ET,ROW($A43),FALSE))=FALSE,"ADMISIBLE","NO ADMISIBLE")</f>
        <v>NO ADMISIBLE</v>
      </c>
    </row>
    <row r="44" spans="1:39" ht="12.75" customHeight="1" x14ac:dyDescent="0.25">
      <c r="A44" s="22">
        <v>40</v>
      </c>
      <c r="B44" s="37" t="s">
        <v>128</v>
      </c>
      <c r="C44" s="38" t="str">
        <f>IF(OR(HLOOKUP(C$1,Informe!$A:$ET,ROW($A44),FALSE)=0,VLOOKUP($A44,Formulario!$A:$F,6,FALSE)&lt;HLOOKUP(C$1,Informe!$A:$ET,ROW($A44),FALSE))=FALSE,"ADMISIBLE","NO ADMISIBLE")</f>
        <v>NO ADMISIBLE</v>
      </c>
      <c r="D44" s="38" t="str">
        <f>IF(OR(HLOOKUP(D$1,Informe!$A:$ET,ROW($A44),FALSE)=0,VLOOKUP($A44,Formulario!$A:$F,6,FALSE)&lt;HLOOKUP(D$1,Informe!$A:$ET,ROW($A44),FALSE))=FALSE,"ADMISIBLE","NO ADMISIBLE")</f>
        <v>NO ADMISIBLE</v>
      </c>
      <c r="E44" s="38" t="str">
        <f>IF(OR(HLOOKUP(E$1,Informe!$A:$ET,ROW($A44),FALSE)=0,VLOOKUP($A44,Formulario!$A:$F,6,FALSE)&lt;HLOOKUP(E$1,Informe!$A:$ET,ROW($A44),FALSE))=FALSE,"ADMISIBLE","NO ADMISIBLE")</f>
        <v>NO ADMISIBLE</v>
      </c>
      <c r="F44" s="38" t="str">
        <f>IF(OR(HLOOKUP(F$1,Informe!$A:$ET,ROW($A44),FALSE)=0,VLOOKUP($A44,Formulario!$A:$F,6,FALSE)&lt;HLOOKUP(F$1,Informe!$A:$ET,ROW($A44),FALSE))=FALSE,"ADMISIBLE","NO ADMISIBLE")</f>
        <v>NO ADMISIBLE</v>
      </c>
      <c r="G44" s="38" t="str">
        <f>IF(OR(HLOOKUP(G$1,Informe!$A:$ET,ROW($A44),FALSE)=0,VLOOKUP($A44,Formulario!$A:$F,6,FALSE)&lt;HLOOKUP(G$1,Informe!$A:$ET,ROW($A44),FALSE))=FALSE,"ADMISIBLE","NO ADMISIBLE")</f>
        <v>NO ADMISIBLE</v>
      </c>
      <c r="H44" s="38" t="str">
        <f>IF(OR(HLOOKUP(H$1,Informe!$A:$ET,ROW($A44),FALSE)=0,VLOOKUP($A44,Formulario!$A:$F,6,FALSE)&lt;HLOOKUP(H$1,Informe!$A:$ET,ROW($A44),FALSE))=FALSE,"ADMISIBLE","NO ADMISIBLE")</f>
        <v>NO ADMISIBLE</v>
      </c>
      <c r="I44" s="38" t="str">
        <f>IF(OR(HLOOKUP(I$1,Informe!$A:$ET,ROW($A44),FALSE)=0,VLOOKUP($A44,Formulario!$A:$F,6,FALSE)&lt;HLOOKUP(I$1,Informe!$A:$ET,ROW($A44),FALSE))=FALSE,"ADMISIBLE","NO ADMISIBLE")</f>
        <v>NO ADMISIBLE</v>
      </c>
      <c r="J44" s="38" t="str">
        <f>IF(OR(HLOOKUP(J$1,Informe!$A:$ET,ROW($A44),FALSE)=0,VLOOKUP($A44,Formulario!$A:$F,6,FALSE)&lt;HLOOKUP(J$1,Informe!$A:$ET,ROW($A44),FALSE))=FALSE,"ADMISIBLE","NO ADMISIBLE")</f>
        <v>NO ADMISIBLE</v>
      </c>
      <c r="K44" s="38" t="str">
        <f>IF(OR(HLOOKUP(K$1,Informe!$A:$ET,ROW($A44),FALSE)=0,VLOOKUP($A44,Formulario!$A:$F,6,FALSE)&lt;HLOOKUP(K$1,Informe!$A:$ET,ROW($A44),FALSE))=FALSE,"ADMISIBLE","NO ADMISIBLE")</f>
        <v>NO ADMISIBLE</v>
      </c>
      <c r="L44" s="38" t="str">
        <f>IF(OR(HLOOKUP(L$1,Informe!$A:$ET,ROW($A44),FALSE)=0,VLOOKUP($A44,Formulario!$A:$F,6,FALSE)&lt;HLOOKUP(L$1,Informe!$A:$ET,ROW($A44),FALSE))=FALSE,"ADMISIBLE","NO ADMISIBLE")</f>
        <v>NO ADMISIBLE</v>
      </c>
      <c r="M44" s="38" t="str">
        <f>IF(OR(HLOOKUP(M$1,Informe!$A:$ET,ROW($A44),FALSE)=0,VLOOKUP($A44,Formulario!$A:$F,6,FALSE)&lt;HLOOKUP(M$1,Informe!$A:$ET,ROW($A44),FALSE))=FALSE,"ADMISIBLE","NO ADMISIBLE")</f>
        <v>NO ADMISIBLE</v>
      </c>
      <c r="N44" s="38" t="str">
        <f>IF(OR(HLOOKUP(N$1,Informe!$A:$ET,ROW($A44),FALSE)=0,VLOOKUP($A44,Formulario!$A:$F,6,FALSE)&lt;HLOOKUP(N$1,Informe!$A:$ET,ROW($A44),FALSE))=FALSE,"ADMISIBLE","NO ADMISIBLE")</f>
        <v>NO ADMISIBLE</v>
      </c>
      <c r="O44" s="38" t="str">
        <f>IF(OR(HLOOKUP(O$1,Informe!$A:$ET,ROW($A44),FALSE)=0,VLOOKUP($A44,Formulario!$A:$F,6,FALSE)&lt;HLOOKUP(O$1,Informe!$A:$ET,ROW($A44),FALSE))=FALSE,"ADMISIBLE","NO ADMISIBLE")</f>
        <v>NO ADMISIBLE</v>
      </c>
      <c r="P44" s="38" t="str">
        <f>IF(OR(HLOOKUP(P$1,Informe!$A:$ET,ROW($A44),FALSE)=0,VLOOKUP($A44,Formulario!$A:$F,6,FALSE)&lt;HLOOKUP(P$1,Informe!$A:$ET,ROW($A44),FALSE))=FALSE,"ADMISIBLE","NO ADMISIBLE")</f>
        <v>NO ADMISIBLE</v>
      </c>
      <c r="Q44" s="38" t="str">
        <f>IF(OR(HLOOKUP(Q$1,Informe!$A:$ET,ROW($A44),FALSE)=0,VLOOKUP($A44,Formulario!$A:$F,6,FALSE)&lt;HLOOKUP(Q$1,Informe!$A:$ET,ROW($A44),FALSE))=FALSE,"ADMISIBLE","NO ADMISIBLE")</f>
        <v>NO ADMISIBLE</v>
      </c>
      <c r="R44" s="38" t="str">
        <f>IF(OR(HLOOKUP(R$1,Informe!$A:$ET,ROW($A44),FALSE)=0,VLOOKUP($A44,Formulario!$A:$F,6,FALSE)&lt;HLOOKUP(R$1,Informe!$A:$ET,ROW($A44),FALSE))=FALSE,"ADMISIBLE","NO ADMISIBLE")</f>
        <v>NO ADMISIBLE</v>
      </c>
      <c r="S44" s="38" t="str">
        <f>IF(OR(HLOOKUP(S$1,Informe!$A:$ET,ROW($A44),FALSE)=0,VLOOKUP($A44,Formulario!$A:$F,6,FALSE)&lt;HLOOKUP(S$1,Informe!$A:$ET,ROW($A44),FALSE))=FALSE,"ADMISIBLE","NO ADMISIBLE")</f>
        <v>NO ADMISIBLE</v>
      </c>
      <c r="T44" s="38" t="str">
        <f>IF(OR(HLOOKUP(T$1,Informe!$A:$ET,ROW($A44),FALSE)=0,VLOOKUP($A44,Formulario!$A:$F,6,FALSE)&lt;HLOOKUP(T$1,Informe!$A:$ET,ROW($A44),FALSE))=FALSE,"ADMISIBLE","NO ADMISIBLE")</f>
        <v>NO ADMISIBLE</v>
      </c>
      <c r="U44" s="38" t="str">
        <f>IF(OR(HLOOKUP(U$1,Informe!$A:$ET,ROW($A44),FALSE)=0,VLOOKUP($A44,Formulario!$A:$F,6,FALSE)&lt;HLOOKUP(U$1,Informe!$A:$ET,ROW($A44),FALSE))=FALSE,"ADMISIBLE","NO ADMISIBLE")</f>
        <v>NO ADMISIBLE</v>
      </c>
      <c r="V44" s="38" t="str">
        <f>IF(OR(HLOOKUP(V$1,Informe!$A:$ET,ROW($A44),FALSE)=0,VLOOKUP($A44,Formulario!$A:$F,6,FALSE)&lt;HLOOKUP(V$1,Informe!$A:$ET,ROW($A44),FALSE))=FALSE,"ADMISIBLE","NO ADMISIBLE")</f>
        <v>NO ADMISIBLE</v>
      </c>
      <c r="W44" s="38" t="str">
        <f>IF(OR(HLOOKUP(W$1,Informe!$A:$ET,ROW($A44),FALSE)=0,VLOOKUP($A44,Formulario!$A:$F,6,FALSE)&lt;HLOOKUP(W$1,Informe!$A:$ET,ROW($A44),FALSE))=FALSE,"ADMISIBLE","NO ADMISIBLE")</f>
        <v>NO ADMISIBLE</v>
      </c>
      <c r="X44" s="38" t="str">
        <f>IF(OR(HLOOKUP(X$1,Informe!$A:$ET,ROW($A44),FALSE)=0,VLOOKUP($A44,Formulario!$A:$F,6,FALSE)&lt;HLOOKUP(X$1,Informe!$A:$ET,ROW($A44),FALSE))=FALSE,"ADMISIBLE","NO ADMISIBLE")</f>
        <v>NO ADMISIBLE</v>
      </c>
      <c r="Y44" s="38" t="str">
        <f>IF(OR(HLOOKUP(Y$1,Informe!$A:$ET,ROW($A44),FALSE)=0,VLOOKUP($A44,Formulario!$A:$F,6,FALSE)&lt;HLOOKUP(Y$1,Informe!$A:$ET,ROW($A44),FALSE))=FALSE,"ADMISIBLE","NO ADMISIBLE")</f>
        <v>NO ADMISIBLE</v>
      </c>
      <c r="Z44" s="38" t="str">
        <f>IF(OR(HLOOKUP(Z$1,Informe!$A:$ET,ROW($A44),FALSE)=0,VLOOKUP($A44,Formulario!$A:$F,6,FALSE)&lt;HLOOKUP(Z$1,Informe!$A:$ET,ROW($A44),FALSE))=FALSE,"ADMISIBLE","NO ADMISIBLE")</f>
        <v>NO ADMISIBLE</v>
      </c>
      <c r="AA44" s="38" t="str">
        <f>IF(OR(HLOOKUP(AA$1,Informe!$A:$ET,ROW($A44),FALSE)=0,VLOOKUP($A44,Formulario!$A:$F,6,FALSE)&lt;HLOOKUP(AA$1,Informe!$A:$ET,ROW($A44),FALSE))=FALSE,"ADMISIBLE","NO ADMISIBLE")</f>
        <v>NO ADMISIBLE</v>
      </c>
      <c r="AB44" s="38" t="str">
        <f>IF(OR(HLOOKUP(AB$1,Informe!$A:$ET,ROW($A44),FALSE)=0,VLOOKUP($A44,Formulario!$A:$F,6,FALSE)&lt;HLOOKUP(AB$1,Informe!$A:$ET,ROW($A44),FALSE))=FALSE,"ADMISIBLE","NO ADMISIBLE")</f>
        <v>NO ADMISIBLE</v>
      </c>
      <c r="AC44" s="38" t="str">
        <f>IF(OR(HLOOKUP(AC$1,Informe!$A:$ET,ROW($A44),FALSE)=0,VLOOKUP($A44,Formulario!$A:$F,6,FALSE)&lt;HLOOKUP(AC$1,Informe!$A:$ET,ROW($A44),FALSE))=FALSE,"ADMISIBLE","NO ADMISIBLE")</f>
        <v>NO ADMISIBLE</v>
      </c>
      <c r="AD44" s="38" t="str">
        <f>IF(OR(HLOOKUP(AD$1,Informe!$A:$ET,ROW($A44),FALSE)=0,VLOOKUP($A44,Formulario!$A:$F,6,FALSE)&lt;HLOOKUP(AD$1,Informe!$A:$ET,ROW($A44),FALSE))=FALSE,"ADMISIBLE","NO ADMISIBLE")</f>
        <v>NO ADMISIBLE</v>
      </c>
      <c r="AE44" s="38" t="str">
        <f>IF(OR(HLOOKUP(AE$1,Informe!$A:$ET,ROW($A44),FALSE)=0,VLOOKUP($A44,Formulario!$A:$F,6,FALSE)&lt;HLOOKUP(AE$1,Informe!$A:$ET,ROW($A44),FALSE))=FALSE,"ADMISIBLE","NO ADMISIBLE")</f>
        <v>NO ADMISIBLE</v>
      </c>
      <c r="AF44" s="38" t="str">
        <f>IF(OR(HLOOKUP(AF$1,Informe!$A:$ET,ROW($A44),FALSE)=0,VLOOKUP($A44,Formulario!$A:$F,6,FALSE)&lt;HLOOKUP(AF$1,Informe!$A:$ET,ROW($A44),FALSE))=FALSE,"ADMISIBLE","NO ADMISIBLE")</f>
        <v>NO ADMISIBLE</v>
      </c>
      <c r="AG44" s="38" t="str">
        <f>IF(OR(HLOOKUP(AG$1,Informe!$A:$ET,ROW($A44),FALSE)=0,VLOOKUP($A44,Formulario!$A:$F,6,FALSE)&lt;HLOOKUP(AG$1,Informe!$A:$ET,ROW($A44),FALSE))=FALSE,"ADMISIBLE","NO ADMISIBLE")</f>
        <v>NO ADMISIBLE</v>
      </c>
      <c r="AH44" s="38" t="str">
        <f>IF(OR(HLOOKUP(AH$1,Informe!$A:$ET,ROW($A44),FALSE)=0,VLOOKUP($A44,Formulario!$A:$F,6,FALSE)&lt;HLOOKUP(AH$1,Informe!$A:$ET,ROW($A44),FALSE))=FALSE,"ADMISIBLE","NO ADMISIBLE")</f>
        <v>NO ADMISIBLE</v>
      </c>
      <c r="AI44" s="38" t="str">
        <f>IF(OR(HLOOKUP(AI$1,Informe!$A:$ET,ROW($A44),FALSE)=0,VLOOKUP($A44,Formulario!$A:$F,6,FALSE)&lt;HLOOKUP(AI$1,Informe!$A:$ET,ROW($A44),FALSE))=FALSE,"ADMISIBLE","NO ADMISIBLE")</f>
        <v>NO ADMISIBLE</v>
      </c>
      <c r="AJ44" s="38" t="str">
        <f>IF(OR(HLOOKUP(AJ$1,Informe!$A:$ET,ROW($A44),FALSE)=0,VLOOKUP($A44,Formulario!$A:$F,6,FALSE)&lt;HLOOKUP(AJ$1,Informe!$A:$ET,ROW($A44),FALSE))=FALSE,"ADMISIBLE","NO ADMISIBLE")</f>
        <v>NO ADMISIBLE</v>
      </c>
      <c r="AK44" s="38" t="str">
        <f>IF(OR(HLOOKUP(AK$1,Informe!$A:$ET,ROW($A44),FALSE)=0,VLOOKUP($A44,Formulario!$A:$F,6,FALSE)&lt;HLOOKUP(AK$1,Informe!$A:$ET,ROW($A44),FALSE))=FALSE,"ADMISIBLE","NO ADMISIBLE")</f>
        <v>NO ADMISIBLE</v>
      </c>
      <c r="AL44" s="38" t="str">
        <f>IF(OR(HLOOKUP(AL$1,Informe!$A:$ET,ROW($A44),FALSE)=0,VLOOKUP($A44,Formulario!$A:$F,6,FALSE)&lt;HLOOKUP(AL$1,Informe!$A:$ET,ROW($A44),FALSE))=FALSE,"ADMISIBLE","NO ADMISIBLE")</f>
        <v>NO ADMISIBLE</v>
      </c>
      <c r="AM44" s="38" t="str">
        <f>IF(OR(HLOOKUP(AM$1,Informe!$A:$ET,ROW($A44),FALSE)=0,VLOOKUP($A44,Formulario!$A:$F,6,FALSE)&lt;HLOOKUP(AM$1,Informe!$A:$ET,ROW($A44),FALSE))=FALSE,"ADMISIBLE","NO ADMISIBLE")</f>
        <v>NO ADMISIBLE</v>
      </c>
    </row>
    <row r="45" spans="1:39" ht="12.75" customHeight="1" x14ac:dyDescent="0.25">
      <c r="A45" s="22">
        <v>41</v>
      </c>
      <c r="B45" s="37" t="s">
        <v>129</v>
      </c>
      <c r="C45" s="38" t="str">
        <f>IF(OR(HLOOKUP(C$1,Informe!$A:$ET,ROW($A45),FALSE)=0,VLOOKUP($A45,Formulario!$A:$F,6,FALSE)&lt;HLOOKUP(C$1,Informe!$A:$ET,ROW($A45),FALSE))=FALSE,"ADMISIBLE","NO ADMISIBLE")</f>
        <v>NO ADMISIBLE</v>
      </c>
      <c r="D45" s="38" t="str">
        <f>IF(OR(HLOOKUP(D$1,Informe!$A:$ET,ROW($A45),FALSE)=0,VLOOKUP($A45,Formulario!$A:$F,6,FALSE)&lt;HLOOKUP(D$1,Informe!$A:$ET,ROW($A45),FALSE))=FALSE,"ADMISIBLE","NO ADMISIBLE")</f>
        <v>NO ADMISIBLE</v>
      </c>
      <c r="E45" s="38" t="str">
        <f>IF(OR(HLOOKUP(E$1,Informe!$A:$ET,ROW($A45),FALSE)=0,VLOOKUP($A45,Formulario!$A:$F,6,FALSE)&lt;HLOOKUP(E$1,Informe!$A:$ET,ROW($A45),FALSE))=FALSE,"ADMISIBLE","NO ADMISIBLE")</f>
        <v>NO ADMISIBLE</v>
      </c>
      <c r="F45" s="38" t="str">
        <f>IF(OR(HLOOKUP(F$1,Informe!$A:$ET,ROW($A45),FALSE)=0,VLOOKUP($A45,Formulario!$A:$F,6,FALSE)&lt;HLOOKUP(F$1,Informe!$A:$ET,ROW($A45),FALSE))=FALSE,"ADMISIBLE","NO ADMISIBLE")</f>
        <v>NO ADMISIBLE</v>
      </c>
      <c r="G45" s="38" t="str">
        <f>IF(OR(HLOOKUP(G$1,Informe!$A:$ET,ROW($A45),FALSE)=0,VLOOKUP($A45,Formulario!$A:$F,6,FALSE)&lt;HLOOKUP(G$1,Informe!$A:$ET,ROW($A45),FALSE))=FALSE,"ADMISIBLE","NO ADMISIBLE")</f>
        <v>NO ADMISIBLE</v>
      </c>
      <c r="H45" s="38" t="str">
        <f>IF(OR(HLOOKUP(H$1,Informe!$A:$ET,ROW($A45),FALSE)=0,VLOOKUP($A45,Formulario!$A:$F,6,FALSE)&lt;HLOOKUP(H$1,Informe!$A:$ET,ROW($A45),FALSE))=FALSE,"ADMISIBLE","NO ADMISIBLE")</f>
        <v>NO ADMISIBLE</v>
      </c>
      <c r="I45" s="38" t="str">
        <f>IF(OR(HLOOKUP(I$1,Informe!$A:$ET,ROW($A45),FALSE)=0,VLOOKUP($A45,Formulario!$A:$F,6,FALSE)&lt;HLOOKUP(I$1,Informe!$A:$ET,ROW($A45),FALSE))=FALSE,"ADMISIBLE","NO ADMISIBLE")</f>
        <v>NO ADMISIBLE</v>
      </c>
      <c r="J45" s="38" t="str">
        <f>IF(OR(HLOOKUP(J$1,Informe!$A:$ET,ROW($A45),FALSE)=0,VLOOKUP($A45,Formulario!$A:$F,6,FALSE)&lt;HLOOKUP(J$1,Informe!$A:$ET,ROW($A45),FALSE))=FALSE,"ADMISIBLE","NO ADMISIBLE")</f>
        <v>NO ADMISIBLE</v>
      </c>
      <c r="K45" s="38" t="str">
        <f>IF(OR(HLOOKUP(K$1,Informe!$A:$ET,ROW($A45),FALSE)=0,VLOOKUP($A45,Formulario!$A:$F,6,FALSE)&lt;HLOOKUP(K$1,Informe!$A:$ET,ROW($A45),FALSE))=FALSE,"ADMISIBLE","NO ADMISIBLE")</f>
        <v>NO ADMISIBLE</v>
      </c>
      <c r="L45" s="38" t="str">
        <f>IF(OR(HLOOKUP(L$1,Informe!$A:$ET,ROW($A45),FALSE)=0,VLOOKUP($A45,Formulario!$A:$F,6,FALSE)&lt;HLOOKUP(L$1,Informe!$A:$ET,ROW($A45),FALSE))=FALSE,"ADMISIBLE","NO ADMISIBLE")</f>
        <v>NO ADMISIBLE</v>
      </c>
      <c r="M45" s="38" t="str">
        <f>IF(OR(HLOOKUP(M$1,Informe!$A:$ET,ROW($A45),FALSE)=0,VLOOKUP($A45,Formulario!$A:$F,6,FALSE)&lt;HLOOKUP(M$1,Informe!$A:$ET,ROW($A45),FALSE))=FALSE,"ADMISIBLE","NO ADMISIBLE")</f>
        <v>NO ADMISIBLE</v>
      </c>
      <c r="N45" s="38" t="str">
        <f>IF(OR(HLOOKUP(N$1,Informe!$A:$ET,ROW($A45),FALSE)=0,VLOOKUP($A45,Formulario!$A:$F,6,FALSE)&lt;HLOOKUP(N$1,Informe!$A:$ET,ROW($A45),FALSE))=FALSE,"ADMISIBLE","NO ADMISIBLE")</f>
        <v>NO ADMISIBLE</v>
      </c>
      <c r="O45" s="38" t="str">
        <f>IF(OR(HLOOKUP(O$1,Informe!$A:$ET,ROW($A45),FALSE)=0,VLOOKUP($A45,Formulario!$A:$F,6,FALSE)&lt;HLOOKUP(O$1,Informe!$A:$ET,ROW($A45),FALSE))=FALSE,"ADMISIBLE","NO ADMISIBLE")</f>
        <v>NO ADMISIBLE</v>
      </c>
      <c r="P45" s="38" t="str">
        <f>IF(OR(HLOOKUP(P$1,Informe!$A:$ET,ROW($A45),FALSE)=0,VLOOKUP($A45,Formulario!$A:$F,6,FALSE)&lt;HLOOKUP(P$1,Informe!$A:$ET,ROW($A45),FALSE))=FALSE,"ADMISIBLE","NO ADMISIBLE")</f>
        <v>NO ADMISIBLE</v>
      </c>
      <c r="Q45" s="38" t="str">
        <f>IF(OR(HLOOKUP(Q$1,Informe!$A:$ET,ROW($A45),FALSE)=0,VLOOKUP($A45,Formulario!$A:$F,6,FALSE)&lt;HLOOKUP(Q$1,Informe!$A:$ET,ROW($A45),FALSE))=FALSE,"ADMISIBLE","NO ADMISIBLE")</f>
        <v>NO ADMISIBLE</v>
      </c>
      <c r="R45" s="38" t="str">
        <f>IF(OR(HLOOKUP(R$1,Informe!$A:$ET,ROW($A45),FALSE)=0,VLOOKUP($A45,Formulario!$A:$F,6,FALSE)&lt;HLOOKUP(R$1,Informe!$A:$ET,ROW($A45),FALSE))=FALSE,"ADMISIBLE","NO ADMISIBLE")</f>
        <v>NO ADMISIBLE</v>
      </c>
      <c r="S45" s="38" t="str">
        <f>IF(OR(HLOOKUP(S$1,Informe!$A:$ET,ROW($A45),FALSE)=0,VLOOKUP($A45,Formulario!$A:$F,6,FALSE)&lt;HLOOKUP(S$1,Informe!$A:$ET,ROW($A45),FALSE))=FALSE,"ADMISIBLE","NO ADMISIBLE")</f>
        <v>NO ADMISIBLE</v>
      </c>
      <c r="T45" s="38" t="str">
        <f>IF(OR(HLOOKUP(T$1,Informe!$A:$ET,ROW($A45),FALSE)=0,VLOOKUP($A45,Formulario!$A:$F,6,FALSE)&lt;HLOOKUP(T$1,Informe!$A:$ET,ROW($A45),FALSE))=FALSE,"ADMISIBLE","NO ADMISIBLE")</f>
        <v>NO ADMISIBLE</v>
      </c>
      <c r="U45" s="38" t="str">
        <f>IF(OR(HLOOKUP(U$1,Informe!$A:$ET,ROW($A45),FALSE)=0,VLOOKUP($A45,Formulario!$A:$F,6,FALSE)&lt;HLOOKUP(U$1,Informe!$A:$ET,ROW($A45),FALSE))=FALSE,"ADMISIBLE","NO ADMISIBLE")</f>
        <v>NO ADMISIBLE</v>
      </c>
      <c r="V45" s="38" t="str">
        <f>IF(OR(HLOOKUP(V$1,Informe!$A:$ET,ROW($A45),FALSE)=0,VLOOKUP($A45,Formulario!$A:$F,6,FALSE)&lt;HLOOKUP(V$1,Informe!$A:$ET,ROW($A45),FALSE))=FALSE,"ADMISIBLE","NO ADMISIBLE")</f>
        <v>NO ADMISIBLE</v>
      </c>
      <c r="W45" s="38" t="str">
        <f>IF(OR(HLOOKUP(W$1,Informe!$A:$ET,ROW($A45),FALSE)=0,VLOOKUP($A45,Formulario!$A:$F,6,FALSE)&lt;HLOOKUP(W$1,Informe!$A:$ET,ROW($A45),FALSE))=FALSE,"ADMISIBLE","NO ADMISIBLE")</f>
        <v>NO ADMISIBLE</v>
      </c>
      <c r="X45" s="38" t="str">
        <f>IF(OR(HLOOKUP(X$1,Informe!$A:$ET,ROW($A45),FALSE)=0,VLOOKUP($A45,Formulario!$A:$F,6,FALSE)&lt;HLOOKUP(X$1,Informe!$A:$ET,ROW($A45),FALSE))=FALSE,"ADMISIBLE","NO ADMISIBLE")</f>
        <v>NO ADMISIBLE</v>
      </c>
      <c r="Y45" s="38" t="str">
        <f>IF(OR(HLOOKUP(Y$1,Informe!$A:$ET,ROW($A45),FALSE)=0,VLOOKUP($A45,Formulario!$A:$F,6,FALSE)&lt;HLOOKUP(Y$1,Informe!$A:$ET,ROW($A45),FALSE))=FALSE,"ADMISIBLE","NO ADMISIBLE")</f>
        <v>NO ADMISIBLE</v>
      </c>
      <c r="Z45" s="38" t="str">
        <f>IF(OR(HLOOKUP(Z$1,Informe!$A:$ET,ROW($A45),FALSE)=0,VLOOKUP($A45,Formulario!$A:$F,6,FALSE)&lt;HLOOKUP(Z$1,Informe!$A:$ET,ROW($A45),FALSE))=FALSE,"ADMISIBLE","NO ADMISIBLE")</f>
        <v>NO ADMISIBLE</v>
      </c>
      <c r="AA45" s="38" t="str">
        <f>IF(OR(HLOOKUP(AA$1,Informe!$A:$ET,ROW($A45),FALSE)=0,VLOOKUP($A45,Formulario!$A:$F,6,FALSE)&lt;HLOOKUP(AA$1,Informe!$A:$ET,ROW($A45),FALSE))=FALSE,"ADMISIBLE","NO ADMISIBLE")</f>
        <v>NO ADMISIBLE</v>
      </c>
      <c r="AB45" s="38" t="str">
        <f>IF(OR(HLOOKUP(AB$1,Informe!$A:$ET,ROW($A45),FALSE)=0,VLOOKUP($A45,Formulario!$A:$F,6,FALSE)&lt;HLOOKUP(AB$1,Informe!$A:$ET,ROW($A45),FALSE))=FALSE,"ADMISIBLE","NO ADMISIBLE")</f>
        <v>NO ADMISIBLE</v>
      </c>
      <c r="AC45" s="38" t="str">
        <f>IF(OR(HLOOKUP(AC$1,Informe!$A:$ET,ROW($A45),FALSE)=0,VLOOKUP($A45,Formulario!$A:$F,6,FALSE)&lt;HLOOKUP(AC$1,Informe!$A:$ET,ROW($A45),FALSE))=FALSE,"ADMISIBLE","NO ADMISIBLE")</f>
        <v>NO ADMISIBLE</v>
      </c>
      <c r="AD45" s="38" t="str">
        <f>IF(OR(HLOOKUP(AD$1,Informe!$A:$ET,ROW($A45),FALSE)=0,VLOOKUP($A45,Formulario!$A:$F,6,FALSE)&lt;HLOOKUP(AD$1,Informe!$A:$ET,ROW($A45),FALSE))=FALSE,"ADMISIBLE","NO ADMISIBLE")</f>
        <v>NO ADMISIBLE</v>
      </c>
      <c r="AE45" s="38" t="str">
        <f>IF(OR(HLOOKUP(AE$1,Informe!$A:$ET,ROW($A45),FALSE)=0,VLOOKUP($A45,Formulario!$A:$F,6,FALSE)&lt;HLOOKUP(AE$1,Informe!$A:$ET,ROW($A45),FALSE))=FALSE,"ADMISIBLE","NO ADMISIBLE")</f>
        <v>NO ADMISIBLE</v>
      </c>
      <c r="AF45" s="38" t="str">
        <f>IF(OR(HLOOKUP(AF$1,Informe!$A:$ET,ROW($A45),FALSE)=0,VLOOKUP($A45,Formulario!$A:$F,6,FALSE)&lt;HLOOKUP(AF$1,Informe!$A:$ET,ROW($A45),FALSE))=FALSE,"ADMISIBLE","NO ADMISIBLE")</f>
        <v>NO ADMISIBLE</v>
      </c>
      <c r="AG45" s="38" t="str">
        <f>IF(OR(HLOOKUP(AG$1,Informe!$A:$ET,ROW($A45),FALSE)=0,VLOOKUP($A45,Formulario!$A:$F,6,FALSE)&lt;HLOOKUP(AG$1,Informe!$A:$ET,ROW($A45),FALSE))=FALSE,"ADMISIBLE","NO ADMISIBLE")</f>
        <v>NO ADMISIBLE</v>
      </c>
      <c r="AH45" s="38" t="str">
        <f>IF(OR(HLOOKUP(AH$1,Informe!$A:$ET,ROW($A45),FALSE)=0,VLOOKUP($A45,Formulario!$A:$F,6,FALSE)&lt;HLOOKUP(AH$1,Informe!$A:$ET,ROW($A45),FALSE))=FALSE,"ADMISIBLE","NO ADMISIBLE")</f>
        <v>NO ADMISIBLE</v>
      </c>
      <c r="AI45" s="38" t="str">
        <f>IF(OR(HLOOKUP(AI$1,Informe!$A:$ET,ROW($A45),FALSE)=0,VLOOKUP($A45,Formulario!$A:$F,6,FALSE)&lt;HLOOKUP(AI$1,Informe!$A:$ET,ROW($A45),FALSE))=FALSE,"ADMISIBLE","NO ADMISIBLE")</f>
        <v>NO ADMISIBLE</v>
      </c>
      <c r="AJ45" s="38" t="str">
        <f>IF(OR(HLOOKUP(AJ$1,Informe!$A:$ET,ROW($A45),FALSE)=0,VLOOKUP($A45,Formulario!$A:$F,6,FALSE)&lt;HLOOKUP(AJ$1,Informe!$A:$ET,ROW($A45),FALSE))=FALSE,"ADMISIBLE","NO ADMISIBLE")</f>
        <v>NO ADMISIBLE</v>
      </c>
      <c r="AK45" s="38" t="str">
        <f>IF(OR(HLOOKUP(AK$1,Informe!$A:$ET,ROW($A45),FALSE)=0,VLOOKUP($A45,Formulario!$A:$F,6,FALSE)&lt;HLOOKUP(AK$1,Informe!$A:$ET,ROW($A45),FALSE))=FALSE,"ADMISIBLE","NO ADMISIBLE")</f>
        <v>NO ADMISIBLE</v>
      </c>
      <c r="AL45" s="38" t="str">
        <f>IF(OR(HLOOKUP(AL$1,Informe!$A:$ET,ROW($A45),FALSE)=0,VLOOKUP($A45,Formulario!$A:$F,6,FALSE)&lt;HLOOKUP(AL$1,Informe!$A:$ET,ROW($A45),FALSE))=FALSE,"ADMISIBLE","NO ADMISIBLE")</f>
        <v>NO ADMISIBLE</v>
      </c>
      <c r="AM45" s="38" t="str">
        <f>IF(OR(HLOOKUP(AM$1,Informe!$A:$ET,ROW($A45),FALSE)=0,VLOOKUP($A45,Formulario!$A:$F,6,FALSE)&lt;HLOOKUP(AM$1,Informe!$A:$ET,ROW($A45),FALSE))=FALSE,"ADMISIBLE","NO ADMISIBLE")</f>
        <v>NO ADMISIBLE</v>
      </c>
    </row>
    <row r="46" spans="1:39" ht="12.75" customHeight="1" x14ac:dyDescent="0.25">
      <c r="A46" s="22">
        <v>42</v>
      </c>
      <c r="B46" s="37" t="s">
        <v>130</v>
      </c>
      <c r="C46" s="38" t="str">
        <f>IF(OR(HLOOKUP(C$1,Informe!$A:$ET,ROW($A46),FALSE)=0,VLOOKUP($A46,Formulario!$A:$F,6,FALSE)&lt;HLOOKUP(C$1,Informe!$A:$ET,ROW($A46),FALSE))=FALSE,"ADMISIBLE","NO ADMISIBLE")</f>
        <v>NO ADMISIBLE</v>
      </c>
      <c r="D46" s="38" t="str">
        <f>IF(OR(HLOOKUP(D$1,Informe!$A:$ET,ROW($A46),FALSE)=0,VLOOKUP($A46,Formulario!$A:$F,6,FALSE)&lt;HLOOKUP(D$1,Informe!$A:$ET,ROW($A46),FALSE))=FALSE,"ADMISIBLE","NO ADMISIBLE")</f>
        <v>NO ADMISIBLE</v>
      </c>
      <c r="E46" s="38" t="str">
        <f>IF(OR(HLOOKUP(E$1,Informe!$A:$ET,ROW($A46),FALSE)=0,VLOOKUP($A46,Formulario!$A:$F,6,FALSE)&lt;HLOOKUP(E$1,Informe!$A:$ET,ROW($A46),FALSE))=FALSE,"ADMISIBLE","NO ADMISIBLE")</f>
        <v>NO ADMISIBLE</v>
      </c>
      <c r="F46" s="38" t="str">
        <f>IF(OR(HLOOKUP(F$1,Informe!$A:$ET,ROW($A46),FALSE)=0,VLOOKUP($A46,Formulario!$A:$F,6,FALSE)&lt;HLOOKUP(F$1,Informe!$A:$ET,ROW($A46),FALSE))=FALSE,"ADMISIBLE","NO ADMISIBLE")</f>
        <v>NO ADMISIBLE</v>
      </c>
      <c r="G46" s="38" t="str">
        <f>IF(OR(HLOOKUP(G$1,Informe!$A:$ET,ROW($A46),FALSE)=0,VLOOKUP($A46,Formulario!$A:$F,6,FALSE)&lt;HLOOKUP(G$1,Informe!$A:$ET,ROW($A46),FALSE))=FALSE,"ADMISIBLE","NO ADMISIBLE")</f>
        <v>NO ADMISIBLE</v>
      </c>
      <c r="H46" s="38" t="str">
        <f>IF(OR(HLOOKUP(H$1,Informe!$A:$ET,ROW($A46),FALSE)=0,VLOOKUP($A46,Formulario!$A:$F,6,FALSE)&lt;HLOOKUP(H$1,Informe!$A:$ET,ROW($A46),FALSE))=FALSE,"ADMISIBLE","NO ADMISIBLE")</f>
        <v>NO ADMISIBLE</v>
      </c>
      <c r="I46" s="38" t="str">
        <f>IF(OR(HLOOKUP(I$1,Informe!$A:$ET,ROW($A46),FALSE)=0,VLOOKUP($A46,Formulario!$A:$F,6,FALSE)&lt;HLOOKUP(I$1,Informe!$A:$ET,ROW($A46),FALSE))=FALSE,"ADMISIBLE","NO ADMISIBLE")</f>
        <v>NO ADMISIBLE</v>
      </c>
      <c r="J46" s="38" t="str">
        <f>IF(OR(HLOOKUP(J$1,Informe!$A:$ET,ROW($A46),FALSE)=0,VLOOKUP($A46,Formulario!$A:$F,6,FALSE)&lt;HLOOKUP(J$1,Informe!$A:$ET,ROW($A46),FALSE))=FALSE,"ADMISIBLE","NO ADMISIBLE")</f>
        <v>NO ADMISIBLE</v>
      </c>
      <c r="K46" s="38" t="str">
        <f>IF(OR(HLOOKUP(K$1,Informe!$A:$ET,ROW($A46),FALSE)=0,VLOOKUP($A46,Formulario!$A:$F,6,FALSE)&lt;HLOOKUP(K$1,Informe!$A:$ET,ROW($A46),FALSE))=FALSE,"ADMISIBLE","NO ADMISIBLE")</f>
        <v>NO ADMISIBLE</v>
      </c>
      <c r="L46" s="38" t="str">
        <f>IF(OR(HLOOKUP(L$1,Informe!$A:$ET,ROW($A46),FALSE)=0,VLOOKUP($A46,Formulario!$A:$F,6,FALSE)&lt;HLOOKUP(L$1,Informe!$A:$ET,ROW($A46),FALSE))=FALSE,"ADMISIBLE","NO ADMISIBLE")</f>
        <v>NO ADMISIBLE</v>
      </c>
      <c r="M46" s="38" t="str">
        <f>IF(OR(HLOOKUP(M$1,Informe!$A:$ET,ROW($A46),FALSE)=0,VLOOKUP($A46,Formulario!$A:$F,6,FALSE)&lt;HLOOKUP(M$1,Informe!$A:$ET,ROW($A46),FALSE))=FALSE,"ADMISIBLE","NO ADMISIBLE")</f>
        <v>NO ADMISIBLE</v>
      </c>
      <c r="N46" s="38" t="str">
        <f>IF(OR(HLOOKUP(N$1,Informe!$A:$ET,ROW($A46),FALSE)=0,VLOOKUP($A46,Formulario!$A:$F,6,FALSE)&lt;HLOOKUP(N$1,Informe!$A:$ET,ROW($A46),FALSE))=FALSE,"ADMISIBLE","NO ADMISIBLE")</f>
        <v>NO ADMISIBLE</v>
      </c>
      <c r="O46" s="38" t="str">
        <f>IF(OR(HLOOKUP(O$1,Informe!$A:$ET,ROW($A46),FALSE)=0,VLOOKUP($A46,Formulario!$A:$F,6,FALSE)&lt;HLOOKUP(O$1,Informe!$A:$ET,ROW($A46),FALSE))=FALSE,"ADMISIBLE","NO ADMISIBLE")</f>
        <v>NO ADMISIBLE</v>
      </c>
      <c r="P46" s="38" t="str">
        <f>IF(OR(HLOOKUP(P$1,Informe!$A:$ET,ROW($A46),FALSE)=0,VLOOKUP($A46,Formulario!$A:$F,6,FALSE)&lt;HLOOKUP(P$1,Informe!$A:$ET,ROW($A46),FALSE))=FALSE,"ADMISIBLE","NO ADMISIBLE")</f>
        <v>NO ADMISIBLE</v>
      </c>
      <c r="Q46" s="38" t="str">
        <f>IF(OR(HLOOKUP(Q$1,Informe!$A:$ET,ROW($A46),FALSE)=0,VLOOKUP($A46,Formulario!$A:$F,6,FALSE)&lt;HLOOKUP(Q$1,Informe!$A:$ET,ROW($A46),FALSE))=FALSE,"ADMISIBLE","NO ADMISIBLE")</f>
        <v>NO ADMISIBLE</v>
      </c>
      <c r="R46" s="38" t="str">
        <f>IF(OR(HLOOKUP(R$1,Informe!$A:$ET,ROW($A46),FALSE)=0,VLOOKUP($A46,Formulario!$A:$F,6,FALSE)&lt;HLOOKUP(R$1,Informe!$A:$ET,ROW($A46),FALSE))=FALSE,"ADMISIBLE","NO ADMISIBLE")</f>
        <v>NO ADMISIBLE</v>
      </c>
      <c r="S46" s="38" t="str">
        <f>IF(OR(HLOOKUP(S$1,Informe!$A:$ET,ROW($A46),FALSE)=0,VLOOKUP($A46,Formulario!$A:$F,6,FALSE)&lt;HLOOKUP(S$1,Informe!$A:$ET,ROW($A46),FALSE))=FALSE,"ADMISIBLE","NO ADMISIBLE")</f>
        <v>NO ADMISIBLE</v>
      </c>
      <c r="T46" s="38" t="str">
        <f>IF(OR(HLOOKUP(T$1,Informe!$A:$ET,ROW($A46),FALSE)=0,VLOOKUP($A46,Formulario!$A:$F,6,FALSE)&lt;HLOOKUP(T$1,Informe!$A:$ET,ROW($A46),FALSE))=FALSE,"ADMISIBLE","NO ADMISIBLE")</f>
        <v>NO ADMISIBLE</v>
      </c>
      <c r="U46" s="38" t="str">
        <f>IF(OR(HLOOKUP(U$1,Informe!$A:$ET,ROW($A46),FALSE)=0,VLOOKUP($A46,Formulario!$A:$F,6,FALSE)&lt;HLOOKUP(U$1,Informe!$A:$ET,ROW($A46),FALSE))=FALSE,"ADMISIBLE","NO ADMISIBLE")</f>
        <v>NO ADMISIBLE</v>
      </c>
      <c r="V46" s="38" t="str">
        <f>IF(OR(HLOOKUP(V$1,Informe!$A:$ET,ROW($A46),FALSE)=0,VLOOKUP($A46,Formulario!$A:$F,6,FALSE)&lt;HLOOKUP(V$1,Informe!$A:$ET,ROW($A46),FALSE))=FALSE,"ADMISIBLE","NO ADMISIBLE")</f>
        <v>NO ADMISIBLE</v>
      </c>
      <c r="W46" s="38" t="str">
        <f>IF(OR(HLOOKUP(W$1,Informe!$A:$ET,ROW($A46),FALSE)=0,VLOOKUP($A46,Formulario!$A:$F,6,FALSE)&lt;HLOOKUP(W$1,Informe!$A:$ET,ROW($A46),FALSE))=FALSE,"ADMISIBLE","NO ADMISIBLE")</f>
        <v>NO ADMISIBLE</v>
      </c>
      <c r="X46" s="38" t="str">
        <f>IF(OR(HLOOKUP(X$1,Informe!$A:$ET,ROW($A46),FALSE)=0,VLOOKUP($A46,Formulario!$A:$F,6,FALSE)&lt;HLOOKUP(X$1,Informe!$A:$ET,ROW($A46),FALSE))=FALSE,"ADMISIBLE","NO ADMISIBLE")</f>
        <v>NO ADMISIBLE</v>
      </c>
      <c r="Y46" s="38" t="str">
        <f>IF(OR(HLOOKUP(Y$1,Informe!$A:$ET,ROW($A46),FALSE)=0,VLOOKUP($A46,Formulario!$A:$F,6,FALSE)&lt;HLOOKUP(Y$1,Informe!$A:$ET,ROW($A46),FALSE))=FALSE,"ADMISIBLE","NO ADMISIBLE")</f>
        <v>NO ADMISIBLE</v>
      </c>
      <c r="Z46" s="38" t="str">
        <f>IF(OR(HLOOKUP(Z$1,Informe!$A:$ET,ROW($A46),FALSE)=0,VLOOKUP($A46,Formulario!$A:$F,6,FALSE)&lt;HLOOKUP(Z$1,Informe!$A:$ET,ROW($A46),FALSE))=FALSE,"ADMISIBLE","NO ADMISIBLE")</f>
        <v>NO ADMISIBLE</v>
      </c>
      <c r="AA46" s="38" t="str">
        <f>IF(OR(HLOOKUP(AA$1,Informe!$A:$ET,ROW($A46),FALSE)=0,VLOOKUP($A46,Formulario!$A:$F,6,FALSE)&lt;HLOOKUP(AA$1,Informe!$A:$ET,ROW($A46),FALSE))=FALSE,"ADMISIBLE","NO ADMISIBLE")</f>
        <v>NO ADMISIBLE</v>
      </c>
      <c r="AB46" s="38" t="str">
        <f>IF(OR(HLOOKUP(AB$1,Informe!$A:$ET,ROW($A46),FALSE)=0,VLOOKUP($A46,Formulario!$A:$F,6,FALSE)&lt;HLOOKUP(AB$1,Informe!$A:$ET,ROW($A46),FALSE))=FALSE,"ADMISIBLE","NO ADMISIBLE")</f>
        <v>NO ADMISIBLE</v>
      </c>
      <c r="AC46" s="38" t="str">
        <f>IF(OR(HLOOKUP(AC$1,Informe!$A:$ET,ROW($A46),FALSE)=0,VLOOKUP($A46,Formulario!$A:$F,6,FALSE)&lt;HLOOKUP(AC$1,Informe!$A:$ET,ROW($A46),FALSE))=FALSE,"ADMISIBLE","NO ADMISIBLE")</f>
        <v>NO ADMISIBLE</v>
      </c>
      <c r="AD46" s="38" t="str">
        <f>IF(OR(HLOOKUP(AD$1,Informe!$A:$ET,ROW($A46),FALSE)=0,VLOOKUP($A46,Formulario!$A:$F,6,FALSE)&lt;HLOOKUP(AD$1,Informe!$A:$ET,ROW($A46),FALSE))=FALSE,"ADMISIBLE","NO ADMISIBLE")</f>
        <v>NO ADMISIBLE</v>
      </c>
      <c r="AE46" s="38" t="str">
        <f>IF(OR(HLOOKUP(AE$1,Informe!$A:$ET,ROW($A46),FALSE)=0,VLOOKUP($A46,Formulario!$A:$F,6,FALSE)&lt;HLOOKUP(AE$1,Informe!$A:$ET,ROW($A46),FALSE))=FALSE,"ADMISIBLE","NO ADMISIBLE")</f>
        <v>NO ADMISIBLE</v>
      </c>
      <c r="AF46" s="38" t="str">
        <f>IF(OR(HLOOKUP(AF$1,Informe!$A:$ET,ROW($A46),FALSE)=0,VLOOKUP($A46,Formulario!$A:$F,6,FALSE)&lt;HLOOKUP(AF$1,Informe!$A:$ET,ROW($A46),FALSE))=FALSE,"ADMISIBLE","NO ADMISIBLE")</f>
        <v>NO ADMISIBLE</v>
      </c>
      <c r="AG46" s="38" t="str">
        <f>IF(OR(HLOOKUP(AG$1,Informe!$A:$ET,ROW($A46),FALSE)=0,VLOOKUP($A46,Formulario!$A:$F,6,FALSE)&lt;HLOOKUP(AG$1,Informe!$A:$ET,ROW($A46),FALSE))=FALSE,"ADMISIBLE","NO ADMISIBLE")</f>
        <v>NO ADMISIBLE</v>
      </c>
      <c r="AH46" s="38" t="str">
        <f>IF(OR(HLOOKUP(AH$1,Informe!$A:$ET,ROW($A46),FALSE)=0,VLOOKUP($A46,Formulario!$A:$F,6,FALSE)&lt;HLOOKUP(AH$1,Informe!$A:$ET,ROW($A46),FALSE))=FALSE,"ADMISIBLE","NO ADMISIBLE")</f>
        <v>NO ADMISIBLE</v>
      </c>
      <c r="AI46" s="38" t="str">
        <f>IF(OR(HLOOKUP(AI$1,Informe!$A:$ET,ROW($A46),FALSE)=0,VLOOKUP($A46,Formulario!$A:$F,6,FALSE)&lt;HLOOKUP(AI$1,Informe!$A:$ET,ROW($A46),FALSE))=FALSE,"ADMISIBLE","NO ADMISIBLE")</f>
        <v>NO ADMISIBLE</v>
      </c>
      <c r="AJ46" s="38" t="str">
        <f>IF(OR(HLOOKUP(AJ$1,Informe!$A:$ET,ROW($A46),FALSE)=0,VLOOKUP($A46,Formulario!$A:$F,6,FALSE)&lt;HLOOKUP(AJ$1,Informe!$A:$ET,ROW($A46),FALSE))=FALSE,"ADMISIBLE","NO ADMISIBLE")</f>
        <v>NO ADMISIBLE</v>
      </c>
      <c r="AK46" s="38" t="str">
        <f>IF(OR(HLOOKUP(AK$1,Informe!$A:$ET,ROW($A46),FALSE)=0,VLOOKUP($A46,Formulario!$A:$F,6,FALSE)&lt;HLOOKUP(AK$1,Informe!$A:$ET,ROW($A46),FALSE))=FALSE,"ADMISIBLE","NO ADMISIBLE")</f>
        <v>NO ADMISIBLE</v>
      </c>
      <c r="AL46" s="38" t="str">
        <f>IF(OR(HLOOKUP(AL$1,Informe!$A:$ET,ROW($A46),FALSE)=0,VLOOKUP($A46,Formulario!$A:$F,6,FALSE)&lt;HLOOKUP(AL$1,Informe!$A:$ET,ROW($A46),FALSE))=FALSE,"ADMISIBLE","NO ADMISIBLE")</f>
        <v>NO ADMISIBLE</v>
      </c>
      <c r="AM46" s="38" t="str">
        <f>IF(OR(HLOOKUP(AM$1,Informe!$A:$ET,ROW($A46),FALSE)=0,VLOOKUP($A46,Formulario!$A:$F,6,FALSE)&lt;HLOOKUP(AM$1,Informe!$A:$ET,ROW($A46),FALSE))=FALSE,"ADMISIBLE","NO ADMISIBLE")</f>
        <v>NO ADMISIBLE</v>
      </c>
    </row>
    <row r="47" spans="1:39" ht="12.75" customHeight="1" x14ac:dyDescent="0.25">
      <c r="A47" s="22">
        <v>43</v>
      </c>
      <c r="B47" s="37" t="s">
        <v>131</v>
      </c>
      <c r="C47" s="38" t="str">
        <f>IF(OR(HLOOKUP(C$1,Informe!$A:$ET,ROW($A47),FALSE)=0,VLOOKUP($A47,Formulario!$A:$F,6,FALSE)&lt;HLOOKUP(C$1,Informe!$A:$ET,ROW($A47),FALSE))=FALSE,"ADMISIBLE","NO ADMISIBLE")</f>
        <v>NO ADMISIBLE</v>
      </c>
      <c r="D47" s="38" t="str">
        <f>IF(OR(HLOOKUP(D$1,Informe!$A:$ET,ROW($A47),FALSE)=0,VLOOKUP($A47,Formulario!$A:$F,6,FALSE)&lt;HLOOKUP(D$1,Informe!$A:$ET,ROW($A47),FALSE))=FALSE,"ADMISIBLE","NO ADMISIBLE")</f>
        <v>NO ADMISIBLE</v>
      </c>
      <c r="E47" s="38" t="str">
        <f>IF(OR(HLOOKUP(E$1,Informe!$A:$ET,ROW($A47),FALSE)=0,VLOOKUP($A47,Formulario!$A:$F,6,FALSE)&lt;HLOOKUP(E$1,Informe!$A:$ET,ROW($A47),FALSE))=FALSE,"ADMISIBLE","NO ADMISIBLE")</f>
        <v>NO ADMISIBLE</v>
      </c>
      <c r="F47" s="38" t="str">
        <f>IF(OR(HLOOKUP(F$1,Informe!$A:$ET,ROW($A47),FALSE)=0,VLOOKUP($A47,Formulario!$A:$F,6,FALSE)&lt;HLOOKUP(F$1,Informe!$A:$ET,ROW($A47),FALSE))=FALSE,"ADMISIBLE","NO ADMISIBLE")</f>
        <v>NO ADMISIBLE</v>
      </c>
      <c r="G47" s="38" t="str">
        <f>IF(OR(HLOOKUP(G$1,Informe!$A:$ET,ROW($A47),FALSE)=0,VLOOKUP($A47,Formulario!$A:$F,6,FALSE)&lt;HLOOKUP(G$1,Informe!$A:$ET,ROW($A47),FALSE))=FALSE,"ADMISIBLE","NO ADMISIBLE")</f>
        <v>NO ADMISIBLE</v>
      </c>
      <c r="H47" s="38" t="str">
        <f>IF(OR(HLOOKUP(H$1,Informe!$A:$ET,ROW($A47),FALSE)=0,VLOOKUP($A47,Formulario!$A:$F,6,FALSE)&lt;HLOOKUP(H$1,Informe!$A:$ET,ROW($A47),FALSE))=FALSE,"ADMISIBLE","NO ADMISIBLE")</f>
        <v>NO ADMISIBLE</v>
      </c>
      <c r="I47" s="38" t="str">
        <f>IF(OR(HLOOKUP(I$1,Informe!$A:$ET,ROW($A47),FALSE)=0,VLOOKUP($A47,Formulario!$A:$F,6,FALSE)&lt;HLOOKUP(I$1,Informe!$A:$ET,ROW($A47),FALSE))=FALSE,"ADMISIBLE","NO ADMISIBLE")</f>
        <v>NO ADMISIBLE</v>
      </c>
      <c r="J47" s="38" t="str">
        <f>IF(OR(HLOOKUP(J$1,Informe!$A:$ET,ROW($A47),FALSE)=0,VLOOKUP($A47,Formulario!$A:$F,6,FALSE)&lt;HLOOKUP(J$1,Informe!$A:$ET,ROW($A47),FALSE))=FALSE,"ADMISIBLE","NO ADMISIBLE")</f>
        <v>NO ADMISIBLE</v>
      </c>
      <c r="K47" s="38" t="str">
        <f>IF(OR(HLOOKUP(K$1,Informe!$A:$ET,ROW($A47),FALSE)=0,VLOOKUP($A47,Formulario!$A:$F,6,FALSE)&lt;HLOOKUP(K$1,Informe!$A:$ET,ROW($A47),FALSE))=FALSE,"ADMISIBLE","NO ADMISIBLE")</f>
        <v>NO ADMISIBLE</v>
      </c>
      <c r="L47" s="38" t="str">
        <f>IF(OR(HLOOKUP(L$1,Informe!$A:$ET,ROW($A47),FALSE)=0,VLOOKUP($A47,Formulario!$A:$F,6,FALSE)&lt;HLOOKUP(L$1,Informe!$A:$ET,ROW($A47),FALSE))=FALSE,"ADMISIBLE","NO ADMISIBLE")</f>
        <v>NO ADMISIBLE</v>
      </c>
      <c r="M47" s="38" t="str">
        <f>IF(OR(HLOOKUP(M$1,Informe!$A:$ET,ROW($A47),FALSE)=0,VLOOKUP($A47,Formulario!$A:$F,6,FALSE)&lt;HLOOKUP(M$1,Informe!$A:$ET,ROW($A47),FALSE))=FALSE,"ADMISIBLE","NO ADMISIBLE")</f>
        <v>NO ADMISIBLE</v>
      </c>
      <c r="N47" s="38" t="str">
        <f>IF(OR(HLOOKUP(N$1,Informe!$A:$ET,ROW($A47),FALSE)=0,VLOOKUP($A47,Formulario!$A:$F,6,FALSE)&lt;HLOOKUP(N$1,Informe!$A:$ET,ROW($A47),FALSE))=FALSE,"ADMISIBLE","NO ADMISIBLE")</f>
        <v>NO ADMISIBLE</v>
      </c>
      <c r="O47" s="38" t="str">
        <f>IF(OR(HLOOKUP(O$1,Informe!$A:$ET,ROW($A47),FALSE)=0,VLOOKUP($A47,Formulario!$A:$F,6,FALSE)&lt;HLOOKUP(O$1,Informe!$A:$ET,ROW($A47),FALSE))=FALSE,"ADMISIBLE","NO ADMISIBLE")</f>
        <v>NO ADMISIBLE</v>
      </c>
      <c r="P47" s="38" t="str">
        <f>IF(OR(HLOOKUP(P$1,Informe!$A:$ET,ROW($A47),FALSE)=0,VLOOKUP($A47,Formulario!$A:$F,6,FALSE)&lt;HLOOKUP(P$1,Informe!$A:$ET,ROW($A47),FALSE))=FALSE,"ADMISIBLE","NO ADMISIBLE")</f>
        <v>NO ADMISIBLE</v>
      </c>
      <c r="Q47" s="38" t="str">
        <f>IF(OR(HLOOKUP(Q$1,Informe!$A:$ET,ROW($A47),FALSE)=0,VLOOKUP($A47,Formulario!$A:$F,6,FALSE)&lt;HLOOKUP(Q$1,Informe!$A:$ET,ROW($A47),FALSE))=FALSE,"ADMISIBLE","NO ADMISIBLE")</f>
        <v>NO ADMISIBLE</v>
      </c>
      <c r="R47" s="38" t="str">
        <f>IF(OR(HLOOKUP(R$1,Informe!$A:$ET,ROW($A47),FALSE)=0,VLOOKUP($A47,Formulario!$A:$F,6,FALSE)&lt;HLOOKUP(R$1,Informe!$A:$ET,ROW($A47),FALSE))=FALSE,"ADMISIBLE","NO ADMISIBLE")</f>
        <v>NO ADMISIBLE</v>
      </c>
      <c r="S47" s="38" t="str">
        <f>IF(OR(HLOOKUP(S$1,Informe!$A:$ET,ROW($A47),FALSE)=0,VLOOKUP($A47,Formulario!$A:$F,6,FALSE)&lt;HLOOKUP(S$1,Informe!$A:$ET,ROW($A47),FALSE))=FALSE,"ADMISIBLE","NO ADMISIBLE")</f>
        <v>NO ADMISIBLE</v>
      </c>
      <c r="T47" s="38" t="str">
        <f>IF(OR(HLOOKUP(T$1,Informe!$A:$ET,ROW($A47),FALSE)=0,VLOOKUP($A47,Formulario!$A:$F,6,FALSE)&lt;HLOOKUP(T$1,Informe!$A:$ET,ROW($A47),FALSE))=FALSE,"ADMISIBLE","NO ADMISIBLE")</f>
        <v>NO ADMISIBLE</v>
      </c>
      <c r="U47" s="38" t="str">
        <f>IF(OR(HLOOKUP(U$1,Informe!$A:$ET,ROW($A47),FALSE)=0,VLOOKUP($A47,Formulario!$A:$F,6,FALSE)&lt;HLOOKUP(U$1,Informe!$A:$ET,ROW($A47),FALSE))=FALSE,"ADMISIBLE","NO ADMISIBLE")</f>
        <v>NO ADMISIBLE</v>
      </c>
      <c r="V47" s="38" t="str">
        <f>IF(OR(HLOOKUP(V$1,Informe!$A:$ET,ROW($A47),FALSE)=0,VLOOKUP($A47,Formulario!$A:$F,6,FALSE)&lt;HLOOKUP(V$1,Informe!$A:$ET,ROW($A47),FALSE))=FALSE,"ADMISIBLE","NO ADMISIBLE")</f>
        <v>NO ADMISIBLE</v>
      </c>
      <c r="W47" s="38" t="str">
        <f>IF(OR(HLOOKUP(W$1,Informe!$A:$ET,ROW($A47),FALSE)=0,VLOOKUP($A47,Formulario!$A:$F,6,FALSE)&lt;HLOOKUP(W$1,Informe!$A:$ET,ROW($A47),FALSE))=FALSE,"ADMISIBLE","NO ADMISIBLE")</f>
        <v>NO ADMISIBLE</v>
      </c>
      <c r="X47" s="38" t="str">
        <f>IF(OR(HLOOKUP(X$1,Informe!$A:$ET,ROW($A47),FALSE)=0,VLOOKUP($A47,Formulario!$A:$F,6,FALSE)&lt;HLOOKUP(X$1,Informe!$A:$ET,ROW($A47),FALSE))=FALSE,"ADMISIBLE","NO ADMISIBLE")</f>
        <v>NO ADMISIBLE</v>
      </c>
      <c r="Y47" s="38" t="str">
        <f>IF(OR(HLOOKUP(Y$1,Informe!$A:$ET,ROW($A47),FALSE)=0,VLOOKUP($A47,Formulario!$A:$F,6,FALSE)&lt;HLOOKUP(Y$1,Informe!$A:$ET,ROW($A47),FALSE))=FALSE,"ADMISIBLE","NO ADMISIBLE")</f>
        <v>NO ADMISIBLE</v>
      </c>
      <c r="Z47" s="38" t="str">
        <f>IF(OR(HLOOKUP(Z$1,Informe!$A:$ET,ROW($A47),FALSE)=0,VLOOKUP($A47,Formulario!$A:$F,6,FALSE)&lt;HLOOKUP(Z$1,Informe!$A:$ET,ROW($A47),FALSE))=FALSE,"ADMISIBLE","NO ADMISIBLE")</f>
        <v>NO ADMISIBLE</v>
      </c>
      <c r="AA47" s="38" t="str">
        <f>IF(OR(HLOOKUP(AA$1,Informe!$A:$ET,ROW($A47),FALSE)=0,VLOOKUP($A47,Formulario!$A:$F,6,FALSE)&lt;HLOOKUP(AA$1,Informe!$A:$ET,ROW($A47),FALSE))=FALSE,"ADMISIBLE","NO ADMISIBLE")</f>
        <v>NO ADMISIBLE</v>
      </c>
      <c r="AB47" s="38" t="str">
        <f>IF(OR(HLOOKUP(AB$1,Informe!$A:$ET,ROW($A47),FALSE)=0,VLOOKUP($A47,Formulario!$A:$F,6,FALSE)&lt;HLOOKUP(AB$1,Informe!$A:$ET,ROW($A47),FALSE))=FALSE,"ADMISIBLE","NO ADMISIBLE")</f>
        <v>NO ADMISIBLE</v>
      </c>
      <c r="AC47" s="38" t="str">
        <f>IF(OR(HLOOKUP(AC$1,Informe!$A:$ET,ROW($A47),FALSE)=0,VLOOKUP($A47,Formulario!$A:$F,6,FALSE)&lt;HLOOKUP(AC$1,Informe!$A:$ET,ROW($A47),FALSE))=FALSE,"ADMISIBLE","NO ADMISIBLE")</f>
        <v>NO ADMISIBLE</v>
      </c>
      <c r="AD47" s="38" t="str">
        <f>IF(OR(HLOOKUP(AD$1,Informe!$A:$ET,ROW($A47),FALSE)=0,VLOOKUP($A47,Formulario!$A:$F,6,FALSE)&lt;HLOOKUP(AD$1,Informe!$A:$ET,ROW($A47),FALSE))=FALSE,"ADMISIBLE","NO ADMISIBLE")</f>
        <v>NO ADMISIBLE</v>
      </c>
      <c r="AE47" s="38" t="str">
        <f>IF(OR(HLOOKUP(AE$1,Informe!$A:$ET,ROW($A47),FALSE)=0,VLOOKUP($A47,Formulario!$A:$F,6,FALSE)&lt;HLOOKUP(AE$1,Informe!$A:$ET,ROW($A47),FALSE))=FALSE,"ADMISIBLE","NO ADMISIBLE")</f>
        <v>NO ADMISIBLE</v>
      </c>
      <c r="AF47" s="38" t="str">
        <f>IF(OR(HLOOKUP(AF$1,Informe!$A:$ET,ROW($A47),FALSE)=0,VLOOKUP($A47,Formulario!$A:$F,6,FALSE)&lt;HLOOKUP(AF$1,Informe!$A:$ET,ROW($A47),FALSE))=FALSE,"ADMISIBLE","NO ADMISIBLE")</f>
        <v>NO ADMISIBLE</v>
      </c>
      <c r="AG47" s="38" t="str">
        <f>IF(OR(HLOOKUP(AG$1,Informe!$A:$ET,ROW($A47),FALSE)=0,VLOOKUP($A47,Formulario!$A:$F,6,FALSE)&lt;HLOOKUP(AG$1,Informe!$A:$ET,ROW($A47),FALSE))=FALSE,"ADMISIBLE","NO ADMISIBLE")</f>
        <v>NO ADMISIBLE</v>
      </c>
      <c r="AH47" s="38" t="str">
        <f>IF(OR(HLOOKUP(AH$1,Informe!$A:$ET,ROW($A47),FALSE)=0,VLOOKUP($A47,Formulario!$A:$F,6,FALSE)&lt;HLOOKUP(AH$1,Informe!$A:$ET,ROW($A47),FALSE))=FALSE,"ADMISIBLE","NO ADMISIBLE")</f>
        <v>NO ADMISIBLE</v>
      </c>
      <c r="AI47" s="38" t="str">
        <f>IF(OR(HLOOKUP(AI$1,Informe!$A:$ET,ROW($A47),FALSE)=0,VLOOKUP($A47,Formulario!$A:$F,6,FALSE)&lt;HLOOKUP(AI$1,Informe!$A:$ET,ROW($A47),FALSE))=FALSE,"ADMISIBLE","NO ADMISIBLE")</f>
        <v>NO ADMISIBLE</v>
      </c>
      <c r="AJ47" s="38" t="str">
        <f>IF(OR(HLOOKUP(AJ$1,Informe!$A:$ET,ROW($A47),FALSE)=0,VLOOKUP($A47,Formulario!$A:$F,6,FALSE)&lt;HLOOKUP(AJ$1,Informe!$A:$ET,ROW($A47),FALSE))=FALSE,"ADMISIBLE","NO ADMISIBLE")</f>
        <v>NO ADMISIBLE</v>
      </c>
      <c r="AK47" s="38" t="str">
        <f>IF(OR(HLOOKUP(AK$1,Informe!$A:$ET,ROW($A47),FALSE)=0,VLOOKUP($A47,Formulario!$A:$F,6,FALSE)&lt;HLOOKUP(AK$1,Informe!$A:$ET,ROW($A47),FALSE))=FALSE,"ADMISIBLE","NO ADMISIBLE")</f>
        <v>NO ADMISIBLE</v>
      </c>
      <c r="AL47" s="38" t="str">
        <f>IF(OR(HLOOKUP(AL$1,Informe!$A:$ET,ROW($A47),FALSE)=0,VLOOKUP($A47,Formulario!$A:$F,6,FALSE)&lt;HLOOKUP(AL$1,Informe!$A:$ET,ROW($A47),FALSE))=FALSE,"ADMISIBLE","NO ADMISIBLE")</f>
        <v>NO ADMISIBLE</v>
      </c>
      <c r="AM47" s="38" t="str">
        <f>IF(OR(HLOOKUP(AM$1,Informe!$A:$ET,ROW($A47),FALSE)=0,VLOOKUP($A47,Formulario!$A:$F,6,FALSE)&lt;HLOOKUP(AM$1,Informe!$A:$ET,ROW($A47),FALSE))=FALSE,"ADMISIBLE","NO ADMISIBLE")</f>
        <v>NO ADMISIBLE</v>
      </c>
    </row>
    <row r="48" spans="1:39" ht="12.75" customHeight="1" x14ac:dyDescent="0.25">
      <c r="A48" s="22">
        <v>44</v>
      </c>
      <c r="B48" s="37" t="s">
        <v>132</v>
      </c>
      <c r="C48" s="38" t="str">
        <f>IF(OR(HLOOKUP(C$1,Informe!$A:$ET,ROW($A48),FALSE)=0,VLOOKUP($A48,Formulario!$A:$F,6,FALSE)&lt;HLOOKUP(C$1,Informe!$A:$ET,ROW($A48),FALSE))=FALSE,"ADMISIBLE","NO ADMISIBLE")</f>
        <v>NO ADMISIBLE</v>
      </c>
      <c r="D48" s="38" t="str">
        <f>IF(OR(HLOOKUP(D$1,Informe!$A:$ET,ROW($A48),FALSE)=0,VLOOKUP($A48,Formulario!$A:$F,6,FALSE)&lt;HLOOKUP(D$1,Informe!$A:$ET,ROW($A48),FALSE))=FALSE,"ADMISIBLE","NO ADMISIBLE")</f>
        <v>NO ADMISIBLE</v>
      </c>
      <c r="E48" s="38" t="str">
        <f>IF(OR(HLOOKUP(E$1,Informe!$A:$ET,ROW($A48),FALSE)=0,VLOOKUP($A48,Formulario!$A:$F,6,FALSE)&lt;HLOOKUP(E$1,Informe!$A:$ET,ROW($A48),FALSE))=FALSE,"ADMISIBLE","NO ADMISIBLE")</f>
        <v>NO ADMISIBLE</v>
      </c>
      <c r="F48" s="38" t="str">
        <f>IF(OR(HLOOKUP(F$1,Informe!$A:$ET,ROW($A48),FALSE)=0,VLOOKUP($A48,Formulario!$A:$F,6,FALSE)&lt;HLOOKUP(F$1,Informe!$A:$ET,ROW($A48),FALSE))=FALSE,"ADMISIBLE","NO ADMISIBLE")</f>
        <v>NO ADMISIBLE</v>
      </c>
      <c r="G48" s="38" t="str">
        <f>IF(OR(HLOOKUP(G$1,Informe!$A:$ET,ROW($A48),FALSE)=0,VLOOKUP($A48,Formulario!$A:$F,6,FALSE)&lt;HLOOKUP(G$1,Informe!$A:$ET,ROW($A48),FALSE))=FALSE,"ADMISIBLE","NO ADMISIBLE")</f>
        <v>NO ADMISIBLE</v>
      </c>
      <c r="H48" s="38" t="str">
        <f>IF(OR(HLOOKUP(H$1,Informe!$A:$ET,ROW($A48),FALSE)=0,VLOOKUP($A48,Formulario!$A:$F,6,FALSE)&lt;HLOOKUP(H$1,Informe!$A:$ET,ROW($A48),FALSE))=FALSE,"ADMISIBLE","NO ADMISIBLE")</f>
        <v>NO ADMISIBLE</v>
      </c>
      <c r="I48" s="38" t="str">
        <f>IF(OR(HLOOKUP(I$1,Informe!$A:$ET,ROW($A48),FALSE)=0,VLOOKUP($A48,Formulario!$A:$F,6,FALSE)&lt;HLOOKUP(I$1,Informe!$A:$ET,ROW($A48),FALSE))=FALSE,"ADMISIBLE","NO ADMISIBLE")</f>
        <v>NO ADMISIBLE</v>
      </c>
      <c r="J48" s="38" t="str">
        <f>IF(OR(HLOOKUP(J$1,Informe!$A:$ET,ROW($A48),FALSE)=0,VLOOKUP($A48,Formulario!$A:$F,6,FALSE)&lt;HLOOKUP(J$1,Informe!$A:$ET,ROW($A48),FALSE))=FALSE,"ADMISIBLE","NO ADMISIBLE")</f>
        <v>NO ADMISIBLE</v>
      </c>
      <c r="K48" s="38" t="str">
        <f>IF(OR(HLOOKUP(K$1,Informe!$A:$ET,ROW($A48),FALSE)=0,VLOOKUP($A48,Formulario!$A:$F,6,FALSE)&lt;HLOOKUP(K$1,Informe!$A:$ET,ROW($A48),FALSE))=FALSE,"ADMISIBLE","NO ADMISIBLE")</f>
        <v>NO ADMISIBLE</v>
      </c>
      <c r="L48" s="38" t="str">
        <f>IF(OR(HLOOKUP(L$1,Informe!$A:$ET,ROW($A48),FALSE)=0,VLOOKUP($A48,Formulario!$A:$F,6,FALSE)&lt;HLOOKUP(L$1,Informe!$A:$ET,ROW($A48),FALSE))=FALSE,"ADMISIBLE","NO ADMISIBLE")</f>
        <v>NO ADMISIBLE</v>
      </c>
      <c r="M48" s="38" t="str">
        <f>IF(OR(HLOOKUP(M$1,Informe!$A:$ET,ROW($A48),FALSE)=0,VLOOKUP($A48,Formulario!$A:$F,6,FALSE)&lt;HLOOKUP(M$1,Informe!$A:$ET,ROW($A48),FALSE))=FALSE,"ADMISIBLE","NO ADMISIBLE")</f>
        <v>NO ADMISIBLE</v>
      </c>
      <c r="N48" s="38" t="str">
        <f>IF(OR(HLOOKUP(N$1,Informe!$A:$ET,ROW($A48),FALSE)=0,VLOOKUP($A48,Formulario!$A:$F,6,FALSE)&lt;HLOOKUP(N$1,Informe!$A:$ET,ROW($A48),FALSE))=FALSE,"ADMISIBLE","NO ADMISIBLE")</f>
        <v>NO ADMISIBLE</v>
      </c>
      <c r="O48" s="38" t="str">
        <f>IF(OR(HLOOKUP(O$1,Informe!$A:$ET,ROW($A48),FALSE)=0,VLOOKUP($A48,Formulario!$A:$F,6,FALSE)&lt;HLOOKUP(O$1,Informe!$A:$ET,ROW($A48),FALSE))=FALSE,"ADMISIBLE","NO ADMISIBLE")</f>
        <v>NO ADMISIBLE</v>
      </c>
      <c r="P48" s="38" t="str">
        <f>IF(OR(HLOOKUP(P$1,Informe!$A:$ET,ROW($A48),FALSE)=0,VLOOKUP($A48,Formulario!$A:$F,6,FALSE)&lt;HLOOKUP(P$1,Informe!$A:$ET,ROW($A48),FALSE))=FALSE,"ADMISIBLE","NO ADMISIBLE")</f>
        <v>NO ADMISIBLE</v>
      </c>
      <c r="Q48" s="38" t="str">
        <f>IF(OR(HLOOKUP(Q$1,Informe!$A:$ET,ROW($A48),FALSE)=0,VLOOKUP($A48,Formulario!$A:$F,6,FALSE)&lt;HLOOKUP(Q$1,Informe!$A:$ET,ROW($A48),FALSE))=FALSE,"ADMISIBLE","NO ADMISIBLE")</f>
        <v>NO ADMISIBLE</v>
      </c>
      <c r="R48" s="38" t="str">
        <f>IF(OR(HLOOKUP(R$1,Informe!$A:$ET,ROW($A48),FALSE)=0,VLOOKUP($A48,Formulario!$A:$F,6,FALSE)&lt;HLOOKUP(R$1,Informe!$A:$ET,ROW($A48),FALSE))=FALSE,"ADMISIBLE","NO ADMISIBLE")</f>
        <v>NO ADMISIBLE</v>
      </c>
      <c r="S48" s="38" t="str">
        <f>IF(OR(HLOOKUP(S$1,Informe!$A:$ET,ROW($A48),FALSE)=0,VLOOKUP($A48,Formulario!$A:$F,6,FALSE)&lt;HLOOKUP(S$1,Informe!$A:$ET,ROW($A48),FALSE))=FALSE,"ADMISIBLE","NO ADMISIBLE")</f>
        <v>NO ADMISIBLE</v>
      </c>
      <c r="T48" s="38" t="str">
        <f>IF(OR(HLOOKUP(T$1,Informe!$A:$ET,ROW($A48),FALSE)=0,VLOOKUP($A48,Formulario!$A:$F,6,FALSE)&lt;HLOOKUP(T$1,Informe!$A:$ET,ROW($A48),FALSE))=FALSE,"ADMISIBLE","NO ADMISIBLE")</f>
        <v>NO ADMISIBLE</v>
      </c>
      <c r="U48" s="38" t="str">
        <f>IF(OR(HLOOKUP(U$1,Informe!$A:$ET,ROW($A48),FALSE)=0,VLOOKUP($A48,Formulario!$A:$F,6,FALSE)&lt;HLOOKUP(U$1,Informe!$A:$ET,ROW($A48),FALSE))=FALSE,"ADMISIBLE","NO ADMISIBLE")</f>
        <v>NO ADMISIBLE</v>
      </c>
      <c r="V48" s="38" t="str">
        <f>IF(OR(HLOOKUP(V$1,Informe!$A:$ET,ROW($A48),FALSE)=0,VLOOKUP($A48,Formulario!$A:$F,6,FALSE)&lt;HLOOKUP(V$1,Informe!$A:$ET,ROW($A48),FALSE))=FALSE,"ADMISIBLE","NO ADMISIBLE")</f>
        <v>NO ADMISIBLE</v>
      </c>
      <c r="W48" s="38" t="str">
        <f>IF(OR(HLOOKUP(W$1,Informe!$A:$ET,ROW($A48),FALSE)=0,VLOOKUP($A48,Formulario!$A:$F,6,FALSE)&lt;HLOOKUP(W$1,Informe!$A:$ET,ROW($A48),FALSE))=FALSE,"ADMISIBLE","NO ADMISIBLE")</f>
        <v>NO ADMISIBLE</v>
      </c>
      <c r="X48" s="38" t="str">
        <f>IF(OR(HLOOKUP(X$1,Informe!$A:$ET,ROW($A48),FALSE)=0,VLOOKUP($A48,Formulario!$A:$F,6,FALSE)&lt;HLOOKUP(X$1,Informe!$A:$ET,ROW($A48),FALSE))=FALSE,"ADMISIBLE","NO ADMISIBLE")</f>
        <v>NO ADMISIBLE</v>
      </c>
      <c r="Y48" s="38" t="str">
        <f>IF(OR(HLOOKUP(Y$1,Informe!$A:$ET,ROW($A48),FALSE)=0,VLOOKUP($A48,Formulario!$A:$F,6,FALSE)&lt;HLOOKUP(Y$1,Informe!$A:$ET,ROW($A48),FALSE))=FALSE,"ADMISIBLE","NO ADMISIBLE")</f>
        <v>NO ADMISIBLE</v>
      </c>
      <c r="Z48" s="38" t="str">
        <f>IF(OR(HLOOKUP(Z$1,Informe!$A:$ET,ROW($A48),FALSE)=0,VLOOKUP($A48,Formulario!$A:$F,6,FALSE)&lt;HLOOKUP(Z$1,Informe!$A:$ET,ROW($A48),FALSE))=FALSE,"ADMISIBLE","NO ADMISIBLE")</f>
        <v>NO ADMISIBLE</v>
      </c>
      <c r="AA48" s="38" t="str">
        <f>IF(OR(HLOOKUP(AA$1,Informe!$A:$ET,ROW($A48),FALSE)=0,VLOOKUP($A48,Formulario!$A:$F,6,FALSE)&lt;HLOOKUP(AA$1,Informe!$A:$ET,ROW($A48),FALSE))=FALSE,"ADMISIBLE","NO ADMISIBLE")</f>
        <v>NO ADMISIBLE</v>
      </c>
      <c r="AB48" s="38" t="str">
        <f>IF(OR(HLOOKUP(AB$1,Informe!$A:$ET,ROW($A48),FALSE)=0,VLOOKUP($A48,Formulario!$A:$F,6,FALSE)&lt;HLOOKUP(AB$1,Informe!$A:$ET,ROW($A48),FALSE))=FALSE,"ADMISIBLE","NO ADMISIBLE")</f>
        <v>NO ADMISIBLE</v>
      </c>
      <c r="AC48" s="38" t="str">
        <f>IF(OR(HLOOKUP(AC$1,Informe!$A:$ET,ROW($A48),FALSE)=0,VLOOKUP($A48,Formulario!$A:$F,6,FALSE)&lt;HLOOKUP(AC$1,Informe!$A:$ET,ROW($A48),FALSE))=FALSE,"ADMISIBLE","NO ADMISIBLE")</f>
        <v>NO ADMISIBLE</v>
      </c>
      <c r="AD48" s="38" t="str">
        <f>IF(OR(HLOOKUP(AD$1,Informe!$A:$ET,ROW($A48),FALSE)=0,VLOOKUP($A48,Formulario!$A:$F,6,FALSE)&lt;HLOOKUP(AD$1,Informe!$A:$ET,ROW($A48),FALSE))=FALSE,"ADMISIBLE","NO ADMISIBLE")</f>
        <v>NO ADMISIBLE</v>
      </c>
      <c r="AE48" s="38" t="str">
        <f>IF(OR(HLOOKUP(AE$1,Informe!$A:$ET,ROW($A48),FALSE)=0,VLOOKUP($A48,Formulario!$A:$F,6,FALSE)&lt;HLOOKUP(AE$1,Informe!$A:$ET,ROW($A48),FALSE))=FALSE,"ADMISIBLE","NO ADMISIBLE")</f>
        <v>NO ADMISIBLE</v>
      </c>
      <c r="AF48" s="38" t="str">
        <f>IF(OR(HLOOKUP(AF$1,Informe!$A:$ET,ROW($A48),FALSE)=0,VLOOKUP($A48,Formulario!$A:$F,6,FALSE)&lt;HLOOKUP(AF$1,Informe!$A:$ET,ROW($A48),FALSE))=FALSE,"ADMISIBLE","NO ADMISIBLE")</f>
        <v>NO ADMISIBLE</v>
      </c>
      <c r="AG48" s="38" t="str">
        <f>IF(OR(HLOOKUP(AG$1,Informe!$A:$ET,ROW($A48),FALSE)=0,VLOOKUP($A48,Formulario!$A:$F,6,FALSE)&lt;HLOOKUP(AG$1,Informe!$A:$ET,ROW($A48),FALSE))=FALSE,"ADMISIBLE","NO ADMISIBLE")</f>
        <v>NO ADMISIBLE</v>
      </c>
      <c r="AH48" s="38" t="str">
        <f>IF(OR(HLOOKUP(AH$1,Informe!$A:$ET,ROW($A48),FALSE)=0,VLOOKUP($A48,Formulario!$A:$F,6,FALSE)&lt;HLOOKUP(AH$1,Informe!$A:$ET,ROW($A48),FALSE))=FALSE,"ADMISIBLE","NO ADMISIBLE")</f>
        <v>NO ADMISIBLE</v>
      </c>
      <c r="AI48" s="38" t="str">
        <f>IF(OR(HLOOKUP(AI$1,Informe!$A:$ET,ROW($A48),FALSE)=0,VLOOKUP($A48,Formulario!$A:$F,6,FALSE)&lt;HLOOKUP(AI$1,Informe!$A:$ET,ROW($A48),FALSE))=FALSE,"ADMISIBLE","NO ADMISIBLE")</f>
        <v>NO ADMISIBLE</v>
      </c>
      <c r="AJ48" s="38" t="str">
        <f>IF(OR(HLOOKUP(AJ$1,Informe!$A:$ET,ROW($A48),FALSE)=0,VLOOKUP($A48,Formulario!$A:$F,6,FALSE)&lt;HLOOKUP(AJ$1,Informe!$A:$ET,ROW($A48),FALSE))=FALSE,"ADMISIBLE","NO ADMISIBLE")</f>
        <v>NO ADMISIBLE</v>
      </c>
      <c r="AK48" s="38" t="str">
        <f>IF(OR(HLOOKUP(AK$1,Informe!$A:$ET,ROW($A48),FALSE)=0,VLOOKUP($A48,Formulario!$A:$F,6,FALSE)&lt;HLOOKUP(AK$1,Informe!$A:$ET,ROW($A48),FALSE))=FALSE,"ADMISIBLE","NO ADMISIBLE")</f>
        <v>NO ADMISIBLE</v>
      </c>
      <c r="AL48" s="38" t="str">
        <f>IF(OR(HLOOKUP(AL$1,Informe!$A:$ET,ROW($A48),FALSE)=0,VLOOKUP($A48,Formulario!$A:$F,6,FALSE)&lt;HLOOKUP(AL$1,Informe!$A:$ET,ROW($A48),FALSE))=FALSE,"ADMISIBLE","NO ADMISIBLE")</f>
        <v>NO ADMISIBLE</v>
      </c>
      <c r="AM48" s="38" t="str">
        <f>IF(OR(HLOOKUP(AM$1,Informe!$A:$ET,ROW($A48),FALSE)=0,VLOOKUP($A48,Formulario!$A:$F,6,FALSE)&lt;HLOOKUP(AM$1,Informe!$A:$ET,ROW($A48),FALSE))=FALSE,"ADMISIBLE","NO ADMISIBLE")</f>
        <v>NO ADMISIBLE</v>
      </c>
    </row>
    <row r="49" spans="1:39" ht="12.75" customHeight="1" x14ac:dyDescent="0.25">
      <c r="A49" s="22">
        <v>45</v>
      </c>
      <c r="B49" s="37" t="s">
        <v>133</v>
      </c>
      <c r="C49" s="38" t="str">
        <f>IF(OR(HLOOKUP(C$1,Informe!$A:$ET,ROW($A49),FALSE)=0,VLOOKUP($A49,Formulario!$A:$F,6,FALSE)&lt;HLOOKUP(C$1,Informe!$A:$ET,ROW($A49),FALSE))=FALSE,"ADMISIBLE","NO ADMISIBLE")</f>
        <v>NO ADMISIBLE</v>
      </c>
      <c r="D49" s="38" t="str">
        <f>IF(OR(HLOOKUP(D$1,Informe!$A:$ET,ROW($A49),FALSE)=0,VLOOKUP($A49,Formulario!$A:$F,6,FALSE)&lt;HLOOKUP(D$1,Informe!$A:$ET,ROW($A49),FALSE))=FALSE,"ADMISIBLE","NO ADMISIBLE")</f>
        <v>NO ADMISIBLE</v>
      </c>
      <c r="E49" s="38" t="str">
        <f>IF(OR(HLOOKUP(E$1,Informe!$A:$ET,ROW($A49),FALSE)=0,VLOOKUP($A49,Formulario!$A:$F,6,FALSE)&lt;HLOOKUP(E$1,Informe!$A:$ET,ROW($A49),FALSE))=FALSE,"ADMISIBLE","NO ADMISIBLE")</f>
        <v>NO ADMISIBLE</v>
      </c>
      <c r="F49" s="38" t="str">
        <f>IF(OR(HLOOKUP(F$1,Informe!$A:$ET,ROW($A49),FALSE)=0,VLOOKUP($A49,Formulario!$A:$F,6,FALSE)&lt;HLOOKUP(F$1,Informe!$A:$ET,ROW($A49),FALSE))=FALSE,"ADMISIBLE","NO ADMISIBLE")</f>
        <v>NO ADMISIBLE</v>
      </c>
      <c r="G49" s="38" t="str">
        <f>IF(OR(HLOOKUP(G$1,Informe!$A:$ET,ROW($A49),FALSE)=0,VLOOKUP($A49,Formulario!$A:$F,6,FALSE)&lt;HLOOKUP(G$1,Informe!$A:$ET,ROW($A49),FALSE))=FALSE,"ADMISIBLE","NO ADMISIBLE")</f>
        <v>NO ADMISIBLE</v>
      </c>
      <c r="H49" s="38" t="str">
        <f>IF(OR(HLOOKUP(H$1,Informe!$A:$ET,ROW($A49),FALSE)=0,VLOOKUP($A49,Formulario!$A:$F,6,FALSE)&lt;HLOOKUP(H$1,Informe!$A:$ET,ROW($A49),FALSE))=FALSE,"ADMISIBLE","NO ADMISIBLE")</f>
        <v>NO ADMISIBLE</v>
      </c>
      <c r="I49" s="38" t="str">
        <f>IF(OR(HLOOKUP(I$1,Informe!$A:$ET,ROW($A49),FALSE)=0,VLOOKUP($A49,Formulario!$A:$F,6,FALSE)&lt;HLOOKUP(I$1,Informe!$A:$ET,ROW($A49),FALSE))=FALSE,"ADMISIBLE","NO ADMISIBLE")</f>
        <v>NO ADMISIBLE</v>
      </c>
      <c r="J49" s="38" t="str">
        <f>IF(OR(HLOOKUP(J$1,Informe!$A:$ET,ROW($A49),FALSE)=0,VLOOKUP($A49,Formulario!$A:$F,6,FALSE)&lt;HLOOKUP(J$1,Informe!$A:$ET,ROW($A49),FALSE))=FALSE,"ADMISIBLE","NO ADMISIBLE")</f>
        <v>NO ADMISIBLE</v>
      </c>
      <c r="K49" s="38" t="str">
        <f>IF(OR(HLOOKUP(K$1,Informe!$A:$ET,ROW($A49),FALSE)=0,VLOOKUP($A49,Formulario!$A:$F,6,FALSE)&lt;HLOOKUP(K$1,Informe!$A:$ET,ROW($A49),FALSE))=FALSE,"ADMISIBLE","NO ADMISIBLE")</f>
        <v>NO ADMISIBLE</v>
      </c>
      <c r="L49" s="38" t="str">
        <f>IF(OR(HLOOKUP(L$1,Informe!$A:$ET,ROW($A49),FALSE)=0,VLOOKUP($A49,Formulario!$A:$F,6,FALSE)&lt;HLOOKUP(L$1,Informe!$A:$ET,ROW($A49),FALSE))=FALSE,"ADMISIBLE","NO ADMISIBLE")</f>
        <v>NO ADMISIBLE</v>
      </c>
      <c r="M49" s="38" t="str">
        <f>IF(OR(HLOOKUP(M$1,Informe!$A:$ET,ROW($A49),FALSE)=0,VLOOKUP($A49,Formulario!$A:$F,6,FALSE)&lt;HLOOKUP(M$1,Informe!$A:$ET,ROW($A49),FALSE))=FALSE,"ADMISIBLE","NO ADMISIBLE")</f>
        <v>NO ADMISIBLE</v>
      </c>
      <c r="N49" s="38" t="str">
        <f>IF(OR(HLOOKUP(N$1,Informe!$A:$ET,ROW($A49),FALSE)=0,VLOOKUP($A49,Formulario!$A:$F,6,FALSE)&lt;HLOOKUP(N$1,Informe!$A:$ET,ROW($A49),FALSE))=FALSE,"ADMISIBLE","NO ADMISIBLE")</f>
        <v>NO ADMISIBLE</v>
      </c>
      <c r="O49" s="38" t="str">
        <f>IF(OR(HLOOKUP(O$1,Informe!$A:$ET,ROW($A49),FALSE)=0,VLOOKUP($A49,Formulario!$A:$F,6,FALSE)&lt;HLOOKUP(O$1,Informe!$A:$ET,ROW($A49),FALSE))=FALSE,"ADMISIBLE","NO ADMISIBLE")</f>
        <v>NO ADMISIBLE</v>
      </c>
      <c r="P49" s="38" t="str">
        <f>IF(OR(HLOOKUP(P$1,Informe!$A:$ET,ROW($A49),FALSE)=0,VLOOKUP($A49,Formulario!$A:$F,6,FALSE)&lt;HLOOKUP(P$1,Informe!$A:$ET,ROW($A49),FALSE))=FALSE,"ADMISIBLE","NO ADMISIBLE")</f>
        <v>NO ADMISIBLE</v>
      </c>
      <c r="Q49" s="38" t="str">
        <f>IF(OR(HLOOKUP(Q$1,Informe!$A:$ET,ROW($A49),FALSE)=0,VLOOKUP($A49,Formulario!$A:$F,6,FALSE)&lt;HLOOKUP(Q$1,Informe!$A:$ET,ROW($A49),FALSE))=FALSE,"ADMISIBLE","NO ADMISIBLE")</f>
        <v>NO ADMISIBLE</v>
      </c>
      <c r="R49" s="38" t="str">
        <f>IF(OR(HLOOKUP(R$1,Informe!$A:$ET,ROW($A49),FALSE)=0,VLOOKUP($A49,Formulario!$A:$F,6,FALSE)&lt;HLOOKUP(R$1,Informe!$A:$ET,ROW($A49),FALSE))=FALSE,"ADMISIBLE","NO ADMISIBLE")</f>
        <v>NO ADMISIBLE</v>
      </c>
      <c r="S49" s="38" t="str">
        <f>IF(OR(HLOOKUP(S$1,Informe!$A:$ET,ROW($A49),FALSE)=0,VLOOKUP($A49,Formulario!$A:$F,6,FALSE)&lt;HLOOKUP(S$1,Informe!$A:$ET,ROW($A49),FALSE))=FALSE,"ADMISIBLE","NO ADMISIBLE")</f>
        <v>NO ADMISIBLE</v>
      </c>
      <c r="T49" s="38" t="str">
        <f>IF(OR(HLOOKUP(T$1,Informe!$A:$ET,ROW($A49),FALSE)=0,VLOOKUP($A49,Formulario!$A:$F,6,FALSE)&lt;HLOOKUP(T$1,Informe!$A:$ET,ROW($A49),FALSE))=FALSE,"ADMISIBLE","NO ADMISIBLE")</f>
        <v>NO ADMISIBLE</v>
      </c>
      <c r="U49" s="38" t="str">
        <f>IF(OR(HLOOKUP(U$1,Informe!$A:$ET,ROW($A49),FALSE)=0,VLOOKUP($A49,Formulario!$A:$F,6,FALSE)&lt;HLOOKUP(U$1,Informe!$A:$ET,ROW($A49),FALSE))=FALSE,"ADMISIBLE","NO ADMISIBLE")</f>
        <v>NO ADMISIBLE</v>
      </c>
      <c r="V49" s="38" t="str">
        <f>IF(OR(HLOOKUP(V$1,Informe!$A:$ET,ROW($A49),FALSE)=0,VLOOKUP($A49,Formulario!$A:$F,6,FALSE)&lt;HLOOKUP(V$1,Informe!$A:$ET,ROW($A49),FALSE))=FALSE,"ADMISIBLE","NO ADMISIBLE")</f>
        <v>NO ADMISIBLE</v>
      </c>
      <c r="W49" s="38" t="str">
        <f>IF(OR(HLOOKUP(W$1,Informe!$A:$ET,ROW($A49),FALSE)=0,VLOOKUP($A49,Formulario!$A:$F,6,FALSE)&lt;HLOOKUP(W$1,Informe!$A:$ET,ROW($A49),FALSE))=FALSE,"ADMISIBLE","NO ADMISIBLE")</f>
        <v>NO ADMISIBLE</v>
      </c>
      <c r="X49" s="38" t="str">
        <f>IF(OR(HLOOKUP(X$1,Informe!$A:$ET,ROW($A49),FALSE)=0,VLOOKUP($A49,Formulario!$A:$F,6,FALSE)&lt;HLOOKUP(X$1,Informe!$A:$ET,ROW($A49),FALSE))=FALSE,"ADMISIBLE","NO ADMISIBLE")</f>
        <v>NO ADMISIBLE</v>
      </c>
      <c r="Y49" s="38" t="str">
        <f>IF(OR(HLOOKUP(Y$1,Informe!$A:$ET,ROW($A49),FALSE)=0,VLOOKUP($A49,Formulario!$A:$F,6,FALSE)&lt;HLOOKUP(Y$1,Informe!$A:$ET,ROW($A49),FALSE))=FALSE,"ADMISIBLE","NO ADMISIBLE")</f>
        <v>NO ADMISIBLE</v>
      </c>
      <c r="Z49" s="38" t="str">
        <f>IF(OR(HLOOKUP(Z$1,Informe!$A:$ET,ROW($A49),FALSE)=0,VLOOKUP($A49,Formulario!$A:$F,6,FALSE)&lt;HLOOKUP(Z$1,Informe!$A:$ET,ROW($A49),FALSE))=FALSE,"ADMISIBLE","NO ADMISIBLE")</f>
        <v>NO ADMISIBLE</v>
      </c>
      <c r="AA49" s="38" t="str">
        <f>IF(OR(HLOOKUP(AA$1,Informe!$A:$ET,ROW($A49),FALSE)=0,VLOOKUP($A49,Formulario!$A:$F,6,FALSE)&lt;HLOOKUP(AA$1,Informe!$A:$ET,ROW($A49),FALSE))=FALSE,"ADMISIBLE","NO ADMISIBLE")</f>
        <v>NO ADMISIBLE</v>
      </c>
      <c r="AB49" s="38" t="str">
        <f>IF(OR(HLOOKUP(AB$1,Informe!$A:$ET,ROW($A49),FALSE)=0,VLOOKUP($A49,Formulario!$A:$F,6,FALSE)&lt;HLOOKUP(AB$1,Informe!$A:$ET,ROW($A49),FALSE))=FALSE,"ADMISIBLE","NO ADMISIBLE")</f>
        <v>NO ADMISIBLE</v>
      </c>
      <c r="AC49" s="38" t="str">
        <f>IF(OR(HLOOKUP(AC$1,Informe!$A:$ET,ROW($A49),FALSE)=0,VLOOKUP($A49,Formulario!$A:$F,6,FALSE)&lt;HLOOKUP(AC$1,Informe!$A:$ET,ROW($A49),FALSE))=FALSE,"ADMISIBLE","NO ADMISIBLE")</f>
        <v>NO ADMISIBLE</v>
      </c>
      <c r="AD49" s="38" t="str">
        <f>IF(OR(HLOOKUP(AD$1,Informe!$A:$ET,ROW($A49),FALSE)=0,VLOOKUP($A49,Formulario!$A:$F,6,FALSE)&lt;HLOOKUP(AD$1,Informe!$A:$ET,ROW($A49),FALSE))=FALSE,"ADMISIBLE","NO ADMISIBLE")</f>
        <v>NO ADMISIBLE</v>
      </c>
      <c r="AE49" s="38" t="str">
        <f>IF(OR(HLOOKUP(AE$1,Informe!$A:$ET,ROW($A49),FALSE)=0,VLOOKUP($A49,Formulario!$A:$F,6,FALSE)&lt;HLOOKUP(AE$1,Informe!$A:$ET,ROW($A49),FALSE))=FALSE,"ADMISIBLE","NO ADMISIBLE")</f>
        <v>NO ADMISIBLE</v>
      </c>
      <c r="AF49" s="38" t="str">
        <f>IF(OR(HLOOKUP(AF$1,Informe!$A:$ET,ROW($A49),FALSE)=0,VLOOKUP($A49,Formulario!$A:$F,6,FALSE)&lt;HLOOKUP(AF$1,Informe!$A:$ET,ROW($A49),FALSE))=FALSE,"ADMISIBLE","NO ADMISIBLE")</f>
        <v>NO ADMISIBLE</v>
      </c>
      <c r="AG49" s="38" t="str">
        <f>IF(OR(HLOOKUP(AG$1,Informe!$A:$ET,ROW($A49),FALSE)=0,VLOOKUP($A49,Formulario!$A:$F,6,FALSE)&lt;HLOOKUP(AG$1,Informe!$A:$ET,ROW($A49),FALSE))=FALSE,"ADMISIBLE","NO ADMISIBLE")</f>
        <v>NO ADMISIBLE</v>
      </c>
      <c r="AH49" s="38" t="str">
        <f>IF(OR(HLOOKUP(AH$1,Informe!$A:$ET,ROW($A49),FALSE)=0,VLOOKUP($A49,Formulario!$A:$F,6,FALSE)&lt;HLOOKUP(AH$1,Informe!$A:$ET,ROW($A49),FALSE))=FALSE,"ADMISIBLE","NO ADMISIBLE")</f>
        <v>NO ADMISIBLE</v>
      </c>
      <c r="AI49" s="38" t="str">
        <f>IF(OR(HLOOKUP(AI$1,Informe!$A:$ET,ROW($A49),FALSE)=0,VLOOKUP($A49,Formulario!$A:$F,6,FALSE)&lt;HLOOKUP(AI$1,Informe!$A:$ET,ROW($A49),FALSE))=FALSE,"ADMISIBLE","NO ADMISIBLE")</f>
        <v>NO ADMISIBLE</v>
      </c>
      <c r="AJ49" s="38" t="str">
        <f>IF(OR(HLOOKUP(AJ$1,Informe!$A:$ET,ROW($A49),FALSE)=0,VLOOKUP($A49,Formulario!$A:$F,6,FALSE)&lt;HLOOKUP(AJ$1,Informe!$A:$ET,ROW($A49),FALSE))=FALSE,"ADMISIBLE","NO ADMISIBLE")</f>
        <v>NO ADMISIBLE</v>
      </c>
      <c r="AK49" s="38" t="str">
        <f>IF(OR(HLOOKUP(AK$1,Informe!$A:$ET,ROW($A49),FALSE)=0,VLOOKUP($A49,Formulario!$A:$F,6,FALSE)&lt;HLOOKUP(AK$1,Informe!$A:$ET,ROW($A49),FALSE))=FALSE,"ADMISIBLE","NO ADMISIBLE")</f>
        <v>NO ADMISIBLE</v>
      </c>
      <c r="AL49" s="38" t="str">
        <f>IF(OR(HLOOKUP(AL$1,Informe!$A:$ET,ROW($A49),FALSE)=0,VLOOKUP($A49,Formulario!$A:$F,6,FALSE)&lt;HLOOKUP(AL$1,Informe!$A:$ET,ROW($A49),FALSE))=FALSE,"ADMISIBLE","NO ADMISIBLE")</f>
        <v>NO ADMISIBLE</v>
      </c>
      <c r="AM49" s="38" t="str">
        <f>IF(OR(HLOOKUP(AM$1,Informe!$A:$ET,ROW($A49),FALSE)=0,VLOOKUP($A49,Formulario!$A:$F,6,FALSE)&lt;HLOOKUP(AM$1,Informe!$A:$ET,ROW($A49),FALSE))=FALSE,"ADMISIBLE","NO ADMISIBLE")</f>
        <v>NO ADMISIBLE</v>
      </c>
    </row>
    <row r="50" spans="1:39" ht="12.75" customHeight="1" x14ac:dyDescent="0.25">
      <c r="A50" s="22">
        <v>46</v>
      </c>
      <c r="B50" s="37" t="s">
        <v>134</v>
      </c>
      <c r="C50" s="38" t="str">
        <f>IF(OR(HLOOKUP(C$1,Informe!$A:$ET,ROW($A50),FALSE)=0,VLOOKUP($A50,Formulario!$A:$F,6,FALSE)&lt;HLOOKUP(C$1,Informe!$A:$ET,ROW($A50),FALSE))=FALSE,"ADMISIBLE","NO ADMISIBLE")</f>
        <v>NO ADMISIBLE</v>
      </c>
      <c r="D50" s="38" t="str">
        <f>IF(OR(HLOOKUP(D$1,Informe!$A:$ET,ROW($A50),FALSE)=0,VLOOKUP($A50,Formulario!$A:$F,6,FALSE)&lt;HLOOKUP(D$1,Informe!$A:$ET,ROW($A50),FALSE))=FALSE,"ADMISIBLE","NO ADMISIBLE")</f>
        <v>NO ADMISIBLE</v>
      </c>
      <c r="E50" s="38" t="str">
        <f>IF(OR(HLOOKUP(E$1,Informe!$A:$ET,ROW($A50),FALSE)=0,VLOOKUP($A50,Formulario!$A:$F,6,FALSE)&lt;HLOOKUP(E$1,Informe!$A:$ET,ROW($A50),FALSE))=FALSE,"ADMISIBLE","NO ADMISIBLE")</f>
        <v>NO ADMISIBLE</v>
      </c>
      <c r="F50" s="38" t="str">
        <f>IF(OR(HLOOKUP(F$1,Informe!$A:$ET,ROW($A50),FALSE)=0,VLOOKUP($A50,Formulario!$A:$F,6,FALSE)&lt;HLOOKUP(F$1,Informe!$A:$ET,ROW($A50),FALSE))=FALSE,"ADMISIBLE","NO ADMISIBLE")</f>
        <v>NO ADMISIBLE</v>
      </c>
      <c r="G50" s="38" t="str">
        <f>IF(OR(HLOOKUP(G$1,Informe!$A:$ET,ROW($A50),FALSE)=0,VLOOKUP($A50,Formulario!$A:$F,6,FALSE)&lt;HLOOKUP(G$1,Informe!$A:$ET,ROW($A50),FALSE))=FALSE,"ADMISIBLE","NO ADMISIBLE")</f>
        <v>NO ADMISIBLE</v>
      </c>
      <c r="H50" s="38" t="str">
        <f>IF(OR(HLOOKUP(H$1,Informe!$A:$ET,ROW($A50),FALSE)=0,VLOOKUP($A50,Formulario!$A:$F,6,FALSE)&lt;HLOOKUP(H$1,Informe!$A:$ET,ROW($A50),FALSE))=FALSE,"ADMISIBLE","NO ADMISIBLE")</f>
        <v>NO ADMISIBLE</v>
      </c>
      <c r="I50" s="38" t="str">
        <f>IF(OR(HLOOKUP(I$1,Informe!$A:$ET,ROW($A50),FALSE)=0,VLOOKUP($A50,Formulario!$A:$F,6,FALSE)&lt;HLOOKUP(I$1,Informe!$A:$ET,ROW($A50),FALSE))=FALSE,"ADMISIBLE","NO ADMISIBLE")</f>
        <v>NO ADMISIBLE</v>
      </c>
      <c r="J50" s="38" t="str">
        <f>IF(OR(HLOOKUP(J$1,Informe!$A:$ET,ROW($A50),FALSE)=0,VLOOKUP($A50,Formulario!$A:$F,6,FALSE)&lt;HLOOKUP(J$1,Informe!$A:$ET,ROW($A50),FALSE))=FALSE,"ADMISIBLE","NO ADMISIBLE")</f>
        <v>NO ADMISIBLE</v>
      </c>
      <c r="K50" s="38" t="str">
        <f>IF(OR(HLOOKUP(K$1,Informe!$A:$ET,ROW($A50),FALSE)=0,VLOOKUP($A50,Formulario!$A:$F,6,FALSE)&lt;HLOOKUP(K$1,Informe!$A:$ET,ROW($A50),FALSE))=FALSE,"ADMISIBLE","NO ADMISIBLE")</f>
        <v>NO ADMISIBLE</v>
      </c>
      <c r="L50" s="38" t="str">
        <f>IF(OR(HLOOKUP(L$1,Informe!$A:$ET,ROW($A50),FALSE)=0,VLOOKUP($A50,Formulario!$A:$F,6,FALSE)&lt;HLOOKUP(L$1,Informe!$A:$ET,ROW($A50),FALSE))=FALSE,"ADMISIBLE","NO ADMISIBLE")</f>
        <v>NO ADMISIBLE</v>
      </c>
      <c r="M50" s="38" t="str">
        <f>IF(OR(HLOOKUP(M$1,Informe!$A:$ET,ROW($A50),FALSE)=0,VLOOKUP($A50,Formulario!$A:$F,6,FALSE)&lt;HLOOKUP(M$1,Informe!$A:$ET,ROW($A50),FALSE))=FALSE,"ADMISIBLE","NO ADMISIBLE")</f>
        <v>NO ADMISIBLE</v>
      </c>
      <c r="N50" s="38" t="str">
        <f>IF(OR(HLOOKUP(N$1,Informe!$A:$ET,ROW($A50),FALSE)=0,VLOOKUP($A50,Formulario!$A:$F,6,FALSE)&lt;HLOOKUP(N$1,Informe!$A:$ET,ROW($A50),FALSE))=FALSE,"ADMISIBLE","NO ADMISIBLE")</f>
        <v>NO ADMISIBLE</v>
      </c>
      <c r="O50" s="38" t="str">
        <f>IF(OR(HLOOKUP(O$1,Informe!$A:$ET,ROW($A50),FALSE)=0,VLOOKUP($A50,Formulario!$A:$F,6,FALSE)&lt;HLOOKUP(O$1,Informe!$A:$ET,ROW($A50),FALSE))=FALSE,"ADMISIBLE","NO ADMISIBLE")</f>
        <v>NO ADMISIBLE</v>
      </c>
      <c r="P50" s="38" t="str">
        <f>IF(OR(HLOOKUP(P$1,Informe!$A:$ET,ROW($A50),FALSE)=0,VLOOKUP($A50,Formulario!$A:$F,6,FALSE)&lt;HLOOKUP(P$1,Informe!$A:$ET,ROW($A50),FALSE))=FALSE,"ADMISIBLE","NO ADMISIBLE")</f>
        <v>NO ADMISIBLE</v>
      </c>
      <c r="Q50" s="38" t="str">
        <f>IF(OR(HLOOKUP(Q$1,Informe!$A:$ET,ROW($A50),FALSE)=0,VLOOKUP($A50,Formulario!$A:$F,6,FALSE)&lt;HLOOKUP(Q$1,Informe!$A:$ET,ROW($A50),FALSE))=FALSE,"ADMISIBLE","NO ADMISIBLE")</f>
        <v>NO ADMISIBLE</v>
      </c>
      <c r="R50" s="38" t="str">
        <f>IF(OR(HLOOKUP(R$1,Informe!$A:$ET,ROW($A50),FALSE)=0,VLOOKUP($A50,Formulario!$A:$F,6,FALSE)&lt;HLOOKUP(R$1,Informe!$A:$ET,ROW($A50),FALSE))=FALSE,"ADMISIBLE","NO ADMISIBLE")</f>
        <v>NO ADMISIBLE</v>
      </c>
      <c r="S50" s="38" t="str">
        <f>IF(OR(HLOOKUP(S$1,Informe!$A:$ET,ROW($A50),FALSE)=0,VLOOKUP($A50,Formulario!$A:$F,6,FALSE)&lt;HLOOKUP(S$1,Informe!$A:$ET,ROW($A50),FALSE))=FALSE,"ADMISIBLE","NO ADMISIBLE")</f>
        <v>NO ADMISIBLE</v>
      </c>
      <c r="T50" s="38" t="str">
        <f>IF(OR(HLOOKUP(T$1,Informe!$A:$ET,ROW($A50),FALSE)=0,VLOOKUP($A50,Formulario!$A:$F,6,FALSE)&lt;HLOOKUP(T$1,Informe!$A:$ET,ROW($A50),FALSE))=FALSE,"ADMISIBLE","NO ADMISIBLE")</f>
        <v>NO ADMISIBLE</v>
      </c>
      <c r="U50" s="38" t="str">
        <f>IF(OR(HLOOKUP(U$1,Informe!$A:$ET,ROW($A50),FALSE)=0,VLOOKUP($A50,Formulario!$A:$F,6,FALSE)&lt;HLOOKUP(U$1,Informe!$A:$ET,ROW($A50),FALSE))=FALSE,"ADMISIBLE","NO ADMISIBLE")</f>
        <v>NO ADMISIBLE</v>
      </c>
      <c r="V50" s="38" t="str">
        <f>IF(OR(HLOOKUP(V$1,Informe!$A:$ET,ROW($A50),FALSE)=0,VLOOKUP($A50,Formulario!$A:$F,6,FALSE)&lt;HLOOKUP(V$1,Informe!$A:$ET,ROW($A50),FALSE))=FALSE,"ADMISIBLE","NO ADMISIBLE")</f>
        <v>NO ADMISIBLE</v>
      </c>
      <c r="W50" s="38" t="str">
        <f>IF(OR(HLOOKUP(W$1,Informe!$A:$ET,ROW($A50),FALSE)=0,VLOOKUP($A50,Formulario!$A:$F,6,FALSE)&lt;HLOOKUP(W$1,Informe!$A:$ET,ROW($A50),FALSE))=FALSE,"ADMISIBLE","NO ADMISIBLE")</f>
        <v>NO ADMISIBLE</v>
      </c>
      <c r="X50" s="38" t="str">
        <f>IF(OR(HLOOKUP(X$1,Informe!$A:$ET,ROW($A50),FALSE)=0,VLOOKUP($A50,Formulario!$A:$F,6,FALSE)&lt;HLOOKUP(X$1,Informe!$A:$ET,ROW($A50),FALSE))=FALSE,"ADMISIBLE","NO ADMISIBLE")</f>
        <v>NO ADMISIBLE</v>
      </c>
      <c r="Y50" s="38" t="str">
        <f>IF(OR(HLOOKUP(Y$1,Informe!$A:$ET,ROW($A50),FALSE)=0,VLOOKUP($A50,Formulario!$A:$F,6,FALSE)&lt;HLOOKUP(Y$1,Informe!$A:$ET,ROW($A50),FALSE))=FALSE,"ADMISIBLE","NO ADMISIBLE")</f>
        <v>NO ADMISIBLE</v>
      </c>
      <c r="Z50" s="38" t="str">
        <f>IF(OR(HLOOKUP(Z$1,Informe!$A:$ET,ROW($A50),FALSE)=0,VLOOKUP($A50,Formulario!$A:$F,6,FALSE)&lt;HLOOKUP(Z$1,Informe!$A:$ET,ROW($A50),FALSE))=FALSE,"ADMISIBLE","NO ADMISIBLE")</f>
        <v>NO ADMISIBLE</v>
      </c>
      <c r="AA50" s="38" t="str">
        <f>IF(OR(HLOOKUP(AA$1,Informe!$A:$ET,ROW($A50),FALSE)=0,VLOOKUP($A50,Formulario!$A:$F,6,FALSE)&lt;HLOOKUP(AA$1,Informe!$A:$ET,ROW($A50),FALSE))=FALSE,"ADMISIBLE","NO ADMISIBLE")</f>
        <v>NO ADMISIBLE</v>
      </c>
      <c r="AB50" s="38" t="str">
        <f>IF(OR(HLOOKUP(AB$1,Informe!$A:$ET,ROW($A50),FALSE)=0,VLOOKUP($A50,Formulario!$A:$F,6,FALSE)&lt;HLOOKUP(AB$1,Informe!$A:$ET,ROW($A50),FALSE))=FALSE,"ADMISIBLE","NO ADMISIBLE")</f>
        <v>NO ADMISIBLE</v>
      </c>
      <c r="AC50" s="38" t="str">
        <f>IF(OR(HLOOKUP(AC$1,Informe!$A:$ET,ROW($A50),FALSE)=0,VLOOKUP($A50,Formulario!$A:$F,6,FALSE)&lt;HLOOKUP(AC$1,Informe!$A:$ET,ROW($A50),FALSE))=FALSE,"ADMISIBLE","NO ADMISIBLE")</f>
        <v>NO ADMISIBLE</v>
      </c>
      <c r="AD50" s="38" t="str">
        <f>IF(OR(HLOOKUP(AD$1,Informe!$A:$ET,ROW($A50),FALSE)=0,VLOOKUP($A50,Formulario!$A:$F,6,FALSE)&lt;HLOOKUP(AD$1,Informe!$A:$ET,ROW($A50),FALSE))=FALSE,"ADMISIBLE","NO ADMISIBLE")</f>
        <v>NO ADMISIBLE</v>
      </c>
      <c r="AE50" s="38" t="str">
        <f>IF(OR(HLOOKUP(AE$1,Informe!$A:$ET,ROW($A50),FALSE)=0,VLOOKUP($A50,Formulario!$A:$F,6,FALSE)&lt;HLOOKUP(AE$1,Informe!$A:$ET,ROW($A50),FALSE))=FALSE,"ADMISIBLE","NO ADMISIBLE")</f>
        <v>NO ADMISIBLE</v>
      </c>
      <c r="AF50" s="38" t="str">
        <f>IF(OR(HLOOKUP(AF$1,Informe!$A:$ET,ROW($A50),FALSE)=0,VLOOKUP($A50,Formulario!$A:$F,6,FALSE)&lt;HLOOKUP(AF$1,Informe!$A:$ET,ROW($A50),FALSE))=FALSE,"ADMISIBLE","NO ADMISIBLE")</f>
        <v>NO ADMISIBLE</v>
      </c>
      <c r="AG50" s="38" t="str">
        <f>IF(OR(HLOOKUP(AG$1,Informe!$A:$ET,ROW($A50),FALSE)=0,VLOOKUP($A50,Formulario!$A:$F,6,FALSE)&lt;HLOOKUP(AG$1,Informe!$A:$ET,ROW($A50),FALSE))=FALSE,"ADMISIBLE","NO ADMISIBLE")</f>
        <v>NO ADMISIBLE</v>
      </c>
      <c r="AH50" s="38" t="str">
        <f>IF(OR(HLOOKUP(AH$1,Informe!$A:$ET,ROW($A50),FALSE)=0,VLOOKUP($A50,Formulario!$A:$F,6,FALSE)&lt;HLOOKUP(AH$1,Informe!$A:$ET,ROW($A50),FALSE))=FALSE,"ADMISIBLE","NO ADMISIBLE")</f>
        <v>NO ADMISIBLE</v>
      </c>
      <c r="AI50" s="38" t="str">
        <f>IF(OR(HLOOKUP(AI$1,Informe!$A:$ET,ROW($A50),FALSE)=0,VLOOKUP($A50,Formulario!$A:$F,6,FALSE)&lt;HLOOKUP(AI$1,Informe!$A:$ET,ROW($A50),FALSE))=FALSE,"ADMISIBLE","NO ADMISIBLE")</f>
        <v>NO ADMISIBLE</v>
      </c>
      <c r="AJ50" s="38" t="str">
        <f>IF(OR(HLOOKUP(AJ$1,Informe!$A:$ET,ROW($A50),FALSE)=0,VLOOKUP($A50,Formulario!$A:$F,6,FALSE)&lt;HLOOKUP(AJ$1,Informe!$A:$ET,ROW($A50),FALSE))=FALSE,"ADMISIBLE","NO ADMISIBLE")</f>
        <v>NO ADMISIBLE</v>
      </c>
      <c r="AK50" s="38" t="str">
        <f>IF(OR(HLOOKUP(AK$1,Informe!$A:$ET,ROW($A50),FALSE)=0,VLOOKUP($A50,Formulario!$A:$F,6,FALSE)&lt;HLOOKUP(AK$1,Informe!$A:$ET,ROW($A50),FALSE))=FALSE,"ADMISIBLE","NO ADMISIBLE")</f>
        <v>NO ADMISIBLE</v>
      </c>
      <c r="AL50" s="38" t="str">
        <f>IF(OR(HLOOKUP(AL$1,Informe!$A:$ET,ROW($A50),FALSE)=0,VLOOKUP($A50,Formulario!$A:$F,6,FALSE)&lt;HLOOKUP(AL$1,Informe!$A:$ET,ROW($A50),FALSE))=FALSE,"ADMISIBLE","NO ADMISIBLE")</f>
        <v>NO ADMISIBLE</v>
      </c>
      <c r="AM50" s="38" t="str">
        <f>IF(OR(HLOOKUP(AM$1,Informe!$A:$ET,ROW($A50),FALSE)=0,VLOOKUP($A50,Formulario!$A:$F,6,FALSE)&lt;HLOOKUP(AM$1,Informe!$A:$ET,ROW($A50),FALSE))=FALSE,"ADMISIBLE","NO ADMISIBLE")</f>
        <v>NO ADMISIBLE</v>
      </c>
    </row>
    <row r="51" spans="1:39" ht="12.75" customHeight="1" x14ac:dyDescent="0.25">
      <c r="A51" s="22">
        <v>47</v>
      </c>
      <c r="B51" s="37" t="s">
        <v>135</v>
      </c>
      <c r="C51" s="38" t="str">
        <f>IF(OR(HLOOKUP(C$1,Informe!$A:$ET,ROW($A51),FALSE)=0,VLOOKUP($A51,Formulario!$A:$F,6,FALSE)&lt;HLOOKUP(C$1,Informe!$A:$ET,ROW($A51),FALSE))=FALSE,"ADMISIBLE","NO ADMISIBLE")</f>
        <v>NO ADMISIBLE</v>
      </c>
      <c r="D51" s="38" t="str">
        <f>IF(OR(HLOOKUP(D$1,Informe!$A:$ET,ROW($A51),FALSE)=0,VLOOKUP($A51,Formulario!$A:$F,6,FALSE)&lt;HLOOKUP(D$1,Informe!$A:$ET,ROW($A51),FALSE))=FALSE,"ADMISIBLE","NO ADMISIBLE")</f>
        <v>NO ADMISIBLE</v>
      </c>
      <c r="E51" s="38" t="str">
        <f>IF(OR(HLOOKUP(E$1,Informe!$A:$ET,ROW($A51),FALSE)=0,VLOOKUP($A51,Formulario!$A:$F,6,FALSE)&lt;HLOOKUP(E$1,Informe!$A:$ET,ROW($A51),FALSE))=FALSE,"ADMISIBLE","NO ADMISIBLE")</f>
        <v>NO ADMISIBLE</v>
      </c>
      <c r="F51" s="38" t="str">
        <f>IF(OR(HLOOKUP(F$1,Informe!$A:$ET,ROW($A51),FALSE)=0,VLOOKUP($A51,Formulario!$A:$F,6,FALSE)&lt;HLOOKUP(F$1,Informe!$A:$ET,ROW($A51),FALSE))=FALSE,"ADMISIBLE","NO ADMISIBLE")</f>
        <v>NO ADMISIBLE</v>
      </c>
      <c r="G51" s="38" t="str">
        <f>IF(OR(HLOOKUP(G$1,Informe!$A:$ET,ROW($A51),FALSE)=0,VLOOKUP($A51,Formulario!$A:$F,6,FALSE)&lt;HLOOKUP(G$1,Informe!$A:$ET,ROW($A51),FALSE))=FALSE,"ADMISIBLE","NO ADMISIBLE")</f>
        <v>NO ADMISIBLE</v>
      </c>
      <c r="H51" s="38" t="str">
        <f>IF(OR(HLOOKUP(H$1,Informe!$A:$ET,ROW($A51),FALSE)=0,VLOOKUP($A51,Formulario!$A:$F,6,FALSE)&lt;HLOOKUP(H$1,Informe!$A:$ET,ROW($A51),FALSE))=FALSE,"ADMISIBLE","NO ADMISIBLE")</f>
        <v>NO ADMISIBLE</v>
      </c>
      <c r="I51" s="38" t="str">
        <f>IF(OR(HLOOKUP(I$1,Informe!$A:$ET,ROW($A51),FALSE)=0,VLOOKUP($A51,Formulario!$A:$F,6,FALSE)&lt;HLOOKUP(I$1,Informe!$A:$ET,ROW($A51),FALSE))=FALSE,"ADMISIBLE","NO ADMISIBLE")</f>
        <v>NO ADMISIBLE</v>
      </c>
      <c r="J51" s="38" t="str">
        <f>IF(OR(HLOOKUP(J$1,Informe!$A:$ET,ROW($A51),FALSE)=0,VLOOKUP($A51,Formulario!$A:$F,6,FALSE)&lt;HLOOKUP(J$1,Informe!$A:$ET,ROW($A51),FALSE))=FALSE,"ADMISIBLE","NO ADMISIBLE")</f>
        <v>NO ADMISIBLE</v>
      </c>
      <c r="K51" s="38" t="str">
        <f>IF(OR(HLOOKUP(K$1,Informe!$A:$ET,ROW($A51),FALSE)=0,VLOOKUP($A51,Formulario!$A:$F,6,FALSE)&lt;HLOOKUP(K$1,Informe!$A:$ET,ROW($A51),FALSE))=FALSE,"ADMISIBLE","NO ADMISIBLE")</f>
        <v>NO ADMISIBLE</v>
      </c>
      <c r="L51" s="38" t="str">
        <f>IF(OR(HLOOKUP(L$1,Informe!$A:$ET,ROW($A51),FALSE)=0,VLOOKUP($A51,Formulario!$A:$F,6,FALSE)&lt;HLOOKUP(L$1,Informe!$A:$ET,ROW($A51),FALSE))=FALSE,"ADMISIBLE","NO ADMISIBLE")</f>
        <v>NO ADMISIBLE</v>
      </c>
      <c r="M51" s="38" t="str">
        <f>IF(OR(HLOOKUP(M$1,Informe!$A:$ET,ROW($A51),FALSE)=0,VLOOKUP($A51,Formulario!$A:$F,6,FALSE)&lt;HLOOKUP(M$1,Informe!$A:$ET,ROW($A51),FALSE))=FALSE,"ADMISIBLE","NO ADMISIBLE")</f>
        <v>NO ADMISIBLE</v>
      </c>
      <c r="N51" s="38" t="str">
        <f>IF(OR(HLOOKUP(N$1,Informe!$A:$ET,ROW($A51),FALSE)=0,VLOOKUP($A51,Formulario!$A:$F,6,FALSE)&lt;HLOOKUP(N$1,Informe!$A:$ET,ROW($A51),FALSE))=FALSE,"ADMISIBLE","NO ADMISIBLE")</f>
        <v>NO ADMISIBLE</v>
      </c>
      <c r="O51" s="38" t="str">
        <f>IF(OR(HLOOKUP(O$1,Informe!$A:$ET,ROW($A51),FALSE)=0,VLOOKUP($A51,Formulario!$A:$F,6,FALSE)&lt;HLOOKUP(O$1,Informe!$A:$ET,ROW($A51),FALSE))=FALSE,"ADMISIBLE","NO ADMISIBLE")</f>
        <v>NO ADMISIBLE</v>
      </c>
      <c r="P51" s="38" t="str">
        <f>IF(OR(HLOOKUP(P$1,Informe!$A:$ET,ROW($A51),FALSE)=0,VLOOKUP($A51,Formulario!$A:$F,6,FALSE)&lt;HLOOKUP(P$1,Informe!$A:$ET,ROW($A51),FALSE))=FALSE,"ADMISIBLE","NO ADMISIBLE")</f>
        <v>NO ADMISIBLE</v>
      </c>
      <c r="Q51" s="38" t="str">
        <f>IF(OR(HLOOKUP(Q$1,Informe!$A:$ET,ROW($A51),FALSE)=0,VLOOKUP($A51,Formulario!$A:$F,6,FALSE)&lt;HLOOKUP(Q$1,Informe!$A:$ET,ROW($A51),FALSE))=FALSE,"ADMISIBLE","NO ADMISIBLE")</f>
        <v>NO ADMISIBLE</v>
      </c>
      <c r="R51" s="38" t="str">
        <f>IF(OR(HLOOKUP(R$1,Informe!$A:$ET,ROW($A51),FALSE)=0,VLOOKUP($A51,Formulario!$A:$F,6,FALSE)&lt;HLOOKUP(R$1,Informe!$A:$ET,ROW($A51),FALSE))=FALSE,"ADMISIBLE","NO ADMISIBLE")</f>
        <v>NO ADMISIBLE</v>
      </c>
      <c r="S51" s="38" t="str">
        <f>IF(OR(HLOOKUP(S$1,Informe!$A:$ET,ROW($A51),FALSE)=0,VLOOKUP($A51,Formulario!$A:$F,6,FALSE)&lt;HLOOKUP(S$1,Informe!$A:$ET,ROW($A51),FALSE))=FALSE,"ADMISIBLE","NO ADMISIBLE")</f>
        <v>NO ADMISIBLE</v>
      </c>
      <c r="T51" s="38" t="str">
        <f>IF(OR(HLOOKUP(T$1,Informe!$A:$ET,ROW($A51),FALSE)=0,VLOOKUP($A51,Formulario!$A:$F,6,FALSE)&lt;HLOOKUP(T$1,Informe!$A:$ET,ROW($A51),FALSE))=FALSE,"ADMISIBLE","NO ADMISIBLE")</f>
        <v>NO ADMISIBLE</v>
      </c>
      <c r="U51" s="38" t="str">
        <f>IF(OR(HLOOKUP(U$1,Informe!$A:$ET,ROW($A51),FALSE)=0,VLOOKUP($A51,Formulario!$A:$F,6,FALSE)&lt;HLOOKUP(U$1,Informe!$A:$ET,ROW($A51),FALSE))=FALSE,"ADMISIBLE","NO ADMISIBLE")</f>
        <v>NO ADMISIBLE</v>
      </c>
      <c r="V51" s="38" t="str">
        <f>IF(OR(HLOOKUP(V$1,Informe!$A:$ET,ROW($A51),FALSE)=0,VLOOKUP($A51,Formulario!$A:$F,6,FALSE)&lt;HLOOKUP(V$1,Informe!$A:$ET,ROW($A51),FALSE))=FALSE,"ADMISIBLE","NO ADMISIBLE")</f>
        <v>NO ADMISIBLE</v>
      </c>
      <c r="W51" s="38" t="str">
        <f>IF(OR(HLOOKUP(W$1,Informe!$A:$ET,ROW($A51),FALSE)=0,VLOOKUP($A51,Formulario!$A:$F,6,FALSE)&lt;HLOOKUP(W$1,Informe!$A:$ET,ROW($A51),FALSE))=FALSE,"ADMISIBLE","NO ADMISIBLE")</f>
        <v>NO ADMISIBLE</v>
      </c>
      <c r="X51" s="38" t="str">
        <f>IF(OR(HLOOKUP(X$1,Informe!$A:$ET,ROW($A51),FALSE)=0,VLOOKUP($A51,Formulario!$A:$F,6,FALSE)&lt;HLOOKUP(X$1,Informe!$A:$ET,ROW($A51),FALSE))=FALSE,"ADMISIBLE","NO ADMISIBLE")</f>
        <v>NO ADMISIBLE</v>
      </c>
      <c r="Y51" s="38" t="str">
        <f>IF(OR(HLOOKUP(Y$1,Informe!$A:$ET,ROW($A51),FALSE)=0,VLOOKUP($A51,Formulario!$A:$F,6,FALSE)&lt;HLOOKUP(Y$1,Informe!$A:$ET,ROW($A51),FALSE))=FALSE,"ADMISIBLE","NO ADMISIBLE")</f>
        <v>NO ADMISIBLE</v>
      </c>
      <c r="Z51" s="38" t="str">
        <f>IF(OR(HLOOKUP(Z$1,Informe!$A:$ET,ROW($A51),FALSE)=0,VLOOKUP($A51,Formulario!$A:$F,6,FALSE)&lt;HLOOKUP(Z$1,Informe!$A:$ET,ROW($A51),FALSE))=FALSE,"ADMISIBLE","NO ADMISIBLE")</f>
        <v>NO ADMISIBLE</v>
      </c>
      <c r="AA51" s="38" t="str">
        <f>IF(OR(HLOOKUP(AA$1,Informe!$A:$ET,ROW($A51),FALSE)=0,VLOOKUP($A51,Formulario!$A:$F,6,FALSE)&lt;HLOOKUP(AA$1,Informe!$A:$ET,ROW($A51),FALSE))=FALSE,"ADMISIBLE","NO ADMISIBLE")</f>
        <v>NO ADMISIBLE</v>
      </c>
      <c r="AB51" s="38" t="str">
        <f>IF(OR(HLOOKUP(AB$1,Informe!$A:$ET,ROW($A51),FALSE)=0,VLOOKUP($A51,Formulario!$A:$F,6,FALSE)&lt;HLOOKUP(AB$1,Informe!$A:$ET,ROW($A51),FALSE))=FALSE,"ADMISIBLE","NO ADMISIBLE")</f>
        <v>NO ADMISIBLE</v>
      </c>
      <c r="AC51" s="38" t="str">
        <f>IF(OR(HLOOKUP(AC$1,Informe!$A:$ET,ROW($A51),FALSE)=0,VLOOKUP($A51,Formulario!$A:$F,6,FALSE)&lt;HLOOKUP(AC$1,Informe!$A:$ET,ROW($A51),FALSE))=FALSE,"ADMISIBLE","NO ADMISIBLE")</f>
        <v>NO ADMISIBLE</v>
      </c>
      <c r="AD51" s="38" t="str">
        <f>IF(OR(HLOOKUP(AD$1,Informe!$A:$ET,ROW($A51),FALSE)=0,VLOOKUP($A51,Formulario!$A:$F,6,FALSE)&lt;HLOOKUP(AD$1,Informe!$A:$ET,ROW($A51),FALSE))=FALSE,"ADMISIBLE","NO ADMISIBLE")</f>
        <v>NO ADMISIBLE</v>
      </c>
      <c r="AE51" s="38" t="str">
        <f>IF(OR(HLOOKUP(AE$1,Informe!$A:$ET,ROW($A51),FALSE)=0,VLOOKUP($A51,Formulario!$A:$F,6,FALSE)&lt;HLOOKUP(AE$1,Informe!$A:$ET,ROW($A51),FALSE))=FALSE,"ADMISIBLE","NO ADMISIBLE")</f>
        <v>NO ADMISIBLE</v>
      </c>
      <c r="AF51" s="38" t="str">
        <f>IF(OR(HLOOKUP(AF$1,Informe!$A:$ET,ROW($A51),FALSE)=0,VLOOKUP($A51,Formulario!$A:$F,6,FALSE)&lt;HLOOKUP(AF$1,Informe!$A:$ET,ROW($A51),FALSE))=FALSE,"ADMISIBLE","NO ADMISIBLE")</f>
        <v>NO ADMISIBLE</v>
      </c>
      <c r="AG51" s="38" t="str">
        <f>IF(OR(HLOOKUP(AG$1,Informe!$A:$ET,ROW($A51),FALSE)=0,VLOOKUP($A51,Formulario!$A:$F,6,FALSE)&lt;HLOOKUP(AG$1,Informe!$A:$ET,ROW($A51),FALSE))=FALSE,"ADMISIBLE","NO ADMISIBLE")</f>
        <v>NO ADMISIBLE</v>
      </c>
      <c r="AH51" s="38" t="str">
        <f>IF(OR(HLOOKUP(AH$1,Informe!$A:$ET,ROW($A51),FALSE)=0,VLOOKUP($A51,Formulario!$A:$F,6,FALSE)&lt;HLOOKUP(AH$1,Informe!$A:$ET,ROW($A51),FALSE))=FALSE,"ADMISIBLE","NO ADMISIBLE")</f>
        <v>NO ADMISIBLE</v>
      </c>
      <c r="AI51" s="38" t="str">
        <f>IF(OR(HLOOKUP(AI$1,Informe!$A:$ET,ROW($A51),FALSE)=0,VLOOKUP($A51,Formulario!$A:$F,6,FALSE)&lt;HLOOKUP(AI$1,Informe!$A:$ET,ROW($A51),FALSE))=FALSE,"ADMISIBLE","NO ADMISIBLE")</f>
        <v>NO ADMISIBLE</v>
      </c>
      <c r="AJ51" s="38" t="str">
        <f>IF(OR(HLOOKUP(AJ$1,Informe!$A:$ET,ROW($A51),FALSE)=0,VLOOKUP($A51,Formulario!$A:$F,6,FALSE)&lt;HLOOKUP(AJ$1,Informe!$A:$ET,ROW($A51),FALSE))=FALSE,"ADMISIBLE","NO ADMISIBLE")</f>
        <v>NO ADMISIBLE</v>
      </c>
      <c r="AK51" s="38" t="str">
        <f>IF(OR(HLOOKUP(AK$1,Informe!$A:$ET,ROW($A51),FALSE)=0,VLOOKUP($A51,Formulario!$A:$F,6,FALSE)&lt;HLOOKUP(AK$1,Informe!$A:$ET,ROW($A51),FALSE))=FALSE,"ADMISIBLE","NO ADMISIBLE")</f>
        <v>NO ADMISIBLE</v>
      </c>
      <c r="AL51" s="38" t="str">
        <f>IF(OR(HLOOKUP(AL$1,Informe!$A:$ET,ROW($A51),FALSE)=0,VLOOKUP($A51,Formulario!$A:$F,6,FALSE)&lt;HLOOKUP(AL$1,Informe!$A:$ET,ROW($A51),FALSE))=FALSE,"ADMISIBLE","NO ADMISIBLE")</f>
        <v>NO ADMISIBLE</v>
      </c>
      <c r="AM51" s="38" t="str">
        <f>IF(OR(HLOOKUP(AM$1,Informe!$A:$ET,ROW($A51),FALSE)=0,VLOOKUP($A51,Formulario!$A:$F,6,FALSE)&lt;HLOOKUP(AM$1,Informe!$A:$ET,ROW($A51),FALSE))=FALSE,"ADMISIBLE","NO ADMISIBLE")</f>
        <v>NO ADMISIBLE</v>
      </c>
    </row>
    <row r="52" spans="1:39" ht="12.75" customHeight="1" x14ac:dyDescent="0.25">
      <c r="A52" s="22">
        <v>48</v>
      </c>
      <c r="B52" s="37" t="s">
        <v>102</v>
      </c>
      <c r="C52" s="38" t="str">
        <f>IF(OR(HLOOKUP(C$1,Informe!$A:$ET,ROW($A52),FALSE)=0,VLOOKUP($A52,Formulario!$A:$F,6,FALSE)&lt;HLOOKUP(C$1,Informe!$A:$ET,ROW($A52),FALSE))=FALSE,"ADMISIBLE","NO ADMISIBLE")</f>
        <v>NO ADMISIBLE</v>
      </c>
      <c r="D52" s="38" t="str">
        <f>IF(OR(HLOOKUP(D$1,Informe!$A:$ET,ROW($A52),FALSE)=0,VLOOKUP($A52,Formulario!$A:$F,6,FALSE)&lt;HLOOKUP(D$1,Informe!$A:$ET,ROW($A52),FALSE))=FALSE,"ADMISIBLE","NO ADMISIBLE")</f>
        <v>NO ADMISIBLE</v>
      </c>
      <c r="E52" s="38" t="str">
        <f>IF(OR(HLOOKUP(E$1,Informe!$A:$ET,ROW($A52),FALSE)=0,VLOOKUP($A52,Formulario!$A:$F,6,FALSE)&lt;HLOOKUP(E$1,Informe!$A:$ET,ROW($A52),FALSE))=FALSE,"ADMISIBLE","NO ADMISIBLE")</f>
        <v>NO ADMISIBLE</v>
      </c>
      <c r="F52" s="38" t="str">
        <f>IF(OR(HLOOKUP(F$1,Informe!$A:$ET,ROW($A52),FALSE)=0,VLOOKUP($A52,Formulario!$A:$F,6,FALSE)&lt;HLOOKUP(F$1,Informe!$A:$ET,ROW($A52),FALSE))=FALSE,"ADMISIBLE","NO ADMISIBLE")</f>
        <v>NO ADMISIBLE</v>
      </c>
      <c r="G52" s="38" t="str">
        <f>IF(OR(HLOOKUP(G$1,Informe!$A:$ET,ROW($A52),FALSE)=0,VLOOKUP($A52,Formulario!$A:$F,6,FALSE)&lt;HLOOKUP(G$1,Informe!$A:$ET,ROW($A52),FALSE))=FALSE,"ADMISIBLE","NO ADMISIBLE")</f>
        <v>NO ADMISIBLE</v>
      </c>
      <c r="H52" s="38" t="str">
        <f>IF(OR(HLOOKUP(H$1,Informe!$A:$ET,ROW($A52),FALSE)=0,VLOOKUP($A52,Formulario!$A:$F,6,FALSE)&lt;HLOOKUP(H$1,Informe!$A:$ET,ROW($A52),FALSE))=FALSE,"ADMISIBLE","NO ADMISIBLE")</f>
        <v>NO ADMISIBLE</v>
      </c>
      <c r="I52" s="38" t="str">
        <f>IF(OR(HLOOKUP(I$1,Informe!$A:$ET,ROW($A52),FALSE)=0,VLOOKUP($A52,Formulario!$A:$F,6,FALSE)&lt;HLOOKUP(I$1,Informe!$A:$ET,ROW($A52),FALSE))=FALSE,"ADMISIBLE","NO ADMISIBLE")</f>
        <v>NO ADMISIBLE</v>
      </c>
      <c r="J52" s="38" t="str">
        <f>IF(OR(HLOOKUP(J$1,Informe!$A:$ET,ROW($A52),FALSE)=0,VLOOKUP($A52,Formulario!$A:$F,6,FALSE)&lt;HLOOKUP(J$1,Informe!$A:$ET,ROW($A52),FALSE))=FALSE,"ADMISIBLE","NO ADMISIBLE")</f>
        <v>NO ADMISIBLE</v>
      </c>
      <c r="K52" s="38" t="str">
        <f>IF(OR(HLOOKUP(K$1,Informe!$A:$ET,ROW($A52),FALSE)=0,VLOOKUP($A52,Formulario!$A:$F,6,FALSE)&lt;HLOOKUP(K$1,Informe!$A:$ET,ROW($A52),FALSE))=FALSE,"ADMISIBLE","NO ADMISIBLE")</f>
        <v>NO ADMISIBLE</v>
      </c>
      <c r="L52" s="38" t="str">
        <f>IF(OR(HLOOKUP(L$1,Informe!$A:$ET,ROW($A52),FALSE)=0,VLOOKUP($A52,Formulario!$A:$F,6,FALSE)&lt;HLOOKUP(L$1,Informe!$A:$ET,ROW($A52),FALSE))=FALSE,"ADMISIBLE","NO ADMISIBLE")</f>
        <v>NO ADMISIBLE</v>
      </c>
      <c r="M52" s="38" t="str">
        <f>IF(OR(HLOOKUP(M$1,Informe!$A:$ET,ROW($A52),FALSE)=0,VLOOKUP($A52,Formulario!$A:$F,6,FALSE)&lt;HLOOKUP(M$1,Informe!$A:$ET,ROW($A52),FALSE))=FALSE,"ADMISIBLE","NO ADMISIBLE")</f>
        <v>NO ADMISIBLE</v>
      </c>
      <c r="N52" s="38" t="str">
        <f>IF(OR(HLOOKUP(N$1,Informe!$A:$ET,ROW($A52),FALSE)=0,VLOOKUP($A52,Formulario!$A:$F,6,FALSE)&lt;HLOOKUP(N$1,Informe!$A:$ET,ROW($A52),FALSE))=FALSE,"ADMISIBLE","NO ADMISIBLE")</f>
        <v>NO ADMISIBLE</v>
      </c>
      <c r="O52" s="38" t="str">
        <f>IF(OR(HLOOKUP(O$1,Informe!$A:$ET,ROW($A52),FALSE)=0,VLOOKUP($A52,Formulario!$A:$F,6,FALSE)&lt;HLOOKUP(O$1,Informe!$A:$ET,ROW($A52),FALSE))=FALSE,"ADMISIBLE","NO ADMISIBLE")</f>
        <v>NO ADMISIBLE</v>
      </c>
      <c r="P52" s="38" t="str">
        <f>IF(OR(HLOOKUP(P$1,Informe!$A:$ET,ROW($A52),FALSE)=0,VLOOKUP($A52,Formulario!$A:$F,6,FALSE)&lt;HLOOKUP(P$1,Informe!$A:$ET,ROW($A52),FALSE))=FALSE,"ADMISIBLE","NO ADMISIBLE")</f>
        <v>NO ADMISIBLE</v>
      </c>
      <c r="Q52" s="38" t="str">
        <f>IF(OR(HLOOKUP(Q$1,Informe!$A:$ET,ROW($A52),FALSE)=0,VLOOKUP($A52,Formulario!$A:$F,6,FALSE)&lt;HLOOKUP(Q$1,Informe!$A:$ET,ROW($A52),FALSE))=FALSE,"ADMISIBLE","NO ADMISIBLE")</f>
        <v>NO ADMISIBLE</v>
      </c>
      <c r="R52" s="38" t="str">
        <f>IF(OR(HLOOKUP(R$1,Informe!$A:$ET,ROW($A52),FALSE)=0,VLOOKUP($A52,Formulario!$A:$F,6,FALSE)&lt;HLOOKUP(R$1,Informe!$A:$ET,ROW($A52),FALSE))=FALSE,"ADMISIBLE","NO ADMISIBLE")</f>
        <v>NO ADMISIBLE</v>
      </c>
      <c r="S52" s="38" t="str">
        <f>IF(OR(HLOOKUP(S$1,Informe!$A:$ET,ROW($A52),FALSE)=0,VLOOKUP($A52,Formulario!$A:$F,6,FALSE)&lt;HLOOKUP(S$1,Informe!$A:$ET,ROW($A52),FALSE))=FALSE,"ADMISIBLE","NO ADMISIBLE")</f>
        <v>NO ADMISIBLE</v>
      </c>
      <c r="T52" s="38" t="str">
        <f>IF(OR(HLOOKUP(T$1,Informe!$A:$ET,ROW($A52),FALSE)=0,VLOOKUP($A52,Formulario!$A:$F,6,FALSE)&lt;HLOOKUP(T$1,Informe!$A:$ET,ROW($A52),FALSE))=FALSE,"ADMISIBLE","NO ADMISIBLE")</f>
        <v>NO ADMISIBLE</v>
      </c>
      <c r="U52" s="38" t="str">
        <f>IF(OR(HLOOKUP(U$1,Informe!$A:$ET,ROW($A52),FALSE)=0,VLOOKUP($A52,Formulario!$A:$F,6,FALSE)&lt;HLOOKUP(U$1,Informe!$A:$ET,ROW($A52),FALSE))=FALSE,"ADMISIBLE","NO ADMISIBLE")</f>
        <v>NO ADMISIBLE</v>
      </c>
      <c r="V52" s="38" t="str">
        <f>IF(OR(HLOOKUP(V$1,Informe!$A:$ET,ROW($A52),FALSE)=0,VLOOKUP($A52,Formulario!$A:$F,6,FALSE)&lt;HLOOKUP(V$1,Informe!$A:$ET,ROW($A52),FALSE))=FALSE,"ADMISIBLE","NO ADMISIBLE")</f>
        <v>NO ADMISIBLE</v>
      </c>
      <c r="W52" s="38" t="str">
        <f>IF(OR(HLOOKUP(W$1,Informe!$A:$ET,ROW($A52),FALSE)=0,VLOOKUP($A52,Formulario!$A:$F,6,FALSE)&lt;HLOOKUP(W$1,Informe!$A:$ET,ROW($A52),FALSE))=FALSE,"ADMISIBLE","NO ADMISIBLE")</f>
        <v>NO ADMISIBLE</v>
      </c>
      <c r="X52" s="38" t="str">
        <f>IF(OR(HLOOKUP(X$1,Informe!$A:$ET,ROW($A52),FALSE)=0,VLOOKUP($A52,Formulario!$A:$F,6,FALSE)&lt;HLOOKUP(X$1,Informe!$A:$ET,ROW($A52),FALSE))=FALSE,"ADMISIBLE","NO ADMISIBLE")</f>
        <v>NO ADMISIBLE</v>
      </c>
      <c r="Y52" s="38" t="str">
        <f>IF(OR(HLOOKUP(Y$1,Informe!$A:$ET,ROW($A52),FALSE)=0,VLOOKUP($A52,Formulario!$A:$F,6,FALSE)&lt;HLOOKUP(Y$1,Informe!$A:$ET,ROW($A52),FALSE))=FALSE,"ADMISIBLE","NO ADMISIBLE")</f>
        <v>NO ADMISIBLE</v>
      </c>
      <c r="Z52" s="38" t="str">
        <f>IF(OR(HLOOKUP(Z$1,Informe!$A:$ET,ROW($A52),FALSE)=0,VLOOKUP($A52,Formulario!$A:$F,6,FALSE)&lt;HLOOKUP(Z$1,Informe!$A:$ET,ROW($A52),FALSE))=FALSE,"ADMISIBLE","NO ADMISIBLE")</f>
        <v>NO ADMISIBLE</v>
      </c>
      <c r="AA52" s="38" t="str">
        <f>IF(OR(HLOOKUP(AA$1,Informe!$A:$ET,ROW($A52),FALSE)=0,VLOOKUP($A52,Formulario!$A:$F,6,FALSE)&lt;HLOOKUP(AA$1,Informe!$A:$ET,ROW($A52),FALSE))=FALSE,"ADMISIBLE","NO ADMISIBLE")</f>
        <v>NO ADMISIBLE</v>
      </c>
      <c r="AB52" s="38" t="str">
        <f>IF(OR(HLOOKUP(AB$1,Informe!$A:$ET,ROW($A52),FALSE)=0,VLOOKUP($A52,Formulario!$A:$F,6,FALSE)&lt;HLOOKUP(AB$1,Informe!$A:$ET,ROW($A52),FALSE))=FALSE,"ADMISIBLE","NO ADMISIBLE")</f>
        <v>NO ADMISIBLE</v>
      </c>
      <c r="AC52" s="38" t="str">
        <f>IF(OR(HLOOKUP(AC$1,Informe!$A:$ET,ROW($A52),FALSE)=0,VLOOKUP($A52,Formulario!$A:$F,6,FALSE)&lt;HLOOKUP(AC$1,Informe!$A:$ET,ROW($A52),FALSE))=FALSE,"ADMISIBLE","NO ADMISIBLE")</f>
        <v>NO ADMISIBLE</v>
      </c>
      <c r="AD52" s="38" t="str">
        <f>IF(OR(HLOOKUP(AD$1,Informe!$A:$ET,ROW($A52),FALSE)=0,VLOOKUP($A52,Formulario!$A:$F,6,FALSE)&lt;HLOOKUP(AD$1,Informe!$A:$ET,ROW($A52),FALSE))=FALSE,"ADMISIBLE","NO ADMISIBLE")</f>
        <v>NO ADMISIBLE</v>
      </c>
      <c r="AE52" s="38" t="str">
        <f>IF(OR(HLOOKUP(AE$1,Informe!$A:$ET,ROW($A52),FALSE)=0,VLOOKUP($A52,Formulario!$A:$F,6,FALSE)&lt;HLOOKUP(AE$1,Informe!$A:$ET,ROW($A52),FALSE))=FALSE,"ADMISIBLE","NO ADMISIBLE")</f>
        <v>NO ADMISIBLE</v>
      </c>
      <c r="AF52" s="38" t="str">
        <f>IF(OR(HLOOKUP(AF$1,Informe!$A:$ET,ROW($A52),FALSE)=0,VLOOKUP($A52,Formulario!$A:$F,6,FALSE)&lt;HLOOKUP(AF$1,Informe!$A:$ET,ROW($A52),FALSE))=FALSE,"ADMISIBLE","NO ADMISIBLE")</f>
        <v>NO ADMISIBLE</v>
      </c>
      <c r="AG52" s="38" t="str">
        <f>IF(OR(HLOOKUP(AG$1,Informe!$A:$ET,ROW($A52),FALSE)=0,VLOOKUP($A52,Formulario!$A:$F,6,FALSE)&lt;HLOOKUP(AG$1,Informe!$A:$ET,ROW($A52),FALSE))=FALSE,"ADMISIBLE","NO ADMISIBLE")</f>
        <v>NO ADMISIBLE</v>
      </c>
      <c r="AH52" s="38" t="str">
        <f>IF(OR(HLOOKUP(AH$1,Informe!$A:$ET,ROW($A52),FALSE)=0,VLOOKUP($A52,Formulario!$A:$F,6,FALSE)&lt;HLOOKUP(AH$1,Informe!$A:$ET,ROW($A52),FALSE))=FALSE,"ADMISIBLE","NO ADMISIBLE")</f>
        <v>NO ADMISIBLE</v>
      </c>
      <c r="AI52" s="38" t="str">
        <f>IF(OR(HLOOKUP(AI$1,Informe!$A:$ET,ROW($A52),FALSE)=0,VLOOKUP($A52,Formulario!$A:$F,6,FALSE)&lt;HLOOKUP(AI$1,Informe!$A:$ET,ROW($A52),FALSE))=FALSE,"ADMISIBLE","NO ADMISIBLE")</f>
        <v>NO ADMISIBLE</v>
      </c>
      <c r="AJ52" s="38" t="str">
        <f>IF(OR(HLOOKUP(AJ$1,Informe!$A:$ET,ROW($A52),FALSE)=0,VLOOKUP($A52,Formulario!$A:$F,6,FALSE)&lt;HLOOKUP(AJ$1,Informe!$A:$ET,ROW($A52),FALSE))=FALSE,"ADMISIBLE","NO ADMISIBLE")</f>
        <v>NO ADMISIBLE</v>
      </c>
      <c r="AK52" s="38" t="str">
        <f>IF(OR(HLOOKUP(AK$1,Informe!$A:$ET,ROW($A52),FALSE)=0,VLOOKUP($A52,Formulario!$A:$F,6,FALSE)&lt;HLOOKUP(AK$1,Informe!$A:$ET,ROW($A52),FALSE))=FALSE,"ADMISIBLE","NO ADMISIBLE")</f>
        <v>NO ADMISIBLE</v>
      </c>
      <c r="AL52" s="38" t="str">
        <f>IF(OR(HLOOKUP(AL$1,Informe!$A:$ET,ROW($A52),FALSE)=0,VLOOKUP($A52,Formulario!$A:$F,6,FALSE)&lt;HLOOKUP(AL$1,Informe!$A:$ET,ROW($A52),FALSE))=FALSE,"ADMISIBLE","NO ADMISIBLE")</f>
        <v>NO ADMISIBLE</v>
      </c>
      <c r="AM52" s="38" t="str">
        <f>IF(OR(HLOOKUP(AM$1,Informe!$A:$ET,ROW($A52),FALSE)=0,VLOOKUP($A52,Formulario!$A:$F,6,FALSE)&lt;HLOOKUP(AM$1,Informe!$A:$ET,ROW($A52),FALSE))=FALSE,"ADMISIBLE","NO ADMISIBLE")</f>
        <v>NO ADMISIBLE</v>
      </c>
    </row>
    <row r="53" spans="1:39" ht="12.75" customHeight="1" x14ac:dyDescent="0.25">
      <c r="A53" s="22">
        <v>49</v>
      </c>
      <c r="B53" s="37" t="s">
        <v>136</v>
      </c>
      <c r="C53" s="38" t="str">
        <f>IF(OR(HLOOKUP(C$1,Informe!$A:$ET,ROW($A53),FALSE)=0,VLOOKUP($A53,Formulario!$A:$F,6,FALSE)&lt;HLOOKUP(C$1,Informe!$A:$ET,ROW($A53),FALSE))=FALSE,"ADMISIBLE","NO ADMISIBLE")</f>
        <v>NO ADMISIBLE</v>
      </c>
      <c r="D53" s="38" t="str">
        <f>IF(OR(HLOOKUP(D$1,Informe!$A:$ET,ROW($A53),FALSE)=0,VLOOKUP($A53,Formulario!$A:$F,6,FALSE)&lt;HLOOKUP(D$1,Informe!$A:$ET,ROW($A53),FALSE))=FALSE,"ADMISIBLE","NO ADMISIBLE")</f>
        <v>NO ADMISIBLE</v>
      </c>
      <c r="E53" s="38" t="str">
        <f>IF(OR(HLOOKUP(E$1,Informe!$A:$ET,ROW($A53),FALSE)=0,VLOOKUP($A53,Formulario!$A:$F,6,FALSE)&lt;HLOOKUP(E$1,Informe!$A:$ET,ROW($A53),FALSE))=FALSE,"ADMISIBLE","NO ADMISIBLE")</f>
        <v>NO ADMISIBLE</v>
      </c>
      <c r="F53" s="38" t="str">
        <f>IF(OR(HLOOKUP(F$1,Informe!$A:$ET,ROW($A53),FALSE)=0,VLOOKUP($A53,Formulario!$A:$F,6,FALSE)&lt;HLOOKUP(F$1,Informe!$A:$ET,ROW($A53),FALSE))=FALSE,"ADMISIBLE","NO ADMISIBLE")</f>
        <v>NO ADMISIBLE</v>
      </c>
      <c r="G53" s="38" t="str">
        <f>IF(OR(HLOOKUP(G$1,Informe!$A:$ET,ROW($A53),FALSE)=0,VLOOKUP($A53,Formulario!$A:$F,6,FALSE)&lt;HLOOKUP(G$1,Informe!$A:$ET,ROW($A53),FALSE))=FALSE,"ADMISIBLE","NO ADMISIBLE")</f>
        <v>NO ADMISIBLE</v>
      </c>
      <c r="H53" s="38" t="str">
        <f>IF(OR(HLOOKUP(H$1,Informe!$A:$ET,ROW($A53),FALSE)=0,VLOOKUP($A53,Formulario!$A:$F,6,FALSE)&lt;HLOOKUP(H$1,Informe!$A:$ET,ROW($A53),FALSE))=FALSE,"ADMISIBLE","NO ADMISIBLE")</f>
        <v>NO ADMISIBLE</v>
      </c>
      <c r="I53" s="38" t="str">
        <f>IF(OR(HLOOKUP(I$1,Informe!$A:$ET,ROW($A53),FALSE)=0,VLOOKUP($A53,Formulario!$A:$F,6,FALSE)&lt;HLOOKUP(I$1,Informe!$A:$ET,ROW($A53),FALSE))=FALSE,"ADMISIBLE","NO ADMISIBLE")</f>
        <v>NO ADMISIBLE</v>
      </c>
      <c r="J53" s="38" t="str">
        <f>IF(OR(HLOOKUP(J$1,Informe!$A:$ET,ROW($A53),FALSE)=0,VLOOKUP($A53,Formulario!$A:$F,6,FALSE)&lt;HLOOKUP(J$1,Informe!$A:$ET,ROW($A53),FALSE))=FALSE,"ADMISIBLE","NO ADMISIBLE")</f>
        <v>NO ADMISIBLE</v>
      </c>
      <c r="K53" s="38" t="str">
        <f>IF(OR(HLOOKUP(K$1,Informe!$A:$ET,ROW($A53),FALSE)=0,VLOOKUP($A53,Formulario!$A:$F,6,FALSE)&lt;HLOOKUP(K$1,Informe!$A:$ET,ROW($A53),FALSE))=FALSE,"ADMISIBLE","NO ADMISIBLE")</f>
        <v>NO ADMISIBLE</v>
      </c>
      <c r="L53" s="38" t="str">
        <f>IF(OR(HLOOKUP(L$1,Informe!$A:$ET,ROW($A53),FALSE)=0,VLOOKUP($A53,Formulario!$A:$F,6,FALSE)&lt;HLOOKUP(L$1,Informe!$A:$ET,ROW($A53),FALSE))=FALSE,"ADMISIBLE","NO ADMISIBLE")</f>
        <v>NO ADMISIBLE</v>
      </c>
      <c r="M53" s="38" t="str">
        <f>IF(OR(HLOOKUP(M$1,Informe!$A:$ET,ROW($A53),FALSE)=0,VLOOKUP($A53,Formulario!$A:$F,6,FALSE)&lt;HLOOKUP(M$1,Informe!$A:$ET,ROW($A53),FALSE))=FALSE,"ADMISIBLE","NO ADMISIBLE")</f>
        <v>NO ADMISIBLE</v>
      </c>
      <c r="N53" s="38" t="str">
        <f>IF(OR(HLOOKUP(N$1,Informe!$A:$ET,ROW($A53),FALSE)=0,VLOOKUP($A53,Formulario!$A:$F,6,FALSE)&lt;HLOOKUP(N$1,Informe!$A:$ET,ROW($A53),FALSE))=FALSE,"ADMISIBLE","NO ADMISIBLE")</f>
        <v>NO ADMISIBLE</v>
      </c>
      <c r="O53" s="38" t="str">
        <f>IF(OR(HLOOKUP(O$1,Informe!$A:$ET,ROW($A53),FALSE)=0,VLOOKUP($A53,Formulario!$A:$F,6,FALSE)&lt;HLOOKUP(O$1,Informe!$A:$ET,ROW($A53),FALSE))=FALSE,"ADMISIBLE","NO ADMISIBLE")</f>
        <v>NO ADMISIBLE</v>
      </c>
      <c r="P53" s="38" t="str">
        <f>IF(OR(HLOOKUP(P$1,Informe!$A:$ET,ROW($A53),FALSE)=0,VLOOKUP($A53,Formulario!$A:$F,6,FALSE)&lt;HLOOKUP(P$1,Informe!$A:$ET,ROW($A53),FALSE))=FALSE,"ADMISIBLE","NO ADMISIBLE")</f>
        <v>NO ADMISIBLE</v>
      </c>
      <c r="Q53" s="38" t="str">
        <f>IF(OR(HLOOKUP(Q$1,Informe!$A:$ET,ROW($A53),FALSE)=0,VLOOKUP($A53,Formulario!$A:$F,6,FALSE)&lt;HLOOKUP(Q$1,Informe!$A:$ET,ROW($A53),FALSE))=FALSE,"ADMISIBLE","NO ADMISIBLE")</f>
        <v>NO ADMISIBLE</v>
      </c>
      <c r="R53" s="38" t="str">
        <f>IF(OR(HLOOKUP(R$1,Informe!$A:$ET,ROW($A53),FALSE)=0,VLOOKUP($A53,Formulario!$A:$F,6,FALSE)&lt;HLOOKUP(R$1,Informe!$A:$ET,ROW($A53),FALSE))=FALSE,"ADMISIBLE","NO ADMISIBLE")</f>
        <v>NO ADMISIBLE</v>
      </c>
      <c r="S53" s="38" t="str">
        <f>IF(OR(HLOOKUP(S$1,Informe!$A:$ET,ROW($A53),FALSE)=0,VLOOKUP($A53,Formulario!$A:$F,6,FALSE)&lt;HLOOKUP(S$1,Informe!$A:$ET,ROW($A53),FALSE))=FALSE,"ADMISIBLE","NO ADMISIBLE")</f>
        <v>NO ADMISIBLE</v>
      </c>
      <c r="T53" s="38" t="str">
        <f>IF(OR(HLOOKUP(T$1,Informe!$A:$ET,ROW($A53),FALSE)=0,VLOOKUP($A53,Formulario!$A:$F,6,FALSE)&lt;HLOOKUP(T$1,Informe!$A:$ET,ROW($A53),FALSE))=FALSE,"ADMISIBLE","NO ADMISIBLE")</f>
        <v>NO ADMISIBLE</v>
      </c>
      <c r="U53" s="38" t="str">
        <f>IF(OR(HLOOKUP(U$1,Informe!$A:$ET,ROW($A53),FALSE)=0,VLOOKUP($A53,Formulario!$A:$F,6,FALSE)&lt;HLOOKUP(U$1,Informe!$A:$ET,ROW($A53),FALSE))=FALSE,"ADMISIBLE","NO ADMISIBLE")</f>
        <v>NO ADMISIBLE</v>
      </c>
      <c r="V53" s="38" t="str">
        <f>IF(OR(HLOOKUP(V$1,Informe!$A:$ET,ROW($A53),FALSE)=0,VLOOKUP($A53,Formulario!$A:$F,6,FALSE)&lt;HLOOKUP(V$1,Informe!$A:$ET,ROW($A53),FALSE))=FALSE,"ADMISIBLE","NO ADMISIBLE")</f>
        <v>NO ADMISIBLE</v>
      </c>
      <c r="W53" s="38" t="str">
        <f>IF(OR(HLOOKUP(W$1,Informe!$A:$ET,ROW($A53),FALSE)=0,VLOOKUP($A53,Formulario!$A:$F,6,FALSE)&lt;HLOOKUP(W$1,Informe!$A:$ET,ROW($A53),FALSE))=FALSE,"ADMISIBLE","NO ADMISIBLE")</f>
        <v>NO ADMISIBLE</v>
      </c>
      <c r="X53" s="38" t="str">
        <f>IF(OR(HLOOKUP(X$1,Informe!$A:$ET,ROW($A53),FALSE)=0,VLOOKUP($A53,Formulario!$A:$F,6,FALSE)&lt;HLOOKUP(X$1,Informe!$A:$ET,ROW($A53),FALSE))=FALSE,"ADMISIBLE","NO ADMISIBLE")</f>
        <v>NO ADMISIBLE</v>
      </c>
      <c r="Y53" s="38" t="str">
        <f>IF(OR(HLOOKUP(Y$1,Informe!$A:$ET,ROW($A53),FALSE)=0,VLOOKUP($A53,Formulario!$A:$F,6,FALSE)&lt;HLOOKUP(Y$1,Informe!$A:$ET,ROW($A53),FALSE))=FALSE,"ADMISIBLE","NO ADMISIBLE")</f>
        <v>NO ADMISIBLE</v>
      </c>
      <c r="Z53" s="38" t="str">
        <f>IF(OR(HLOOKUP(Z$1,Informe!$A:$ET,ROW($A53),FALSE)=0,VLOOKUP($A53,Formulario!$A:$F,6,FALSE)&lt;HLOOKUP(Z$1,Informe!$A:$ET,ROW($A53),FALSE))=FALSE,"ADMISIBLE","NO ADMISIBLE")</f>
        <v>NO ADMISIBLE</v>
      </c>
      <c r="AA53" s="38" t="str">
        <f>IF(OR(HLOOKUP(AA$1,Informe!$A:$ET,ROW($A53),FALSE)=0,VLOOKUP($A53,Formulario!$A:$F,6,FALSE)&lt;HLOOKUP(AA$1,Informe!$A:$ET,ROW($A53),FALSE))=FALSE,"ADMISIBLE","NO ADMISIBLE")</f>
        <v>NO ADMISIBLE</v>
      </c>
      <c r="AB53" s="38" t="str">
        <f>IF(OR(HLOOKUP(AB$1,Informe!$A:$ET,ROW($A53),FALSE)=0,VLOOKUP($A53,Formulario!$A:$F,6,FALSE)&lt;HLOOKUP(AB$1,Informe!$A:$ET,ROW($A53),FALSE))=FALSE,"ADMISIBLE","NO ADMISIBLE")</f>
        <v>NO ADMISIBLE</v>
      </c>
      <c r="AC53" s="38" t="str">
        <f>IF(OR(HLOOKUP(AC$1,Informe!$A:$ET,ROW($A53),FALSE)=0,VLOOKUP($A53,Formulario!$A:$F,6,FALSE)&lt;HLOOKUP(AC$1,Informe!$A:$ET,ROW($A53),FALSE))=FALSE,"ADMISIBLE","NO ADMISIBLE")</f>
        <v>NO ADMISIBLE</v>
      </c>
      <c r="AD53" s="38" t="str">
        <f>IF(OR(HLOOKUP(AD$1,Informe!$A:$ET,ROW($A53),FALSE)=0,VLOOKUP($A53,Formulario!$A:$F,6,FALSE)&lt;HLOOKUP(AD$1,Informe!$A:$ET,ROW($A53),FALSE))=FALSE,"ADMISIBLE","NO ADMISIBLE")</f>
        <v>NO ADMISIBLE</v>
      </c>
      <c r="AE53" s="38" t="str">
        <f>IF(OR(HLOOKUP(AE$1,Informe!$A:$ET,ROW($A53),FALSE)=0,VLOOKUP($A53,Formulario!$A:$F,6,FALSE)&lt;HLOOKUP(AE$1,Informe!$A:$ET,ROW($A53),FALSE))=FALSE,"ADMISIBLE","NO ADMISIBLE")</f>
        <v>NO ADMISIBLE</v>
      </c>
      <c r="AF53" s="38" t="str">
        <f>IF(OR(HLOOKUP(AF$1,Informe!$A:$ET,ROW($A53),FALSE)=0,VLOOKUP($A53,Formulario!$A:$F,6,FALSE)&lt;HLOOKUP(AF$1,Informe!$A:$ET,ROW($A53),FALSE))=FALSE,"ADMISIBLE","NO ADMISIBLE")</f>
        <v>NO ADMISIBLE</v>
      </c>
      <c r="AG53" s="38" t="str">
        <f>IF(OR(HLOOKUP(AG$1,Informe!$A:$ET,ROW($A53),FALSE)=0,VLOOKUP($A53,Formulario!$A:$F,6,FALSE)&lt;HLOOKUP(AG$1,Informe!$A:$ET,ROW($A53),FALSE))=FALSE,"ADMISIBLE","NO ADMISIBLE")</f>
        <v>NO ADMISIBLE</v>
      </c>
      <c r="AH53" s="38" t="str">
        <f>IF(OR(HLOOKUP(AH$1,Informe!$A:$ET,ROW($A53),FALSE)=0,VLOOKUP($A53,Formulario!$A:$F,6,FALSE)&lt;HLOOKUP(AH$1,Informe!$A:$ET,ROW($A53),FALSE))=FALSE,"ADMISIBLE","NO ADMISIBLE")</f>
        <v>NO ADMISIBLE</v>
      </c>
      <c r="AI53" s="38" t="str">
        <f>IF(OR(HLOOKUP(AI$1,Informe!$A:$ET,ROW($A53),FALSE)=0,VLOOKUP($A53,Formulario!$A:$F,6,FALSE)&lt;HLOOKUP(AI$1,Informe!$A:$ET,ROW($A53),FALSE))=FALSE,"ADMISIBLE","NO ADMISIBLE")</f>
        <v>NO ADMISIBLE</v>
      </c>
      <c r="AJ53" s="38" t="str">
        <f>IF(OR(HLOOKUP(AJ$1,Informe!$A:$ET,ROW($A53),FALSE)=0,VLOOKUP($A53,Formulario!$A:$F,6,FALSE)&lt;HLOOKUP(AJ$1,Informe!$A:$ET,ROW($A53),FALSE))=FALSE,"ADMISIBLE","NO ADMISIBLE")</f>
        <v>NO ADMISIBLE</v>
      </c>
      <c r="AK53" s="38" t="str">
        <f>IF(OR(HLOOKUP(AK$1,Informe!$A:$ET,ROW($A53),FALSE)=0,VLOOKUP($A53,Formulario!$A:$F,6,FALSE)&lt;HLOOKUP(AK$1,Informe!$A:$ET,ROW($A53),FALSE))=FALSE,"ADMISIBLE","NO ADMISIBLE")</f>
        <v>NO ADMISIBLE</v>
      </c>
      <c r="AL53" s="38" t="str">
        <f>IF(OR(HLOOKUP(AL$1,Informe!$A:$ET,ROW($A53),FALSE)=0,VLOOKUP($A53,Formulario!$A:$F,6,FALSE)&lt;HLOOKUP(AL$1,Informe!$A:$ET,ROW($A53),FALSE))=FALSE,"ADMISIBLE","NO ADMISIBLE")</f>
        <v>NO ADMISIBLE</v>
      </c>
      <c r="AM53" s="38" t="str">
        <f>IF(OR(HLOOKUP(AM$1,Informe!$A:$ET,ROW($A53),FALSE)=0,VLOOKUP($A53,Formulario!$A:$F,6,FALSE)&lt;HLOOKUP(AM$1,Informe!$A:$ET,ROW($A53),FALSE))=FALSE,"ADMISIBLE","NO ADMISIBLE")</f>
        <v>NO ADMISIBLE</v>
      </c>
    </row>
    <row r="54" spans="1:39" ht="12.75" customHeight="1" x14ac:dyDescent="0.25">
      <c r="A54" s="22">
        <v>50</v>
      </c>
      <c r="B54" s="37" t="s">
        <v>27</v>
      </c>
      <c r="C54" s="38" t="str">
        <f>IF(OR(HLOOKUP(C$1,Informe!$A:$ET,ROW($A54),FALSE)=0,VLOOKUP($A54,Formulario!$A:$F,6,FALSE)&lt;HLOOKUP(C$1,Informe!$A:$ET,ROW($A54),FALSE))=FALSE,"ADMISIBLE","NO ADMISIBLE")</f>
        <v>NO ADMISIBLE</v>
      </c>
      <c r="D54" s="38" t="str">
        <f>IF(OR(HLOOKUP(D$1,Informe!$A:$ET,ROW($A54),FALSE)=0,VLOOKUP($A54,Formulario!$A:$F,6,FALSE)&lt;HLOOKUP(D$1,Informe!$A:$ET,ROW($A54),FALSE))=FALSE,"ADMISIBLE","NO ADMISIBLE")</f>
        <v>NO ADMISIBLE</v>
      </c>
      <c r="E54" s="38" t="str">
        <f>IF(OR(HLOOKUP(E$1,Informe!$A:$ET,ROW($A54),FALSE)=0,VLOOKUP($A54,Formulario!$A:$F,6,FALSE)&lt;HLOOKUP(E$1,Informe!$A:$ET,ROW($A54),FALSE))=FALSE,"ADMISIBLE","NO ADMISIBLE")</f>
        <v>NO ADMISIBLE</v>
      </c>
      <c r="F54" s="38" t="str">
        <f>IF(OR(HLOOKUP(F$1,Informe!$A:$ET,ROW($A54),FALSE)=0,VLOOKUP($A54,Formulario!$A:$F,6,FALSE)&lt;HLOOKUP(F$1,Informe!$A:$ET,ROW($A54),FALSE))=FALSE,"ADMISIBLE","NO ADMISIBLE")</f>
        <v>NO ADMISIBLE</v>
      </c>
      <c r="G54" s="38" t="str">
        <f>IF(OR(HLOOKUP(G$1,Informe!$A:$ET,ROW($A54),FALSE)=0,VLOOKUP($A54,Formulario!$A:$F,6,FALSE)&lt;HLOOKUP(G$1,Informe!$A:$ET,ROW($A54),FALSE))=FALSE,"ADMISIBLE","NO ADMISIBLE")</f>
        <v>NO ADMISIBLE</v>
      </c>
      <c r="H54" s="38" t="str">
        <f>IF(OR(HLOOKUP(H$1,Informe!$A:$ET,ROW($A54),FALSE)=0,VLOOKUP($A54,Formulario!$A:$F,6,FALSE)&lt;HLOOKUP(H$1,Informe!$A:$ET,ROW($A54),FALSE))=FALSE,"ADMISIBLE","NO ADMISIBLE")</f>
        <v>NO ADMISIBLE</v>
      </c>
      <c r="I54" s="38" t="str">
        <f>IF(OR(HLOOKUP(I$1,Informe!$A:$ET,ROW($A54),FALSE)=0,VLOOKUP($A54,Formulario!$A:$F,6,FALSE)&lt;HLOOKUP(I$1,Informe!$A:$ET,ROW($A54),FALSE))=FALSE,"ADMISIBLE","NO ADMISIBLE")</f>
        <v>NO ADMISIBLE</v>
      </c>
      <c r="J54" s="38" t="str">
        <f>IF(OR(HLOOKUP(J$1,Informe!$A:$ET,ROW($A54),FALSE)=0,VLOOKUP($A54,Formulario!$A:$F,6,FALSE)&lt;HLOOKUP(J$1,Informe!$A:$ET,ROW($A54),FALSE))=FALSE,"ADMISIBLE","NO ADMISIBLE")</f>
        <v>NO ADMISIBLE</v>
      </c>
      <c r="K54" s="38" t="str">
        <f>IF(OR(HLOOKUP(K$1,Informe!$A:$ET,ROW($A54),FALSE)=0,VLOOKUP($A54,Formulario!$A:$F,6,FALSE)&lt;HLOOKUP(K$1,Informe!$A:$ET,ROW($A54),FALSE))=FALSE,"ADMISIBLE","NO ADMISIBLE")</f>
        <v>NO ADMISIBLE</v>
      </c>
      <c r="L54" s="38" t="str">
        <f>IF(OR(HLOOKUP(L$1,Informe!$A:$ET,ROW($A54),FALSE)=0,VLOOKUP($A54,Formulario!$A:$F,6,FALSE)&lt;HLOOKUP(L$1,Informe!$A:$ET,ROW($A54),FALSE))=FALSE,"ADMISIBLE","NO ADMISIBLE")</f>
        <v>NO ADMISIBLE</v>
      </c>
      <c r="M54" s="38" t="str">
        <f>IF(OR(HLOOKUP(M$1,Informe!$A:$ET,ROW($A54),FALSE)=0,VLOOKUP($A54,Formulario!$A:$F,6,FALSE)&lt;HLOOKUP(M$1,Informe!$A:$ET,ROW($A54),FALSE))=FALSE,"ADMISIBLE","NO ADMISIBLE")</f>
        <v>NO ADMISIBLE</v>
      </c>
      <c r="N54" s="38" t="str">
        <f>IF(OR(HLOOKUP(N$1,Informe!$A:$ET,ROW($A54),FALSE)=0,VLOOKUP($A54,Formulario!$A:$F,6,FALSE)&lt;HLOOKUP(N$1,Informe!$A:$ET,ROW($A54),FALSE))=FALSE,"ADMISIBLE","NO ADMISIBLE")</f>
        <v>NO ADMISIBLE</v>
      </c>
      <c r="O54" s="38" t="str">
        <f>IF(OR(HLOOKUP(O$1,Informe!$A:$ET,ROW($A54),FALSE)=0,VLOOKUP($A54,Formulario!$A:$F,6,FALSE)&lt;HLOOKUP(O$1,Informe!$A:$ET,ROW($A54),FALSE))=FALSE,"ADMISIBLE","NO ADMISIBLE")</f>
        <v>NO ADMISIBLE</v>
      </c>
      <c r="P54" s="38" t="str">
        <f>IF(OR(HLOOKUP(P$1,Informe!$A:$ET,ROW($A54),FALSE)=0,VLOOKUP($A54,Formulario!$A:$F,6,FALSE)&lt;HLOOKUP(P$1,Informe!$A:$ET,ROW($A54),FALSE))=FALSE,"ADMISIBLE","NO ADMISIBLE")</f>
        <v>NO ADMISIBLE</v>
      </c>
      <c r="Q54" s="38" t="str">
        <f>IF(OR(HLOOKUP(Q$1,Informe!$A:$ET,ROW($A54),FALSE)=0,VLOOKUP($A54,Formulario!$A:$F,6,FALSE)&lt;HLOOKUP(Q$1,Informe!$A:$ET,ROW($A54),FALSE))=FALSE,"ADMISIBLE","NO ADMISIBLE")</f>
        <v>NO ADMISIBLE</v>
      </c>
      <c r="R54" s="38" t="str">
        <f>IF(OR(HLOOKUP(R$1,Informe!$A:$ET,ROW($A54),FALSE)=0,VLOOKUP($A54,Formulario!$A:$F,6,FALSE)&lt;HLOOKUP(R$1,Informe!$A:$ET,ROW($A54),FALSE))=FALSE,"ADMISIBLE","NO ADMISIBLE")</f>
        <v>NO ADMISIBLE</v>
      </c>
      <c r="S54" s="38" t="str">
        <f>IF(OR(HLOOKUP(S$1,Informe!$A:$ET,ROW($A54),FALSE)=0,VLOOKUP($A54,Formulario!$A:$F,6,FALSE)&lt;HLOOKUP(S$1,Informe!$A:$ET,ROW($A54),FALSE))=FALSE,"ADMISIBLE","NO ADMISIBLE")</f>
        <v>NO ADMISIBLE</v>
      </c>
      <c r="T54" s="38" t="str">
        <f>IF(OR(HLOOKUP(T$1,Informe!$A:$ET,ROW($A54),FALSE)=0,VLOOKUP($A54,Formulario!$A:$F,6,FALSE)&lt;HLOOKUP(T$1,Informe!$A:$ET,ROW($A54),FALSE))=FALSE,"ADMISIBLE","NO ADMISIBLE")</f>
        <v>NO ADMISIBLE</v>
      </c>
      <c r="U54" s="38" t="str">
        <f>IF(OR(HLOOKUP(U$1,Informe!$A:$ET,ROW($A54),FALSE)=0,VLOOKUP($A54,Formulario!$A:$F,6,FALSE)&lt;HLOOKUP(U$1,Informe!$A:$ET,ROW($A54),FALSE))=FALSE,"ADMISIBLE","NO ADMISIBLE")</f>
        <v>NO ADMISIBLE</v>
      </c>
      <c r="V54" s="38" t="str">
        <f>IF(OR(HLOOKUP(V$1,Informe!$A:$ET,ROW($A54),FALSE)=0,VLOOKUP($A54,Formulario!$A:$F,6,FALSE)&lt;HLOOKUP(V$1,Informe!$A:$ET,ROW($A54),FALSE))=FALSE,"ADMISIBLE","NO ADMISIBLE")</f>
        <v>NO ADMISIBLE</v>
      </c>
      <c r="W54" s="38" t="str">
        <f>IF(OR(HLOOKUP(W$1,Informe!$A:$ET,ROW($A54),FALSE)=0,VLOOKUP($A54,Formulario!$A:$F,6,FALSE)&lt;HLOOKUP(W$1,Informe!$A:$ET,ROW($A54),FALSE))=FALSE,"ADMISIBLE","NO ADMISIBLE")</f>
        <v>NO ADMISIBLE</v>
      </c>
      <c r="X54" s="38" t="str">
        <f>IF(OR(HLOOKUP(X$1,Informe!$A:$ET,ROW($A54),FALSE)=0,VLOOKUP($A54,Formulario!$A:$F,6,FALSE)&lt;HLOOKUP(X$1,Informe!$A:$ET,ROW($A54),FALSE))=FALSE,"ADMISIBLE","NO ADMISIBLE")</f>
        <v>NO ADMISIBLE</v>
      </c>
      <c r="Y54" s="38" t="str">
        <f>IF(OR(HLOOKUP(Y$1,Informe!$A:$ET,ROW($A54),FALSE)=0,VLOOKUP($A54,Formulario!$A:$F,6,FALSE)&lt;HLOOKUP(Y$1,Informe!$A:$ET,ROW($A54),FALSE))=FALSE,"ADMISIBLE","NO ADMISIBLE")</f>
        <v>NO ADMISIBLE</v>
      </c>
      <c r="Z54" s="38" t="str">
        <f>IF(OR(HLOOKUP(Z$1,Informe!$A:$ET,ROW($A54),FALSE)=0,VLOOKUP($A54,Formulario!$A:$F,6,FALSE)&lt;HLOOKUP(Z$1,Informe!$A:$ET,ROW($A54),FALSE))=FALSE,"ADMISIBLE","NO ADMISIBLE")</f>
        <v>NO ADMISIBLE</v>
      </c>
      <c r="AA54" s="38" t="str">
        <f>IF(OR(HLOOKUP(AA$1,Informe!$A:$ET,ROW($A54),FALSE)=0,VLOOKUP($A54,Formulario!$A:$F,6,FALSE)&lt;HLOOKUP(AA$1,Informe!$A:$ET,ROW($A54),FALSE))=FALSE,"ADMISIBLE","NO ADMISIBLE")</f>
        <v>NO ADMISIBLE</v>
      </c>
      <c r="AB54" s="38" t="str">
        <f>IF(OR(HLOOKUP(AB$1,Informe!$A:$ET,ROW($A54),FALSE)=0,VLOOKUP($A54,Formulario!$A:$F,6,FALSE)&lt;HLOOKUP(AB$1,Informe!$A:$ET,ROW($A54),FALSE))=FALSE,"ADMISIBLE","NO ADMISIBLE")</f>
        <v>NO ADMISIBLE</v>
      </c>
      <c r="AC54" s="38" t="str">
        <f>IF(OR(HLOOKUP(AC$1,Informe!$A:$ET,ROW($A54),FALSE)=0,VLOOKUP($A54,Formulario!$A:$F,6,FALSE)&lt;HLOOKUP(AC$1,Informe!$A:$ET,ROW($A54),FALSE))=FALSE,"ADMISIBLE","NO ADMISIBLE")</f>
        <v>NO ADMISIBLE</v>
      </c>
      <c r="AD54" s="38" t="str">
        <f>IF(OR(HLOOKUP(AD$1,Informe!$A:$ET,ROW($A54),FALSE)=0,VLOOKUP($A54,Formulario!$A:$F,6,FALSE)&lt;HLOOKUP(AD$1,Informe!$A:$ET,ROW($A54),FALSE))=FALSE,"ADMISIBLE","NO ADMISIBLE")</f>
        <v>NO ADMISIBLE</v>
      </c>
      <c r="AE54" s="38" t="str">
        <f>IF(OR(HLOOKUP(AE$1,Informe!$A:$ET,ROW($A54),FALSE)=0,VLOOKUP($A54,Formulario!$A:$F,6,FALSE)&lt;HLOOKUP(AE$1,Informe!$A:$ET,ROW($A54),FALSE))=FALSE,"ADMISIBLE","NO ADMISIBLE")</f>
        <v>NO ADMISIBLE</v>
      </c>
      <c r="AF54" s="38" t="str">
        <f>IF(OR(HLOOKUP(AF$1,Informe!$A:$ET,ROW($A54),FALSE)=0,VLOOKUP($A54,Formulario!$A:$F,6,FALSE)&lt;HLOOKUP(AF$1,Informe!$A:$ET,ROW($A54),FALSE))=FALSE,"ADMISIBLE","NO ADMISIBLE")</f>
        <v>NO ADMISIBLE</v>
      </c>
      <c r="AG54" s="38" t="str">
        <f>IF(OR(HLOOKUP(AG$1,Informe!$A:$ET,ROW($A54),FALSE)=0,VLOOKUP($A54,Formulario!$A:$F,6,FALSE)&lt;HLOOKUP(AG$1,Informe!$A:$ET,ROW($A54),FALSE))=FALSE,"ADMISIBLE","NO ADMISIBLE")</f>
        <v>NO ADMISIBLE</v>
      </c>
      <c r="AH54" s="38" t="str">
        <f>IF(OR(HLOOKUP(AH$1,Informe!$A:$ET,ROW($A54),FALSE)=0,VLOOKUP($A54,Formulario!$A:$F,6,FALSE)&lt;HLOOKUP(AH$1,Informe!$A:$ET,ROW($A54),FALSE))=FALSE,"ADMISIBLE","NO ADMISIBLE")</f>
        <v>NO ADMISIBLE</v>
      </c>
      <c r="AI54" s="38" t="str">
        <f>IF(OR(HLOOKUP(AI$1,Informe!$A:$ET,ROW($A54),FALSE)=0,VLOOKUP($A54,Formulario!$A:$F,6,FALSE)&lt;HLOOKUP(AI$1,Informe!$A:$ET,ROW($A54),FALSE))=FALSE,"ADMISIBLE","NO ADMISIBLE")</f>
        <v>NO ADMISIBLE</v>
      </c>
      <c r="AJ54" s="38" t="str">
        <f>IF(OR(HLOOKUP(AJ$1,Informe!$A:$ET,ROW($A54),FALSE)=0,VLOOKUP($A54,Formulario!$A:$F,6,FALSE)&lt;HLOOKUP(AJ$1,Informe!$A:$ET,ROW($A54),FALSE))=FALSE,"ADMISIBLE","NO ADMISIBLE")</f>
        <v>NO ADMISIBLE</v>
      </c>
      <c r="AK54" s="38" t="str">
        <f>IF(OR(HLOOKUP(AK$1,Informe!$A:$ET,ROW($A54),FALSE)=0,VLOOKUP($A54,Formulario!$A:$F,6,FALSE)&lt;HLOOKUP(AK$1,Informe!$A:$ET,ROW($A54),FALSE))=FALSE,"ADMISIBLE","NO ADMISIBLE")</f>
        <v>NO ADMISIBLE</v>
      </c>
      <c r="AL54" s="38" t="str">
        <f>IF(OR(HLOOKUP(AL$1,Informe!$A:$ET,ROW($A54),FALSE)=0,VLOOKUP($A54,Formulario!$A:$F,6,FALSE)&lt;HLOOKUP(AL$1,Informe!$A:$ET,ROW($A54),FALSE))=FALSE,"ADMISIBLE","NO ADMISIBLE")</f>
        <v>NO ADMISIBLE</v>
      </c>
      <c r="AM54" s="38" t="str">
        <f>IF(OR(HLOOKUP(AM$1,Informe!$A:$ET,ROW($A54),FALSE)=0,VLOOKUP($A54,Formulario!$A:$F,6,FALSE)&lt;HLOOKUP(AM$1,Informe!$A:$ET,ROW($A54),FALSE))=FALSE,"ADMISIBLE","NO ADMISIBLE")</f>
        <v>NO ADMISIBLE</v>
      </c>
    </row>
    <row r="55" spans="1:39" ht="12.75" customHeight="1" x14ac:dyDescent="0.25">
      <c r="A55" s="22">
        <v>51</v>
      </c>
      <c r="B55" s="37" t="s">
        <v>31</v>
      </c>
      <c r="C55" s="38" t="str">
        <f>IF(OR(HLOOKUP(C$1,Informe!$A:$ET,ROW($A55),FALSE)=0,VLOOKUP($A55,Formulario!$A:$F,6,FALSE)&lt;HLOOKUP(C$1,Informe!$A:$ET,ROW($A55),FALSE))=FALSE,"ADMISIBLE","NO ADMISIBLE")</f>
        <v>NO ADMISIBLE</v>
      </c>
      <c r="D55" s="38" t="str">
        <f>IF(OR(HLOOKUP(D$1,Informe!$A:$ET,ROW($A55),FALSE)=0,VLOOKUP($A55,Formulario!$A:$F,6,FALSE)&lt;HLOOKUP(D$1,Informe!$A:$ET,ROW($A55),FALSE))=FALSE,"ADMISIBLE","NO ADMISIBLE")</f>
        <v>NO ADMISIBLE</v>
      </c>
      <c r="E55" s="38" t="str">
        <f>IF(OR(HLOOKUP(E$1,Informe!$A:$ET,ROW($A55),FALSE)=0,VLOOKUP($A55,Formulario!$A:$F,6,FALSE)&lt;HLOOKUP(E$1,Informe!$A:$ET,ROW($A55),FALSE))=FALSE,"ADMISIBLE","NO ADMISIBLE")</f>
        <v>NO ADMISIBLE</v>
      </c>
      <c r="F55" s="38" t="str">
        <f>IF(OR(HLOOKUP(F$1,Informe!$A:$ET,ROW($A55),FALSE)=0,VLOOKUP($A55,Formulario!$A:$F,6,FALSE)&lt;HLOOKUP(F$1,Informe!$A:$ET,ROW($A55),FALSE))=FALSE,"ADMISIBLE","NO ADMISIBLE")</f>
        <v>NO ADMISIBLE</v>
      </c>
      <c r="G55" s="38" t="str">
        <f>IF(OR(HLOOKUP(G$1,Informe!$A:$ET,ROW($A55),FALSE)=0,VLOOKUP($A55,Formulario!$A:$F,6,FALSE)&lt;HLOOKUP(G$1,Informe!$A:$ET,ROW($A55),FALSE))=FALSE,"ADMISIBLE","NO ADMISIBLE")</f>
        <v>NO ADMISIBLE</v>
      </c>
      <c r="H55" s="38" t="str">
        <f>IF(OR(HLOOKUP(H$1,Informe!$A:$ET,ROW($A55),FALSE)=0,VLOOKUP($A55,Formulario!$A:$F,6,FALSE)&lt;HLOOKUP(H$1,Informe!$A:$ET,ROW($A55),FALSE))=FALSE,"ADMISIBLE","NO ADMISIBLE")</f>
        <v>NO ADMISIBLE</v>
      </c>
      <c r="I55" s="38" t="str">
        <f>IF(OR(HLOOKUP(I$1,Informe!$A:$ET,ROW($A55),FALSE)=0,VLOOKUP($A55,Formulario!$A:$F,6,FALSE)&lt;HLOOKUP(I$1,Informe!$A:$ET,ROW($A55),FALSE))=FALSE,"ADMISIBLE","NO ADMISIBLE")</f>
        <v>NO ADMISIBLE</v>
      </c>
      <c r="J55" s="38" t="str">
        <f>IF(OR(HLOOKUP(J$1,Informe!$A:$ET,ROW($A55),FALSE)=0,VLOOKUP($A55,Formulario!$A:$F,6,FALSE)&lt;HLOOKUP(J$1,Informe!$A:$ET,ROW($A55),FALSE))=FALSE,"ADMISIBLE","NO ADMISIBLE")</f>
        <v>NO ADMISIBLE</v>
      </c>
      <c r="K55" s="38" t="str">
        <f>IF(OR(HLOOKUP(K$1,Informe!$A:$ET,ROW($A55),FALSE)=0,VLOOKUP($A55,Formulario!$A:$F,6,FALSE)&lt;HLOOKUP(K$1,Informe!$A:$ET,ROW($A55),FALSE))=FALSE,"ADMISIBLE","NO ADMISIBLE")</f>
        <v>NO ADMISIBLE</v>
      </c>
      <c r="L55" s="38" t="str">
        <f>IF(OR(HLOOKUP(L$1,Informe!$A:$ET,ROW($A55),FALSE)=0,VLOOKUP($A55,Formulario!$A:$F,6,FALSE)&lt;HLOOKUP(L$1,Informe!$A:$ET,ROW($A55),FALSE))=FALSE,"ADMISIBLE","NO ADMISIBLE")</f>
        <v>NO ADMISIBLE</v>
      </c>
      <c r="M55" s="38" t="str">
        <f>IF(OR(HLOOKUP(M$1,Informe!$A:$ET,ROW($A55),FALSE)=0,VLOOKUP($A55,Formulario!$A:$F,6,FALSE)&lt;HLOOKUP(M$1,Informe!$A:$ET,ROW($A55),FALSE))=FALSE,"ADMISIBLE","NO ADMISIBLE")</f>
        <v>NO ADMISIBLE</v>
      </c>
      <c r="N55" s="38" t="str">
        <f>IF(OR(HLOOKUP(N$1,Informe!$A:$ET,ROW($A55),FALSE)=0,VLOOKUP($A55,Formulario!$A:$F,6,FALSE)&lt;HLOOKUP(N$1,Informe!$A:$ET,ROW($A55),FALSE))=FALSE,"ADMISIBLE","NO ADMISIBLE")</f>
        <v>NO ADMISIBLE</v>
      </c>
      <c r="O55" s="38" t="str">
        <f>IF(OR(HLOOKUP(O$1,Informe!$A:$ET,ROW($A55),FALSE)=0,VLOOKUP($A55,Formulario!$A:$F,6,FALSE)&lt;HLOOKUP(O$1,Informe!$A:$ET,ROW($A55),FALSE))=FALSE,"ADMISIBLE","NO ADMISIBLE")</f>
        <v>NO ADMISIBLE</v>
      </c>
      <c r="P55" s="38" t="str">
        <f>IF(OR(HLOOKUP(P$1,Informe!$A:$ET,ROW($A55),FALSE)=0,VLOOKUP($A55,Formulario!$A:$F,6,FALSE)&lt;HLOOKUP(P$1,Informe!$A:$ET,ROW($A55),FALSE))=FALSE,"ADMISIBLE","NO ADMISIBLE")</f>
        <v>NO ADMISIBLE</v>
      </c>
      <c r="Q55" s="38" t="str">
        <f>IF(OR(HLOOKUP(Q$1,Informe!$A:$ET,ROW($A55),FALSE)=0,VLOOKUP($A55,Formulario!$A:$F,6,FALSE)&lt;HLOOKUP(Q$1,Informe!$A:$ET,ROW($A55),FALSE))=FALSE,"ADMISIBLE","NO ADMISIBLE")</f>
        <v>NO ADMISIBLE</v>
      </c>
      <c r="R55" s="38" t="str">
        <f>IF(OR(HLOOKUP(R$1,Informe!$A:$ET,ROW($A55),FALSE)=0,VLOOKUP($A55,Formulario!$A:$F,6,FALSE)&lt;HLOOKUP(R$1,Informe!$A:$ET,ROW($A55),FALSE))=FALSE,"ADMISIBLE","NO ADMISIBLE")</f>
        <v>NO ADMISIBLE</v>
      </c>
      <c r="S55" s="38" t="str">
        <f>IF(OR(HLOOKUP(S$1,Informe!$A:$ET,ROW($A55),FALSE)=0,VLOOKUP($A55,Formulario!$A:$F,6,FALSE)&lt;HLOOKUP(S$1,Informe!$A:$ET,ROW($A55),FALSE))=FALSE,"ADMISIBLE","NO ADMISIBLE")</f>
        <v>NO ADMISIBLE</v>
      </c>
      <c r="T55" s="38" t="str">
        <f>IF(OR(HLOOKUP(T$1,Informe!$A:$ET,ROW($A55),FALSE)=0,VLOOKUP($A55,Formulario!$A:$F,6,FALSE)&lt;HLOOKUP(T$1,Informe!$A:$ET,ROW($A55),FALSE))=FALSE,"ADMISIBLE","NO ADMISIBLE")</f>
        <v>NO ADMISIBLE</v>
      </c>
      <c r="U55" s="38" t="str">
        <f>IF(OR(HLOOKUP(U$1,Informe!$A:$ET,ROW($A55),FALSE)=0,VLOOKUP($A55,Formulario!$A:$F,6,FALSE)&lt;HLOOKUP(U$1,Informe!$A:$ET,ROW($A55),FALSE))=FALSE,"ADMISIBLE","NO ADMISIBLE")</f>
        <v>NO ADMISIBLE</v>
      </c>
      <c r="V55" s="38" t="str">
        <f>IF(OR(HLOOKUP(V$1,Informe!$A:$ET,ROW($A55),FALSE)=0,VLOOKUP($A55,Formulario!$A:$F,6,FALSE)&lt;HLOOKUP(V$1,Informe!$A:$ET,ROW($A55),FALSE))=FALSE,"ADMISIBLE","NO ADMISIBLE")</f>
        <v>NO ADMISIBLE</v>
      </c>
      <c r="W55" s="38" t="str">
        <f>IF(OR(HLOOKUP(W$1,Informe!$A:$ET,ROW($A55),FALSE)=0,VLOOKUP($A55,Formulario!$A:$F,6,FALSE)&lt;HLOOKUP(W$1,Informe!$A:$ET,ROW($A55),FALSE))=FALSE,"ADMISIBLE","NO ADMISIBLE")</f>
        <v>NO ADMISIBLE</v>
      </c>
      <c r="X55" s="38" t="str">
        <f>IF(OR(HLOOKUP(X$1,Informe!$A:$ET,ROW($A55),FALSE)=0,VLOOKUP($A55,Formulario!$A:$F,6,FALSE)&lt;HLOOKUP(X$1,Informe!$A:$ET,ROW($A55),FALSE))=FALSE,"ADMISIBLE","NO ADMISIBLE")</f>
        <v>NO ADMISIBLE</v>
      </c>
      <c r="Y55" s="38" t="str">
        <f>IF(OR(HLOOKUP(Y$1,Informe!$A:$ET,ROW($A55),FALSE)=0,VLOOKUP($A55,Formulario!$A:$F,6,FALSE)&lt;HLOOKUP(Y$1,Informe!$A:$ET,ROW($A55),FALSE))=FALSE,"ADMISIBLE","NO ADMISIBLE")</f>
        <v>NO ADMISIBLE</v>
      </c>
      <c r="Z55" s="38" t="str">
        <f>IF(OR(HLOOKUP(Z$1,Informe!$A:$ET,ROW($A55),FALSE)=0,VLOOKUP($A55,Formulario!$A:$F,6,FALSE)&lt;HLOOKUP(Z$1,Informe!$A:$ET,ROW($A55),FALSE))=FALSE,"ADMISIBLE","NO ADMISIBLE")</f>
        <v>NO ADMISIBLE</v>
      </c>
      <c r="AA55" s="38" t="str">
        <f>IF(OR(HLOOKUP(AA$1,Informe!$A:$ET,ROW($A55),FALSE)=0,VLOOKUP($A55,Formulario!$A:$F,6,FALSE)&lt;HLOOKUP(AA$1,Informe!$A:$ET,ROW($A55),FALSE))=FALSE,"ADMISIBLE","NO ADMISIBLE")</f>
        <v>NO ADMISIBLE</v>
      </c>
      <c r="AB55" s="38" t="str">
        <f>IF(OR(HLOOKUP(AB$1,Informe!$A:$ET,ROW($A55),FALSE)=0,VLOOKUP($A55,Formulario!$A:$F,6,FALSE)&lt;HLOOKUP(AB$1,Informe!$A:$ET,ROW($A55),FALSE))=FALSE,"ADMISIBLE","NO ADMISIBLE")</f>
        <v>NO ADMISIBLE</v>
      </c>
      <c r="AC55" s="38" t="str">
        <f>IF(OR(HLOOKUP(AC$1,Informe!$A:$ET,ROW($A55),FALSE)=0,VLOOKUP($A55,Formulario!$A:$F,6,FALSE)&lt;HLOOKUP(AC$1,Informe!$A:$ET,ROW($A55),FALSE))=FALSE,"ADMISIBLE","NO ADMISIBLE")</f>
        <v>NO ADMISIBLE</v>
      </c>
      <c r="AD55" s="38" t="str">
        <f>IF(OR(HLOOKUP(AD$1,Informe!$A:$ET,ROW($A55),FALSE)=0,VLOOKUP($A55,Formulario!$A:$F,6,FALSE)&lt;HLOOKUP(AD$1,Informe!$A:$ET,ROW($A55),FALSE))=FALSE,"ADMISIBLE","NO ADMISIBLE")</f>
        <v>NO ADMISIBLE</v>
      </c>
      <c r="AE55" s="38" t="str">
        <f>IF(OR(HLOOKUP(AE$1,Informe!$A:$ET,ROW($A55),FALSE)=0,VLOOKUP($A55,Formulario!$A:$F,6,FALSE)&lt;HLOOKUP(AE$1,Informe!$A:$ET,ROW($A55),FALSE))=FALSE,"ADMISIBLE","NO ADMISIBLE")</f>
        <v>NO ADMISIBLE</v>
      </c>
      <c r="AF55" s="38" t="str">
        <f>IF(OR(HLOOKUP(AF$1,Informe!$A:$ET,ROW($A55),FALSE)=0,VLOOKUP($A55,Formulario!$A:$F,6,FALSE)&lt;HLOOKUP(AF$1,Informe!$A:$ET,ROW($A55),FALSE))=FALSE,"ADMISIBLE","NO ADMISIBLE")</f>
        <v>NO ADMISIBLE</v>
      </c>
      <c r="AG55" s="38" t="str">
        <f>IF(OR(HLOOKUP(AG$1,Informe!$A:$ET,ROW($A55),FALSE)=0,VLOOKUP($A55,Formulario!$A:$F,6,FALSE)&lt;HLOOKUP(AG$1,Informe!$A:$ET,ROW($A55),FALSE))=FALSE,"ADMISIBLE","NO ADMISIBLE")</f>
        <v>NO ADMISIBLE</v>
      </c>
      <c r="AH55" s="38" t="str">
        <f>IF(OR(HLOOKUP(AH$1,Informe!$A:$ET,ROW($A55),FALSE)=0,VLOOKUP($A55,Formulario!$A:$F,6,FALSE)&lt;HLOOKUP(AH$1,Informe!$A:$ET,ROW($A55),FALSE))=FALSE,"ADMISIBLE","NO ADMISIBLE")</f>
        <v>NO ADMISIBLE</v>
      </c>
      <c r="AI55" s="38" t="str">
        <f>IF(OR(HLOOKUP(AI$1,Informe!$A:$ET,ROW($A55),FALSE)=0,VLOOKUP($A55,Formulario!$A:$F,6,FALSE)&lt;HLOOKUP(AI$1,Informe!$A:$ET,ROW($A55),FALSE))=FALSE,"ADMISIBLE","NO ADMISIBLE")</f>
        <v>NO ADMISIBLE</v>
      </c>
      <c r="AJ55" s="38" t="str">
        <f>IF(OR(HLOOKUP(AJ$1,Informe!$A:$ET,ROW($A55),FALSE)=0,VLOOKUP($A55,Formulario!$A:$F,6,FALSE)&lt;HLOOKUP(AJ$1,Informe!$A:$ET,ROW($A55),FALSE))=FALSE,"ADMISIBLE","NO ADMISIBLE")</f>
        <v>NO ADMISIBLE</v>
      </c>
      <c r="AK55" s="38" t="str">
        <f>IF(OR(HLOOKUP(AK$1,Informe!$A:$ET,ROW($A55),FALSE)=0,VLOOKUP($A55,Formulario!$A:$F,6,FALSE)&lt;HLOOKUP(AK$1,Informe!$A:$ET,ROW($A55),FALSE))=FALSE,"ADMISIBLE","NO ADMISIBLE")</f>
        <v>NO ADMISIBLE</v>
      </c>
      <c r="AL55" s="38" t="str">
        <f>IF(OR(HLOOKUP(AL$1,Informe!$A:$ET,ROW($A55),FALSE)=0,VLOOKUP($A55,Formulario!$A:$F,6,FALSE)&lt;HLOOKUP(AL$1,Informe!$A:$ET,ROW($A55),FALSE))=FALSE,"ADMISIBLE","NO ADMISIBLE")</f>
        <v>NO ADMISIBLE</v>
      </c>
      <c r="AM55" s="38" t="str">
        <f>IF(OR(HLOOKUP(AM$1,Informe!$A:$ET,ROW($A55),FALSE)=0,VLOOKUP($A55,Formulario!$A:$F,6,FALSE)&lt;HLOOKUP(AM$1,Informe!$A:$ET,ROW($A55),FALSE))=FALSE,"ADMISIBLE","NO ADMISIBLE")</f>
        <v>NO ADMISIBLE</v>
      </c>
    </row>
    <row r="56" spans="1:39" ht="12.75" customHeight="1" x14ac:dyDescent="0.25">
      <c r="A56" s="22">
        <v>52</v>
      </c>
      <c r="B56" s="37" t="s">
        <v>107</v>
      </c>
      <c r="C56" s="38" t="str">
        <f>IF(OR(HLOOKUP(C$1,Informe!$A:$ET,ROW($A56),FALSE)=0,VLOOKUP($A56,Formulario!$A:$F,6,FALSE)&lt;HLOOKUP(C$1,Informe!$A:$ET,ROW($A56),FALSE))=FALSE,"ADMISIBLE","NO ADMISIBLE")</f>
        <v>NO ADMISIBLE</v>
      </c>
      <c r="D56" s="38" t="str">
        <f>IF(OR(HLOOKUP(D$1,Informe!$A:$ET,ROW($A56),FALSE)=0,VLOOKUP($A56,Formulario!$A:$F,6,FALSE)&lt;HLOOKUP(D$1,Informe!$A:$ET,ROW($A56),FALSE))=FALSE,"ADMISIBLE","NO ADMISIBLE")</f>
        <v>NO ADMISIBLE</v>
      </c>
      <c r="E56" s="38" t="str">
        <f>IF(OR(HLOOKUP(E$1,Informe!$A:$ET,ROW($A56),FALSE)=0,VLOOKUP($A56,Formulario!$A:$F,6,FALSE)&lt;HLOOKUP(E$1,Informe!$A:$ET,ROW($A56),FALSE))=FALSE,"ADMISIBLE","NO ADMISIBLE")</f>
        <v>NO ADMISIBLE</v>
      </c>
      <c r="F56" s="38" t="str">
        <f>IF(OR(HLOOKUP(F$1,Informe!$A:$ET,ROW($A56),FALSE)=0,VLOOKUP($A56,Formulario!$A:$F,6,FALSE)&lt;HLOOKUP(F$1,Informe!$A:$ET,ROW($A56),FALSE))=FALSE,"ADMISIBLE","NO ADMISIBLE")</f>
        <v>NO ADMISIBLE</v>
      </c>
      <c r="G56" s="38" t="str">
        <f>IF(OR(HLOOKUP(G$1,Informe!$A:$ET,ROW($A56),FALSE)=0,VLOOKUP($A56,Formulario!$A:$F,6,FALSE)&lt;HLOOKUP(G$1,Informe!$A:$ET,ROW($A56),FALSE))=FALSE,"ADMISIBLE","NO ADMISIBLE")</f>
        <v>NO ADMISIBLE</v>
      </c>
      <c r="H56" s="38" t="str">
        <f>IF(OR(HLOOKUP(H$1,Informe!$A:$ET,ROW($A56),FALSE)=0,VLOOKUP($A56,Formulario!$A:$F,6,FALSE)&lt;HLOOKUP(H$1,Informe!$A:$ET,ROW($A56),FALSE))=FALSE,"ADMISIBLE","NO ADMISIBLE")</f>
        <v>NO ADMISIBLE</v>
      </c>
      <c r="I56" s="38" t="str">
        <f>IF(OR(HLOOKUP(I$1,Informe!$A:$ET,ROW($A56),FALSE)=0,VLOOKUP($A56,Formulario!$A:$F,6,FALSE)&lt;HLOOKUP(I$1,Informe!$A:$ET,ROW($A56),FALSE))=FALSE,"ADMISIBLE","NO ADMISIBLE")</f>
        <v>NO ADMISIBLE</v>
      </c>
      <c r="J56" s="38" t="str">
        <f>IF(OR(HLOOKUP(J$1,Informe!$A:$ET,ROW($A56),FALSE)=0,VLOOKUP($A56,Formulario!$A:$F,6,FALSE)&lt;HLOOKUP(J$1,Informe!$A:$ET,ROW($A56),FALSE))=FALSE,"ADMISIBLE","NO ADMISIBLE")</f>
        <v>NO ADMISIBLE</v>
      </c>
      <c r="K56" s="38" t="str">
        <f>IF(OR(HLOOKUP(K$1,Informe!$A:$ET,ROW($A56),FALSE)=0,VLOOKUP($A56,Formulario!$A:$F,6,FALSE)&lt;HLOOKUP(K$1,Informe!$A:$ET,ROW($A56),FALSE))=FALSE,"ADMISIBLE","NO ADMISIBLE")</f>
        <v>NO ADMISIBLE</v>
      </c>
      <c r="L56" s="38" t="str">
        <f>IF(OR(HLOOKUP(L$1,Informe!$A:$ET,ROW($A56),FALSE)=0,VLOOKUP($A56,Formulario!$A:$F,6,FALSE)&lt;HLOOKUP(L$1,Informe!$A:$ET,ROW($A56),FALSE))=FALSE,"ADMISIBLE","NO ADMISIBLE")</f>
        <v>NO ADMISIBLE</v>
      </c>
      <c r="M56" s="38" t="str">
        <f>IF(OR(HLOOKUP(M$1,Informe!$A:$ET,ROW($A56),FALSE)=0,VLOOKUP($A56,Formulario!$A:$F,6,FALSE)&lt;HLOOKUP(M$1,Informe!$A:$ET,ROW($A56),FALSE))=FALSE,"ADMISIBLE","NO ADMISIBLE")</f>
        <v>NO ADMISIBLE</v>
      </c>
      <c r="N56" s="38" t="str">
        <f>IF(OR(HLOOKUP(N$1,Informe!$A:$ET,ROW($A56),FALSE)=0,VLOOKUP($A56,Formulario!$A:$F,6,FALSE)&lt;HLOOKUP(N$1,Informe!$A:$ET,ROW($A56),FALSE))=FALSE,"ADMISIBLE","NO ADMISIBLE")</f>
        <v>NO ADMISIBLE</v>
      </c>
      <c r="O56" s="38" t="str">
        <f>IF(OR(HLOOKUP(O$1,Informe!$A:$ET,ROW($A56),FALSE)=0,VLOOKUP($A56,Formulario!$A:$F,6,FALSE)&lt;HLOOKUP(O$1,Informe!$A:$ET,ROW($A56),FALSE))=FALSE,"ADMISIBLE","NO ADMISIBLE")</f>
        <v>NO ADMISIBLE</v>
      </c>
      <c r="P56" s="38" t="str">
        <f>IF(OR(HLOOKUP(P$1,Informe!$A:$ET,ROW($A56),FALSE)=0,VLOOKUP($A56,Formulario!$A:$F,6,FALSE)&lt;HLOOKUP(P$1,Informe!$A:$ET,ROW($A56),FALSE))=FALSE,"ADMISIBLE","NO ADMISIBLE")</f>
        <v>NO ADMISIBLE</v>
      </c>
      <c r="Q56" s="38" t="str">
        <f>IF(OR(HLOOKUP(Q$1,Informe!$A:$ET,ROW($A56),FALSE)=0,VLOOKUP($A56,Formulario!$A:$F,6,FALSE)&lt;HLOOKUP(Q$1,Informe!$A:$ET,ROW($A56),FALSE))=FALSE,"ADMISIBLE","NO ADMISIBLE")</f>
        <v>NO ADMISIBLE</v>
      </c>
      <c r="R56" s="38" t="str">
        <f>IF(OR(HLOOKUP(R$1,Informe!$A:$ET,ROW($A56),FALSE)=0,VLOOKUP($A56,Formulario!$A:$F,6,FALSE)&lt;HLOOKUP(R$1,Informe!$A:$ET,ROW($A56),FALSE))=FALSE,"ADMISIBLE","NO ADMISIBLE")</f>
        <v>NO ADMISIBLE</v>
      </c>
      <c r="S56" s="38" t="str">
        <f>IF(OR(HLOOKUP(S$1,Informe!$A:$ET,ROW($A56),FALSE)=0,VLOOKUP($A56,Formulario!$A:$F,6,FALSE)&lt;HLOOKUP(S$1,Informe!$A:$ET,ROW($A56),FALSE))=FALSE,"ADMISIBLE","NO ADMISIBLE")</f>
        <v>NO ADMISIBLE</v>
      </c>
      <c r="T56" s="38" t="str">
        <f>IF(OR(HLOOKUP(T$1,Informe!$A:$ET,ROW($A56),FALSE)=0,VLOOKUP($A56,Formulario!$A:$F,6,FALSE)&lt;HLOOKUP(T$1,Informe!$A:$ET,ROW($A56),FALSE))=FALSE,"ADMISIBLE","NO ADMISIBLE")</f>
        <v>NO ADMISIBLE</v>
      </c>
      <c r="U56" s="38" t="str">
        <f>IF(OR(HLOOKUP(U$1,Informe!$A:$ET,ROW($A56),FALSE)=0,VLOOKUP($A56,Formulario!$A:$F,6,FALSE)&lt;HLOOKUP(U$1,Informe!$A:$ET,ROW($A56),FALSE))=FALSE,"ADMISIBLE","NO ADMISIBLE")</f>
        <v>NO ADMISIBLE</v>
      </c>
      <c r="V56" s="38" t="str">
        <f>IF(OR(HLOOKUP(V$1,Informe!$A:$ET,ROW($A56),FALSE)=0,VLOOKUP($A56,Formulario!$A:$F,6,FALSE)&lt;HLOOKUP(V$1,Informe!$A:$ET,ROW($A56),FALSE))=FALSE,"ADMISIBLE","NO ADMISIBLE")</f>
        <v>NO ADMISIBLE</v>
      </c>
      <c r="W56" s="38" t="str">
        <f>IF(OR(HLOOKUP(W$1,Informe!$A:$ET,ROW($A56),FALSE)=0,VLOOKUP($A56,Formulario!$A:$F,6,FALSE)&lt;HLOOKUP(W$1,Informe!$A:$ET,ROW($A56),FALSE))=FALSE,"ADMISIBLE","NO ADMISIBLE")</f>
        <v>NO ADMISIBLE</v>
      </c>
      <c r="X56" s="38" t="str">
        <f>IF(OR(HLOOKUP(X$1,Informe!$A:$ET,ROW($A56),FALSE)=0,VLOOKUP($A56,Formulario!$A:$F,6,FALSE)&lt;HLOOKUP(X$1,Informe!$A:$ET,ROW($A56),FALSE))=FALSE,"ADMISIBLE","NO ADMISIBLE")</f>
        <v>NO ADMISIBLE</v>
      </c>
      <c r="Y56" s="38" t="str">
        <f>IF(OR(HLOOKUP(Y$1,Informe!$A:$ET,ROW($A56),FALSE)=0,VLOOKUP($A56,Formulario!$A:$F,6,FALSE)&lt;HLOOKUP(Y$1,Informe!$A:$ET,ROW($A56),FALSE))=FALSE,"ADMISIBLE","NO ADMISIBLE")</f>
        <v>NO ADMISIBLE</v>
      </c>
      <c r="Z56" s="38" t="str">
        <f>IF(OR(HLOOKUP(Z$1,Informe!$A:$ET,ROW($A56),FALSE)=0,VLOOKUP($A56,Formulario!$A:$F,6,FALSE)&lt;HLOOKUP(Z$1,Informe!$A:$ET,ROW($A56),FALSE))=FALSE,"ADMISIBLE","NO ADMISIBLE")</f>
        <v>NO ADMISIBLE</v>
      </c>
      <c r="AA56" s="38" t="str">
        <f>IF(OR(HLOOKUP(AA$1,Informe!$A:$ET,ROW($A56),FALSE)=0,VLOOKUP($A56,Formulario!$A:$F,6,FALSE)&lt;HLOOKUP(AA$1,Informe!$A:$ET,ROW($A56),FALSE))=FALSE,"ADMISIBLE","NO ADMISIBLE")</f>
        <v>NO ADMISIBLE</v>
      </c>
      <c r="AB56" s="38" t="str">
        <f>IF(OR(HLOOKUP(AB$1,Informe!$A:$ET,ROW($A56),FALSE)=0,VLOOKUP($A56,Formulario!$A:$F,6,FALSE)&lt;HLOOKUP(AB$1,Informe!$A:$ET,ROW($A56),FALSE))=FALSE,"ADMISIBLE","NO ADMISIBLE")</f>
        <v>NO ADMISIBLE</v>
      </c>
      <c r="AC56" s="38" t="str">
        <f>IF(OR(HLOOKUP(AC$1,Informe!$A:$ET,ROW($A56),FALSE)=0,VLOOKUP($A56,Formulario!$A:$F,6,FALSE)&lt;HLOOKUP(AC$1,Informe!$A:$ET,ROW($A56),FALSE))=FALSE,"ADMISIBLE","NO ADMISIBLE")</f>
        <v>NO ADMISIBLE</v>
      </c>
      <c r="AD56" s="38" t="str">
        <f>IF(OR(HLOOKUP(AD$1,Informe!$A:$ET,ROW($A56),FALSE)=0,VLOOKUP($A56,Formulario!$A:$F,6,FALSE)&lt;HLOOKUP(AD$1,Informe!$A:$ET,ROW($A56),FALSE))=FALSE,"ADMISIBLE","NO ADMISIBLE")</f>
        <v>NO ADMISIBLE</v>
      </c>
      <c r="AE56" s="38" t="str">
        <f>IF(OR(HLOOKUP(AE$1,Informe!$A:$ET,ROW($A56),FALSE)=0,VLOOKUP($A56,Formulario!$A:$F,6,FALSE)&lt;HLOOKUP(AE$1,Informe!$A:$ET,ROW($A56),FALSE))=FALSE,"ADMISIBLE","NO ADMISIBLE")</f>
        <v>NO ADMISIBLE</v>
      </c>
      <c r="AF56" s="38" t="str">
        <f>IF(OR(HLOOKUP(AF$1,Informe!$A:$ET,ROW($A56),FALSE)=0,VLOOKUP($A56,Formulario!$A:$F,6,FALSE)&lt;HLOOKUP(AF$1,Informe!$A:$ET,ROW($A56),FALSE))=FALSE,"ADMISIBLE","NO ADMISIBLE")</f>
        <v>NO ADMISIBLE</v>
      </c>
      <c r="AG56" s="38" t="str">
        <f>IF(OR(HLOOKUP(AG$1,Informe!$A:$ET,ROW($A56),FALSE)=0,VLOOKUP($A56,Formulario!$A:$F,6,FALSE)&lt;HLOOKUP(AG$1,Informe!$A:$ET,ROW($A56),FALSE))=FALSE,"ADMISIBLE","NO ADMISIBLE")</f>
        <v>NO ADMISIBLE</v>
      </c>
      <c r="AH56" s="38" t="str">
        <f>IF(OR(HLOOKUP(AH$1,Informe!$A:$ET,ROW($A56),FALSE)=0,VLOOKUP($A56,Formulario!$A:$F,6,FALSE)&lt;HLOOKUP(AH$1,Informe!$A:$ET,ROW($A56),FALSE))=FALSE,"ADMISIBLE","NO ADMISIBLE")</f>
        <v>NO ADMISIBLE</v>
      </c>
      <c r="AI56" s="38" t="str">
        <f>IF(OR(HLOOKUP(AI$1,Informe!$A:$ET,ROW($A56),FALSE)=0,VLOOKUP($A56,Formulario!$A:$F,6,FALSE)&lt;HLOOKUP(AI$1,Informe!$A:$ET,ROW($A56),FALSE))=FALSE,"ADMISIBLE","NO ADMISIBLE")</f>
        <v>NO ADMISIBLE</v>
      </c>
      <c r="AJ56" s="38" t="str">
        <f>IF(OR(HLOOKUP(AJ$1,Informe!$A:$ET,ROW($A56),FALSE)=0,VLOOKUP($A56,Formulario!$A:$F,6,FALSE)&lt;HLOOKUP(AJ$1,Informe!$A:$ET,ROW($A56),FALSE))=FALSE,"ADMISIBLE","NO ADMISIBLE")</f>
        <v>NO ADMISIBLE</v>
      </c>
      <c r="AK56" s="38" t="str">
        <f>IF(OR(HLOOKUP(AK$1,Informe!$A:$ET,ROW($A56),FALSE)=0,VLOOKUP($A56,Formulario!$A:$F,6,FALSE)&lt;HLOOKUP(AK$1,Informe!$A:$ET,ROW($A56),FALSE))=FALSE,"ADMISIBLE","NO ADMISIBLE")</f>
        <v>NO ADMISIBLE</v>
      </c>
      <c r="AL56" s="38" t="str">
        <f>IF(OR(HLOOKUP(AL$1,Informe!$A:$ET,ROW($A56),FALSE)=0,VLOOKUP($A56,Formulario!$A:$F,6,FALSE)&lt;HLOOKUP(AL$1,Informe!$A:$ET,ROW($A56),FALSE))=FALSE,"ADMISIBLE","NO ADMISIBLE")</f>
        <v>NO ADMISIBLE</v>
      </c>
      <c r="AM56" s="38" t="str">
        <f>IF(OR(HLOOKUP(AM$1,Informe!$A:$ET,ROW($A56),FALSE)=0,VLOOKUP($A56,Formulario!$A:$F,6,FALSE)&lt;HLOOKUP(AM$1,Informe!$A:$ET,ROW($A56),FALSE))=FALSE,"ADMISIBLE","NO ADMISIBLE")</f>
        <v>NO ADMISIBLE</v>
      </c>
    </row>
    <row r="57" spans="1:39" ht="12.75" customHeight="1" x14ac:dyDescent="0.25">
      <c r="A57" s="22">
        <v>53</v>
      </c>
      <c r="B57" s="37" t="s">
        <v>137</v>
      </c>
      <c r="C57" s="38" t="str">
        <f>IF(OR(HLOOKUP(C$1,Informe!$A:$ET,ROW($A57),FALSE)=0,VLOOKUP($A57,Formulario!$A:$F,6,FALSE)&lt;HLOOKUP(C$1,Informe!$A:$ET,ROW($A57),FALSE))=FALSE,"ADMISIBLE","NO ADMISIBLE")</f>
        <v>NO ADMISIBLE</v>
      </c>
      <c r="D57" s="38" t="str">
        <f>IF(OR(HLOOKUP(D$1,Informe!$A:$ET,ROW($A57),FALSE)=0,VLOOKUP($A57,Formulario!$A:$F,6,FALSE)&lt;HLOOKUP(D$1,Informe!$A:$ET,ROW($A57),FALSE))=FALSE,"ADMISIBLE","NO ADMISIBLE")</f>
        <v>NO ADMISIBLE</v>
      </c>
      <c r="E57" s="38" t="str">
        <f>IF(OR(HLOOKUP(E$1,Informe!$A:$ET,ROW($A57),FALSE)=0,VLOOKUP($A57,Formulario!$A:$F,6,FALSE)&lt;HLOOKUP(E$1,Informe!$A:$ET,ROW($A57),FALSE))=FALSE,"ADMISIBLE","NO ADMISIBLE")</f>
        <v>NO ADMISIBLE</v>
      </c>
      <c r="F57" s="38" t="str">
        <f>IF(OR(HLOOKUP(F$1,Informe!$A:$ET,ROW($A57),FALSE)=0,VLOOKUP($A57,Formulario!$A:$F,6,FALSE)&lt;HLOOKUP(F$1,Informe!$A:$ET,ROW($A57),FALSE))=FALSE,"ADMISIBLE","NO ADMISIBLE")</f>
        <v>NO ADMISIBLE</v>
      </c>
      <c r="G57" s="38" t="str">
        <f>IF(OR(HLOOKUP(G$1,Informe!$A:$ET,ROW($A57),FALSE)=0,VLOOKUP($A57,Formulario!$A:$F,6,FALSE)&lt;HLOOKUP(G$1,Informe!$A:$ET,ROW($A57),FALSE))=FALSE,"ADMISIBLE","NO ADMISIBLE")</f>
        <v>NO ADMISIBLE</v>
      </c>
      <c r="H57" s="38" t="str">
        <f>IF(OR(HLOOKUP(H$1,Informe!$A:$ET,ROW($A57),FALSE)=0,VLOOKUP($A57,Formulario!$A:$F,6,FALSE)&lt;HLOOKUP(H$1,Informe!$A:$ET,ROW($A57),FALSE))=FALSE,"ADMISIBLE","NO ADMISIBLE")</f>
        <v>NO ADMISIBLE</v>
      </c>
      <c r="I57" s="38" t="str">
        <f>IF(OR(HLOOKUP(I$1,Informe!$A:$ET,ROW($A57),FALSE)=0,VLOOKUP($A57,Formulario!$A:$F,6,FALSE)&lt;HLOOKUP(I$1,Informe!$A:$ET,ROW($A57),FALSE))=FALSE,"ADMISIBLE","NO ADMISIBLE")</f>
        <v>NO ADMISIBLE</v>
      </c>
      <c r="J57" s="38" t="str">
        <f>IF(OR(HLOOKUP(J$1,Informe!$A:$ET,ROW($A57),FALSE)=0,VLOOKUP($A57,Formulario!$A:$F,6,FALSE)&lt;HLOOKUP(J$1,Informe!$A:$ET,ROW($A57),FALSE))=FALSE,"ADMISIBLE","NO ADMISIBLE")</f>
        <v>NO ADMISIBLE</v>
      </c>
      <c r="K57" s="38" t="str">
        <f>IF(OR(HLOOKUP(K$1,Informe!$A:$ET,ROW($A57),FALSE)=0,VLOOKUP($A57,Formulario!$A:$F,6,FALSE)&lt;HLOOKUP(K$1,Informe!$A:$ET,ROW($A57),FALSE))=FALSE,"ADMISIBLE","NO ADMISIBLE")</f>
        <v>NO ADMISIBLE</v>
      </c>
      <c r="L57" s="38" t="str">
        <f>IF(OR(HLOOKUP(L$1,Informe!$A:$ET,ROW($A57),FALSE)=0,VLOOKUP($A57,Formulario!$A:$F,6,FALSE)&lt;HLOOKUP(L$1,Informe!$A:$ET,ROW($A57),FALSE))=FALSE,"ADMISIBLE","NO ADMISIBLE")</f>
        <v>NO ADMISIBLE</v>
      </c>
      <c r="M57" s="38" t="str">
        <f>IF(OR(HLOOKUP(M$1,Informe!$A:$ET,ROW($A57),FALSE)=0,VLOOKUP($A57,Formulario!$A:$F,6,FALSE)&lt;HLOOKUP(M$1,Informe!$A:$ET,ROW($A57),FALSE))=FALSE,"ADMISIBLE","NO ADMISIBLE")</f>
        <v>NO ADMISIBLE</v>
      </c>
      <c r="N57" s="38" t="str">
        <f>IF(OR(HLOOKUP(N$1,Informe!$A:$ET,ROW($A57),FALSE)=0,VLOOKUP($A57,Formulario!$A:$F,6,FALSE)&lt;HLOOKUP(N$1,Informe!$A:$ET,ROW($A57),FALSE))=FALSE,"ADMISIBLE","NO ADMISIBLE")</f>
        <v>NO ADMISIBLE</v>
      </c>
      <c r="O57" s="38" t="str">
        <f>IF(OR(HLOOKUP(O$1,Informe!$A:$ET,ROW($A57),FALSE)=0,VLOOKUP($A57,Formulario!$A:$F,6,FALSE)&lt;HLOOKUP(O$1,Informe!$A:$ET,ROW($A57),FALSE))=FALSE,"ADMISIBLE","NO ADMISIBLE")</f>
        <v>NO ADMISIBLE</v>
      </c>
      <c r="P57" s="38" t="str">
        <f>IF(OR(HLOOKUP(P$1,Informe!$A:$ET,ROW($A57),FALSE)=0,VLOOKUP($A57,Formulario!$A:$F,6,FALSE)&lt;HLOOKUP(P$1,Informe!$A:$ET,ROW($A57),FALSE))=FALSE,"ADMISIBLE","NO ADMISIBLE")</f>
        <v>NO ADMISIBLE</v>
      </c>
      <c r="Q57" s="38" t="str">
        <f>IF(OR(HLOOKUP(Q$1,Informe!$A:$ET,ROW($A57),FALSE)=0,VLOOKUP($A57,Formulario!$A:$F,6,FALSE)&lt;HLOOKUP(Q$1,Informe!$A:$ET,ROW($A57),FALSE))=FALSE,"ADMISIBLE","NO ADMISIBLE")</f>
        <v>NO ADMISIBLE</v>
      </c>
      <c r="R57" s="38" t="str">
        <f>IF(OR(HLOOKUP(R$1,Informe!$A:$ET,ROW($A57),FALSE)=0,VLOOKUP($A57,Formulario!$A:$F,6,FALSE)&lt;HLOOKUP(R$1,Informe!$A:$ET,ROW($A57),FALSE))=FALSE,"ADMISIBLE","NO ADMISIBLE")</f>
        <v>NO ADMISIBLE</v>
      </c>
      <c r="S57" s="38" t="str">
        <f>IF(OR(HLOOKUP(S$1,Informe!$A:$ET,ROW($A57),FALSE)=0,VLOOKUP($A57,Formulario!$A:$F,6,FALSE)&lt;HLOOKUP(S$1,Informe!$A:$ET,ROW($A57),FALSE))=FALSE,"ADMISIBLE","NO ADMISIBLE")</f>
        <v>NO ADMISIBLE</v>
      </c>
      <c r="T57" s="38" t="str">
        <f>IF(OR(HLOOKUP(T$1,Informe!$A:$ET,ROW($A57),FALSE)=0,VLOOKUP($A57,Formulario!$A:$F,6,FALSE)&lt;HLOOKUP(T$1,Informe!$A:$ET,ROW($A57),FALSE))=FALSE,"ADMISIBLE","NO ADMISIBLE")</f>
        <v>NO ADMISIBLE</v>
      </c>
      <c r="U57" s="38" t="str">
        <f>IF(OR(HLOOKUP(U$1,Informe!$A:$ET,ROW($A57),FALSE)=0,VLOOKUP($A57,Formulario!$A:$F,6,FALSE)&lt;HLOOKUP(U$1,Informe!$A:$ET,ROW($A57),FALSE))=FALSE,"ADMISIBLE","NO ADMISIBLE")</f>
        <v>NO ADMISIBLE</v>
      </c>
      <c r="V57" s="38" t="str">
        <f>IF(OR(HLOOKUP(V$1,Informe!$A:$ET,ROW($A57),FALSE)=0,VLOOKUP($A57,Formulario!$A:$F,6,FALSE)&lt;HLOOKUP(V$1,Informe!$A:$ET,ROW($A57),FALSE))=FALSE,"ADMISIBLE","NO ADMISIBLE")</f>
        <v>NO ADMISIBLE</v>
      </c>
      <c r="W57" s="38" t="str">
        <f>IF(OR(HLOOKUP(W$1,Informe!$A:$ET,ROW($A57),FALSE)=0,VLOOKUP($A57,Formulario!$A:$F,6,FALSE)&lt;HLOOKUP(W$1,Informe!$A:$ET,ROW($A57),FALSE))=FALSE,"ADMISIBLE","NO ADMISIBLE")</f>
        <v>NO ADMISIBLE</v>
      </c>
      <c r="X57" s="38" t="str">
        <f>IF(OR(HLOOKUP(X$1,Informe!$A:$ET,ROW($A57),FALSE)=0,VLOOKUP($A57,Formulario!$A:$F,6,FALSE)&lt;HLOOKUP(X$1,Informe!$A:$ET,ROW($A57),FALSE))=FALSE,"ADMISIBLE","NO ADMISIBLE")</f>
        <v>NO ADMISIBLE</v>
      </c>
      <c r="Y57" s="38" t="str">
        <f>IF(OR(HLOOKUP(Y$1,Informe!$A:$ET,ROW($A57),FALSE)=0,VLOOKUP($A57,Formulario!$A:$F,6,FALSE)&lt;HLOOKUP(Y$1,Informe!$A:$ET,ROW($A57),FALSE))=FALSE,"ADMISIBLE","NO ADMISIBLE")</f>
        <v>NO ADMISIBLE</v>
      </c>
      <c r="Z57" s="38" t="str">
        <f>IF(OR(HLOOKUP(Z$1,Informe!$A:$ET,ROW($A57),FALSE)=0,VLOOKUP($A57,Formulario!$A:$F,6,FALSE)&lt;HLOOKUP(Z$1,Informe!$A:$ET,ROW($A57),FALSE))=FALSE,"ADMISIBLE","NO ADMISIBLE")</f>
        <v>NO ADMISIBLE</v>
      </c>
      <c r="AA57" s="38" t="str">
        <f>IF(OR(HLOOKUP(AA$1,Informe!$A:$ET,ROW($A57),FALSE)=0,VLOOKUP($A57,Formulario!$A:$F,6,FALSE)&lt;HLOOKUP(AA$1,Informe!$A:$ET,ROW($A57),FALSE))=FALSE,"ADMISIBLE","NO ADMISIBLE")</f>
        <v>NO ADMISIBLE</v>
      </c>
      <c r="AB57" s="38" t="str">
        <f>IF(OR(HLOOKUP(AB$1,Informe!$A:$ET,ROW($A57),FALSE)=0,VLOOKUP($A57,Formulario!$A:$F,6,FALSE)&lt;HLOOKUP(AB$1,Informe!$A:$ET,ROW($A57),FALSE))=FALSE,"ADMISIBLE","NO ADMISIBLE")</f>
        <v>NO ADMISIBLE</v>
      </c>
      <c r="AC57" s="38" t="str">
        <f>IF(OR(HLOOKUP(AC$1,Informe!$A:$ET,ROW($A57),FALSE)=0,VLOOKUP($A57,Formulario!$A:$F,6,FALSE)&lt;HLOOKUP(AC$1,Informe!$A:$ET,ROW($A57),FALSE))=FALSE,"ADMISIBLE","NO ADMISIBLE")</f>
        <v>NO ADMISIBLE</v>
      </c>
      <c r="AD57" s="38" t="str">
        <f>IF(OR(HLOOKUP(AD$1,Informe!$A:$ET,ROW($A57),FALSE)=0,VLOOKUP($A57,Formulario!$A:$F,6,FALSE)&lt;HLOOKUP(AD$1,Informe!$A:$ET,ROW($A57),FALSE))=FALSE,"ADMISIBLE","NO ADMISIBLE")</f>
        <v>NO ADMISIBLE</v>
      </c>
      <c r="AE57" s="38" t="str">
        <f>IF(OR(HLOOKUP(AE$1,Informe!$A:$ET,ROW($A57),FALSE)=0,VLOOKUP($A57,Formulario!$A:$F,6,FALSE)&lt;HLOOKUP(AE$1,Informe!$A:$ET,ROW($A57),FALSE))=FALSE,"ADMISIBLE","NO ADMISIBLE")</f>
        <v>NO ADMISIBLE</v>
      </c>
      <c r="AF57" s="38" t="str">
        <f>IF(OR(HLOOKUP(AF$1,Informe!$A:$ET,ROW($A57),FALSE)=0,VLOOKUP($A57,Formulario!$A:$F,6,FALSE)&lt;HLOOKUP(AF$1,Informe!$A:$ET,ROW($A57),FALSE))=FALSE,"ADMISIBLE","NO ADMISIBLE")</f>
        <v>NO ADMISIBLE</v>
      </c>
      <c r="AG57" s="38" t="str">
        <f>IF(OR(HLOOKUP(AG$1,Informe!$A:$ET,ROW($A57),FALSE)=0,VLOOKUP($A57,Formulario!$A:$F,6,FALSE)&lt;HLOOKUP(AG$1,Informe!$A:$ET,ROW($A57),FALSE))=FALSE,"ADMISIBLE","NO ADMISIBLE")</f>
        <v>NO ADMISIBLE</v>
      </c>
      <c r="AH57" s="38" t="str">
        <f>IF(OR(HLOOKUP(AH$1,Informe!$A:$ET,ROW($A57),FALSE)=0,VLOOKUP($A57,Formulario!$A:$F,6,FALSE)&lt;HLOOKUP(AH$1,Informe!$A:$ET,ROW($A57),FALSE))=FALSE,"ADMISIBLE","NO ADMISIBLE")</f>
        <v>NO ADMISIBLE</v>
      </c>
      <c r="AI57" s="38" t="str">
        <f>IF(OR(HLOOKUP(AI$1,Informe!$A:$ET,ROW($A57),FALSE)=0,VLOOKUP($A57,Formulario!$A:$F,6,FALSE)&lt;HLOOKUP(AI$1,Informe!$A:$ET,ROW($A57),FALSE))=FALSE,"ADMISIBLE","NO ADMISIBLE")</f>
        <v>NO ADMISIBLE</v>
      </c>
      <c r="AJ57" s="38" t="str">
        <f>IF(OR(HLOOKUP(AJ$1,Informe!$A:$ET,ROW($A57),FALSE)=0,VLOOKUP($A57,Formulario!$A:$F,6,FALSE)&lt;HLOOKUP(AJ$1,Informe!$A:$ET,ROW($A57),FALSE))=FALSE,"ADMISIBLE","NO ADMISIBLE")</f>
        <v>NO ADMISIBLE</v>
      </c>
      <c r="AK57" s="38" t="str">
        <f>IF(OR(HLOOKUP(AK$1,Informe!$A:$ET,ROW($A57),FALSE)=0,VLOOKUP($A57,Formulario!$A:$F,6,FALSE)&lt;HLOOKUP(AK$1,Informe!$A:$ET,ROW($A57),FALSE))=FALSE,"ADMISIBLE","NO ADMISIBLE")</f>
        <v>NO ADMISIBLE</v>
      </c>
      <c r="AL57" s="38" t="str">
        <f>IF(OR(HLOOKUP(AL$1,Informe!$A:$ET,ROW($A57),FALSE)=0,VLOOKUP($A57,Formulario!$A:$F,6,FALSE)&lt;HLOOKUP(AL$1,Informe!$A:$ET,ROW($A57),FALSE))=FALSE,"ADMISIBLE","NO ADMISIBLE")</f>
        <v>NO ADMISIBLE</v>
      </c>
      <c r="AM57" s="38" t="str">
        <f>IF(OR(HLOOKUP(AM$1,Informe!$A:$ET,ROW($A57),FALSE)=0,VLOOKUP($A57,Formulario!$A:$F,6,FALSE)&lt;HLOOKUP(AM$1,Informe!$A:$ET,ROW($A57),FALSE))=FALSE,"ADMISIBLE","NO ADMISIBLE")</f>
        <v>NO ADMISIBLE</v>
      </c>
    </row>
    <row r="58" spans="1:39" ht="12.75" customHeight="1" x14ac:dyDescent="0.25">
      <c r="A58" s="22">
        <v>54</v>
      </c>
      <c r="B58" s="37" t="s">
        <v>138</v>
      </c>
      <c r="C58" s="38" t="str">
        <f>IF(OR(HLOOKUP(C$1,Informe!$A:$ET,ROW($A58),FALSE)=0,VLOOKUP($A58,Formulario!$A:$F,6,FALSE)&lt;HLOOKUP(C$1,Informe!$A:$ET,ROW($A58),FALSE))=FALSE,"ADMISIBLE","NO ADMISIBLE")</f>
        <v>NO ADMISIBLE</v>
      </c>
      <c r="D58" s="38" t="str">
        <f>IF(OR(HLOOKUP(D$1,Informe!$A:$ET,ROW($A58),FALSE)=0,VLOOKUP($A58,Formulario!$A:$F,6,FALSE)&lt;HLOOKUP(D$1,Informe!$A:$ET,ROW($A58),FALSE))=FALSE,"ADMISIBLE","NO ADMISIBLE")</f>
        <v>NO ADMISIBLE</v>
      </c>
      <c r="E58" s="38" t="str">
        <f>IF(OR(HLOOKUP(E$1,Informe!$A:$ET,ROW($A58),FALSE)=0,VLOOKUP($A58,Formulario!$A:$F,6,FALSE)&lt;HLOOKUP(E$1,Informe!$A:$ET,ROW($A58),FALSE))=FALSE,"ADMISIBLE","NO ADMISIBLE")</f>
        <v>NO ADMISIBLE</v>
      </c>
      <c r="F58" s="38" t="str">
        <f>IF(OR(HLOOKUP(F$1,Informe!$A:$ET,ROW($A58),FALSE)=0,VLOOKUP($A58,Formulario!$A:$F,6,FALSE)&lt;HLOOKUP(F$1,Informe!$A:$ET,ROW($A58),FALSE))=FALSE,"ADMISIBLE","NO ADMISIBLE")</f>
        <v>NO ADMISIBLE</v>
      </c>
      <c r="G58" s="38" t="str">
        <f>IF(OR(HLOOKUP(G$1,Informe!$A:$ET,ROW($A58),FALSE)=0,VLOOKUP($A58,Formulario!$A:$F,6,FALSE)&lt;HLOOKUP(G$1,Informe!$A:$ET,ROW($A58),FALSE))=FALSE,"ADMISIBLE","NO ADMISIBLE")</f>
        <v>NO ADMISIBLE</v>
      </c>
      <c r="H58" s="38" t="str">
        <f>IF(OR(HLOOKUP(H$1,Informe!$A:$ET,ROW($A58),FALSE)=0,VLOOKUP($A58,Formulario!$A:$F,6,FALSE)&lt;HLOOKUP(H$1,Informe!$A:$ET,ROW($A58),FALSE))=FALSE,"ADMISIBLE","NO ADMISIBLE")</f>
        <v>NO ADMISIBLE</v>
      </c>
      <c r="I58" s="38" t="str">
        <f>IF(OR(HLOOKUP(I$1,Informe!$A:$ET,ROW($A58),FALSE)=0,VLOOKUP($A58,Formulario!$A:$F,6,FALSE)&lt;HLOOKUP(I$1,Informe!$A:$ET,ROW($A58),FALSE))=FALSE,"ADMISIBLE","NO ADMISIBLE")</f>
        <v>NO ADMISIBLE</v>
      </c>
      <c r="J58" s="38" t="str">
        <f>IF(OR(HLOOKUP(J$1,Informe!$A:$ET,ROW($A58),FALSE)=0,VLOOKUP($A58,Formulario!$A:$F,6,FALSE)&lt;HLOOKUP(J$1,Informe!$A:$ET,ROW($A58),FALSE))=FALSE,"ADMISIBLE","NO ADMISIBLE")</f>
        <v>NO ADMISIBLE</v>
      </c>
      <c r="K58" s="38" t="str">
        <f>IF(OR(HLOOKUP(K$1,Informe!$A:$ET,ROW($A58),FALSE)=0,VLOOKUP($A58,Formulario!$A:$F,6,FALSE)&lt;HLOOKUP(K$1,Informe!$A:$ET,ROW($A58),FALSE))=FALSE,"ADMISIBLE","NO ADMISIBLE")</f>
        <v>NO ADMISIBLE</v>
      </c>
      <c r="L58" s="38" t="str">
        <f>IF(OR(HLOOKUP(L$1,Informe!$A:$ET,ROW($A58),FALSE)=0,VLOOKUP($A58,Formulario!$A:$F,6,FALSE)&lt;HLOOKUP(L$1,Informe!$A:$ET,ROW($A58),FALSE))=FALSE,"ADMISIBLE","NO ADMISIBLE")</f>
        <v>NO ADMISIBLE</v>
      </c>
      <c r="M58" s="38" t="str">
        <f>IF(OR(HLOOKUP(M$1,Informe!$A:$ET,ROW($A58),FALSE)=0,VLOOKUP($A58,Formulario!$A:$F,6,FALSE)&lt;HLOOKUP(M$1,Informe!$A:$ET,ROW($A58),FALSE))=FALSE,"ADMISIBLE","NO ADMISIBLE")</f>
        <v>NO ADMISIBLE</v>
      </c>
      <c r="N58" s="38" t="str">
        <f>IF(OR(HLOOKUP(N$1,Informe!$A:$ET,ROW($A58),FALSE)=0,VLOOKUP($A58,Formulario!$A:$F,6,FALSE)&lt;HLOOKUP(N$1,Informe!$A:$ET,ROW($A58),FALSE))=FALSE,"ADMISIBLE","NO ADMISIBLE")</f>
        <v>NO ADMISIBLE</v>
      </c>
      <c r="O58" s="38" t="str">
        <f>IF(OR(HLOOKUP(O$1,Informe!$A:$ET,ROW($A58),FALSE)=0,VLOOKUP($A58,Formulario!$A:$F,6,FALSE)&lt;HLOOKUP(O$1,Informe!$A:$ET,ROW($A58),FALSE))=FALSE,"ADMISIBLE","NO ADMISIBLE")</f>
        <v>NO ADMISIBLE</v>
      </c>
      <c r="P58" s="38" t="str">
        <f>IF(OR(HLOOKUP(P$1,Informe!$A:$ET,ROW($A58),FALSE)=0,VLOOKUP($A58,Formulario!$A:$F,6,FALSE)&lt;HLOOKUP(P$1,Informe!$A:$ET,ROW($A58),FALSE))=FALSE,"ADMISIBLE","NO ADMISIBLE")</f>
        <v>NO ADMISIBLE</v>
      </c>
      <c r="Q58" s="38" t="str">
        <f>IF(OR(HLOOKUP(Q$1,Informe!$A:$ET,ROW($A58),FALSE)=0,VLOOKUP($A58,Formulario!$A:$F,6,FALSE)&lt;HLOOKUP(Q$1,Informe!$A:$ET,ROW($A58),FALSE))=FALSE,"ADMISIBLE","NO ADMISIBLE")</f>
        <v>NO ADMISIBLE</v>
      </c>
      <c r="R58" s="38" t="str">
        <f>IF(OR(HLOOKUP(R$1,Informe!$A:$ET,ROW($A58),FALSE)=0,VLOOKUP($A58,Formulario!$A:$F,6,FALSE)&lt;HLOOKUP(R$1,Informe!$A:$ET,ROW($A58),FALSE))=FALSE,"ADMISIBLE","NO ADMISIBLE")</f>
        <v>NO ADMISIBLE</v>
      </c>
      <c r="S58" s="38" t="str">
        <f>IF(OR(HLOOKUP(S$1,Informe!$A:$ET,ROW($A58),FALSE)=0,VLOOKUP($A58,Formulario!$A:$F,6,FALSE)&lt;HLOOKUP(S$1,Informe!$A:$ET,ROW($A58),FALSE))=FALSE,"ADMISIBLE","NO ADMISIBLE")</f>
        <v>NO ADMISIBLE</v>
      </c>
      <c r="T58" s="38" t="str">
        <f>IF(OR(HLOOKUP(T$1,Informe!$A:$ET,ROW($A58),FALSE)=0,VLOOKUP($A58,Formulario!$A:$F,6,FALSE)&lt;HLOOKUP(T$1,Informe!$A:$ET,ROW($A58),FALSE))=FALSE,"ADMISIBLE","NO ADMISIBLE")</f>
        <v>NO ADMISIBLE</v>
      </c>
      <c r="U58" s="38" t="str">
        <f>IF(OR(HLOOKUP(U$1,Informe!$A:$ET,ROW($A58),FALSE)=0,VLOOKUP($A58,Formulario!$A:$F,6,FALSE)&lt;HLOOKUP(U$1,Informe!$A:$ET,ROW($A58),FALSE))=FALSE,"ADMISIBLE","NO ADMISIBLE")</f>
        <v>NO ADMISIBLE</v>
      </c>
      <c r="V58" s="38" t="str">
        <f>IF(OR(HLOOKUP(V$1,Informe!$A:$ET,ROW($A58),FALSE)=0,VLOOKUP($A58,Formulario!$A:$F,6,FALSE)&lt;HLOOKUP(V$1,Informe!$A:$ET,ROW($A58),FALSE))=FALSE,"ADMISIBLE","NO ADMISIBLE")</f>
        <v>NO ADMISIBLE</v>
      </c>
      <c r="W58" s="38" t="str">
        <f>IF(OR(HLOOKUP(W$1,Informe!$A:$ET,ROW($A58),FALSE)=0,VLOOKUP($A58,Formulario!$A:$F,6,FALSE)&lt;HLOOKUP(W$1,Informe!$A:$ET,ROW($A58),FALSE))=FALSE,"ADMISIBLE","NO ADMISIBLE")</f>
        <v>NO ADMISIBLE</v>
      </c>
      <c r="X58" s="38" t="str">
        <f>IF(OR(HLOOKUP(X$1,Informe!$A:$ET,ROW($A58),FALSE)=0,VLOOKUP($A58,Formulario!$A:$F,6,FALSE)&lt;HLOOKUP(X$1,Informe!$A:$ET,ROW($A58),FALSE))=FALSE,"ADMISIBLE","NO ADMISIBLE")</f>
        <v>NO ADMISIBLE</v>
      </c>
      <c r="Y58" s="38" t="str">
        <f>IF(OR(HLOOKUP(Y$1,Informe!$A:$ET,ROW($A58),FALSE)=0,VLOOKUP($A58,Formulario!$A:$F,6,FALSE)&lt;HLOOKUP(Y$1,Informe!$A:$ET,ROW($A58),FALSE))=FALSE,"ADMISIBLE","NO ADMISIBLE")</f>
        <v>NO ADMISIBLE</v>
      </c>
      <c r="Z58" s="38" t="str">
        <f>IF(OR(HLOOKUP(Z$1,Informe!$A:$ET,ROW($A58),FALSE)=0,VLOOKUP($A58,Formulario!$A:$F,6,FALSE)&lt;HLOOKUP(Z$1,Informe!$A:$ET,ROW($A58),FALSE))=FALSE,"ADMISIBLE","NO ADMISIBLE")</f>
        <v>NO ADMISIBLE</v>
      </c>
      <c r="AA58" s="38" t="str">
        <f>IF(OR(HLOOKUP(AA$1,Informe!$A:$ET,ROW($A58),FALSE)=0,VLOOKUP($A58,Formulario!$A:$F,6,FALSE)&lt;HLOOKUP(AA$1,Informe!$A:$ET,ROW($A58),FALSE))=FALSE,"ADMISIBLE","NO ADMISIBLE")</f>
        <v>NO ADMISIBLE</v>
      </c>
      <c r="AB58" s="38" t="str">
        <f>IF(OR(HLOOKUP(AB$1,Informe!$A:$ET,ROW($A58),FALSE)=0,VLOOKUP($A58,Formulario!$A:$F,6,FALSE)&lt;HLOOKUP(AB$1,Informe!$A:$ET,ROW($A58),FALSE))=FALSE,"ADMISIBLE","NO ADMISIBLE")</f>
        <v>NO ADMISIBLE</v>
      </c>
      <c r="AC58" s="38" t="str">
        <f>IF(OR(HLOOKUP(AC$1,Informe!$A:$ET,ROW($A58),FALSE)=0,VLOOKUP($A58,Formulario!$A:$F,6,FALSE)&lt;HLOOKUP(AC$1,Informe!$A:$ET,ROW($A58),FALSE))=FALSE,"ADMISIBLE","NO ADMISIBLE")</f>
        <v>NO ADMISIBLE</v>
      </c>
      <c r="AD58" s="38" t="str">
        <f>IF(OR(HLOOKUP(AD$1,Informe!$A:$ET,ROW($A58),FALSE)=0,VLOOKUP($A58,Formulario!$A:$F,6,FALSE)&lt;HLOOKUP(AD$1,Informe!$A:$ET,ROW($A58),FALSE))=FALSE,"ADMISIBLE","NO ADMISIBLE")</f>
        <v>NO ADMISIBLE</v>
      </c>
      <c r="AE58" s="38" t="str">
        <f>IF(OR(HLOOKUP(AE$1,Informe!$A:$ET,ROW($A58),FALSE)=0,VLOOKUP($A58,Formulario!$A:$F,6,FALSE)&lt;HLOOKUP(AE$1,Informe!$A:$ET,ROW($A58),FALSE))=FALSE,"ADMISIBLE","NO ADMISIBLE")</f>
        <v>NO ADMISIBLE</v>
      </c>
      <c r="AF58" s="38" t="str">
        <f>IF(OR(HLOOKUP(AF$1,Informe!$A:$ET,ROW($A58),FALSE)=0,VLOOKUP($A58,Formulario!$A:$F,6,FALSE)&lt;HLOOKUP(AF$1,Informe!$A:$ET,ROW($A58),FALSE))=FALSE,"ADMISIBLE","NO ADMISIBLE")</f>
        <v>NO ADMISIBLE</v>
      </c>
      <c r="AG58" s="38" t="str">
        <f>IF(OR(HLOOKUP(AG$1,Informe!$A:$ET,ROW($A58),FALSE)=0,VLOOKUP($A58,Formulario!$A:$F,6,FALSE)&lt;HLOOKUP(AG$1,Informe!$A:$ET,ROW($A58),FALSE))=FALSE,"ADMISIBLE","NO ADMISIBLE")</f>
        <v>NO ADMISIBLE</v>
      </c>
      <c r="AH58" s="38" t="str">
        <f>IF(OR(HLOOKUP(AH$1,Informe!$A:$ET,ROW($A58),FALSE)=0,VLOOKUP($A58,Formulario!$A:$F,6,FALSE)&lt;HLOOKUP(AH$1,Informe!$A:$ET,ROW($A58),FALSE))=FALSE,"ADMISIBLE","NO ADMISIBLE")</f>
        <v>NO ADMISIBLE</v>
      </c>
      <c r="AI58" s="38" t="str">
        <f>IF(OR(HLOOKUP(AI$1,Informe!$A:$ET,ROW($A58),FALSE)=0,VLOOKUP($A58,Formulario!$A:$F,6,FALSE)&lt;HLOOKUP(AI$1,Informe!$A:$ET,ROW($A58),FALSE))=FALSE,"ADMISIBLE","NO ADMISIBLE")</f>
        <v>NO ADMISIBLE</v>
      </c>
      <c r="AJ58" s="38" t="str">
        <f>IF(OR(HLOOKUP(AJ$1,Informe!$A:$ET,ROW($A58),FALSE)=0,VLOOKUP($A58,Formulario!$A:$F,6,FALSE)&lt;HLOOKUP(AJ$1,Informe!$A:$ET,ROW($A58),FALSE))=FALSE,"ADMISIBLE","NO ADMISIBLE")</f>
        <v>NO ADMISIBLE</v>
      </c>
      <c r="AK58" s="38" t="str">
        <f>IF(OR(HLOOKUP(AK$1,Informe!$A:$ET,ROW($A58),FALSE)=0,VLOOKUP($A58,Formulario!$A:$F,6,FALSE)&lt;HLOOKUP(AK$1,Informe!$A:$ET,ROW($A58),FALSE))=FALSE,"ADMISIBLE","NO ADMISIBLE")</f>
        <v>NO ADMISIBLE</v>
      </c>
      <c r="AL58" s="38" t="str">
        <f>IF(OR(HLOOKUP(AL$1,Informe!$A:$ET,ROW($A58),FALSE)=0,VLOOKUP($A58,Formulario!$A:$F,6,FALSE)&lt;HLOOKUP(AL$1,Informe!$A:$ET,ROW($A58),FALSE))=FALSE,"ADMISIBLE","NO ADMISIBLE")</f>
        <v>NO ADMISIBLE</v>
      </c>
      <c r="AM58" s="38" t="str">
        <f>IF(OR(HLOOKUP(AM$1,Informe!$A:$ET,ROW($A58),FALSE)=0,VLOOKUP($A58,Formulario!$A:$F,6,FALSE)&lt;HLOOKUP(AM$1,Informe!$A:$ET,ROW($A58),FALSE))=FALSE,"ADMISIBLE","NO ADMISIBLE")</f>
        <v>NO ADMISIBLE</v>
      </c>
    </row>
    <row r="59" spans="1:39" ht="12.75" customHeight="1" x14ac:dyDescent="0.25">
      <c r="A59" s="22">
        <v>55</v>
      </c>
      <c r="B59" s="37" t="s">
        <v>103</v>
      </c>
      <c r="C59" s="38" t="str">
        <f>IF(OR(HLOOKUP(C$1,Informe!$A:$ET,ROW($A59),FALSE)=0,VLOOKUP($A59,Formulario!$A:$F,6,FALSE)&lt;HLOOKUP(C$1,Informe!$A:$ET,ROW($A59),FALSE))=FALSE,"ADMISIBLE","NO ADMISIBLE")</f>
        <v>NO ADMISIBLE</v>
      </c>
      <c r="D59" s="38" t="str">
        <f>IF(OR(HLOOKUP(D$1,Informe!$A:$ET,ROW($A59),FALSE)=0,VLOOKUP($A59,Formulario!$A:$F,6,FALSE)&lt;HLOOKUP(D$1,Informe!$A:$ET,ROW($A59),FALSE))=FALSE,"ADMISIBLE","NO ADMISIBLE")</f>
        <v>NO ADMISIBLE</v>
      </c>
      <c r="E59" s="38" t="str">
        <f>IF(OR(HLOOKUP(E$1,Informe!$A:$ET,ROW($A59),FALSE)=0,VLOOKUP($A59,Formulario!$A:$F,6,FALSE)&lt;HLOOKUP(E$1,Informe!$A:$ET,ROW($A59),FALSE))=FALSE,"ADMISIBLE","NO ADMISIBLE")</f>
        <v>NO ADMISIBLE</v>
      </c>
      <c r="F59" s="38" t="str">
        <f>IF(OR(HLOOKUP(F$1,Informe!$A:$ET,ROW($A59),FALSE)=0,VLOOKUP($A59,Formulario!$A:$F,6,FALSE)&lt;HLOOKUP(F$1,Informe!$A:$ET,ROW($A59),FALSE))=FALSE,"ADMISIBLE","NO ADMISIBLE")</f>
        <v>NO ADMISIBLE</v>
      </c>
      <c r="G59" s="38" t="str">
        <f>IF(OR(HLOOKUP(G$1,Informe!$A:$ET,ROW($A59),FALSE)=0,VLOOKUP($A59,Formulario!$A:$F,6,FALSE)&lt;HLOOKUP(G$1,Informe!$A:$ET,ROW($A59),FALSE))=FALSE,"ADMISIBLE","NO ADMISIBLE")</f>
        <v>NO ADMISIBLE</v>
      </c>
      <c r="H59" s="38" t="str">
        <f>IF(OR(HLOOKUP(H$1,Informe!$A:$ET,ROW($A59),FALSE)=0,VLOOKUP($A59,Formulario!$A:$F,6,FALSE)&lt;HLOOKUP(H$1,Informe!$A:$ET,ROW($A59),FALSE))=FALSE,"ADMISIBLE","NO ADMISIBLE")</f>
        <v>NO ADMISIBLE</v>
      </c>
      <c r="I59" s="38" t="str">
        <f>IF(OR(HLOOKUP(I$1,Informe!$A:$ET,ROW($A59),FALSE)=0,VLOOKUP($A59,Formulario!$A:$F,6,FALSE)&lt;HLOOKUP(I$1,Informe!$A:$ET,ROW($A59),FALSE))=FALSE,"ADMISIBLE","NO ADMISIBLE")</f>
        <v>NO ADMISIBLE</v>
      </c>
      <c r="J59" s="38" t="str">
        <f>IF(OR(HLOOKUP(J$1,Informe!$A:$ET,ROW($A59),FALSE)=0,VLOOKUP($A59,Formulario!$A:$F,6,FALSE)&lt;HLOOKUP(J$1,Informe!$A:$ET,ROW($A59),FALSE))=FALSE,"ADMISIBLE","NO ADMISIBLE")</f>
        <v>NO ADMISIBLE</v>
      </c>
      <c r="K59" s="38" t="str">
        <f>IF(OR(HLOOKUP(K$1,Informe!$A:$ET,ROW($A59),FALSE)=0,VLOOKUP($A59,Formulario!$A:$F,6,FALSE)&lt;HLOOKUP(K$1,Informe!$A:$ET,ROW($A59),FALSE))=FALSE,"ADMISIBLE","NO ADMISIBLE")</f>
        <v>NO ADMISIBLE</v>
      </c>
      <c r="L59" s="38" t="str">
        <f>IF(OR(HLOOKUP(L$1,Informe!$A:$ET,ROW($A59),FALSE)=0,VLOOKUP($A59,Formulario!$A:$F,6,FALSE)&lt;HLOOKUP(L$1,Informe!$A:$ET,ROW($A59),FALSE))=FALSE,"ADMISIBLE","NO ADMISIBLE")</f>
        <v>NO ADMISIBLE</v>
      </c>
      <c r="M59" s="38" t="str">
        <f>IF(OR(HLOOKUP(M$1,Informe!$A:$ET,ROW($A59),FALSE)=0,VLOOKUP($A59,Formulario!$A:$F,6,FALSE)&lt;HLOOKUP(M$1,Informe!$A:$ET,ROW($A59),FALSE))=FALSE,"ADMISIBLE","NO ADMISIBLE")</f>
        <v>NO ADMISIBLE</v>
      </c>
      <c r="N59" s="38" t="str">
        <f>IF(OR(HLOOKUP(N$1,Informe!$A:$ET,ROW($A59),FALSE)=0,VLOOKUP($A59,Formulario!$A:$F,6,FALSE)&lt;HLOOKUP(N$1,Informe!$A:$ET,ROW($A59),FALSE))=FALSE,"ADMISIBLE","NO ADMISIBLE")</f>
        <v>NO ADMISIBLE</v>
      </c>
      <c r="O59" s="38" t="str">
        <f>IF(OR(HLOOKUP(O$1,Informe!$A:$ET,ROW($A59),FALSE)=0,VLOOKUP($A59,Formulario!$A:$F,6,FALSE)&lt;HLOOKUP(O$1,Informe!$A:$ET,ROW($A59),FALSE))=FALSE,"ADMISIBLE","NO ADMISIBLE")</f>
        <v>NO ADMISIBLE</v>
      </c>
      <c r="P59" s="38" t="str">
        <f>IF(OR(HLOOKUP(P$1,Informe!$A:$ET,ROW($A59),FALSE)=0,VLOOKUP($A59,Formulario!$A:$F,6,FALSE)&lt;HLOOKUP(P$1,Informe!$A:$ET,ROW($A59),FALSE))=FALSE,"ADMISIBLE","NO ADMISIBLE")</f>
        <v>NO ADMISIBLE</v>
      </c>
      <c r="Q59" s="38" t="str">
        <f>IF(OR(HLOOKUP(Q$1,Informe!$A:$ET,ROW($A59),FALSE)=0,VLOOKUP($A59,Formulario!$A:$F,6,FALSE)&lt;HLOOKUP(Q$1,Informe!$A:$ET,ROW($A59),FALSE))=FALSE,"ADMISIBLE","NO ADMISIBLE")</f>
        <v>NO ADMISIBLE</v>
      </c>
      <c r="R59" s="38" t="str">
        <f>IF(OR(HLOOKUP(R$1,Informe!$A:$ET,ROW($A59),FALSE)=0,VLOOKUP($A59,Formulario!$A:$F,6,FALSE)&lt;HLOOKUP(R$1,Informe!$A:$ET,ROW($A59),FALSE))=FALSE,"ADMISIBLE","NO ADMISIBLE")</f>
        <v>NO ADMISIBLE</v>
      </c>
      <c r="S59" s="38" t="str">
        <f>IF(OR(HLOOKUP(S$1,Informe!$A:$ET,ROW($A59),FALSE)=0,VLOOKUP($A59,Formulario!$A:$F,6,FALSE)&lt;HLOOKUP(S$1,Informe!$A:$ET,ROW($A59),FALSE))=FALSE,"ADMISIBLE","NO ADMISIBLE")</f>
        <v>NO ADMISIBLE</v>
      </c>
      <c r="T59" s="38" t="str">
        <f>IF(OR(HLOOKUP(T$1,Informe!$A:$ET,ROW($A59),FALSE)=0,VLOOKUP($A59,Formulario!$A:$F,6,FALSE)&lt;HLOOKUP(T$1,Informe!$A:$ET,ROW($A59),FALSE))=FALSE,"ADMISIBLE","NO ADMISIBLE")</f>
        <v>NO ADMISIBLE</v>
      </c>
      <c r="U59" s="38" t="str">
        <f>IF(OR(HLOOKUP(U$1,Informe!$A:$ET,ROW($A59),FALSE)=0,VLOOKUP($A59,Formulario!$A:$F,6,FALSE)&lt;HLOOKUP(U$1,Informe!$A:$ET,ROW($A59),FALSE))=FALSE,"ADMISIBLE","NO ADMISIBLE")</f>
        <v>NO ADMISIBLE</v>
      </c>
      <c r="V59" s="38" t="str">
        <f>IF(OR(HLOOKUP(V$1,Informe!$A:$ET,ROW($A59),FALSE)=0,VLOOKUP($A59,Formulario!$A:$F,6,FALSE)&lt;HLOOKUP(V$1,Informe!$A:$ET,ROW($A59),FALSE))=FALSE,"ADMISIBLE","NO ADMISIBLE")</f>
        <v>NO ADMISIBLE</v>
      </c>
      <c r="W59" s="38" t="str">
        <f>IF(OR(HLOOKUP(W$1,Informe!$A:$ET,ROW($A59),FALSE)=0,VLOOKUP($A59,Formulario!$A:$F,6,FALSE)&lt;HLOOKUP(W$1,Informe!$A:$ET,ROW($A59),FALSE))=FALSE,"ADMISIBLE","NO ADMISIBLE")</f>
        <v>NO ADMISIBLE</v>
      </c>
      <c r="X59" s="38" t="str">
        <f>IF(OR(HLOOKUP(X$1,Informe!$A:$ET,ROW($A59),FALSE)=0,VLOOKUP($A59,Formulario!$A:$F,6,FALSE)&lt;HLOOKUP(X$1,Informe!$A:$ET,ROW($A59),FALSE))=FALSE,"ADMISIBLE","NO ADMISIBLE")</f>
        <v>NO ADMISIBLE</v>
      </c>
      <c r="Y59" s="38" t="str">
        <f>IF(OR(HLOOKUP(Y$1,Informe!$A:$ET,ROW($A59),FALSE)=0,VLOOKUP($A59,Formulario!$A:$F,6,FALSE)&lt;HLOOKUP(Y$1,Informe!$A:$ET,ROW($A59),FALSE))=FALSE,"ADMISIBLE","NO ADMISIBLE")</f>
        <v>NO ADMISIBLE</v>
      </c>
      <c r="Z59" s="38" t="str">
        <f>IF(OR(HLOOKUP(Z$1,Informe!$A:$ET,ROW($A59),FALSE)=0,VLOOKUP($A59,Formulario!$A:$F,6,FALSE)&lt;HLOOKUP(Z$1,Informe!$A:$ET,ROW($A59),FALSE))=FALSE,"ADMISIBLE","NO ADMISIBLE")</f>
        <v>NO ADMISIBLE</v>
      </c>
      <c r="AA59" s="38" t="str">
        <f>IF(OR(HLOOKUP(AA$1,Informe!$A:$ET,ROW($A59),FALSE)=0,VLOOKUP($A59,Formulario!$A:$F,6,FALSE)&lt;HLOOKUP(AA$1,Informe!$A:$ET,ROW($A59),FALSE))=FALSE,"ADMISIBLE","NO ADMISIBLE")</f>
        <v>NO ADMISIBLE</v>
      </c>
      <c r="AB59" s="38" t="str">
        <f>IF(OR(HLOOKUP(AB$1,Informe!$A:$ET,ROW($A59),FALSE)=0,VLOOKUP($A59,Formulario!$A:$F,6,FALSE)&lt;HLOOKUP(AB$1,Informe!$A:$ET,ROW($A59),FALSE))=FALSE,"ADMISIBLE","NO ADMISIBLE")</f>
        <v>NO ADMISIBLE</v>
      </c>
      <c r="AC59" s="38" t="str">
        <f>IF(OR(HLOOKUP(AC$1,Informe!$A:$ET,ROW($A59),FALSE)=0,VLOOKUP($A59,Formulario!$A:$F,6,FALSE)&lt;HLOOKUP(AC$1,Informe!$A:$ET,ROW($A59),FALSE))=FALSE,"ADMISIBLE","NO ADMISIBLE")</f>
        <v>NO ADMISIBLE</v>
      </c>
      <c r="AD59" s="38" t="str">
        <f>IF(OR(HLOOKUP(AD$1,Informe!$A:$ET,ROW($A59),FALSE)=0,VLOOKUP($A59,Formulario!$A:$F,6,FALSE)&lt;HLOOKUP(AD$1,Informe!$A:$ET,ROW($A59),FALSE))=FALSE,"ADMISIBLE","NO ADMISIBLE")</f>
        <v>NO ADMISIBLE</v>
      </c>
      <c r="AE59" s="38" t="str">
        <f>IF(OR(HLOOKUP(AE$1,Informe!$A:$ET,ROW($A59),FALSE)=0,VLOOKUP($A59,Formulario!$A:$F,6,FALSE)&lt;HLOOKUP(AE$1,Informe!$A:$ET,ROW($A59),FALSE))=FALSE,"ADMISIBLE","NO ADMISIBLE")</f>
        <v>NO ADMISIBLE</v>
      </c>
      <c r="AF59" s="38" t="str">
        <f>IF(OR(HLOOKUP(AF$1,Informe!$A:$ET,ROW($A59),FALSE)=0,VLOOKUP($A59,Formulario!$A:$F,6,FALSE)&lt;HLOOKUP(AF$1,Informe!$A:$ET,ROW($A59),FALSE))=FALSE,"ADMISIBLE","NO ADMISIBLE")</f>
        <v>NO ADMISIBLE</v>
      </c>
      <c r="AG59" s="38" t="str">
        <f>IF(OR(HLOOKUP(AG$1,Informe!$A:$ET,ROW($A59),FALSE)=0,VLOOKUP($A59,Formulario!$A:$F,6,FALSE)&lt;HLOOKUP(AG$1,Informe!$A:$ET,ROW($A59),FALSE))=FALSE,"ADMISIBLE","NO ADMISIBLE")</f>
        <v>NO ADMISIBLE</v>
      </c>
      <c r="AH59" s="38" t="str">
        <f>IF(OR(HLOOKUP(AH$1,Informe!$A:$ET,ROW($A59),FALSE)=0,VLOOKUP($A59,Formulario!$A:$F,6,FALSE)&lt;HLOOKUP(AH$1,Informe!$A:$ET,ROW($A59),FALSE))=FALSE,"ADMISIBLE","NO ADMISIBLE")</f>
        <v>NO ADMISIBLE</v>
      </c>
      <c r="AI59" s="38" t="str">
        <f>IF(OR(HLOOKUP(AI$1,Informe!$A:$ET,ROW($A59),FALSE)=0,VLOOKUP($A59,Formulario!$A:$F,6,FALSE)&lt;HLOOKUP(AI$1,Informe!$A:$ET,ROW($A59),FALSE))=FALSE,"ADMISIBLE","NO ADMISIBLE")</f>
        <v>NO ADMISIBLE</v>
      </c>
      <c r="AJ59" s="38" t="str">
        <f>IF(OR(HLOOKUP(AJ$1,Informe!$A:$ET,ROW($A59),FALSE)=0,VLOOKUP($A59,Formulario!$A:$F,6,FALSE)&lt;HLOOKUP(AJ$1,Informe!$A:$ET,ROW($A59),FALSE))=FALSE,"ADMISIBLE","NO ADMISIBLE")</f>
        <v>NO ADMISIBLE</v>
      </c>
      <c r="AK59" s="38" t="str">
        <f>IF(OR(HLOOKUP(AK$1,Informe!$A:$ET,ROW($A59),FALSE)=0,VLOOKUP($A59,Formulario!$A:$F,6,FALSE)&lt;HLOOKUP(AK$1,Informe!$A:$ET,ROW($A59),FALSE))=FALSE,"ADMISIBLE","NO ADMISIBLE")</f>
        <v>NO ADMISIBLE</v>
      </c>
      <c r="AL59" s="38" t="str">
        <f>IF(OR(HLOOKUP(AL$1,Informe!$A:$ET,ROW($A59),FALSE)=0,VLOOKUP($A59,Formulario!$A:$F,6,FALSE)&lt;HLOOKUP(AL$1,Informe!$A:$ET,ROW($A59),FALSE))=FALSE,"ADMISIBLE","NO ADMISIBLE")</f>
        <v>NO ADMISIBLE</v>
      </c>
      <c r="AM59" s="38" t="str">
        <f>IF(OR(HLOOKUP(AM$1,Informe!$A:$ET,ROW($A59),FALSE)=0,VLOOKUP($A59,Formulario!$A:$F,6,FALSE)&lt;HLOOKUP(AM$1,Informe!$A:$ET,ROW($A59),FALSE))=FALSE,"ADMISIBLE","NO ADMISIBLE")</f>
        <v>NO ADMISIBLE</v>
      </c>
    </row>
    <row r="60" spans="1:39" ht="12.75" customHeight="1" x14ac:dyDescent="0.25">
      <c r="A60" s="22">
        <v>56</v>
      </c>
      <c r="B60" s="37" t="s">
        <v>139</v>
      </c>
      <c r="C60" s="38" t="str">
        <f>IF(OR(HLOOKUP(C$1,Informe!$A:$ET,ROW($A60),FALSE)=0,VLOOKUP($A60,Formulario!$A:$F,6,FALSE)&lt;HLOOKUP(C$1,Informe!$A:$ET,ROW($A60),FALSE))=FALSE,"ADMISIBLE","NO ADMISIBLE")</f>
        <v>NO ADMISIBLE</v>
      </c>
      <c r="D60" s="38" t="str">
        <f>IF(OR(HLOOKUP(D$1,Informe!$A:$ET,ROW($A60),FALSE)=0,VLOOKUP($A60,Formulario!$A:$F,6,FALSE)&lt;HLOOKUP(D$1,Informe!$A:$ET,ROW($A60),FALSE))=FALSE,"ADMISIBLE","NO ADMISIBLE")</f>
        <v>NO ADMISIBLE</v>
      </c>
      <c r="E60" s="38" t="str">
        <f>IF(OR(HLOOKUP(E$1,Informe!$A:$ET,ROW($A60),FALSE)=0,VLOOKUP($A60,Formulario!$A:$F,6,FALSE)&lt;HLOOKUP(E$1,Informe!$A:$ET,ROW($A60),FALSE))=FALSE,"ADMISIBLE","NO ADMISIBLE")</f>
        <v>NO ADMISIBLE</v>
      </c>
      <c r="F60" s="38" t="str">
        <f>IF(OR(HLOOKUP(F$1,Informe!$A:$ET,ROW($A60),FALSE)=0,VLOOKUP($A60,Formulario!$A:$F,6,FALSE)&lt;HLOOKUP(F$1,Informe!$A:$ET,ROW($A60),FALSE))=FALSE,"ADMISIBLE","NO ADMISIBLE")</f>
        <v>NO ADMISIBLE</v>
      </c>
      <c r="G60" s="38" t="str">
        <f>IF(OR(HLOOKUP(G$1,Informe!$A:$ET,ROW($A60),FALSE)=0,VLOOKUP($A60,Formulario!$A:$F,6,FALSE)&lt;HLOOKUP(G$1,Informe!$A:$ET,ROW($A60),FALSE))=FALSE,"ADMISIBLE","NO ADMISIBLE")</f>
        <v>NO ADMISIBLE</v>
      </c>
      <c r="H60" s="38" t="str">
        <f>IF(OR(HLOOKUP(H$1,Informe!$A:$ET,ROW($A60),FALSE)=0,VLOOKUP($A60,Formulario!$A:$F,6,FALSE)&lt;HLOOKUP(H$1,Informe!$A:$ET,ROW($A60),FALSE))=FALSE,"ADMISIBLE","NO ADMISIBLE")</f>
        <v>NO ADMISIBLE</v>
      </c>
      <c r="I60" s="38" t="str">
        <f>IF(OR(HLOOKUP(I$1,Informe!$A:$ET,ROW($A60),FALSE)=0,VLOOKUP($A60,Formulario!$A:$F,6,FALSE)&lt;HLOOKUP(I$1,Informe!$A:$ET,ROW($A60),FALSE))=FALSE,"ADMISIBLE","NO ADMISIBLE")</f>
        <v>NO ADMISIBLE</v>
      </c>
      <c r="J60" s="38" t="str">
        <f>IF(OR(HLOOKUP(J$1,Informe!$A:$ET,ROW($A60),FALSE)=0,VLOOKUP($A60,Formulario!$A:$F,6,FALSE)&lt;HLOOKUP(J$1,Informe!$A:$ET,ROW($A60),FALSE))=FALSE,"ADMISIBLE","NO ADMISIBLE")</f>
        <v>NO ADMISIBLE</v>
      </c>
      <c r="K60" s="38" t="str">
        <f>IF(OR(HLOOKUP(K$1,Informe!$A:$ET,ROW($A60),FALSE)=0,VLOOKUP($A60,Formulario!$A:$F,6,FALSE)&lt;HLOOKUP(K$1,Informe!$A:$ET,ROW($A60),FALSE))=FALSE,"ADMISIBLE","NO ADMISIBLE")</f>
        <v>NO ADMISIBLE</v>
      </c>
      <c r="L60" s="38" t="str">
        <f>IF(OR(HLOOKUP(L$1,Informe!$A:$ET,ROW($A60),FALSE)=0,VLOOKUP($A60,Formulario!$A:$F,6,FALSE)&lt;HLOOKUP(L$1,Informe!$A:$ET,ROW($A60),FALSE))=FALSE,"ADMISIBLE","NO ADMISIBLE")</f>
        <v>NO ADMISIBLE</v>
      </c>
      <c r="M60" s="38" t="str">
        <f>IF(OR(HLOOKUP(M$1,Informe!$A:$ET,ROW($A60),FALSE)=0,VLOOKUP($A60,Formulario!$A:$F,6,FALSE)&lt;HLOOKUP(M$1,Informe!$A:$ET,ROW($A60),FALSE))=FALSE,"ADMISIBLE","NO ADMISIBLE")</f>
        <v>NO ADMISIBLE</v>
      </c>
      <c r="N60" s="38" t="str">
        <f>IF(OR(HLOOKUP(N$1,Informe!$A:$ET,ROW($A60),FALSE)=0,VLOOKUP($A60,Formulario!$A:$F,6,FALSE)&lt;HLOOKUP(N$1,Informe!$A:$ET,ROW($A60),FALSE))=FALSE,"ADMISIBLE","NO ADMISIBLE")</f>
        <v>NO ADMISIBLE</v>
      </c>
      <c r="O60" s="38" t="str">
        <f>IF(OR(HLOOKUP(O$1,Informe!$A:$ET,ROW($A60),FALSE)=0,VLOOKUP($A60,Formulario!$A:$F,6,FALSE)&lt;HLOOKUP(O$1,Informe!$A:$ET,ROW($A60),FALSE))=FALSE,"ADMISIBLE","NO ADMISIBLE")</f>
        <v>NO ADMISIBLE</v>
      </c>
      <c r="P60" s="38" t="str">
        <f>IF(OR(HLOOKUP(P$1,Informe!$A:$ET,ROW($A60),FALSE)=0,VLOOKUP($A60,Formulario!$A:$F,6,FALSE)&lt;HLOOKUP(P$1,Informe!$A:$ET,ROW($A60),FALSE))=FALSE,"ADMISIBLE","NO ADMISIBLE")</f>
        <v>NO ADMISIBLE</v>
      </c>
      <c r="Q60" s="38" t="str">
        <f>IF(OR(HLOOKUP(Q$1,Informe!$A:$ET,ROW($A60),FALSE)=0,VLOOKUP($A60,Formulario!$A:$F,6,FALSE)&lt;HLOOKUP(Q$1,Informe!$A:$ET,ROW($A60),FALSE))=FALSE,"ADMISIBLE","NO ADMISIBLE")</f>
        <v>NO ADMISIBLE</v>
      </c>
      <c r="R60" s="38" t="str">
        <f>IF(OR(HLOOKUP(R$1,Informe!$A:$ET,ROW($A60),FALSE)=0,VLOOKUP($A60,Formulario!$A:$F,6,FALSE)&lt;HLOOKUP(R$1,Informe!$A:$ET,ROW($A60),FALSE))=FALSE,"ADMISIBLE","NO ADMISIBLE")</f>
        <v>NO ADMISIBLE</v>
      </c>
      <c r="S60" s="38" t="str">
        <f>IF(OR(HLOOKUP(S$1,Informe!$A:$ET,ROW($A60),FALSE)=0,VLOOKUP($A60,Formulario!$A:$F,6,FALSE)&lt;HLOOKUP(S$1,Informe!$A:$ET,ROW($A60),FALSE))=FALSE,"ADMISIBLE","NO ADMISIBLE")</f>
        <v>NO ADMISIBLE</v>
      </c>
      <c r="T60" s="38" t="str">
        <f>IF(OR(HLOOKUP(T$1,Informe!$A:$ET,ROW($A60),FALSE)=0,VLOOKUP($A60,Formulario!$A:$F,6,FALSE)&lt;HLOOKUP(T$1,Informe!$A:$ET,ROW($A60),FALSE))=FALSE,"ADMISIBLE","NO ADMISIBLE")</f>
        <v>NO ADMISIBLE</v>
      </c>
      <c r="U60" s="38" t="str">
        <f>IF(OR(HLOOKUP(U$1,Informe!$A:$ET,ROW($A60),FALSE)=0,VLOOKUP($A60,Formulario!$A:$F,6,FALSE)&lt;HLOOKUP(U$1,Informe!$A:$ET,ROW($A60),FALSE))=FALSE,"ADMISIBLE","NO ADMISIBLE")</f>
        <v>NO ADMISIBLE</v>
      </c>
      <c r="V60" s="38" t="str">
        <f>IF(OR(HLOOKUP(V$1,Informe!$A:$ET,ROW($A60),FALSE)=0,VLOOKUP($A60,Formulario!$A:$F,6,FALSE)&lt;HLOOKUP(V$1,Informe!$A:$ET,ROW($A60),FALSE))=FALSE,"ADMISIBLE","NO ADMISIBLE")</f>
        <v>NO ADMISIBLE</v>
      </c>
      <c r="W60" s="38" t="str">
        <f>IF(OR(HLOOKUP(W$1,Informe!$A:$ET,ROW($A60),FALSE)=0,VLOOKUP($A60,Formulario!$A:$F,6,FALSE)&lt;HLOOKUP(W$1,Informe!$A:$ET,ROW($A60),FALSE))=FALSE,"ADMISIBLE","NO ADMISIBLE")</f>
        <v>NO ADMISIBLE</v>
      </c>
      <c r="X60" s="38" t="str">
        <f>IF(OR(HLOOKUP(X$1,Informe!$A:$ET,ROW($A60),FALSE)=0,VLOOKUP($A60,Formulario!$A:$F,6,FALSE)&lt;HLOOKUP(X$1,Informe!$A:$ET,ROW($A60),FALSE))=FALSE,"ADMISIBLE","NO ADMISIBLE")</f>
        <v>NO ADMISIBLE</v>
      </c>
      <c r="Y60" s="38" t="str">
        <f>IF(OR(HLOOKUP(Y$1,Informe!$A:$ET,ROW($A60),FALSE)=0,VLOOKUP($A60,Formulario!$A:$F,6,FALSE)&lt;HLOOKUP(Y$1,Informe!$A:$ET,ROW($A60),FALSE))=FALSE,"ADMISIBLE","NO ADMISIBLE")</f>
        <v>NO ADMISIBLE</v>
      </c>
      <c r="Z60" s="38" t="str">
        <f>IF(OR(HLOOKUP(Z$1,Informe!$A:$ET,ROW($A60),FALSE)=0,VLOOKUP($A60,Formulario!$A:$F,6,FALSE)&lt;HLOOKUP(Z$1,Informe!$A:$ET,ROW($A60),FALSE))=FALSE,"ADMISIBLE","NO ADMISIBLE")</f>
        <v>NO ADMISIBLE</v>
      </c>
      <c r="AA60" s="38" t="str">
        <f>IF(OR(HLOOKUP(AA$1,Informe!$A:$ET,ROW($A60),FALSE)=0,VLOOKUP($A60,Formulario!$A:$F,6,FALSE)&lt;HLOOKUP(AA$1,Informe!$A:$ET,ROW($A60),FALSE))=FALSE,"ADMISIBLE","NO ADMISIBLE")</f>
        <v>NO ADMISIBLE</v>
      </c>
      <c r="AB60" s="38" t="str">
        <f>IF(OR(HLOOKUP(AB$1,Informe!$A:$ET,ROW($A60),FALSE)=0,VLOOKUP($A60,Formulario!$A:$F,6,FALSE)&lt;HLOOKUP(AB$1,Informe!$A:$ET,ROW($A60),FALSE))=FALSE,"ADMISIBLE","NO ADMISIBLE")</f>
        <v>NO ADMISIBLE</v>
      </c>
      <c r="AC60" s="38" t="str">
        <f>IF(OR(HLOOKUP(AC$1,Informe!$A:$ET,ROW($A60),FALSE)=0,VLOOKUP($A60,Formulario!$A:$F,6,FALSE)&lt;HLOOKUP(AC$1,Informe!$A:$ET,ROW($A60),FALSE))=FALSE,"ADMISIBLE","NO ADMISIBLE")</f>
        <v>NO ADMISIBLE</v>
      </c>
      <c r="AD60" s="38" t="str">
        <f>IF(OR(HLOOKUP(AD$1,Informe!$A:$ET,ROW($A60),FALSE)=0,VLOOKUP($A60,Formulario!$A:$F,6,FALSE)&lt;HLOOKUP(AD$1,Informe!$A:$ET,ROW($A60),FALSE))=FALSE,"ADMISIBLE","NO ADMISIBLE")</f>
        <v>NO ADMISIBLE</v>
      </c>
      <c r="AE60" s="38" t="str">
        <f>IF(OR(HLOOKUP(AE$1,Informe!$A:$ET,ROW($A60),FALSE)=0,VLOOKUP($A60,Formulario!$A:$F,6,FALSE)&lt;HLOOKUP(AE$1,Informe!$A:$ET,ROW($A60),FALSE))=FALSE,"ADMISIBLE","NO ADMISIBLE")</f>
        <v>NO ADMISIBLE</v>
      </c>
      <c r="AF60" s="38" t="str">
        <f>IF(OR(HLOOKUP(AF$1,Informe!$A:$ET,ROW($A60),FALSE)=0,VLOOKUP($A60,Formulario!$A:$F,6,FALSE)&lt;HLOOKUP(AF$1,Informe!$A:$ET,ROW($A60),FALSE))=FALSE,"ADMISIBLE","NO ADMISIBLE")</f>
        <v>NO ADMISIBLE</v>
      </c>
      <c r="AG60" s="38" t="str">
        <f>IF(OR(HLOOKUP(AG$1,Informe!$A:$ET,ROW($A60),FALSE)=0,VLOOKUP($A60,Formulario!$A:$F,6,FALSE)&lt;HLOOKUP(AG$1,Informe!$A:$ET,ROW($A60),FALSE))=FALSE,"ADMISIBLE","NO ADMISIBLE")</f>
        <v>NO ADMISIBLE</v>
      </c>
      <c r="AH60" s="38" t="str">
        <f>IF(OR(HLOOKUP(AH$1,Informe!$A:$ET,ROW($A60),FALSE)=0,VLOOKUP($A60,Formulario!$A:$F,6,FALSE)&lt;HLOOKUP(AH$1,Informe!$A:$ET,ROW($A60),FALSE))=FALSE,"ADMISIBLE","NO ADMISIBLE")</f>
        <v>NO ADMISIBLE</v>
      </c>
      <c r="AI60" s="38" t="str">
        <f>IF(OR(HLOOKUP(AI$1,Informe!$A:$ET,ROW($A60),FALSE)=0,VLOOKUP($A60,Formulario!$A:$F,6,FALSE)&lt;HLOOKUP(AI$1,Informe!$A:$ET,ROW($A60),FALSE))=FALSE,"ADMISIBLE","NO ADMISIBLE")</f>
        <v>NO ADMISIBLE</v>
      </c>
      <c r="AJ60" s="38" t="str">
        <f>IF(OR(HLOOKUP(AJ$1,Informe!$A:$ET,ROW($A60),FALSE)=0,VLOOKUP($A60,Formulario!$A:$F,6,FALSE)&lt;HLOOKUP(AJ$1,Informe!$A:$ET,ROW($A60),FALSE))=FALSE,"ADMISIBLE","NO ADMISIBLE")</f>
        <v>NO ADMISIBLE</v>
      </c>
      <c r="AK60" s="38" t="str">
        <f>IF(OR(HLOOKUP(AK$1,Informe!$A:$ET,ROW($A60),FALSE)=0,VLOOKUP($A60,Formulario!$A:$F,6,FALSE)&lt;HLOOKUP(AK$1,Informe!$A:$ET,ROW($A60),FALSE))=FALSE,"ADMISIBLE","NO ADMISIBLE")</f>
        <v>NO ADMISIBLE</v>
      </c>
      <c r="AL60" s="38" t="str">
        <f>IF(OR(HLOOKUP(AL$1,Informe!$A:$ET,ROW($A60),FALSE)=0,VLOOKUP($A60,Formulario!$A:$F,6,FALSE)&lt;HLOOKUP(AL$1,Informe!$A:$ET,ROW($A60),FALSE))=FALSE,"ADMISIBLE","NO ADMISIBLE")</f>
        <v>NO ADMISIBLE</v>
      </c>
      <c r="AM60" s="38" t="str">
        <f>IF(OR(HLOOKUP(AM$1,Informe!$A:$ET,ROW($A60),FALSE)=0,VLOOKUP($A60,Formulario!$A:$F,6,FALSE)&lt;HLOOKUP(AM$1,Informe!$A:$ET,ROW($A60),FALSE))=FALSE,"ADMISIBLE","NO ADMISIBLE")</f>
        <v>NO ADMISIBLE</v>
      </c>
    </row>
    <row r="61" spans="1:39" ht="12.75" customHeight="1" x14ac:dyDescent="0.25">
      <c r="A61" s="22">
        <v>57</v>
      </c>
      <c r="B61" s="37" t="s">
        <v>140</v>
      </c>
      <c r="C61" s="38" t="str">
        <f>IF(VLOOKUP($A61,Formulario!$A:$G,6,FALSE)=HLOOKUP(C$1,Informe!$A:$ET,ROW($A61),FALSE),"ADMISIBLE","NO ADMISIBLE")</f>
        <v>NO ADMISIBLE</v>
      </c>
      <c r="D61" s="38" t="str">
        <f>IF(VLOOKUP($A61,Formulario!$A:$G,6,FALSE)=HLOOKUP(D$1,Informe!$A:$ET,ROW($A61),FALSE),"ADMISIBLE","NO ADMISIBLE")</f>
        <v>NO ADMISIBLE</v>
      </c>
      <c r="E61" s="38" t="str">
        <f>IF(VLOOKUP($A61,Formulario!$A:$G,6,FALSE)=HLOOKUP(E$1,Informe!$A:$ET,ROW($A61),FALSE),"ADMISIBLE","NO ADMISIBLE")</f>
        <v>NO ADMISIBLE</v>
      </c>
      <c r="F61" s="38" t="str">
        <f>IF(VLOOKUP($A61,Formulario!$A:$G,6,FALSE)=HLOOKUP(F$1,Informe!$A:$ET,ROW($A61),FALSE),"ADMISIBLE","NO ADMISIBLE")</f>
        <v>NO ADMISIBLE</v>
      </c>
      <c r="G61" s="38" t="str">
        <f>IF(VLOOKUP($A61,Formulario!$A:$G,6,FALSE)=HLOOKUP(G$1,Informe!$A:$ET,ROW($A61),FALSE),"ADMISIBLE","NO ADMISIBLE")</f>
        <v>NO ADMISIBLE</v>
      </c>
      <c r="H61" s="38" t="str">
        <f>IF(VLOOKUP($A61,Formulario!$A:$G,6,FALSE)=HLOOKUP(H$1,Informe!$A:$ET,ROW($A61),FALSE),"ADMISIBLE","NO ADMISIBLE")</f>
        <v>NO ADMISIBLE</v>
      </c>
      <c r="I61" s="38" t="str">
        <f>IF(VLOOKUP($A61,Formulario!$A:$G,6,FALSE)=HLOOKUP(I$1,Informe!$A:$ET,ROW($A61),FALSE),"ADMISIBLE","NO ADMISIBLE")</f>
        <v>NO ADMISIBLE</v>
      </c>
      <c r="J61" s="38" t="str">
        <f>IF(VLOOKUP($A61,Formulario!$A:$G,6,FALSE)=HLOOKUP(J$1,Informe!$A:$ET,ROW($A61),FALSE),"ADMISIBLE","NO ADMISIBLE")</f>
        <v>NO ADMISIBLE</v>
      </c>
      <c r="K61" s="38" t="str">
        <f>IF(VLOOKUP($A61,Formulario!$A:$G,6,FALSE)=HLOOKUP(K$1,Informe!$A:$ET,ROW($A61),FALSE),"ADMISIBLE","NO ADMISIBLE")</f>
        <v>NO ADMISIBLE</v>
      </c>
      <c r="L61" s="38" t="str">
        <f>IF(VLOOKUP($A61,Formulario!$A:$G,6,FALSE)=HLOOKUP(L$1,Informe!$A:$ET,ROW($A61),FALSE),"ADMISIBLE","NO ADMISIBLE")</f>
        <v>NO ADMISIBLE</v>
      </c>
      <c r="M61" s="38" t="str">
        <f>IF(VLOOKUP($A61,Formulario!$A:$G,6,FALSE)=HLOOKUP(M$1,Informe!$A:$ET,ROW($A61),FALSE),"ADMISIBLE","NO ADMISIBLE")</f>
        <v>NO ADMISIBLE</v>
      </c>
      <c r="N61" s="38" t="str">
        <f>IF(VLOOKUP($A61,Formulario!$A:$G,6,FALSE)=HLOOKUP(N$1,Informe!$A:$ET,ROW($A61),FALSE),"ADMISIBLE","NO ADMISIBLE")</f>
        <v>NO ADMISIBLE</v>
      </c>
      <c r="O61" s="38" t="str">
        <f>IF(VLOOKUP($A61,Formulario!$A:$G,6,FALSE)=HLOOKUP(O$1,Informe!$A:$ET,ROW($A61),FALSE),"ADMISIBLE","NO ADMISIBLE")</f>
        <v>NO ADMISIBLE</v>
      </c>
      <c r="P61" s="38" t="str">
        <f>IF(VLOOKUP($A61,Formulario!$A:$G,6,FALSE)=HLOOKUP(P$1,Informe!$A:$ET,ROW($A61),FALSE),"ADMISIBLE","NO ADMISIBLE")</f>
        <v>NO ADMISIBLE</v>
      </c>
      <c r="Q61" s="38" t="str">
        <f>IF(VLOOKUP($A61,Formulario!$A:$G,6,FALSE)=HLOOKUP(Q$1,Informe!$A:$ET,ROW($A61),FALSE),"ADMISIBLE","NO ADMISIBLE")</f>
        <v>NO ADMISIBLE</v>
      </c>
      <c r="R61" s="38" t="str">
        <f>IF(VLOOKUP($A61,Formulario!$A:$G,6,FALSE)=HLOOKUP(R$1,Informe!$A:$ET,ROW($A61),FALSE),"ADMISIBLE","NO ADMISIBLE")</f>
        <v>NO ADMISIBLE</v>
      </c>
      <c r="S61" s="38" t="str">
        <f>IF(VLOOKUP($A61,Formulario!$A:$G,6,FALSE)=HLOOKUP(S$1,Informe!$A:$ET,ROW($A61),FALSE),"ADMISIBLE","NO ADMISIBLE")</f>
        <v>NO ADMISIBLE</v>
      </c>
      <c r="T61" s="38" t="str">
        <f>IF(VLOOKUP($A61,Formulario!$A:$G,6,FALSE)=HLOOKUP(T$1,Informe!$A:$ET,ROW($A61),FALSE),"ADMISIBLE","NO ADMISIBLE")</f>
        <v>NO ADMISIBLE</v>
      </c>
      <c r="U61" s="38" t="str">
        <f>IF(VLOOKUP($A61,Formulario!$A:$G,6,FALSE)=HLOOKUP(U$1,Informe!$A:$ET,ROW($A61),FALSE),"ADMISIBLE","NO ADMISIBLE")</f>
        <v>NO ADMISIBLE</v>
      </c>
      <c r="V61" s="38" t="str">
        <f>IF(VLOOKUP($A61,Formulario!$A:$G,6,FALSE)=HLOOKUP(V$1,Informe!$A:$ET,ROW($A61),FALSE),"ADMISIBLE","NO ADMISIBLE")</f>
        <v>NO ADMISIBLE</v>
      </c>
      <c r="W61" s="38" t="str">
        <f>IF(VLOOKUP($A61,Formulario!$A:$G,6,FALSE)=HLOOKUP(W$1,Informe!$A:$ET,ROW($A61),FALSE),"ADMISIBLE","NO ADMISIBLE")</f>
        <v>NO ADMISIBLE</v>
      </c>
      <c r="X61" s="38" t="str">
        <f>IF(VLOOKUP($A61,Formulario!$A:$G,6,FALSE)=HLOOKUP(X$1,Informe!$A:$ET,ROW($A61),FALSE),"ADMISIBLE","NO ADMISIBLE")</f>
        <v>NO ADMISIBLE</v>
      </c>
      <c r="Y61" s="38" t="str">
        <f>IF(VLOOKUP($A61,Formulario!$A:$G,6,FALSE)=HLOOKUP(Y$1,Informe!$A:$ET,ROW($A61),FALSE),"ADMISIBLE","NO ADMISIBLE")</f>
        <v>NO ADMISIBLE</v>
      </c>
      <c r="Z61" s="38" t="str">
        <f>IF(VLOOKUP($A61,Formulario!$A:$G,6,FALSE)=HLOOKUP(Z$1,Informe!$A:$ET,ROW($A61),FALSE),"ADMISIBLE","NO ADMISIBLE")</f>
        <v>NO ADMISIBLE</v>
      </c>
      <c r="AA61" s="38" t="str">
        <f>IF(VLOOKUP($A61,Formulario!$A:$G,6,FALSE)=HLOOKUP(AA$1,Informe!$A:$ET,ROW($A61),FALSE),"ADMISIBLE","NO ADMISIBLE")</f>
        <v>NO ADMISIBLE</v>
      </c>
      <c r="AB61" s="38" t="str">
        <f>IF(VLOOKUP($A61,Formulario!$A:$G,6,FALSE)=HLOOKUP(AB$1,Informe!$A:$ET,ROW($A61),FALSE),"ADMISIBLE","NO ADMISIBLE")</f>
        <v>NO ADMISIBLE</v>
      </c>
      <c r="AC61" s="38" t="str">
        <f>IF(VLOOKUP($A61,Formulario!$A:$G,6,FALSE)=HLOOKUP(AC$1,Informe!$A:$ET,ROW($A61),FALSE),"ADMISIBLE","NO ADMISIBLE")</f>
        <v>NO ADMISIBLE</v>
      </c>
      <c r="AD61" s="38" t="str">
        <f>IF(VLOOKUP($A61,Formulario!$A:$G,6,FALSE)=HLOOKUP(AD$1,Informe!$A:$ET,ROW($A61),FALSE),"ADMISIBLE","NO ADMISIBLE")</f>
        <v>NO ADMISIBLE</v>
      </c>
      <c r="AE61" s="38" t="str">
        <f>IF(VLOOKUP($A61,Formulario!$A:$G,6,FALSE)=HLOOKUP(AE$1,Informe!$A:$ET,ROW($A61),FALSE),"ADMISIBLE","NO ADMISIBLE")</f>
        <v>NO ADMISIBLE</v>
      </c>
      <c r="AF61" s="38" t="str">
        <f>IF(VLOOKUP($A61,Formulario!$A:$G,6,FALSE)=HLOOKUP(AF$1,Informe!$A:$ET,ROW($A61),FALSE),"ADMISIBLE","NO ADMISIBLE")</f>
        <v>NO ADMISIBLE</v>
      </c>
      <c r="AG61" s="38" t="str">
        <f>IF(VLOOKUP($A61,Formulario!$A:$G,6,FALSE)=HLOOKUP(AG$1,Informe!$A:$ET,ROW($A61),FALSE),"ADMISIBLE","NO ADMISIBLE")</f>
        <v>NO ADMISIBLE</v>
      </c>
      <c r="AH61" s="38" t="str">
        <f>IF(VLOOKUP($A61,Formulario!$A:$G,6,FALSE)=HLOOKUP(AH$1,Informe!$A:$ET,ROW($A61),FALSE),"ADMISIBLE","NO ADMISIBLE")</f>
        <v>NO ADMISIBLE</v>
      </c>
      <c r="AI61" s="38" t="str">
        <f>IF(VLOOKUP($A61,Formulario!$A:$G,6,FALSE)=HLOOKUP(AI$1,Informe!$A:$ET,ROW($A61),FALSE),"ADMISIBLE","NO ADMISIBLE")</f>
        <v>NO ADMISIBLE</v>
      </c>
      <c r="AJ61" s="38" t="str">
        <f>IF(VLOOKUP($A61,Formulario!$A:$G,6,FALSE)=HLOOKUP(AJ$1,Informe!$A:$ET,ROW($A61),FALSE),"ADMISIBLE","NO ADMISIBLE")</f>
        <v>NO ADMISIBLE</v>
      </c>
      <c r="AK61" s="38" t="str">
        <f>IF(VLOOKUP($A61,Formulario!$A:$G,6,FALSE)=HLOOKUP(AK$1,Informe!$A:$ET,ROW($A61),FALSE),"ADMISIBLE","NO ADMISIBLE")</f>
        <v>NO ADMISIBLE</v>
      </c>
      <c r="AL61" s="38" t="str">
        <f>IF(VLOOKUP($A61,Formulario!$A:$G,6,FALSE)=HLOOKUP(AL$1,Informe!$A:$ET,ROW($A61),FALSE),"ADMISIBLE","NO ADMISIBLE")</f>
        <v>NO ADMISIBLE</v>
      </c>
      <c r="AM61" s="38" t="str">
        <f>IF(VLOOKUP($A61,Formulario!$A:$G,6,FALSE)=HLOOKUP(AM$1,Informe!$A:$ET,ROW($A61),FALSE),"ADMISIBLE","NO ADMISIBLE")</f>
        <v>NO ADMISIBLE</v>
      </c>
    </row>
    <row r="62" spans="1:39" ht="12.75" customHeight="1" x14ac:dyDescent="0.25">
      <c r="A62" s="22">
        <v>58</v>
      </c>
      <c r="B62" s="37" t="s">
        <v>141</v>
      </c>
      <c r="C62" s="38" t="str">
        <f>IF(VLOOKUP($A62,Formulario!$A:$G,6,FALSE)=HLOOKUP(C$1,Informe!$A:$ET,ROW($A62),FALSE),"ADMISIBLE","NO ADMISIBLE")</f>
        <v>NO ADMISIBLE</v>
      </c>
      <c r="D62" s="38" t="str">
        <f>IF(VLOOKUP($A62,Formulario!$A:$G,6,FALSE)=HLOOKUP(D$1,Informe!$A:$ET,ROW($A62),FALSE),"ADMISIBLE","NO ADMISIBLE")</f>
        <v>NO ADMISIBLE</v>
      </c>
      <c r="E62" s="38" t="str">
        <f>IF(VLOOKUP($A62,Formulario!$A:$G,6,FALSE)=HLOOKUP(E$1,Informe!$A:$ET,ROW($A62),FALSE),"ADMISIBLE","NO ADMISIBLE")</f>
        <v>NO ADMISIBLE</v>
      </c>
      <c r="F62" s="38" t="str">
        <f>IF(VLOOKUP($A62,Formulario!$A:$G,6,FALSE)=HLOOKUP(F$1,Informe!$A:$ET,ROW($A62),FALSE),"ADMISIBLE","NO ADMISIBLE")</f>
        <v>NO ADMISIBLE</v>
      </c>
      <c r="G62" s="38" t="str">
        <f>IF(VLOOKUP($A62,Formulario!$A:$G,6,FALSE)=HLOOKUP(G$1,Informe!$A:$ET,ROW($A62),FALSE),"ADMISIBLE","NO ADMISIBLE")</f>
        <v>NO ADMISIBLE</v>
      </c>
      <c r="H62" s="38" t="str">
        <f>IF(VLOOKUP($A62,Formulario!$A:$G,6,FALSE)=HLOOKUP(H$1,Informe!$A:$ET,ROW($A62),FALSE),"ADMISIBLE","NO ADMISIBLE")</f>
        <v>NO ADMISIBLE</v>
      </c>
      <c r="I62" s="38" t="str">
        <f>IF(VLOOKUP($A62,Formulario!$A:$G,6,FALSE)=HLOOKUP(I$1,Informe!$A:$ET,ROW($A62),FALSE),"ADMISIBLE","NO ADMISIBLE")</f>
        <v>NO ADMISIBLE</v>
      </c>
      <c r="J62" s="38" t="str">
        <f>IF(VLOOKUP($A62,Formulario!$A:$G,6,FALSE)=HLOOKUP(J$1,Informe!$A:$ET,ROW($A62),FALSE),"ADMISIBLE","NO ADMISIBLE")</f>
        <v>NO ADMISIBLE</v>
      </c>
      <c r="K62" s="38" t="str">
        <f>IF(VLOOKUP($A62,Formulario!$A:$G,6,FALSE)=HLOOKUP(K$1,Informe!$A:$ET,ROW($A62),FALSE),"ADMISIBLE","NO ADMISIBLE")</f>
        <v>NO ADMISIBLE</v>
      </c>
      <c r="L62" s="38" t="str">
        <f>IF(VLOOKUP($A62,Formulario!$A:$G,6,FALSE)=HLOOKUP(L$1,Informe!$A:$ET,ROW($A62),FALSE),"ADMISIBLE","NO ADMISIBLE")</f>
        <v>NO ADMISIBLE</v>
      </c>
      <c r="M62" s="38" t="str">
        <f>IF(VLOOKUP($A62,Formulario!$A:$G,6,FALSE)=HLOOKUP(M$1,Informe!$A:$ET,ROW($A62),FALSE),"ADMISIBLE","NO ADMISIBLE")</f>
        <v>NO ADMISIBLE</v>
      </c>
      <c r="N62" s="38" t="str">
        <f>IF(VLOOKUP($A62,Formulario!$A:$G,6,FALSE)=HLOOKUP(N$1,Informe!$A:$ET,ROW($A62),FALSE),"ADMISIBLE","NO ADMISIBLE")</f>
        <v>NO ADMISIBLE</v>
      </c>
      <c r="O62" s="38" t="str">
        <f>IF(VLOOKUP($A62,Formulario!$A:$G,6,FALSE)=HLOOKUP(O$1,Informe!$A:$ET,ROW($A62),FALSE),"ADMISIBLE","NO ADMISIBLE")</f>
        <v>NO ADMISIBLE</v>
      </c>
      <c r="P62" s="38" t="str">
        <f>IF(VLOOKUP($A62,Formulario!$A:$G,6,FALSE)=HLOOKUP(P$1,Informe!$A:$ET,ROW($A62),FALSE),"ADMISIBLE","NO ADMISIBLE")</f>
        <v>NO ADMISIBLE</v>
      </c>
      <c r="Q62" s="38" t="str">
        <f>IF(VLOOKUP($A62,Formulario!$A:$G,6,FALSE)=HLOOKUP(Q$1,Informe!$A:$ET,ROW($A62),FALSE),"ADMISIBLE","NO ADMISIBLE")</f>
        <v>NO ADMISIBLE</v>
      </c>
      <c r="R62" s="38" t="str">
        <f>IF(VLOOKUP($A62,Formulario!$A:$G,6,FALSE)=HLOOKUP(R$1,Informe!$A:$ET,ROW($A62),FALSE),"ADMISIBLE","NO ADMISIBLE")</f>
        <v>NO ADMISIBLE</v>
      </c>
      <c r="S62" s="38" t="str">
        <f>IF(VLOOKUP($A62,Formulario!$A:$G,6,FALSE)=HLOOKUP(S$1,Informe!$A:$ET,ROW($A62),FALSE),"ADMISIBLE","NO ADMISIBLE")</f>
        <v>NO ADMISIBLE</v>
      </c>
      <c r="T62" s="38" t="str">
        <f>IF(VLOOKUP($A62,Formulario!$A:$G,6,FALSE)=HLOOKUP(T$1,Informe!$A:$ET,ROW($A62),FALSE),"ADMISIBLE","NO ADMISIBLE")</f>
        <v>NO ADMISIBLE</v>
      </c>
      <c r="U62" s="38" t="str">
        <f>IF(VLOOKUP($A62,Formulario!$A:$G,6,FALSE)=HLOOKUP(U$1,Informe!$A:$ET,ROW($A62),FALSE),"ADMISIBLE","NO ADMISIBLE")</f>
        <v>NO ADMISIBLE</v>
      </c>
      <c r="V62" s="38" t="str">
        <f>IF(VLOOKUP($A62,Formulario!$A:$G,6,FALSE)=HLOOKUP(V$1,Informe!$A:$ET,ROW($A62),FALSE),"ADMISIBLE","NO ADMISIBLE")</f>
        <v>NO ADMISIBLE</v>
      </c>
      <c r="W62" s="38" t="str">
        <f>IF(VLOOKUP($A62,Formulario!$A:$G,6,FALSE)=HLOOKUP(W$1,Informe!$A:$ET,ROW($A62),FALSE),"ADMISIBLE","NO ADMISIBLE")</f>
        <v>NO ADMISIBLE</v>
      </c>
      <c r="X62" s="38" t="str">
        <f>IF(VLOOKUP($A62,Formulario!$A:$G,6,FALSE)=HLOOKUP(X$1,Informe!$A:$ET,ROW($A62),FALSE),"ADMISIBLE","NO ADMISIBLE")</f>
        <v>NO ADMISIBLE</v>
      </c>
      <c r="Y62" s="38" t="str">
        <f>IF(VLOOKUP($A62,Formulario!$A:$G,6,FALSE)=HLOOKUP(Y$1,Informe!$A:$ET,ROW($A62),FALSE),"ADMISIBLE","NO ADMISIBLE")</f>
        <v>NO ADMISIBLE</v>
      </c>
      <c r="Z62" s="38" t="str">
        <f>IF(VLOOKUP($A62,Formulario!$A:$G,6,FALSE)=HLOOKUP(Z$1,Informe!$A:$ET,ROW($A62),FALSE),"ADMISIBLE","NO ADMISIBLE")</f>
        <v>NO ADMISIBLE</v>
      </c>
      <c r="AA62" s="38" t="str">
        <f>IF(VLOOKUP($A62,Formulario!$A:$G,6,FALSE)=HLOOKUP(AA$1,Informe!$A:$ET,ROW($A62),FALSE),"ADMISIBLE","NO ADMISIBLE")</f>
        <v>NO ADMISIBLE</v>
      </c>
      <c r="AB62" s="38" t="str">
        <f>IF(VLOOKUP($A62,Formulario!$A:$G,6,FALSE)=HLOOKUP(AB$1,Informe!$A:$ET,ROW($A62),FALSE),"ADMISIBLE","NO ADMISIBLE")</f>
        <v>NO ADMISIBLE</v>
      </c>
      <c r="AC62" s="38" t="str">
        <f>IF(VLOOKUP($A62,Formulario!$A:$G,6,FALSE)=HLOOKUP(AC$1,Informe!$A:$ET,ROW($A62),FALSE),"ADMISIBLE","NO ADMISIBLE")</f>
        <v>NO ADMISIBLE</v>
      </c>
      <c r="AD62" s="38" t="str">
        <f>IF(VLOOKUP($A62,Formulario!$A:$G,6,FALSE)=HLOOKUP(AD$1,Informe!$A:$ET,ROW($A62),FALSE),"ADMISIBLE","NO ADMISIBLE")</f>
        <v>NO ADMISIBLE</v>
      </c>
      <c r="AE62" s="38" t="str">
        <f>IF(VLOOKUP($A62,Formulario!$A:$G,6,FALSE)=HLOOKUP(AE$1,Informe!$A:$ET,ROW($A62),FALSE),"ADMISIBLE","NO ADMISIBLE")</f>
        <v>NO ADMISIBLE</v>
      </c>
      <c r="AF62" s="38" t="str">
        <f>IF(VLOOKUP($A62,Formulario!$A:$G,6,FALSE)=HLOOKUP(AF$1,Informe!$A:$ET,ROW($A62),FALSE),"ADMISIBLE","NO ADMISIBLE")</f>
        <v>NO ADMISIBLE</v>
      </c>
      <c r="AG62" s="38" t="str">
        <f>IF(VLOOKUP($A62,Formulario!$A:$G,6,FALSE)=HLOOKUP(AG$1,Informe!$A:$ET,ROW($A62),FALSE),"ADMISIBLE","NO ADMISIBLE")</f>
        <v>NO ADMISIBLE</v>
      </c>
      <c r="AH62" s="38" t="str">
        <f>IF(VLOOKUP($A62,Formulario!$A:$G,6,FALSE)=HLOOKUP(AH$1,Informe!$A:$ET,ROW($A62),FALSE),"ADMISIBLE","NO ADMISIBLE")</f>
        <v>NO ADMISIBLE</v>
      </c>
      <c r="AI62" s="38" t="str">
        <f>IF(VLOOKUP($A62,Formulario!$A:$G,6,FALSE)=HLOOKUP(AI$1,Informe!$A:$ET,ROW($A62),FALSE),"ADMISIBLE","NO ADMISIBLE")</f>
        <v>NO ADMISIBLE</v>
      </c>
      <c r="AJ62" s="38" t="str">
        <f>IF(VLOOKUP($A62,Formulario!$A:$G,6,FALSE)=HLOOKUP(AJ$1,Informe!$A:$ET,ROW($A62),FALSE),"ADMISIBLE","NO ADMISIBLE")</f>
        <v>NO ADMISIBLE</v>
      </c>
      <c r="AK62" s="38" t="str">
        <f>IF(VLOOKUP($A62,Formulario!$A:$G,6,FALSE)=HLOOKUP(AK$1,Informe!$A:$ET,ROW($A62),FALSE),"ADMISIBLE","NO ADMISIBLE")</f>
        <v>NO ADMISIBLE</v>
      </c>
      <c r="AL62" s="38" t="str">
        <f>IF(VLOOKUP($A62,Formulario!$A:$G,6,FALSE)=HLOOKUP(AL$1,Informe!$A:$ET,ROW($A62),FALSE),"ADMISIBLE","NO ADMISIBLE")</f>
        <v>NO ADMISIBLE</v>
      </c>
      <c r="AM62" s="38" t="str">
        <f>IF(VLOOKUP($A62,Formulario!$A:$G,6,FALSE)=HLOOKUP(AM$1,Informe!$A:$ET,ROW($A62),FALSE),"ADMISIBLE","NO ADMISIBLE")</f>
        <v>NO ADMISIBLE</v>
      </c>
    </row>
    <row r="63" spans="1:39" ht="12.75" customHeight="1" x14ac:dyDescent="0.25">
      <c r="A63" s="22">
        <v>59</v>
      </c>
      <c r="B63" s="23" t="s">
        <v>142</v>
      </c>
      <c r="C63" s="38" t="str">
        <f>IF(VLOOKUP($A63,Formulario!$A:$G,6,FALSE)=HLOOKUP(C$1,Informe!$A:$ET,ROW($A63),FALSE),"ADMISIBLE","NO ADMISIBLE")</f>
        <v>NO ADMISIBLE</v>
      </c>
      <c r="D63" s="38" t="str">
        <f>IF(VLOOKUP($A63,Formulario!$A:$G,6,FALSE)=HLOOKUP(D$1,Informe!$A:$ET,ROW($A63),FALSE),"ADMISIBLE","NO ADMISIBLE")</f>
        <v>NO ADMISIBLE</v>
      </c>
      <c r="E63" s="38" t="str">
        <f>IF(VLOOKUP($A63,Formulario!$A:$G,6,FALSE)=HLOOKUP(E$1,Informe!$A:$ET,ROW($A63),FALSE),"ADMISIBLE","NO ADMISIBLE")</f>
        <v>NO ADMISIBLE</v>
      </c>
      <c r="F63" s="38" t="str">
        <f>IF(VLOOKUP($A63,Formulario!$A:$G,6,FALSE)=HLOOKUP(F$1,Informe!$A:$ET,ROW($A63),FALSE),"ADMISIBLE","NO ADMISIBLE")</f>
        <v>NO ADMISIBLE</v>
      </c>
      <c r="G63" s="38" t="str">
        <f>IF(VLOOKUP($A63,Formulario!$A:$G,6,FALSE)=HLOOKUP(G$1,Informe!$A:$ET,ROW($A63),FALSE),"ADMISIBLE","NO ADMISIBLE")</f>
        <v>NO ADMISIBLE</v>
      </c>
      <c r="H63" s="38" t="str">
        <f>IF(VLOOKUP($A63,Formulario!$A:$G,6,FALSE)=HLOOKUP(H$1,Informe!$A:$ET,ROW($A63),FALSE),"ADMISIBLE","NO ADMISIBLE")</f>
        <v>NO ADMISIBLE</v>
      </c>
      <c r="I63" s="38" t="str">
        <f>IF(VLOOKUP($A63,Formulario!$A:$G,6,FALSE)=HLOOKUP(I$1,Informe!$A:$ET,ROW($A63),FALSE),"ADMISIBLE","NO ADMISIBLE")</f>
        <v>NO ADMISIBLE</v>
      </c>
      <c r="J63" s="38" t="str">
        <f>IF(VLOOKUP($A63,Formulario!$A:$G,6,FALSE)=HLOOKUP(J$1,Informe!$A:$ET,ROW($A63),FALSE),"ADMISIBLE","NO ADMISIBLE")</f>
        <v>NO ADMISIBLE</v>
      </c>
      <c r="K63" s="38" t="str">
        <f>IF(VLOOKUP($A63,Formulario!$A:$G,6,FALSE)=HLOOKUP(K$1,Informe!$A:$ET,ROW($A63),FALSE),"ADMISIBLE","NO ADMISIBLE")</f>
        <v>NO ADMISIBLE</v>
      </c>
      <c r="L63" s="38" t="str">
        <f>IF(VLOOKUP($A63,Formulario!$A:$G,6,FALSE)=HLOOKUP(L$1,Informe!$A:$ET,ROW($A63),FALSE),"ADMISIBLE","NO ADMISIBLE")</f>
        <v>NO ADMISIBLE</v>
      </c>
      <c r="M63" s="38" t="str">
        <f>IF(VLOOKUP($A63,Formulario!$A:$G,6,FALSE)=HLOOKUP(M$1,Informe!$A:$ET,ROW($A63),FALSE),"ADMISIBLE","NO ADMISIBLE")</f>
        <v>NO ADMISIBLE</v>
      </c>
      <c r="N63" s="38" t="str">
        <f>IF(VLOOKUP($A63,Formulario!$A:$G,6,FALSE)=HLOOKUP(N$1,Informe!$A:$ET,ROW($A63),FALSE),"ADMISIBLE","NO ADMISIBLE")</f>
        <v>NO ADMISIBLE</v>
      </c>
      <c r="O63" s="38" t="str">
        <f>IF(VLOOKUP($A63,Formulario!$A:$G,6,FALSE)=HLOOKUP(O$1,Informe!$A:$ET,ROW($A63),FALSE),"ADMISIBLE","NO ADMISIBLE")</f>
        <v>NO ADMISIBLE</v>
      </c>
      <c r="P63" s="38" t="str">
        <f>IF(VLOOKUP($A63,Formulario!$A:$G,6,FALSE)=HLOOKUP(P$1,Informe!$A:$ET,ROW($A63),FALSE),"ADMISIBLE","NO ADMISIBLE")</f>
        <v>NO ADMISIBLE</v>
      </c>
      <c r="Q63" s="38" t="str">
        <f>IF(VLOOKUP($A63,Formulario!$A:$G,6,FALSE)=HLOOKUP(Q$1,Informe!$A:$ET,ROW($A63),FALSE),"ADMISIBLE","NO ADMISIBLE")</f>
        <v>NO ADMISIBLE</v>
      </c>
      <c r="R63" s="38" t="str">
        <f>IF(VLOOKUP($A63,Formulario!$A:$G,6,FALSE)=HLOOKUP(R$1,Informe!$A:$ET,ROW($A63),FALSE),"ADMISIBLE","NO ADMISIBLE")</f>
        <v>NO ADMISIBLE</v>
      </c>
      <c r="S63" s="38" t="str">
        <f>IF(VLOOKUP($A63,Formulario!$A:$G,6,FALSE)=HLOOKUP(S$1,Informe!$A:$ET,ROW($A63),FALSE),"ADMISIBLE","NO ADMISIBLE")</f>
        <v>NO ADMISIBLE</v>
      </c>
      <c r="T63" s="38" t="str">
        <f>IF(VLOOKUP($A63,Formulario!$A:$G,6,FALSE)=HLOOKUP(T$1,Informe!$A:$ET,ROW($A63),FALSE),"ADMISIBLE","NO ADMISIBLE")</f>
        <v>NO ADMISIBLE</v>
      </c>
      <c r="U63" s="38" t="str">
        <f>IF(VLOOKUP($A63,Formulario!$A:$G,6,FALSE)=HLOOKUP(U$1,Informe!$A:$ET,ROW($A63),FALSE),"ADMISIBLE","NO ADMISIBLE")</f>
        <v>NO ADMISIBLE</v>
      </c>
      <c r="V63" s="38" t="str">
        <f>IF(VLOOKUP($A63,Formulario!$A:$G,6,FALSE)=HLOOKUP(V$1,Informe!$A:$ET,ROW($A63),FALSE),"ADMISIBLE","NO ADMISIBLE")</f>
        <v>NO ADMISIBLE</v>
      </c>
      <c r="W63" s="38" t="str">
        <f>IF(VLOOKUP($A63,Formulario!$A:$G,6,FALSE)=HLOOKUP(W$1,Informe!$A:$ET,ROW($A63),FALSE),"ADMISIBLE","NO ADMISIBLE")</f>
        <v>NO ADMISIBLE</v>
      </c>
      <c r="X63" s="38" t="str">
        <f>IF(VLOOKUP($A63,Formulario!$A:$G,6,FALSE)=HLOOKUP(X$1,Informe!$A:$ET,ROW($A63),FALSE),"ADMISIBLE","NO ADMISIBLE")</f>
        <v>NO ADMISIBLE</v>
      </c>
      <c r="Y63" s="38" t="str">
        <f>IF(VLOOKUP($A63,Formulario!$A:$G,6,FALSE)=HLOOKUP(Y$1,Informe!$A:$ET,ROW($A63),FALSE),"ADMISIBLE","NO ADMISIBLE")</f>
        <v>NO ADMISIBLE</v>
      </c>
      <c r="Z63" s="38" t="str">
        <f>IF(VLOOKUP($A63,Formulario!$A:$G,6,FALSE)=HLOOKUP(Z$1,Informe!$A:$ET,ROW($A63),FALSE),"ADMISIBLE","NO ADMISIBLE")</f>
        <v>NO ADMISIBLE</v>
      </c>
      <c r="AA63" s="38" t="str">
        <f>IF(VLOOKUP($A63,Formulario!$A:$G,6,FALSE)=HLOOKUP(AA$1,Informe!$A:$ET,ROW($A63),FALSE),"ADMISIBLE","NO ADMISIBLE")</f>
        <v>NO ADMISIBLE</v>
      </c>
      <c r="AB63" s="38" t="str">
        <f>IF(VLOOKUP($A63,Formulario!$A:$G,6,FALSE)=HLOOKUP(AB$1,Informe!$A:$ET,ROW($A63),FALSE),"ADMISIBLE","NO ADMISIBLE")</f>
        <v>NO ADMISIBLE</v>
      </c>
      <c r="AC63" s="38" t="str">
        <f>IF(VLOOKUP($A63,Formulario!$A:$G,6,FALSE)=HLOOKUP(AC$1,Informe!$A:$ET,ROW($A63),FALSE),"ADMISIBLE","NO ADMISIBLE")</f>
        <v>NO ADMISIBLE</v>
      </c>
      <c r="AD63" s="38" t="str">
        <f>IF(VLOOKUP($A63,Formulario!$A:$G,6,FALSE)=HLOOKUP(AD$1,Informe!$A:$ET,ROW($A63),FALSE),"ADMISIBLE","NO ADMISIBLE")</f>
        <v>NO ADMISIBLE</v>
      </c>
      <c r="AE63" s="38" t="str">
        <f>IF(VLOOKUP($A63,Formulario!$A:$G,6,FALSE)=HLOOKUP(AE$1,Informe!$A:$ET,ROW($A63),FALSE),"ADMISIBLE","NO ADMISIBLE")</f>
        <v>NO ADMISIBLE</v>
      </c>
      <c r="AF63" s="38" t="str">
        <f>IF(VLOOKUP($A63,Formulario!$A:$G,6,FALSE)=HLOOKUP(AF$1,Informe!$A:$ET,ROW($A63),FALSE),"ADMISIBLE","NO ADMISIBLE")</f>
        <v>NO ADMISIBLE</v>
      </c>
      <c r="AG63" s="38" t="str">
        <f>IF(VLOOKUP($A63,Formulario!$A:$G,6,FALSE)=HLOOKUP(AG$1,Informe!$A:$ET,ROW($A63),FALSE),"ADMISIBLE","NO ADMISIBLE")</f>
        <v>NO ADMISIBLE</v>
      </c>
      <c r="AH63" s="38" t="str">
        <f>IF(VLOOKUP($A63,Formulario!$A:$G,6,FALSE)=HLOOKUP(AH$1,Informe!$A:$ET,ROW($A63),FALSE),"ADMISIBLE","NO ADMISIBLE")</f>
        <v>NO ADMISIBLE</v>
      </c>
      <c r="AI63" s="38" t="str">
        <f>IF(VLOOKUP($A63,Formulario!$A:$G,6,FALSE)=HLOOKUP(AI$1,Informe!$A:$ET,ROW($A63),FALSE),"ADMISIBLE","NO ADMISIBLE")</f>
        <v>NO ADMISIBLE</v>
      </c>
      <c r="AJ63" s="38" t="str">
        <f>IF(VLOOKUP($A63,Formulario!$A:$G,6,FALSE)=HLOOKUP(AJ$1,Informe!$A:$ET,ROW($A63),FALSE),"ADMISIBLE","NO ADMISIBLE")</f>
        <v>NO ADMISIBLE</v>
      </c>
      <c r="AK63" s="38" t="str">
        <f>IF(VLOOKUP($A63,Formulario!$A:$G,6,FALSE)=HLOOKUP(AK$1,Informe!$A:$ET,ROW($A63),FALSE),"ADMISIBLE","NO ADMISIBLE")</f>
        <v>NO ADMISIBLE</v>
      </c>
      <c r="AL63" s="38" t="str">
        <f>IF(VLOOKUP($A63,Formulario!$A:$G,6,FALSE)=HLOOKUP(AL$1,Informe!$A:$ET,ROW($A63),FALSE),"ADMISIBLE","NO ADMISIBLE")</f>
        <v>NO ADMISIBLE</v>
      </c>
      <c r="AM63" s="38" t="str">
        <f>IF(VLOOKUP($A63,Formulario!$A:$G,6,FALSE)=HLOOKUP(AM$1,Informe!$A:$ET,ROW($A63),FALSE),"ADMISIBLE","NO ADMISIBLE")</f>
        <v>NO ADMISIBLE</v>
      </c>
    </row>
  </sheetData>
  <conditionalFormatting sqref="C5:C16 C24:C31 C37:C38 C61:AM63">
    <cfRule type="cellIs" dxfId="224" priority="547" operator="equal">
      <formula>"NO ADMISIBLE"</formula>
    </cfRule>
  </conditionalFormatting>
  <conditionalFormatting sqref="C48:C59">
    <cfRule type="cellIs" dxfId="223" priority="464" operator="equal">
      <formula>"NO ADMISIBLE"</formula>
    </cfRule>
  </conditionalFormatting>
  <conditionalFormatting sqref="C39:C47">
    <cfRule type="cellIs" dxfId="222" priority="470" operator="equal">
      <formula>"NO ADMISIBLE"</formula>
    </cfRule>
  </conditionalFormatting>
  <conditionalFormatting sqref="C17:C23">
    <cfRule type="cellIs" dxfId="221" priority="468" operator="equal">
      <formula>"NO ADMISIBLE"</formula>
    </cfRule>
  </conditionalFormatting>
  <conditionalFormatting sqref="C32:C36">
    <cfRule type="cellIs" dxfId="220" priority="466" operator="equal">
      <formula>"NO ADMISIBLE"</formula>
    </cfRule>
  </conditionalFormatting>
  <conditionalFormatting sqref="C60">
    <cfRule type="cellIs" dxfId="219" priority="460" operator="equal">
      <formula>"NO ADMISIBLE"</formula>
    </cfRule>
  </conditionalFormatting>
  <conditionalFormatting sqref="AG5:AG16 AG24:AG31 AG37:AG38">
    <cfRule type="cellIs" dxfId="218" priority="56" operator="equal">
      <formula>"NO ADMISIBLE"</formula>
    </cfRule>
  </conditionalFormatting>
  <conditionalFormatting sqref="AG39:AG47">
    <cfRule type="cellIs" dxfId="217" priority="55" operator="equal">
      <formula>"NO ADMISIBLE"</formula>
    </cfRule>
  </conditionalFormatting>
  <conditionalFormatting sqref="AG17:AG23">
    <cfRule type="cellIs" dxfId="216" priority="54" operator="equal">
      <formula>"NO ADMISIBLE"</formula>
    </cfRule>
  </conditionalFormatting>
  <conditionalFormatting sqref="AG32:AG36">
    <cfRule type="cellIs" dxfId="215" priority="53" operator="equal">
      <formula>"NO ADMISIBLE"</formula>
    </cfRule>
  </conditionalFormatting>
  <conditionalFormatting sqref="AG48:AG59">
    <cfRule type="cellIs" dxfId="214" priority="52" operator="equal">
      <formula>"NO ADMISIBLE"</formula>
    </cfRule>
  </conditionalFormatting>
  <conditionalFormatting sqref="AG60">
    <cfRule type="cellIs" dxfId="213" priority="50" operator="equal">
      <formula>"NO ADMISIBLE"</formula>
    </cfRule>
  </conditionalFormatting>
  <conditionalFormatting sqref="AI5:AI16 AI24:AI31 AI37:AI38">
    <cfRule type="cellIs" dxfId="212" priority="40" operator="equal">
      <formula>"NO ADMISIBLE"</formula>
    </cfRule>
  </conditionalFormatting>
  <conditionalFormatting sqref="AI39:AI47">
    <cfRule type="cellIs" dxfId="211" priority="39" operator="equal">
      <formula>"NO ADMISIBLE"</formula>
    </cfRule>
  </conditionalFormatting>
  <conditionalFormatting sqref="AI17:AI23">
    <cfRule type="cellIs" dxfId="210" priority="38" operator="equal">
      <formula>"NO ADMISIBLE"</formula>
    </cfRule>
  </conditionalFormatting>
  <conditionalFormatting sqref="AI32:AI36">
    <cfRule type="cellIs" dxfId="209" priority="37" operator="equal">
      <formula>"NO ADMISIBLE"</formula>
    </cfRule>
  </conditionalFormatting>
  <conditionalFormatting sqref="AI48:AI59">
    <cfRule type="cellIs" dxfId="208" priority="36" operator="equal">
      <formula>"NO ADMISIBLE"</formula>
    </cfRule>
  </conditionalFormatting>
  <conditionalFormatting sqref="AI60">
    <cfRule type="cellIs" dxfId="207" priority="34" operator="equal">
      <formula>"NO ADMISIBLE"</formula>
    </cfRule>
  </conditionalFormatting>
  <conditionalFormatting sqref="D5:D16 D24:D31 D37:D38">
    <cfRule type="cellIs" dxfId="206" priority="416" operator="equal">
      <formula>"NO ADMISIBLE"</formula>
    </cfRule>
  </conditionalFormatting>
  <conditionalFormatting sqref="D39:D47">
    <cfRule type="cellIs" dxfId="205" priority="415" operator="equal">
      <formula>"NO ADMISIBLE"</formula>
    </cfRule>
  </conditionalFormatting>
  <conditionalFormatting sqref="D17:D23">
    <cfRule type="cellIs" dxfId="204" priority="414" operator="equal">
      <formula>"NO ADMISIBLE"</formula>
    </cfRule>
  </conditionalFormatting>
  <conditionalFormatting sqref="D32:D36">
    <cfRule type="cellIs" dxfId="203" priority="413" operator="equal">
      <formula>"NO ADMISIBLE"</formula>
    </cfRule>
  </conditionalFormatting>
  <conditionalFormatting sqref="D48:D59">
    <cfRule type="cellIs" dxfId="202" priority="412" operator="equal">
      <formula>"NO ADMISIBLE"</formula>
    </cfRule>
  </conditionalFormatting>
  <conditionalFormatting sqref="D60">
    <cfRule type="cellIs" dxfId="201" priority="410" operator="equal">
      <formula>"NO ADMISIBLE"</formula>
    </cfRule>
  </conditionalFormatting>
  <conditionalFormatting sqref="E5:E16 E24:E31 E37:E38">
    <cfRule type="cellIs" dxfId="200" priority="352" operator="equal">
      <formula>"NO ADMISIBLE"</formula>
    </cfRule>
  </conditionalFormatting>
  <conditionalFormatting sqref="E39:E47">
    <cfRule type="cellIs" dxfId="199" priority="351" operator="equal">
      <formula>"NO ADMISIBLE"</formula>
    </cfRule>
  </conditionalFormatting>
  <conditionalFormatting sqref="E17:E23">
    <cfRule type="cellIs" dxfId="198" priority="350" operator="equal">
      <formula>"NO ADMISIBLE"</formula>
    </cfRule>
  </conditionalFormatting>
  <conditionalFormatting sqref="E32:E36">
    <cfRule type="cellIs" dxfId="197" priority="349" operator="equal">
      <formula>"NO ADMISIBLE"</formula>
    </cfRule>
  </conditionalFormatting>
  <conditionalFormatting sqref="E48:E59">
    <cfRule type="cellIs" dxfId="196" priority="348" operator="equal">
      <formula>"NO ADMISIBLE"</formula>
    </cfRule>
  </conditionalFormatting>
  <conditionalFormatting sqref="E60">
    <cfRule type="cellIs" dxfId="195" priority="346" operator="equal">
      <formula>"NO ADMISIBLE"</formula>
    </cfRule>
  </conditionalFormatting>
  <conditionalFormatting sqref="F5:F16 F24:F31 F37:F38">
    <cfRule type="cellIs" dxfId="194" priority="344" operator="equal">
      <formula>"NO ADMISIBLE"</formula>
    </cfRule>
  </conditionalFormatting>
  <conditionalFormatting sqref="F39:F47">
    <cfRule type="cellIs" dxfId="193" priority="343" operator="equal">
      <formula>"NO ADMISIBLE"</formula>
    </cfRule>
  </conditionalFormatting>
  <conditionalFormatting sqref="F17:F23">
    <cfRule type="cellIs" dxfId="192" priority="342" operator="equal">
      <formula>"NO ADMISIBLE"</formula>
    </cfRule>
  </conditionalFormatting>
  <conditionalFormatting sqref="F32:F36">
    <cfRule type="cellIs" dxfId="191" priority="341" operator="equal">
      <formula>"NO ADMISIBLE"</formula>
    </cfRule>
  </conditionalFormatting>
  <conditionalFormatting sqref="F48:F59">
    <cfRule type="cellIs" dxfId="190" priority="340" operator="equal">
      <formula>"NO ADMISIBLE"</formula>
    </cfRule>
  </conditionalFormatting>
  <conditionalFormatting sqref="F60">
    <cfRule type="cellIs" dxfId="189" priority="338" operator="equal">
      <formula>"NO ADMISIBLE"</formula>
    </cfRule>
  </conditionalFormatting>
  <conditionalFormatting sqref="G5:G16 G24:G31 G37:G38">
    <cfRule type="cellIs" dxfId="188" priority="336" operator="equal">
      <formula>"NO ADMISIBLE"</formula>
    </cfRule>
  </conditionalFormatting>
  <conditionalFormatting sqref="G39:G47">
    <cfRule type="cellIs" dxfId="187" priority="335" operator="equal">
      <formula>"NO ADMISIBLE"</formula>
    </cfRule>
  </conditionalFormatting>
  <conditionalFormatting sqref="G17:G23">
    <cfRule type="cellIs" dxfId="186" priority="334" operator="equal">
      <formula>"NO ADMISIBLE"</formula>
    </cfRule>
  </conditionalFormatting>
  <conditionalFormatting sqref="G32:G36">
    <cfRule type="cellIs" dxfId="185" priority="333" operator="equal">
      <formula>"NO ADMISIBLE"</formula>
    </cfRule>
  </conditionalFormatting>
  <conditionalFormatting sqref="G48:G59">
    <cfRule type="cellIs" dxfId="184" priority="332" operator="equal">
      <formula>"NO ADMISIBLE"</formula>
    </cfRule>
  </conditionalFormatting>
  <conditionalFormatting sqref="G60">
    <cfRule type="cellIs" dxfId="183" priority="330" operator="equal">
      <formula>"NO ADMISIBLE"</formula>
    </cfRule>
  </conditionalFormatting>
  <conditionalFormatting sqref="H5:H16 H24:H31 H37:H38">
    <cfRule type="cellIs" dxfId="182" priority="328" operator="equal">
      <formula>"NO ADMISIBLE"</formula>
    </cfRule>
  </conditionalFormatting>
  <conditionalFormatting sqref="H39:H47">
    <cfRule type="cellIs" dxfId="181" priority="327" operator="equal">
      <formula>"NO ADMISIBLE"</formula>
    </cfRule>
  </conditionalFormatting>
  <conditionalFormatting sqref="H17:H23">
    <cfRule type="cellIs" dxfId="180" priority="326" operator="equal">
      <formula>"NO ADMISIBLE"</formula>
    </cfRule>
  </conditionalFormatting>
  <conditionalFormatting sqref="H32:H36">
    <cfRule type="cellIs" dxfId="179" priority="325" operator="equal">
      <formula>"NO ADMISIBLE"</formula>
    </cfRule>
  </conditionalFormatting>
  <conditionalFormatting sqref="H48:H59">
    <cfRule type="cellIs" dxfId="178" priority="324" operator="equal">
      <formula>"NO ADMISIBLE"</formula>
    </cfRule>
  </conditionalFormatting>
  <conditionalFormatting sqref="H60">
    <cfRule type="cellIs" dxfId="177" priority="322" operator="equal">
      <formula>"NO ADMISIBLE"</formula>
    </cfRule>
  </conditionalFormatting>
  <conditionalFormatting sqref="I5:I16 I24:I31 I37:I38">
    <cfRule type="cellIs" dxfId="176" priority="320" operator="equal">
      <formula>"NO ADMISIBLE"</formula>
    </cfRule>
  </conditionalFormatting>
  <conditionalFormatting sqref="I39:I47">
    <cfRule type="cellIs" dxfId="175" priority="319" operator="equal">
      <formula>"NO ADMISIBLE"</formula>
    </cfRule>
  </conditionalFormatting>
  <conditionalFormatting sqref="I17:I23">
    <cfRule type="cellIs" dxfId="174" priority="318" operator="equal">
      <formula>"NO ADMISIBLE"</formula>
    </cfRule>
  </conditionalFormatting>
  <conditionalFormatting sqref="I32:I36">
    <cfRule type="cellIs" dxfId="173" priority="317" operator="equal">
      <formula>"NO ADMISIBLE"</formula>
    </cfRule>
  </conditionalFormatting>
  <conditionalFormatting sqref="I48:I59">
    <cfRule type="cellIs" dxfId="172" priority="316" operator="equal">
      <formula>"NO ADMISIBLE"</formula>
    </cfRule>
  </conditionalFormatting>
  <conditionalFormatting sqref="I60">
    <cfRule type="cellIs" dxfId="171" priority="314" operator="equal">
      <formula>"NO ADMISIBLE"</formula>
    </cfRule>
  </conditionalFormatting>
  <conditionalFormatting sqref="J5:J16 J24:J31 J37:J38">
    <cfRule type="cellIs" dxfId="170" priority="312" operator="equal">
      <formula>"NO ADMISIBLE"</formula>
    </cfRule>
  </conditionalFormatting>
  <conditionalFormatting sqref="J39:J47">
    <cfRule type="cellIs" dxfId="169" priority="311" operator="equal">
      <formula>"NO ADMISIBLE"</formula>
    </cfRule>
  </conditionalFormatting>
  <conditionalFormatting sqref="J17:J23">
    <cfRule type="cellIs" dxfId="168" priority="310" operator="equal">
      <formula>"NO ADMISIBLE"</formula>
    </cfRule>
  </conditionalFormatting>
  <conditionalFormatting sqref="J32:J36">
    <cfRule type="cellIs" dxfId="167" priority="309" operator="equal">
      <formula>"NO ADMISIBLE"</formula>
    </cfRule>
  </conditionalFormatting>
  <conditionalFormatting sqref="J48:J59">
    <cfRule type="cellIs" dxfId="166" priority="308" operator="equal">
      <formula>"NO ADMISIBLE"</formula>
    </cfRule>
  </conditionalFormatting>
  <conditionalFormatting sqref="J60">
    <cfRule type="cellIs" dxfId="165" priority="306" operator="equal">
      <formula>"NO ADMISIBLE"</formula>
    </cfRule>
  </conditionalFormatting>
  <conditionalFormatting sqref="AL5:AL16 AL24:AL31 AL37:AL38">
    <cfRule type="cellIs" dxfId="164" priority="16" operator="equal">
      <formula>"NO ADMISIBLE"</formula>
    </cfRule>
  </conditionalFormatting>
  <conditionalFormatting sqref="AL39:AL47">
    <cfRule type="cellIs" dxfId="163" priority="15" operator="equal">
      <formula>"NO ADMISIBLE"</formula>
    </cfRule>
  </conditionalFormatting>
  <conditionalFormatting sqref="AL17:AL23">
    <cfRule type="cellIs" dxfId="162" priority="14" operator="equal">
      <formula>"NO ADMISIBLE"</formula>
    </cfRule>
  </conditionalFormatting>
  <conditionalFormatting sqref="AL32:AL36">
    <cfRule type="cellIs" dxfId="161" priority="13" operator="equal">
      <formula>"NO ADMISIBLE"</formula>
    </cfRule>
  </conditionalFormatting>
  <conditionalFormatting sqref="AL48:AL59">
    <cfRule type="cellIs" dxfId="160" priority="12" operator="equal">
      <formula>"NO ADMISIBLE"</formula>
    </cfRule>
  </conditionalFormatting>
  <conditionalFormatting sqref="AL60">
    <cfRule type="cellIs" dxfId="159" priority="10" operator="equal">
      <formula>"NO ADMISIBLE"</formula>
    </cfRule>
  </conditionalFormatting>
  <conditionalFormatting sqref="K5:K16 K24:K31 K37:K38">
    <cfRule type="cellIs" dxfId="158" priority="288" operator="equal">
      <formula>"NO ADMISIBLE"</formula>
    </cfRule>
  </conditionalFormatting>
  <conditionalFormatting sqref="K39:K47">
    <cfRule type="cellIs" dxfId="157" priority="287" operator="equal">
      <formula>"NO ADMISIBLE"</formula>
    </cfRule>
  </conditionalFormatting>
  <conditionalFormatting sqref="K17:K23">
    <cfRule type="cellIs" dxfId="156" priority="286" operator="equal">
      <formula>"NO ADMISIBLE"</formula>
    </cfRule>
  </conditionalFormatting>
  <conditionalFormatting sqref="K32:K36">
    <cfRule type="cellIs" dxfId="155" priority="285" operator="equal">
      <formula>"NO ADMISIBLE"</formula>
    </cfRule>
  </conditionalFormatting>
  <conditionalFormatting sqref="K48:K59">
    <cfRule type="cellIs" dxfId="154" priority="284" operator="equal">
      <formula>"NO ADMISIBLE"</formula>
    </cfRule>
  </conditionalFormatting>
  <conditionalFormatting sqref="K60">
    <cfRule type="cellIs" dxfId="153" priority="282" operator="equal">
      <formula>"NO ADMISIBLE"</formula>
    </cfRule>
  </conditionalFormatting>
  <conditionalFormatting sqref="L5:L16 L24:L31 L37:L38">
    <cfRule type="cellIs" dxfId="152" priority="280" operator="equal">
      <formula>"NO ADMISIBLE"</formula>
    </cfRule>
  </conditionalFormatting>
  <conditionalFormatting sqref="L39:L47">
    <cfRule type="cellIs" dxfId="151" priority="279" operator="equal">
      <formula>"NO ADMISIBLE"</formula>
    </cfRule>
  </conditionalFormatting>
  <conditionalFormatting sqref="L17:L23">
    <cfRule type="cellIs" dxfId="150" priority="278" operator="equal">
      <formula>"NO ADMISIBLE"</formula>
    </cfRule>
  </conditionalFormatting>
  <conditionalFormatting sqref="L32:L36">
    <cfRule type="cellIs" dxfId="149" priority="277" operator="equal">
      <formula>"NO ADMISIBLE"</formula>
    </cfRule>
  </conditionalFormatting>
  <conditionalFormatting sqref="L48:L59">
    <cfRule type="cellIs" dxfId="148" priority="276" operator="equal">
      <formula>"NO ADMISIBLE"</formula>
    </cfRule>
  </conditionalFormatting>
  <conditionalFormatting sqref="L60">
    <cfRule type="cellIs" dxfId="147" priority="274" operator="equal">
      <formula>"NO ADMISIBLE"</formula>
    </cfRule>
  </conditionalFormatting>
  <conditionalFormatting sqref="M5:M16 M24:M31 M37:M38">
    <cfRule type="cellIs" dxfId="146" priority="272" operator="equal">
      <formula>"NO ADMISIBLE"</formula>
    </cfRule>
  </conditionalFormatting>
  <conditionalFormatting sqref="M39:M47">
    <cfRule type="cellIs" dxfId="145" priority="271" operator="equal">
      <formula>"NO ADMISIBLE"</formula>
    </cfRule>
  </conditionalFormatting>
  <conditionalFormatting sqref="M17:M23">
    <cfRule type="cellIs" dxfId="144" priority="270" operator="equal">
      <formula>"NO ADMISIBLE"</formula>
    </cfRule>
  </conditionalFormatting>
  <conditionalFormatting sqref="M32:M36">
    <cfRule type="cellIs" dxfId="143" priority="269" operator="equal">
      <formula>"NO ADMISIBLE"</formula>
    </cfRule>
  </conditionalFormatting>
  <conditionalFormatting sqref="M48:M59">
    <cfRule type="cellIs" dxfId="142" priority="268" operator="equal">
      <formula>"NO ADMISIBLE"</formula>
    </cfRule>
  </conditionalFormatting>
  <conditionalFormatting sqref="M60">
    <cfRule type="cellIs" dxfId="141" priority="266" operator="equal">
      <formula>"NO ADMISIBLE"</formula>
    </cfRule>
  </conditionalFormatting>
  <conditionalFormatting sqref="N5:N16 N24:N31 N37:N38">
    <cfRule type="cellIs" dxfId="140" priority="264" operator="equal">
      <formula>"NO ADMISIBLE"</formula>
    </cfRule>
  </conditionalFormatting>
  <conditionalFormatting sqref="N39:N47">
    <cfRule type="cellIs" dxfId="139" priority="263" operator="equal">
      <formula>"NO ADMISIBLE"</formula>
    </cfRule>
  </conditionalFormatting>
  <conditionalFormatting sqref="N17:N23">
    <cfRule type="cellIs" dxfId="138" priority="262" operator="equal">
      <formula>"NO ADMISIBLE"</formula>
    </cfRule>
  </conditionalFormatting>
  <conditionalFormatting sqref="N32:N36">
    <cfRule type="cellIs" dxfId="137" priority="261" operator="equal">
      <formula>"NO ADMISIBLE"</formula>
    </cfRule>
  </conditionalFormatting>
  <conditionalFormatting sqref="N48:N59">
    <cfRule type="cellIs" dxfId="136" priority="260" operator="equal">
      <formula>"NO ADMISIBLE"</formula>
    </cfRule>
  </conditionalFormatting>
  <conditionalFormatting sqref="N60">
    <cfRule type="cellIs" dxfId="135" priority="258" operator="equal">
      <formula>"NO ADMISIBLE"</formula>
    </cfRule>
  </conditionalFormatting>
  <conditionalFormatting sqref="O5:O16 O24:O31 O37:O38">
    <cfRule type="cellIs" dxfId="134" priority="256" operator="equal">
      <formula>"NO ADMISIBLE"</formula>
    </cfRule>
  </conditionalFormatting>
  <conditionalFormatting sqref="O39:O47">
    <cfRule type="cellIs" dxfId="133" priority="255" operator="equal">
      <formula>"NO ADMISIBLE"</formula>
    </cfRule>
  </conditionalFormatting>
  <conditionalFormatting sqref="O17:O23">
    <cfRule type="cellIs" dxfId="132" priority="254" operator="equal">
      <formula>"NO ADMISIBLE"</formula>
    </cfRule>
  </conditionalFormatting>
  <conditionalFormatting sqref="O32:O36">
    <cfRule type="cellIs" dxfId="131" priority="253" operator="equal">
      <formula>"NO ADMISIBLE"</formula>
    </cfRule>
  </conditionalFormatting>
  <conditionalFormatting sqref="O48:O59">
    <cfRule type="cellIs" dxfId="130" priority="252" operator="equal">
      <formula>"NO ADMISIBLE"</formula>
    </cfRule>
  </conditionalFormatting>
  <conditionalFormatting sqref="O60">
    <cfRule type="cellIs" dxfId="129" priority="250" operator="equal">
      <formula>"NO ADMISIBLE"</formula>
    </cfRule>
  </conditionalFormatting>
  <conditionalFormatting sqref="P5:P16 P24:P31 P37:P38">
    <cfRule type="cellIs" dxfId="128" priority="248" operator="equal">
      <formula>"NO ADMISIBLE"</formula>
    </cfRule>
  </conditionalFormatting>
  <conditionalFormatting sqref="P39:P47">
    <cfRule type="cellIs" dxfId="127" priority="247" operator="equal">
      <formula>"NO ADMISIBLE"</formula>
    </cfRule>
  </conditionalFormatting>
  <conditionalFormatting sqref="P17:P23">
    <cfRule type="cellIs" dxfId="126" priority="246" operator="equal">
      <formula>"NO ADMISIBLE"</formula>
    </cfRule>
  </conditionalFormatting>
  <conditionalFormatting sqref="P32:P36">
    <cfRule type="cellIs" dxfId="125" priority="245" operator="equal">
      <formula>"NO ADMISIBLE"</formula>
    </cfRule>
  </conditionalFormatting>
  <conditionalFormatting sqref="P48:P59">
    <cfRule type="cellIs" dxfId="124" priority="244" operator="equal">
      <formula>"NO ADMISIBLE"</formula>
    </cfRule>
  </conditionalFormatting>
  <conditionalFormatting sqref="P60">
    <cfRule type="cellIs" dxfId="123" priority="242" operator="equal">
      <formula>"NO ADMISIBLE"</formula>
    </cfRule>
  </conditionalFormatting>
  <conditionalFormatting sqref="Q5:Q16 Q24:Q31 Q37:Q38">
    <cfRule type="cellIs" dxfId="122" priority="240" operator="equal">
      <formula>"NO ADMISIBLE"</formula>
    </cfRule>
  </conditionalFormatting>
  <conditionalFormatting sqref="Q39:Q47">
    <cfRule type="cellIs" dxfId="121" priority="239" operator="equal">
      <formula>"NO ADMISIBLE"</formula>
    </cfRule>
  </conditionalFormatting>
  <conditionalFormatting sqref="Q17:Q23">
    <cfRule type="cellIs" dxfId="120" priority="238" operator="equal">
      <formula>"NO ADMISIBLE"</formula>
    </cfRule>
  </conditionalFormatting>
  <conditionalFormatting sqref="Q32:Q36">
    <cfRule type="cellIs" dxfId="119" priority="237" operator="equal">
      <formula>"NO ADMISIBLE"</formula>
    </cfRule>
  </conditionalFormatting>
  <conditionalFormatting sqref="Q48:Q59">
    <cfRule type="cellIs" dxfId="118" priority="236" operator="equal">
      <formula>"NO ADMISIBLE"</formula>
    </cfRule>
  </conditionalFormatting>
  <conditionalFormatting sqref="Q60">
    <cfRule type="cellIs" dxfId="117" priority="234" operator="equal">
      <formula>"NO ADMISIBLE"</formula>
    </cfRule>
  </conditionalFormatting>
  <conditionalFormatting sqref="R5:R16 R24:R31 R37:R38">
    <cfRule type="cellIs" dxfId="116" priority="232" operator="equal">
      <formula>"NO ADMISIBLE"</formula>
    </cfRule>
  </conditionalFormatting>
  <conditionalFormatting sqref="R39:R47">
    <cfRule type="cellIs" dxfId="115" priority="231" operator="equal">
      <formula>"NO ADMISIBLE"</formula>
    </cfRule>
  </conditionalFormatting>
  <conditionalFormatting sqref="R17:R23">
    <cfRule type="cellIs" dxfId="114" priority="230" operator="equal">
      <formula>"NO ADMISIBLE"</formula>
    </cfRule>
  </conditionalFormatting>
  <conditionalFormatting sqref="R32:R36">
    <cfRule type="cellIs" dxfId="113" priority="229" operator="equal">
      <formula>"NO ADMISIBLE"</formula>
    </cfRule>
  </conditionalFormatting>
  <conditionalFormatting sqref="R48:R59">
    <cfRule type="cellIs" dxfId="112" priority="228" operator="equal">
      <formula>"NO ADMISIBLE"</formula>
    </cfRule>
  </conditionalFormatting>
  <conditionalFormatting sqref="R60">
    <cfRule type="cellIs" dxfId="111" priority="226" operator="equal">
      <formula>"NO ADMISIBLE"</formula>
    </cfRule>
  </conditionalFormatting>
  <conditionalFormatting sqref="S5:S16 S24:S31 S37:S38">
    <cfRule type="cellIs" dxfId="110" priority="224" operator="equal">
      <formula>"NO ADMISIBLE"</formula>
    </cfRule>
  </conditionalFormatting>
  <conditionalFormatting sqref="S39:S47">
    <cfRule type="cellIs" dxfId="109" priority="223" operator="equal">
      <formula>"NO ADMISIBLE"</formula>
    </cfRule>
  </conditionalFormatting>
  <conditionalFormatting sqref="S17:S23">
    <cfRule type="cellIs" dxfId="108" priority="222" operator="equal">
      <formula>"NO ADMISIBLE"</formula>
    </cfRule>
  </conditionalFormatting>
  <conditionalFormatting sqref="S32:S36">
    <cfRule type="cellIs" dxfId="107" priority="221" operator="equal">
      <formula>"NO ADMISIBLE"</formula>
    </cfRule>
  </conditionalFormatting>
  <conditionalFormatting sqref="S48:S59">
    <cfRule type="cellIs" dxfId="106" priority="220" operator="equal">
      <formula>"NO ADMISIBLE"</formula>
    </cfRule>
  </conditionalFormatting>
  <conditionalFormatting sqref="S60">
    <cfRule type="cellIs" dxfId="105" priority="218" operator="equal">
      <formula>"NO ADMISIBLE"</formula>
    </cfRule>
  </conditionalFormatting>
  <conditionalFormatting sqref="T5:T16 T24:T31 T37:T38">
    <cfRule type="cellIs" dxfId="104" priority="216" operator="equal">
      <formula>"NO ADMISIBLE"</formula>
    </cfRule>
  </conditionalFormatting>
  <conditionalFormatting sqref="T39:T47">
    <cfRule type="cellIs" dxfId="103" priority="215" operator="equal">
      <formula>"NO ADMISIBLE"</formula>
    </cfRule>
  </conditionalFormatting>
  <conditionalFormatting sqref="T17:T23">
    <cfRule type="cellIs" dxfId="102" priority="214" operator="equal">
      <formula>"NO ADMISIBLE"</formula>
    </cfRule>
  </conditionalFormatting>
  <conditionalFormatting sqref="T32:T36">
    <cfRule type="cellIs" dxfId="101" priority="213" operator="equal">
      <formula>"NO ADMISIBLE"</formula>
    </cfRule>
  </conditionalFormatting>
  <conditionalFormatting sqref="T48:T59">
    <cfRule type="cellIs" dxfId="100" priority="212" operator="equal">
      <formula>"NO ADMISIBLE"</formula>
    </cfRule>
  </conditionalFormatting>
  <conditionalFormatting sqref="T60">
    <cfRule type="cellIs" dxfId="99" priority="210" operator="equal">
      <formula>"NO ADMISIBLE"</formula>
    </cfRule>
  </conditionalFormatting>
  <conditionalFormatting sqref="U5:U16 U24:U31 U37:U38">
    <cfRule type="cellIs" dxfId="98" priority="208" operator="equal">
      <formula>"NO ADMISIBLE"</formula>
    </cfRule>
  </conditionalFormatting>
  <conditionalFormatting sqref="U39:U47">
    <cfRule type="cellIs" dxfId="97" priority="207" operator="equal">
      <formula>"NO ADMISIBLE"</formula>
    </cfRule>
  </conditionalFormatting>
  <conditionalFormatting sqref="U17:U23">
    <cfRule type="cellIs" dxfId="96" priority="206" operator="equal">
      <formula>"NO ADMISIBLE"</formula>
    </cfRule>
  </conditionalFormatting>
  <conditionalFormatting sqref="U32:U36">
    <cfRule type="cellIs" dxfId="95" priority="205" operator="equal">
      <formula>"NO ADMISIBLE"</formula>
    </cfRule>
  </conditionalFormatting>
  <conditionalFormatting sqref="U48:U59">
    <cfRule type="cellIs" dxfId="94" priority="204" operator="equal">
      <formula>"NO ADMISIBLE"</formula>
    </cfRule>
  </conditionalFormatting>
  <conditionalFormatting sqref="U60">
    <cfRule type="cellIs" dxfId="93" priority="202" operator="equal">
      <formula>"NO ADMISIBLE"</formula>
    </cfRule>
  </conditionalFormatting>
  <conditionalFormatting sqref="V5:V16 V24:V31 V37:V38">
    <cfRule type="cellIs" dxfId="92" priority="144" operator="equal">
      <formula>"NO ADMISIBLE"</formula>
    </cfRule>
  </conditionalFormatting>
  <conditionalFormatting sqref="V39:V47">
    <cfRule type="cellIs" dxfId="91" priority="143" operator="equal">
      <formula>"NO ADMISIBLE"</formula>
    </cfRule>
  </conditionalFormatting>
  <conditionalFormatting sqref="V17:V23">
    <cfRule type="cellIs" dxfId="90" priority="142" operator="equal">
      <formula>"NO ADMISIBLE"</formula>
    </cfRule>
  </conditionalFormatting>
  <conditionalFormatting sqref="V32:V36">
    <cfRule type="cellIs" dxfId="89" priority="141" operator="equal">
      <formula>"NO ADMISIBLE"</formula>
    </cfRule>
  </conditionalFormatting>
  <conditionalFormatting sqref="V48:V59">
    <cfRule type="cellIs" dxfId="88" priority="140" operator="equal">
      <formula>"NO ADMISIBLE"</formula>
    </cfRule>
  </conditionalFormatting>
  <conditionalFormatting sqref="V60">
    <cfRule type="cellIs" dxfId="87" priority="138" operator="equal">
      <formula>"NO ADMISIBLE"</formula>
    </cfRule>
  </conditionalFormatting>
  <conditionalFormatting sqref="W5:W16 W24:W31 W37:W38">
    <cfRule type="cellIs" dxfId="86" priority="136" operator="equal">
      <formula>"NO ADMISIBLE"</formula>
    </cfRule>
  </conditionalFormatting>
  <conditionalFormatting sqref="W39:W47">
    <cfRule type="cellIs" dxfId="85" priority="135" operator="equal">
      <formula>"NO ADMISIBLE"</formula>
    </cfRule>
  </conditionalFormatting>
  <conditionalFormatting sqref="W17:W23">
    <cfRule type="cellIs" dxfId="84" priority="134" operator="equal">
      <formula>"NO ADMISIBLE"</formula>
    </cfRule>
  </conditionalFormatting>
  <conditionalFormatting sqref="W32:W36">
    <cfRule type="cellIs" dxfId="83" priority="133" operator="equal">
      <formula>"NO ADMISIBLE"</formula>
    </cfRule>
  </conditionalFormatting>
  <conditionalFormatting sqref="W48:W59">
    <cfRule type="cellIs" dxfId="82" priority="132" operator="equal">
      <formula>"NO ADMISIBLE"</formula>
    </cfRule>
  </conditionalFormatting>
  <conditionalFormatting sqref="W60">
    <cfRule type="cellIs" dxfId="81" priority="130" operator="equal">
      <formula>"NO ADMISIBLE"</formula>
    </cfRule>
  </conditionalFormatting>
  <conditionalFormatting sqref="X5:X16 X24:X31 X37:X38">
    <cfRule type="cellIs" dxfId="80" priority="128" operator="equal">
      <formula>"NO ADMISIBLE"</formula>
    </cfRule>
  </conditionalFormatting>
  <conditionalFormatting sqref="X39:X47">
    <cfRule type="cellIs" dxfId="79" priority="127" operator="equal">
      <formula>"NO ADMISIBLE"</formula>
    </cfRule>
  </conditionalFormatting>
  <conditionalFormatting sqref="X17:X23">
    <cfRule type="cellIs" dxfId="78" priority="126" operator="equal">
      <formula>"NO ADMISIBLE"</formula>
    </cfRule>
  </conditionalFormatting>
  <conditionalFormatting sqref="X32:X36">
    <cfRule type="cellIs" dxfId="77" priority="125" operator="equal">
      <formula>"NO ADMISIBLE"</formula>
    </cfRule>
  </conditionalFormatting>
  <conditionalFormatting sqref="X48:X59">
    <cfRule type="cellIs" dxfId="76" priority="124" operator="equal">
      <formula>"NO ADMISIBLE"</formula>
    </cfRule>
  </conditionalFormatting>
  <conditionalFormatting sqref="X60">
    <cfRule type="cellIs" dxfId="75" priority="122" operator="equal">
      <formula>"NO ADMISIBLE"</formula>
    </cfRule>
  </conditionalFormatting>
  <conditionalFormatting sqref="Y5:Y16 Y24:Y31 Y37:Y38">
    <cfRule type="cellIs" dxfId="74" priority="120" operator="equal">
      <formula>"NO ADMISIBLE"</formula>
    </cfRule>
  </conditionalFormatting>
  <conditionalFormatting sqref="Y39:Y47">
    <cfRule type="cellIs" dxfId="73" priority="119" operator="equal">
      <formula>"NO ADMISIBLE"</formula>
    </cfRule>
  </conditionalFormatting>
  <conditionalFormatting sqref="Y17:Y23">
    <cfRule type="cellIs" dxfId="72" priority="118" operator="equal">
      <formula>"NO ADMISIBLE"</formula>
    </cfRule>
  </conditionalFormatting>
  <conditionalFormatting sqref="Y32:Y36">
    <cfRule type="cellIs" dxfId="71" priority="117" operator="equal">
      <formula>"NO ADMISIBLE"</formula>
    </cfRule>
  </conditionalFormatting>
  <conditionalFormatting sqref="Y48:Y59">
    <cfRule type="cellIs" dxfId="70" priority="116" operator="equal">
      <formula>"NO ADMISIBLE"</formula>
    </cfRule>
  </conditionalFormatting>
  <conditionalFormatting sqref="Y60">
    <cfRule type="cellIs" dxfId="69" priority="114" operator="equal">
      <formula>"NO ADMISIBLE"</formula>
    </cfRule>
  </conditionalFormatting>
  <conditionalFormatting sqref="Z5:Z16 Z24:Z31 Z37:Z38">
    <cfRule type="cellIs" dxfId="68" priority="112" operator="equal">
      <formula>"NO ADMISIBLE"</formula>
    </cfRule>
  </conditionalFormatting>
  <conditionalFormatting sqref="Z39:Z47">
    <cfRule type="cellIs" dxfId="67" priority="111" operator="equal">
      <formula>"NO ADMISIBLE"</formula>
    </cfRule>
  </conditionalFormatting>
  <conditionalFormatting sqref="Z17:Z23">
    <cfRule type="cellIs" dxfId="66" priority="110" operator="equal">
      <formula>"NO ADMISIBLE"</formula>
    </cfRule>
  </conditionalFormatting>
  <conditionalFormatting sqref="Z32:Z36">
    <cfRule type="cellIs" dxfId="65" priority="109" operator="equal">
      <formula>"NO ADMISIBLE"</formula>
    </cfRule>
  </conditionalFormatting>
  <conditionalFormatting sqref="Z48:Z59">
    <cfRule type="cellIs" dxfId="64" priority="108" operator="equal">
      <formula>"NO ADMISIBLE"</formula>
    </cfRule>
  </conditionalFormatting>
  <conditionalFormatting sqref="Z60">
    <cfRule type="cellIs" dxfId="63" priority="106" operator="equal">
      <formula>"NO ADMISIBLE"</formula>
    </cfRule>
  </conditionalFormatting>
  <conditionalFormatting sqref="AA5:AA16 AA24:AA31 AA37:AA38">
    <cfRule type="cellIs" dxfId="62" priority="104" operator="equal">
      <formula>"NO ADMISIBLE"</formula>
    </cfRule>
  </conditionalFormatting>
  <conditionalFormatting sqref="AA39:AA47">
    <cfRule type="cellIs" dxfId="61" priority="103" operator="equal">
      <formula>"NO ADMISIBLE"</formula>
    </cfRule>
  </conditionalFormatting>
  <conditionalFormatting sqref="AA17:AA23">
    <cfRule type="cellIs" dxfId="60" priority="102" operator="equal">
      <formula>"NO ADMISIBLE"</formula>
    </cfRule>
  </conditionalFormatting>
  <conditionalFormatting sqref="AA32:AA36">
    <cfRule type="cellIs" dxfId="59" priority="101" operator="equal">
      <formula>"NO ADMISIBLE"</formula>
    </cfRule>
  </conditionalFormatting>
  <conditionalFormatting sqref="AA48:AA59">
    <cfRule type="cellIs" dxfId="58" priority="100" operator="equal">
      <formula>"NO ADMISIBLE"</formula>
    </cfRule>
  </conditionalFormatting>
  <conditionalFormatting sqref="AA60">
    <cfRule type="cellIs" dxfId="57" priority="98" operator="equal">
      <formula>"NO ADMISIBLE"</formula>
    </cfRule>
  </conditionalFormatting>
  <conditionalFormatting sqref="AB5:AB16 AB24:AB31 AB37:AB38">
    <cfRule type="cellIs" dxfId="56" priority="96" operator="equal">
      <formula>"NO ADMISIBLE"</formula>
    </cfRule>
  </conditionalFormatting>
  <conditionalFormatting sqref="AB39:AB47">
    <cfRule type="cellIs" dxfId="55" priority="95" operator="equal">
      <formula>"NO ADMISIBLE"</formula>
    </cfRule>
  </conditionalFormatting>
  <conditionalFormatting sqref="AB17:AB23">
    <cfRule type="cellIs" dxfId="54" priority="94" operator="equal">
      <formula>"NO ADMISIBLE"</formula>
    </cfRule>
  </conditionalFormatting>
  <conditionalFormatting sqref="AB32:AB36">
    <cfRule type="cellIs" dxfId="53" priority="93" operator="equal">
      <formula>"NO ADMISIBLE"</formula>
    </cfRule>
  </conditionalFormatting>
  <conditionalFormatting sqref="AB48:AB59">
    <cfRule type="cellIs" dxfId="52" priority="92" operator="equal">
      <formula>"NO ADMISIBLE"</formula>
    </cfRule>
  </conditionalFormatting>
  <conditionalFormatting sqref="AB60">
    <cfRule type="cellIs" dxfId="51" priority="90" operator="equal">
      <formula>"NO ADMISIBLE"</formula>
    </cfRule>
  </conditionalFormatting>
  <conditionalFormatting sqref="AC5:AC16 AC24:AC31 AC37:AC38">
    <cfRule type="cellIs" dxfId="50" priority="88" operator="equal">
      <formula>"NO ADMISIBLE"</formula>
    </cfRule>
  </conditionalFormatting>
  <conditionalFormatting sqref="AC39:AC47">
    <cfRule type="cellIs" dxfId="49" priority="87" operator="equal">
      <formula>"NO ADMISIBLE"</formula>
    </cfRule>
  </conditionalFormatting>
  <conditionalFormatting sqref="AC17:AC23">
    <cfRule type="cellIs" dxfId="48" priority="86" operator="equal">
      <formula>"NO ADMISIBLE"</formula>
    </cfRule>
  </conditionalFormatting>
  <conditionalFormatting sqref="AC32:AC36">
    <cfRule type="cellIs" dxfId="47" priority="85" operator="equal">
      <formula>"NO ADMISIBLE"</formula>
    </cfRule>
  </conditionalFormatting>
  <conditionalFormatting sqref="AC48:AC59">
    <cfRule type="cellIs" dxfId="46" priority="84" operator="equal">
      <formula>"NO ADMISIBLE"</formula>
    </cfRule>
  </conditionalFormatting>
  <conditionalFormatting sqref="AC60">
    <cfRule type="cellIs" dxfId="45" priority="82" operator="equal">
      <formula>"NO ADMISIBLE"</formula>
    </cfRule>
  </conditionalFormatting>
  <conditionalFormatting sqref="AD5:AD16 AD24:AD31 AD37:AD38">
    <cfRule type="cellIs" dxfId="44" priority="80" operator="equal">
      <formula>"NO ADMISIBLE"</formula>
    </cfRule>
  </conditionalFormatting>
  <conditionalFormatting sqref="AD39:AD47">
    <cfRule type="cellIs" dxfId="43" priority="79" operator="equal">
      <formula>"NO ADMISIBLE"</formula>
    </cfRule>
  </conditionalFormatting>
  <conditionalFormatting sqref="AD17:AD23">
    <cfRule type="cellIs" dxfId="42" priority="78" operator="equal">
      <formula>"NO ADMISIBLE"</formula>
    </cfRule>
  </conditionalFormatting>
  <conditionalFormatting sqref="AD32:AD36">
    <cfRule type="cellIs" dxfId="41" priority="77" operator="equal">
      <formula>"NO ADMISIBLE"</formula>
    </cfRule>
  </conditionalFormatting>
  <conditionalFormatting sqref="AD48:AD59">
    <cfRule type="cellIs" dxfId="40" priority="76" operator="equal">
      <formula>"NO ADMISIBLE"</formula>
    </cfRule>
  </conditionalFormatting>
  <conditionalFormatting sqref="AD60">
    <cfRule type="cellIs" dxfId="39" priority="74" operator="equal">
      <formula>"NO ADMISIBLE"</formula>
    </cfRule>
  </conditionalFormatting>
  <conditionalFormatting sqref="AE5:AE16 AE24:AE31 AE37:AE38">
    <cfRule type="cellIs" dxfId="38" priority="72" operator="equal">
      <formula>"NO ADMISIBLE"</formula>
    </cfRule>
  </conditionalFormatting>
  <conditionalFormatting sqref="AE39:AE47">
    <cfRule type="cellIs" dxfId="37" priority="71" operator="equal">
      <formula>"NO ADMISIBLE"</formula>
    </cfRule>
  </conditionalFormatting>
  <conditionalFormatting sqref="AE17:AE23">
    <cfRule type="cellIs" dxfId="36" priority="70" operator="equal">
      <formula>"NO ADMISIBLE"</formula>
    </cfRule>
  </conditionalFormatting>
  <conditionalFormatting sqref="AE32:AE36">
    <cfRule type="cellIs" dxfId="35" priority="69" operator="equal">
      <formula>"NO ADMISIBLE"</formula>
    </cfRule>
  </conditionalFormatting>
  <conditionalFormatting sqref="AE48:AE59">
    <cfRule type="cellIs" dxfId="34" priority="68" operator="equal">
      <formula>"NO ADMISIBLE"</formula>
    </cfRule>
  </conditionalFormatting>
  <conditionalFormatting sqref="AE60">
    <cfRule type="cellIs" dxfId="33" priority="66" operator="equal">
      <formula>"NO ADMISIBLE"</formula>
    </cfRule>
  </conditionalFormatting>
  <conditionalFormatting sqref="AF5:AF16 AF24:AF31 AF37:AF38">
    <cfRule type="cellIs" dxfId="32" priority="64" operator="equal">
      <formula>"NO ADMISIBLE"</formula>
    </cfRule>
  </conditionalFormatting>
  <conditionalFormatting sqref="AF39:AF47">
    <cfRule type="cellIs" dxfId="31" priority="63" operator="equal">
      <formula>"NO ADMISIBLE"</formula>
    </cfRule>
  </conditionalFormatting>
  <conditionalFormatting sqref="AF17:AF23">
    <cfRule type="cellIs" dxfId="30" priority="62" operator="equal">
      <formula>"NO ADMISIBLE"</formula>
    </cfRule>
  </conditionalFormatting>
  <conditionalFormatting sqref="AF32:AF36">
    <cfRule type="cellIs" dxfId="29" priority="61" operator="equal">
      <formula>"NO ADMISIBLE"</formula>
    </cfRule>
  </conditionalFormatting>
  <conditionalFormatting sqref="AF48:AF59">
    <cfRule type="cellIs" dxfId="28" priority="60" operator="equal">
      <formula>"NO ADMISIBLE"</formula>
    </cfRule>
  </conditionalFormatting>
  <conditionalFormatting sqref="AF60">
    <cfRule type="cellIs" dxfId="27" priority="58" operator="equal">
      <formula>"NO ADMISIBLE"</formula>
    </cfRule>
  </conditionalFormatting>
  <conditionalFormatting sqref="AH5:AH16 AH24:AH31 AH37:AH38">
    <cfRule type="cellIs" dxfId="26" priority="48" operator="equal">
      <formula>"NO ADMISIBLE"</formula>
    </cfRule>
  </conditionalFormatting>
  <conditionalFormatting sqref="AH39:AH47">
    <cfRule type="cellIs" dxfId="25" priority="47" operator="equal">
      <formula>"NO ADMISIBLE"</formula>
    </cfRule>
  </conditionalFormatting>
  <conditionalFormatting sqref="AH17:AH23">
    <cfRule type="cellIs" dxfId="24" priority="46" operator="equal">
      <formula>"NO ADMISIBLE"</formula>
    </cfRule>
  </conditionalFormatting>
  <conditionalFormatting sqref="AH32:AH36">
    <cfRule type="cellIs" dxfId="23" priority="45" operator="equal">
      <formula>"NO ADMISIBLE"</formula>
    </cfRule>
  </conditionalFormatting>
  <conditionalFormatting sqref="AH48:AH59">
    <cfRule type="cellIs" dxfId="22" priority="44" operator="equal">
      <formula>"NO ADMISIBLE"</formula>
    </cfRule>
  </conditionalFormatting>
  <conditionalFormatting sqref="AH60">
    <cfRule type="cellIs" dxfId="21" priority="42" operator="equal">
      <formula>"NO ADMISIBLE"</formula>
    </cfRule>
  </conditionalFormatting>
  <conditionalFormatting sqref="AJ5:AJ16 AJ24:AJ31 AJ37:AJ38">
    <cfRule type="cellIs" dxfId="20" priority="32" operator="equal">
      <formula>"NO ADMISIBLE"</formula>
    </cfRule>
  </conditionalFormatting>
  <conditionalFormatting sqref="AJ39:AJ47">
    <cfRule type="cellIs" dxfId="19" priority="31" operator="equal">
      <formula>"NO ADMISIBLE"</formula>
    </cfRule>
  </conditionalFormatting>
  <conditionalFormatting sqref="AJ17:AJ23">
    <cfRule type="cellIs" dxfId="18" priority="30" operator="equal">
      <formula>"NO ADMISIBLE"</formula>
    </cfRule>
  </conditionalFormatting>
  <conditionalFormatting sqref="AJ32:AJ36">
    <cfRule type="cellIs" dxfId="17" priority="29" operator="equal">
      <formula>"NO ADMISIBLE"</formula>
    </cfRule>
  </conditionalFormatting>
  <conditionalFormatting sqref="AJ48:AJ59">
    <cfRule type="cellIs" dxfId="16" priority="28" operator="equal">
      <formula>"NO ADMISIBLE"</formula>
    </cfRule>
  </conditionalFormatting>
  <conditionalFormatting sqref="AJ60">
    <cfRule type="cellIs" dxfId="15" priority="26" operator="equal">
      <formula>"NO ADMISIBLE"</formula>
    </cfRule>
  </conditionalFormatting>
  <conditionalFormatting sqref="AK5:AK16 AK24:AK31 AK37:AK38">
    <cfRule type="cellIs" dxfId="14" priority="24" operator="equal">
      <formula>"NO ADMISIBLE"</formula>
    </cfRule>
  </conditionalFormatting>
  <conditionalFormatting sqref="AK39:AK47">
    <cfRule type="cellIs" dxfId="13" priority="23" operator="equal">
      <formula>"NO ADMISIBLE"</formula>
    </cfRule>
  </conditionalFormatting>
  <conditionalFormatting sqref="AK17:AK23">
    <cfRule type="cellIs" dxfId="12" priority="22" operator="equal">
      <formula>"NO ADMISIBLE"</formula>
    </cfRule>
  </conditionalFormatting>
  <conditionalFormatting sqref="AK32:AK36">
    <cfRule type="cellIs" dxfId="11" priority="21" operator="equal">
      <formula>"NO ADMISIBLE"</formula>
    </cfRule>
  </conditionalFormatting>
  <conditionalFormatting sqref="AK48:AK59">
    <cfRule type="cellIs" dxfId="10" priority="20" operator="equal">
      <formula>"NO ADMISIBLE"</formula>
    </cfRule>
  </conditionalFormatting>
  <conditionalFormatting sqref="AK60">
    <cfRule type="cellIs" dxfId="9" priority="18" operator="equal">
      <formula>"NO ADMISIBLE"</formula>
    </cfRule>
  </conditionalFormatting>
  <conditionalFormatting sqref="AM5:AM16 AM24:AM31 AM37:AM38">
    <cfRule type="cellIs" dxfId="8" priority="8" operator="equal">
      <formula>"NO ADMISIBLE"</formula>
    </cfRule>
  </conditionalFormatting>
  <conditionalFormatting sqref="AM39:AM47">
    <cfRule type="cellIs" dxfId="7" priority="7" operator="equal">
      <formula>"NO ADMISIBLE"</formula>
    </cfRule>
  </conditionalFormatting>
  <conditionalFormatting sqref="AM17:AM23">
    <cfRule type="cellIs" dxfId="6" priority="6" operator="equal">
      <formula>"NO ADMISIBLE"</formula>
    </cfRule>
  </conditionalFormatting>
  <conditionalFormatting sqref="AM32:AM36">
    <cfRule type="cellIs" dxfId="5" priority="5" operator="equal">
      <formula>"NO ADMISIBLE"</formula>
    </cfRule>
  </conditionalFormatting>
  <conditionalFormatting sqref="AM48:AM59">
    <cfRule type="cellIs" dxfId="4" priority="4" operator="equal">
      <formula>"NO ADMISIBLE"</formula>
    </cfRule>
  </conditionalFormatting>
  <conditionalFormatting sqref="AM60">
    <cfRule type="cellIs" dxfId="3" priority="2" operator="equal">
      <formula>"NO ADMISIBLE"</formula>
    </cfRule>
  </conditionalFormatting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51"/>
  <sheetViews>
    <sheetView zoomScale="90" zoomScaleNormal="90" workbookViewId="0">
      <selection activeCell="C43" sqref="C43"/>
    </sheetView>
  </sheetViews>
  <sheetFormatPr baseColWidth="10" defaultColWidth="12.59765625" defaultRowHeight="15" customHeight="1" x14ac:dyDescent="0.25"/>
  <cols>
    <col min="1" max="1" width="4.3984375" customWidth="1"/>
    <col min="2" max="2" width="37.8984375" customWidth="1"/>
    <col min="3" max="3" width="18.8984375" customWidth="1"/>
    <col min="4" max="4" width="13.59765625" customWidth="1"/>
    <col min="5" max="5" width="16.5" customWidth="1"/>
    <col min="6" max="6" width="16" customWidth="1"/>
    <col min="7" max="7" width="11" bestFit="1" customWidth="1"/>
    <col min="8" max="8" width="11" customWidth="1"/>
    <col min="9" max="9" width="11.19921875" customWidth="1"/>
    <col min="10" max="10" width="14.5" customWidth="1"/>
    <col min="11" max="12" width="12.5" customWidth="1"/>
    <col min="13" max="13" width="14.69921875" customWidth="1"/>
    <col min="14" max="14" width="13.3984375" customWidth="1"/>
    <col min="15" max="15" width="18" style="58" customWidth="1"/>
    <col min="16" max="16" width="17.19921875" bestFit="1" customWidth="1"/>
    <col min="17" max="17" width="18.59765625" customWidth="1"/>
    <col min="18" max="31" width="10" customWidth="1"/>
  </cols>
  <sheetData>
    <row r="1" spans="1:17" ht="15" customHeight="1" x14ac:dyDescent="0.25">
      <c r="A1" s="119" t="s">
        <v>0</v>
      </c>
      <c r="B1" s="119" t="s">
        <v>42</v>
      </c>
      <c r="C1" s="124" t="s">
        <v>43</v>
      </c>
      <c r="D1" s="125" t="s">
        <v>44</v>
      </c>
      <c r="E1" s="125"/>
      <c r="F1" s="120"/>
      <c r="G1" s="120"/>
      <c r="H1" s="120"/>
      <c r="I1" s="120"/>
      <c r="J1" s="120"/>
      <c r="K1" s="120"/>
      <c r="L1" s="120"/>
      <c r="M1" s="126" t="s">
        <v>45</v>
      </c>
      <c r="N1" s="119" t="s">
        <v>46</v>
      </c>
      <c r="O1" s="48"/>
    </row>
    <row r="2" spans="1:17" ht="83.25" customHeight="1" x14ac:dyDescent="0.25">
      <c r="A2" s="120"/>
      <c r="B2" s="120"/>
      <c r="C2" s="120"/>
      <c r="D2" s="59" t="s">
        <v>47</v>
      </c>
      <c r="E2" s="60" t="s">
        <v>3</v>
      </c>
      <c r="F2" s="60" t="s">
        <v>4</v>
      </c>
      <c r="G2" s="60" t="s">
        <v>5</v>
      </c>
      <c r="H2" s="60" t="s">
        <v>6</v>
      </c>
      <c r="I2" s="60" t="s">
        <v>7</v>
      </c>
      <c r="J2" s="60" t="s">
        <v>8</v>
      </c>
      <c r="K2" s="60" t="s">
        <v>9</v>
      </c>
      <c r="L2" s="60" t="s">
        <v>10</v>
      </c>
      <c r="M2" s="120"/>
      <c r="N2" s="120"/>
      <c r="O2" s="39"/>
    </row>
    <row r="3" spans="1:17" ht="24.75" customHeight="1" x14ac:dyDescent="0.25">
      <c r="A3" s="61">
        <v>1</v>
      </c>
      <c r="B3" s="62" t="str">
        <f>VLOOKUP($A3,Resumen!A:J,2,FALSE)</f>
        <v>CONSORCIO CALDENSE EP</v>
      </c>
      <c r="C3" s="63" t="e">
        <f>HLOOKUP(A3,Informe!$2:$64,104,FALSE)</f>
        <v>#REF!</v>
      </c>
      <c r="D3" s="66" t="e">
        <f>59.5*(1-((ABS(#REF!-C3)/#REF!)))</f>
        <v>#REF!</v>
      </c>
      <c r="E3" s="66">
        <f>VLOOKUP(A3,Resumen!$A:$J,4,FALSE)</f>
        <v>10</v>
      </c>
      <c r="F3" s="66">
        <f>VLOOKUP(A3,Resumen!$A:$J,5,FALSE)</f>
        <v>20</v>
      </c>
      <c r="G3" s="66">
        <f>VLOOKUP(A3,Resumen!$A:$J,6,FALSE)</f>
        <v>20</v>
      </c>
      <c r="H3" s="66">
        <f>VLOOKUP(A3,Resumen!$A:$J,7,FALSE)</f>
        <v>1</v>
      </c>
      <c r="I3" s="66">
        <f>VLOOKUP(A3,Resumen!$A:$J,8,FALSE)</f>
        <v>0.25</v>
      </c>
      <c r="J3" s="66">
        <f>VLOOKUP(A3,Resumen!$A:$J,9,FALSE)</f>
        <v>0.25</v>
      </c>
      <c r="K3" s="66">
        <f>VLOOKUP(A3,Resumen!$A:$J,10,FALSE)</f>
        <v>51.5</v>
      </c>
      <c r="L3" s="66" t="e">
        <f>VLOOKUP(A3,Resumen!$A:$J,11,FALSE)</f>
        <v>#REF!</v>
      </c>
      <c r="M3" s="97" t="e">
        <f>SUM(D3:L3)</f>
        <v>#REF!</v>
      </c>
      <c r="N3" s="64" t="e">
        <f t="shared" ref="N3:N39" si="0">RANK(M3,$M$3:$M$39,0)</f>
        <v>#REF!</v>
      </c>
      <c r="O3" s="67" t="e">
        <f t="shared" ref="O3:O39" si="1">C3/$C$43</f>
        <v>#REF!</v>
      </c>
      <c r="Q3" s="90" t="e">
        <f t="shared" ref="Q3:Q39" si="2">+C3-$C$48</f>
        <v>#REF!</v>
      </c>
    </row>
    <row r="4" spans="1:17" ht="24.75" customHeight="1" x14ac:dyDescent="0.25">
      <c r="A4" s="61">
        <v>2</v>
      </c>
      <c r="B4" s="62" t="str">
        <f>VLOOKUP($A4,Resumen!A:J,2,FALSE)</f>
        <v>CONSORCIO LOS VOLCANES</v>
      </c>
      <c r="C4" s="63" t="e">
        <f>HLOOKUP(A4,Informe!$2:$64,104,FALSE)</f>
        <v>#REF!</v>
      </c>
      <c r="D4" s="66" t="e">
        <f>59.5*(1-((ABS(#REF!-C4)/#REF!)))</f>
        <v>#REF!</v>
      </c>
      <c r="E4" s="66">
        <f>VLOOKUP(A4,Resumen!$A:$J,4,FALSE)</f>
        <v>10</v>
      </c>
      <c r="F4" s="66">
        <f>VLOOKUP(A4,Resumen!$A:$J,5,FALSE)</f>
        <v>20</v>
      </c>
      <c r="G4" s="66">
        <f>VLOOKUP(A4,Resumen!$A:$J,6,FALSE)</f>
        <v>20</v>
      </c>
      <c r="H4" s="66">
        <f>VLOOKUP(A4,Resumen!$A:$J,7,FALSE)</f>
        <v>1</v>
      </c>
      <c r="I4" s="66">
        <f>VLOOKUP(A4,Resumen!$A:$J,8,FALSE)</f>
        <v>0.25</v>
      </c>
      <c r="J4" s="66">
        <f>VLOOKUP(A4,Resumen!$A:$J,9,FALSE)</f>
        <v>0.25</v>
      </c>
      <c r="K4" s="66">
        <f>VLOOKUP(A4,Resumen!$A:$J,10,FALSE)</f>
        <v>51.5</v>
      </c>
      <c r="L4" s="66" t="e">
        <f>VLOOKUP(A4,Resumen!$A:$J,11,FALSE)</f>
        <v>#REF!</v>
      </c>
      <c r="M4" s="97" t="e">
        <f t="shared" ref="M4:M39" si="3">SUM(D4:L4)</f>
        <v>#REF!</v>
      </c>
      <c r="N4" s="64" t="e">
        <f t="shared" si="0"/>
        <v>#REF!</v>
      </c>
      <c r="O4" s="67" t="e">
        <f t="shared" si="1"/>
        <v>#REF!</v>
      </c>
      <c r="Q4" s="90" t="e">
        <f t="shared" si="2"/>
        <v>#REF!</v>
      </c>
    </row>
    <row r="5" spans="1:17" ht="24.75" customHeight="1" x14ac:dyDescent="0.25">
      <c r="A5" s="61">
        <v>3</v>
      </c>
      <c r="B5" s="62" t="str">
        <f>VLOOKUP($A5,Resumen!A:J,2,FALSE)</f>
        <v>CONSORCIO HERMANDAD</v>
      </c>
      <c r="C5" s="63" t="e">
        <f>HLOOKUP(A5,Informe!$2:$64,104,FALSE)</f>
        <v>#REF!</v>
      </c>
      <c r="D5" s="66" t="e">
        <f>59.5*(1-((ABS(#REF!-C5)/#REF!)))</f>
        <v>#REF!</v>
      </c>
      <c r="E5" s="66">
        <f>VLOOKUP(A5,Resumen!$A:$J,4,FALSE)</f>
        <v>10</v>
      </c>
      <c r="F5" s="66">
        <f>VLOOKUP(A5,Resumen!$A:$J,5,FALSE)</f>
        <v>20</v>
      </c>
      <c r="G5" s="66">
        <f>VLOOKUP(A5,Resumen!$A:$J,6,FALSE)</f>
        <v>20</v>
      </c>
      <c r="H5" s="66">
        <f>VLOOKUP(A5,Resumen!$A:$J,7,FALSE)</f>
        <v>0</v>
      </c>
      <c r="I5" s="66">
        <f>VLOOKUP(A5,Resumen!$A:$J,8,FALSE)</f>
        <v>0.25</v>
      </c>
      <c r="J5" s="66">
        <f>VLOOKUP(A5,Resumen!$A:$J,9,FALSE)</f>
        <v>0.25</v>
      </c>
      <c r="K5" s="66">
        <f>VLOOKUP(A5,Resumen!$A:$J,10,FALSE)</f>
        <v>50.5</v>
      </c>
      <c r="L5" s="66" t="e">
        <f>VLOOKUP(A5,Resumen!$A:$J,11,FALSE)</f>
        <v>#REF!</v>
      </c>
      <c r="M5" s="97" t="e">
        <f t="shared" si="3"/>
        <v>#REF!</v>
      </c>
      <c r="N5" s="64" t="e">
        <f t="shared" si="0"/>
        <v>#REF!</v>
      </c>
      <c r="O5" s="67" t="e">
        <f t="shared" si="1"/>
        <v>#REF!</v>
      </c>
      <c r="Q5" s="90" t="e">
        <f t="shared" si="2"/>
        <v>#REF!</v>
      </c>
    </row>
    <row r="6" spans="1:17" ht="24.75" customHeight="1" x14ac:dyDescent="0.25">
      <c r="A6" s="61">
        <v>4</v>
      </c>
      <c r="B6" s="62" t="str">
        <f>VLOOKUP($A6,Resumen!A:J,2,FALSE)</f>
        <v>CONSORCIO VIAL 012- AJMR</v>
      </c>
      <c r="C6" s="63" t="e">
        <f>HLOOKUP(A6,Informe!$2:$64,104,FALSE)</f>
        <v>#REF!</v>
      </c>
      <c r="D6" s="66" t="e">
        <f>59.5*(1-((ABS(#REF!-C6)/#REF!)))</f>
        <v>#REF!</v>
      </c>
      <c r="E6" s="66">
        <f>VLOOKUP(A6,Resumen!$A:$J,4,FALSE)</f>
        <v>10</v>
      </c>
      <c r="F6" s="66">
        <f>VLOOKUP(A6,Resumen!$A:$J,5,FALSE)</f>
        <v>20</v>
      </c>
      <c r="G6" s="66">
        <f>VLOOKUP(A6,Resumen!$A:$J,6,FALSE)</f>
        <v>20</v>
      </c>
      <c r="H6" s="66">
        <f>VLOOKUP(A6,Resumen!$A:$J,7,FALSE)</f>
        <v>1</v>
      </c>
      <c r="I6" s="66">
        <f>VLOOKUP(A6,Resumen!$A:$J,8,FALSE)</f>
        <v>0.25</v>
      </c>
      <c r="J6" s="66">
        <f>VLOOKUP(A6,Resumen!$A:$J,9,FALSE)</f>
        <v>0.25</v>
      </c>
      <c r="K6" s="66">
        <f>VLOOKUP(A6,Resumen!$A:$J,10,FALSE)</f>
        <v>51.5</v>
      </c>
      <c r="L6" s="66" t="e">
        <f>VLOOKUP(A6,Resumen!$A:$J,11,FALSE)</f>
        <v>#REF!</v>
      </c>
      <c r="M6" s="97" t="e">
        <f t="shared" si="3"/>
        <v>#REF!</v>
      </c>
      <c r="N6" s="64" t="e">
        <f t="shared" si="0"/>
        <v>#REF!</v>
      </c>
      <c r="O6" s="67" t="e">
        <f t="shared" si="1"/>
        <v>#REF!</v>
      </c>
      <c r="Q6" s="90" t="e">
        <f t="shared" si="2"/>
        <v>#REF!</v>
      </c>
    </row>
    <row r="7" spans="1:17" ht="24.75" customHeight="1" x14ac:dyDescent="0.25">
      <c r="A7" s="61">
        <v>5</v>
      </c>
      <c r="B7" s="62" t="str">
        <f>VLOOKUP($A7,Resumen!A:J,2,FALSE)</f>
        <v>CONSORCIO HERMANAMIENTO AZUL</v>
      </c>
      <c r="C7" s="63" t="e">
        <f>HLOOKUP(A7,Informe!$2:$64,104,FALSE)</f>
        <v>#REF!</v>
      </c>
      <c r="D7" s="66" t="e">
        <f>59.5*(1-((ABS(#REF!-C7)/#REF!)))</f>
        <v>#REF!</v>
      </c>
      <c r="E7" s="66">
        <f>VLOOKUP(A7,Resumen!$A:$J,4,FALSE)</f>
        <v>10</v>
      </c>
      <c r="F7" s="66">
        <f>VLOOKUP(A7,Resumen!$A:$J,5,FALSE)</f>
        <v>20</v>
      </c>
      <c r="G7" s="66">
        <f>VLOOKUP(A7,Resumen!$A:$J,6,FALSE)</f>
        <v>20</v>
      </c>
      <c r="H7" s="66">
        <f>VLOOKUP(A7,Resumen!$A:$J,7,FALSE)</f>
        <v>1</v>
      </c>
      <c r="I7" s="66">
        <f>VLOOKUP(A7,Resumen!$A:$J,8,FALSE)</f>
        <v>0.25</v>
      </c>
      <c r="J7" s="66">
        <f>VLOOKUP(A7,Resumen!$A:$J,9,FALSE)</f>
        <v>0.25</v>
      </c>
      <c r="K7" s="66">
        <f>VLOOKUP(A7,Resumen!$A:$J,10,FALSE)</f>
        <v>51.5</v>
      </c>
      <c r="L7" s="66" t="e">
        <f>VLOOKUP(A7,Resumen!$A:$J,11,FALSE)</f>
        <v>#REF!</v>
      </c>
      <c r="M7" s="97" t="e">
        <f t="shared" si="3"/>
        <v>#REF!</v>
      </c>
      <c r="N7" s="64" t="e">
        <f t="shared" si="0"/>
        <v>#REF!</v>
      </c>
      <c r="O7" s="67" t="e">
        <f t="shared" si="1"/>
        <v>#REF!</v>
      </c>
      <c r="Q7" s="90" t="e">
        <f t="shared" si="2"/>
        <v>#REF!</v>
      </c>
    </row>
    <row r="8" spans="1:17" ht="24" customHeight="1" x14ac:dyDescent="0.25">
      <c r="A8" s="61">
        <v>6</v>
      </c>
      <c r="B8" s="62" t="str">
        <f>VLOOKUP($A8,Resumen!A:J,2,FALSE)</f>
        <v>CONSORCIO MEJORAMIENTOS DEL HERMANAMIENTO</v>
      </c>
      <c r="C8" s="63" t="e">
        <f>HLOOKUP(A8,Informe!$2:$64,104,FALSE)</f>
        <v>#REF!</v>
      </c>
      <c r="D8" s="66" t="e">
        <f>59.5*(1-((ABS(#REF!-C8)/#REF!)))</f>
        <v>#REF!</v>
      </c>
      <c r="E8" s="66">
        <f>VLOOKUP(A8,Resumen!$A:$J,4,FALSE)</f>
        <v>10</v>
      </c>
      <c r="F8" s="66">
        <f>VLOOKUP(A8,Resumen!$A:$J,5,FALSE)</f>
        <v>20</v>
      </c>
      <c r="G8" s="66">
        <f>VLOOKUP(A8,Resumen!$A:$J,6,FALSE)</f>
        <v>20</v>
      </c>
      <c r="H8" s="66">
        <f>VLOOKUP(A8,Resumen!$A:$J,7,FALSE)</f>
        <v>1</v>
      </c>
      <c r="I8" s="66">
        <f>VLOOKUP(A8,Resumen!$A:$J,8,FALSE)</f>
        <v>0.25</v>
      </c>
      <c r="J8" s="66">
        <f>VLOOKUP(A8,Resumen!$A:$J,9,FALSE)</f>
        <v>0.25</v>
      </c>
      <c r="K8" s="66">
        <f>VLOOKUP(A8,Resumen!$A:$J,10,FALSE)</f>
        <v>51.5</v>
      </c>
      <c r="L8" s="66" t="e">
        <f>VLOOKUP(A8,Resumen!$A:$J,11,FALSE)</f>
        <v>#REF!</v>
      </c>
      <c r="M8" s="97" t="e">
        <f t="shared" si="3"/>
        <v>#REF!</v>
      </c>
      <c r="N8" s="64" t="e">
        <f t="shared" si="0"/>
        <v>#REF!</v>
      </c>
      <c r="O8" s="67" t="e">
        <f t="shared" si="1"/>
        <v>#REF!</v>
      </c>
      <c r="P8" s="88"/>
      <c r="Q8" s="90" t="e">
        <f t="shared" si="2"/>
        <v>#REF!</v>
      </c>
    </row>
    <row r="9" spans="1:17" ht="24.75" customHeight="1" x14ac:dyDescent="0.25">
      <c r="A9" s="61">
        <v>7</v>
      </c>
      <c r="B9" s="62" t="str">
        <f>VLOOKUP($A9,Resumen!A:J,2,FALSE)</f>
        <v>CONSORCIO VIAS DE CALDAS</v>
      </c>
      <c r="C9" s="63" t="e">
        <f>HLOOKUP(A9,Informe!$2:$64,104,FALSE)</f>
        <v>#REF!</v>
      </c>
      <c r="D9" s="66" t="e">
        <f>59.5*(1-((ABS(#REF!-C9)/#REF!)))</f>
        <v>#REF!</v>
      </c>
      <c r="E9" s="66">
        <f>VLOOKUP(A9,Resumen!$A:$J,4,FALSE)</f>
        <v>10</v>
      </c>
      <c r="F9" s="66">
        <f>VLOOKUP(A9,Resumen!$A:$J,5,FALSE)</f>
        <v>20</v>
      </c>
      <c r="G9" s="66">
        <f>VLOOKUP(A9,Resumen!$A:$J,6,FALSE)</f>
        <v>20</v>
      </c>
      <c r="H9" s="66">
        <f>VLOOKUP(A9,Resumen!$A:$J,7,FALSE)</f>
        <v>1</v>
      </c>
      <c r="I9" s="66">
        <f>VLOOKUP(A9,Resumen!$A:$J,8,FALSE)</f>
        <v>0.25</v>
      </c>
      <c r="J9" s="66">
        <f>VLOOKUP(A9,Resumen!$A:$J,9,FALSE)</f>
        <v>0.25</v>
      </c>
      <c r="K9" s="66">
        <f>VLOOKUP(A9,Resumen!$A:$J,10,FALSE)</f>
        <v>51.5</v>
      </c>
      <c r="L9" s="66" t="e">
        <f>VLOOKUP(A9,Resumen!$A:$J,11,FALSE)</f>
        <v>#REF!</v>
      </c>
      <c r="M9" s="97" t="e">
        <f t="shared" si="3"/>
        <v>#REF!</v>
      </c>
      <c r="N9" s="64" t="e">
        <f t="shared" si="0"/>
        <v>#REF!</v>
      </c>
      <c r="O9" s="67" t="e">
        <f t="shared" si="1"/>
        <v>#REF!</v>
      </c>
      <c r="Q9" s="90" t="e">
        <f t="shared" si="2"/>
        <v>#REF!</v>
      </c>
    </row>
    <row r="10" spans="1:17" ht="24.75" customHeight="1" x14ac:dyDescent="0.25">
      <c r="A10" s="61">
        <v>8</v>
      </c>
      <c r="B10" s="62" t="str">
        <f>VLOOKUP($A10,Resumen!A:J,2,FALSE)</f>
        <v>CONSORCIO MEJORAMIENTO VIAL</v>
      </c>
      <c r="C10" s="63" t="e">
        <f>HLOOKUP(A10,Informe!$2:$64,104,FALSE)</f>
        <v>#REF!</v>
      </c>
      <c r="D10" s="66" t="e">
        <f>59.5*(1-((ABS(#REF!-C10)/#REF!)))</f>
        <v>#REF!</v>
      </c>
      <c r="E10" s="66">
        <f>VLOOKUP(A10,Resumen!$A:$J,4,FALSE)</f>
        <v>10</v>
      </c>
      <c r="F10" s="66">
        <f>VLOOKUP(A10,Resumen!$A:$J,5,FALSE)</f>
        <v>20</v>
      </c>
      <c r="G10" s="66">
        <f>VLOOKUP(A10,Resumen!$A:$J,6,FALSE)</f>
        <v>20</v>
      </c>
      <c r="H10" s="66">
        <f>VLOOKUP(A10,Resumen!$A:$J,7,FALSE)</f>
        <v>1</v>
      </c>
      <c r="I10" s="66">
        <f>VLOOKUP(A10,Resumen!$A:$J,8,FALSE)</f>
        <v>0.25</v>
      </c>
      <c r="J10" s="66">
        <f>VLOOKUP(A10,Resumen!$A:$J,9,FALSE)</f>
        <v>0.25</v>
      </c>
      <c r="K10" s="66">
        <f>VLOOKUP(A10,Resumen!$A:$J,10,FALSE)</f>
        <v>51.5</v>
      </c>
      <c r="L10" s="66" t="e">
        <f>VLOOKUP(A10,Resumen!$A:$J,11,FALSE)</f>
        <v>#REF!</v>
      </c>
      <c r="M10" s="97" t="e">
        <f t="shared" si="3"/>
        <v>#REF!</v>
      </c>
      <c r="N10" s="64" t="e">
        <f t="shared" si="0"/>
        <v>#REF!</v>
      </c>
      <c r="O10" s="67" t="e">
        <f t="shared" si="1"/>
        <v>#REF!</v>
      </c>
      <c r="P10" s="9"/>
      <c r="Q10" s="90" t="e">
        <f t="shared" si="2"/>
        <v>#REF!</v>
      </c>
    </row>
    <row r="11" spans="1:17" ht="24.75" customHeight="1" x14ac:dyDescent="0.25">
      <c r="A11" s="61">
        <v>9</v>
      </c>
      <c r="B11" s="62" t="e">
        <f>VLOOKUP($A11,Resumen!A:J,2,FALSE)</f>
        <v>#N/A</v>
      </c>
      <c r="C11" s="63" t="e">
        <f>HLOOKUP(A11,Informe!$2:$64,104,FALSE)</f>
        <v>#REF!</v>
      </c>
      <c r="D11" s="66" t="e">
        <f>59.5*(1-((ABS(#REF!-C11)/#REF!)))</f>
        <v>#REF!</v>
      </c>
      <c r="E11" s="66" t="e">
        <f>VLOOKUP(A11,Resumen!$A:$J,4,FALSE)</f>
        <v>#N/A</v>
      </c>
      <c r="F11" s="66" t="e">
        <f>VLOOKUP(A11,Resumen!$A:$J,5,FALSE)</f>
        <v>#N/A</v>
      </c>
      <c r="G11" s="66" t="e">
        <f>VLOOKUP(A11,Resumen!$A:$J,6,FALSE)</f>
        <v>#N/A</v>
      </c>
      <c r="H11" s="66" t="e">
        <f>VLOOKUP(A11,Resumen!$A:$J,7,FALSE)</f>
        <v>#N/A</v>
      </c>
      <c r="I11" s="66" t="e">
        <f>VLOOKUP(A11,Resumen!$A:$J,8,FALSE)</f>
        <v>#N/A</v>
      </c>
      <c r="J11" s="66" t="e">
        <f>VLOOKUP(A11,Resumen!$A:$J,9,FALSE)</f>
        <v>#N/A</v>
      </c>
      <c r="K11" s="66" t="e">
        <f>VLOOKUP(A11,Resumen!$A:$J,10,FALSE)</f>
        <v>#N/A</v>
      </c>
      <c r="L11" s="66" t="e">
        <f>VLOOKUP(A11,Resumen!$A:$J,11,FALSE)</f>
        <v>#N/A</v>
      </c>
      <c r="M11" s="97" t="e">
        <f t="shared" si="3"/>
        <v>#REF!</v>
      </c>
      <c r="N11" s="64" t="e">
        <f t="shared" si="0"/>
        <v>#REF!</v>
      </c>
      <c r="O11" s="67" t="e">
        <f t="shared" si="1"/>
        <v>#REF!</v>
      </c>
      <c r="P11" s="9"/>
      <c r="Q11" s="90" t="e">
        <f t="shared" si="2"/>
        <v>#REF!</v>
      </c>
    </row>
    <row r="12" spans="1:17" ht="24.75" customHeight="1" x14ac:dyDescent="0.25">
      <c r="A12" s="61">
        <v>10</v>
      </c>
      <c r="B12" s="62" t="str">
        <f>VLOOKUP($A12,Resumen!A:J,2,FALSE)</f>
        <v>CONSORCIO VIAS DE CALDAS 2026</v>
      </c>
      <c r="C12" s="63" t="e">
        <f>HLOOKUP(A12,Informe!$2:$64,104,FALSE)</f>
        <v>#REF!</v>
      </c>
      <c r="D12" s="66" t="e">
        <f>59.5*(1-((ABS(#REF!-C12)/#REF!)))</f>
        <v>#REF!</v>
      </c>
      <c r="E12" s="66">
        <f>VLOOKUP(A12,Resumen!$A:$J,4,FALSE)</f>
        <v>10</v>
      </c>
      <c r="F12" s="66">
        <f>VLOOKUP(A12,Resumen!$A:$J,5,FALSE)</f>
        <v>20</v>
      </c>
      <c r="G12" s="66">
        <f>VLOOKUP(A12,Resumen!$A:$J,6,FALSE)</f>
        <v>20</v>
      </c>
      <c r="H12" s="66">
        <f>VLOOKUP(A12,Resumen!$A:$J,7,FALSE)</f>
        <v>1</v>
      </c>
      <c r="I12" s="66">
        <f>VLOOKUP(A12,Resumen!$A:$J,8,FALSE)</f>
        <v>0.25</v>
      </c>
      <c r="J12" s="66">
        <f>VLOOKUP(A12,Resumen!$A:$J,9,FALSE)</f>
        <v>0.25</v>
      </c>
      <c r="K12" s="66">
        <f>VLOOKUP(A12,Resumen!$A:$J,10,FALSE)</f>
        <v>51.5</v>
      </c>
      <c r="L12" s="66" t="e">
        <f>VLOOKUP(A12,Resumen!$A:$J,11,FALSE)</f>
        <v>#REF!</v>
      </c>
      <c r="M12" s="97" t="e">
        <f t="shared" si="3"/>
        <v>#REF!</v>
      </c>
      <c r="N12" s="64" t="e">
        <f t="shared" si="0"/>
        <v>#REF!</v>
      </c>
      <c r="O12" s="67" t="e">
        <f t="shared" si="1"/>
        <v>#REF!</v>
      </c>
      <c r="P12" s="9"/>
      <c r="Q12" s="90" t="e">
        <f t="shared" si="2"/>
        <v>#REF!</v>
      </c>
    </row>
    <row r="13" spans="1:17" ht="24.75" customHeight="1" x14ac:dyDescent="0.25">
      <c r="A13" s="61">
        <v>11</v>
      </c>
      <c r="B13" s="62" t="str">
        <f>VLOOKUP($A13,Resumen!A:J,2,FALSE)</f>
        <v>CONSORCIO VIAL 2026</v>
      </c>
      <c r="C13" s="63" t="e">
        <f>HLOOKUP(A13,Informe!$2:$64,104,FALSE)</f>
        <v>#REF!</v>
      </c>
      <c r="D13" s="66" t="e">
        <f>59.5*(1-((ABS(#REF!-C13)/#REF!)))</f>
        <v>#REF!</v>
      </c>
      <c r="E13" s="66">
        <f>VLOOKUP(A13,Resumen!$A:$J,4,FALSE)</f>
        <v>10</v>
      </c>
      <c r="F13" s="66">
        <f>VLOOKUP(A13,Resumen!$A:$J,5,FALSE)</f>
        <v>20</v>
      </c>
      <c r="G13" s="66">
        <f>VLOOKUP(A13,Resumen!$A:$J,6,FALSE)</f>
        <v>20</v>
      </c>
      <c r="H13" s="66">
        <f>VLOOKUP(A13,Resumen!$A:$J,7,FALSE)</f>
        <v>1</v>
      </c>
      <c r="I13" s="66">
        <f>VLOOKUP(A13,Resumen!$A:$J,8,FALSE)</f>
        <v>0.25</v>
      </c>
      <c r="J13" s="66">
        <f>VLOOKUP(A13,Resumen!$A:$J,9,FALSE)</f>
        <v>0.25</v>
      </c>
      <c r="K13" s="66">
        <f>VLOOKUP(A13,Resumen!$A:$J,10,FALSE)</f>
        <v>51.5</v>
      </c>
      <c r="L13" s="66" t="e">
        <f>VLOOKUP(A13,Resumen!$A:$J,11,FALSE)</f>
        <v>#REF!</v>
      </c>
      <c r="M13" s="97" t="e">
        <f t="shared" si="3"/>
        <v>#REF!</v>
      </c>
      <c r="N13" s="64" t="e">
        <f t="shared" si="0"/>
        <v>#REF!</v>
      </c>
      <c r="O13" s="67" t="e">
        <f t="shared" si="1"/>
        <v>#REF!</v>
      </c>
      <c r="P13" s="9"/>
      <c r="Q13" s="90" t="e">
        <f t="shared" si="2"/>
        <v>#REF!</v>
      </c>
    </row>
    <row r="14" spans="1:17" ht="24.75" customHeight="1" x14ac:dyDescent="0.25">
      <c r="A14" s="61">
        <v>12</v>
      </c>
      <c r="B14" s="62" t="str">
        <f>VLOOKUP($A14,Resumen!A:J,2,FALSE)</f>
        <v>CONSORCIO SOLUCION VIAL CALDAS 2</v>
      </c>
      <c r="C14" s="63" t="e">
        <f>HLOOKUP(A14,Informe!$2:$64,104,FALSE)</f>
        <v>#REF!</v>
      </c>
      <c r="D14" s="66" t="e">
        <f>59.5*(1-((ABS(#REF!-C14)/#REF!)))</f>
        <v>#REF!</v>
      </c>
      <c r="E14" s="66">
        <f>VLOOKUP(A14,Resumen!$A:$J,4,FALSE)</f>
        <v>10</v>
      </c>
      <c r="F14" s="66">
        <f>VLOOKUP(A14,Resumen!$A:$J,5,FALSE)</f>
        <v>20</v>
      </c>
      <c r="G14" s="66">
        <f>VLOOKUP(A14,Resumen!$A:$J,6,FALSE)</f>
        <v>20</v>
      </c>
      <c r="H14" s="66">
        <f>VLOOKUP(A14,Resumen!$A:$J,7,FALSE)</f>
        <v>1</v>
      </c>
      <c r="I14" s="66">
        <f>VLOOKUP(A14,Resumen!$A:$J,8,FALSE)</f>
        <v>0.25</v>
      </c>
      <c r="J14" s="66">
        <f>VLOOKUP(A14,Resumen!$A:$J,9,FALSE)</f>
        <v>0.25</v>
      </c>
      <c r="K14" s="66">
        <f>VLOOKUP(A14,Resumen!$A:$J,10,FALSE)</f>
        <v>51.5</v>
      </c>
      <c r="L14" s="66" t="e">
        <f>VLOOKUP(A14,Resumen!$A:$J,11,FALSE)</f>
        <v>#REF!</v>
      </c>
      <c r="M14" s="97" t="e">
        <f t="shared" si="3"/>
        <v>#REF!</v>
      </c>
      <c r="N14" s="64" t="e">
        <f t="shared" si="0"/>
        <v>#REF!</v>
      </c>
      <c r="O14" s="67" t="e">
        <f t="shared" si="1"/>
        <v>#REF!</v>
      </c>
      <c r="P14" s="9"/>
      <c r="Q14" s="90" t="e">
        <f t="shared" si="2"/>
        <v>#REF!</v>
      </c>
    </row>
    <row r="15" spans="1:17" ht="24.75" customHeight="1" x14ac:dyDescent="0.25">
      <c r="A15" s="61">
        <v>13</v>
      </c>
      <c r="B15" s="62" t="str">
        <f>VLOOKUP($A15,Resumen!A:J,2,FALSE)</f>
        <v>CONSORCIO HERMANAMIENTO 2026</v>
      </c>
      <c r="C15" s="63" t="e">
        <f>HLOOKUP(A15,Informe!$2:$64,104,FALSE)</f>
        <v>#REF!</v>
      </c>
      <c r="D15" s="66" t="e">
        <f>59.5*(1-((ABS(#REF!-C15)/#REF!)))</f>
        <v>#REF!</v>
      </c>
      <c r="E15" s="66">
        <f>VLOOKUP(A15,Resumen!$A:$J,4,FALSE)</f>
        <v>10</v>
      </c>
      <c r="F15" s="66">
        <f>VLOOKUP(A15,Resumen!$A:$J,5,FALSE)</f>
        <v>20</v>
      </c>
      <c r="G15" s="66">
        <f>VLOOKUP(A15,Resumen!$A:$J,6,FALSE)</f>
        <v>20</v>
      </c>
      <c r="H15" s="66">
        <f>VLOOKUP(A15,Resumen!$A:$J,7,FALSE)</f>
        <v>1</v>
      </c>
      <c r="I15" s="66">
        <f>VLOOKUP(A15,Resumen!$A:$J,8,FALSE)</f>
        <v>0.25</v>
      </c>
      <c r="J15" s="66">
        <f>VLOOKUP(A15,Resumen!$A:$J,9,FALSE)</f>
        <v>0.25</v>
      </c>
      <c r="K15" s="66">
        <f>VLOOKUP(A15,Resumen!$A:$J,10,FALSE)</f>
        <v>51.5</v>
      </c>
      <c r="L15" s="66" t="e">
        <f>VLOOKUP(A15,Resumen!$A:$J,11,FALSE)</f>
        <v>#REF!</v>
      </c>
      <c r="M15" s="97" t="e">
        <f t="shared" si="3"/>
        <v>#REF!</v>
      </c>
      <c r="N15" s="64" t="e">
        <f t="shared" si="0"/>
        <v>#REF!</v>
      </c>
      <c r="O15" s="67" t="e">
        <f t="shared" si="1"/>
        <v>#REF!</v>
      </c>
      <c r="P15" s="9"/>
      <c r="Q15" s="90" t="e">
        <f t="shared" si="2"/>
        <v>#REF!</v>
      </c>
    </row>
    <row r="16" spans="1:17" ht="24.75" customHeight="1" x14ac:dyDescent="0.25">
      <c r="A16" s="61">
        <v>14</v>
      </c>
      <c r="B16" s="62" t="str">
        <f>VLOOKUP($A16,Resumen!A:J,2,FALSE)</f>
        <v>CONSORCIO BCT CALDAS 2026</v>
      </c>
      <c r="C16" s="63" t="e">
        <f>HLOOKUP(A16,Informe!$2:$64,104,FALSE)</f>
        <v>#REF!</v>
      </c>
      <c r="D16" s="66" t="e">
        <f>59.5*(1-((ABS(#REF!-C16)/#REF!)))</f>
        <v>#REF!</v>
      </c>
      <c r="E16" s="66">
        <f>VLOOKUP(A16,Resumen!$A:$J,4,FALSE)</f>
        <v>10</v>
      </c>
      <c r="F16" s="66">
        <f>VLOOKUP(A16,Resumen!$A:$J,5,FALSE)</f>
        <v>20</v>
      </c>
      <c r="G16" s="66">
        <f>VLOOKUP(A16,Resumen!$A:$J,6,FALSE)</f>
        <v>20</v>
      </c>
      <c r="H16" s="66">
        <f>VLOOKUP(A16,Resumen!$A:$J,7,FALSE)</f>
        <v>1</v>
      </c>
      <c r="I16" s="66">
        <f>VLOOKUP(A16,Resumen!$A:$J,8,FALSE)</f>
        <v>0.25</v>
      </c>
      <c r="J16" s="66">
        <f>VLOOKUP(A16,Resumen!$A:$J,9,FALSE)</f>
        <v>0.25</v>
      </c>
      <c r="K16" s="66">
        <f>VLOOKUP(A16,Resumen!$A:$J,10,FALSE)</f>
        <v>51.5</v>
      </c>
      <c r="L16" s="66" t="e">
        <f>VLOOKUP(A16,Resumen!$A:$J,11,FALSE)</f>
        <v>#REF!</v>
      </c>
      <c r="M16" s="97" t="e">
        <f t="shared" si="3"/>
        <v>#REF!</v>
      </c>
      <c r="N16" s="64" t="e">
        <f t="shared" si="0"/>
        <v>#REF!</v>
      </c>
      <c r="O16" s="67" t="e">
        <f t="shared" si="1"/>
        <v>#REF!</v>
      </c>
      <c r="P16" s="9"/>
      <c r="Q16" s="90" t="e">
        <f t="shared" si="2"/>
        <v>#REF!</v>
      </c>
    </row>
    <row r="17" spans="1:17" ht="24.75" customHeight="1" x14ac:dyDescent="0.25">
      <c r="A17" s="61">
        <v>15</v>
      </c>
      <c r="B17" s="62" t="str">
        <f>VLOOKUP($A17,Resumen!A:J,2,FALSE)</f>
        <v>CONSORCIO FG HERMANAMIENTO</v>
      </c>
      <c r="C17" s="63" t="e">
        <f>HLOOKUP(A17,Informe!$2:$64,104,FALSE)</f>
        <v>#REF!</v>
      </c>
      <c r="D17" s="66" t="e">
        <f>59.5*(1-((ABS(#REF!-C17)/#REF!)))</f>
        <v>#REF!</v>
      </c>
      <c r="E17" s="66">
        <f>VLOOKUP(A17,Resumen!$A:$J,4,FALSE)</f>
        <v>10</v>
      </c>
      <c r="F17" s="66">
        <f>VLOOKUP(A17,Resumen!$A:$J,5,FALSE)</f>
        <v>20</v>
      </c>
      <c r="G17" s="66">
        <f>VLOOKUP(A17,Resumen!$A:$J,6,FALSE)</f>
        <v>20</v>
      </c>
      <c r="H17" s="66">
        <f>VLOOKUP(A17,Resumen!$A:$J,7,FALSE)</f>
        <v>1</v>
      </c>
      <c r="I17" s="66">
        <f>VLOOKUP(A17,Resumen!$A:$J,8,FALSE)</f>
        <v>0.25</v>
      </c>
      <c r="J17" s="66">
        <f>VLOOKUP(A17,Resumen!$A:$J,9,FALSE)</f>
        <v>0.25</v>
      </c>
      <c r="K17" s="66">
        <f>VLOOKUP(A17,Resumen!$A:$J,10,FALSE)</f>
        <v>51.5</v>
      </c>
      <c r="L17" s="66" t="e">
        <f>VLOOKUP(A17,Resumen!$A:$J,11,FALSE)</f>
        <v>#REF!</v>
      </c>
      <c r="M17" s="97" t="e">
        <f t="shared" si="3"/>
        <v>#REF!</v>
      </c>
      <c r="N17" s="64" t="e">
        <f t="shared" si="0"/>
        <v>#REF!</v>
      </c>
      <c r="O17" s="67" t="e">
        <f t="shared" si="1"/>
        <v>#REF!</v>
      </c>
      <c r="P17" s="9"/>
      <c r="Q17" s="90" t="e">
        <f t="shared" si="2"/>
        <v>#REF!</v>
      </c>
    </row>
    <row r="18" spans="1:17" ht="24.75" customHeight="1" x14ac:dyDescent="0.25">
      <c r="A18" s="61">
        <v>16</v>
      </c>
      <c r="B18" s="62" t="str">
        <f>VLOOKUP($A18,Resumen!A:J,2,FALSE)</f>
        <v>CONSORCIO SOLUCION VIAL SAMANÁ</v>
      </c>
      <c r="C18" s="63" t="e">
        <f>HLOOKUP(A18,Informe!$2:$64,104,FALSE)</f>
        <v>#REF!</v>
      </c>
      <c r="D18" s="66" t="e">
        <f>59.5*(1-((ABS(#REF!-C18)/#REF!)))</f>
        <v>#REF!</v>
      </c>
      <c r="E18" s="66">
        <f>VLOOKUP(A18,Resumen!$A:$J,4,FALSE)</f>
        <v>10</v>
      </c>
      <c r="F18" s="66">
        <f>VLOOKUP(A18,Resumen!$A:$J,5,FALSE)</f>
        <v>20</v>
      </c>
      <c r="G18" s="66">
        <f>VLOOKUP(A18,Resumen!$A:$J,6,FALSE)</f>
        <v>20</v>
      </c>
      <c r="H18" s="66">
        <f>VLOOKUP(A18,Resumen!$A:$J,7,FALSE)</f>
        <v>1</v>
      </c>
      <c r="I18" s="66">
        <f>VLOOKUP(A18,Resumen!$A:$J,8,FALSE)</f>
        <v>0.25</v>
      </c>
      <c r="J18" s="66">
        <f>VLOOKUP(A18,Resumen!$A:$J,9,FALSE)</f>
        <v>0.25</v>
      </c>
      <c r="K18" s="66">
        <f>VLOOKUP(A18,Resumen!$A:$J,10,FALSE)</f>
        <v>51.5</v>
      </c>
      <c r="L18" s="66" t="e">
        <f>VLOOKUP(A18,Resumen!$A:$J,11,FALSE)</f>
        <v>#REF!</v>
      </c>
      <c r="M18" s="97" t="e">
        <f t="shared" si="3"/>
        <v>#REF!</v>
      </c>
      <c r="N18" s="64" t="e">
        <f t="shared" si="0"/>
        <v>#REF!</v>
      </c>
      <c r="O18" s="67" t="e">
        <f t="shared" si="1"/>
        <v>#REF!</v>
      </c>
      <c r="P18" s="9"/>
      <c r="Q18" s="90" t="e">
        <f t="shared" si="2"/>
        <v>#REF!</v>
      </c>
    </row>
    <row r="19" spans="1:17" ht="24.75" customHeight="1" x14ac:dyDescent="0.25">
      <c r="A19" s="61">
        <v>17</v>
      </c>
      <c r="B19" s="62" t="str">
        <f>VLOOKUP($A19,Resumen!A:J,2,FALSE)</f>
        <v>CONSORCIO VIAL CALDAS</v>
      </c>
      <c r="C19" s="63" t="e">
        <f>HLOOKUP(A19,Informe!$2:$64,104,FALSE)</f>
        <v>#REF!</v>
      </c>
      <c r="D19" s="66" t="e">
        <f>59.5*(1-((ABS(#REF!-C19)/#REF!)))</f>
        <v>#REF!</v>
      </c>
      <c r="E19" s="66">
        <f>VLOOKUP(A19,Resumen!$A:$J,4,FALSE)</f>
        <v>10</v>
      </c>
      <c r="F19" s="66">
        <f>VLOOKUP(A19,Resumen!$A:$J,5,FALSE)</f>
        <v>20</v>
      </c>
      <c r="G19" s="66">
        <f>VLOOKUP(A19,Resumen!$A:$J,6,FALSE)</f>
        <v>20</v>
      </c>
      <c r="H19" s="66">
        <f>VLOOKUP(A19,Resumen!$A:$J,7,FALSE)</f>
        <v>1</v>
      </c>
      <c r="I19" s="66">
        <f>VLOOKUP(A19,Resumen!$A:$J,8,FALSE)</f>
        <v>0.25</v>
      </c>
      <c r="J19" s="66">
        <f>VLOOKUP(A19,Resumen!$A:$J,9,FALSE)</f>
        <v>0.25</v>
      </c>
      <c r="K19" s="66">
        <f>VLOOKUP(A19,Resumen!$A:$J,10,FALSE)</f>
        <v>51.5</v>
      </c>
      <c r="L19" s="66" t="e">
        <f>VLOOKUP(A19,Resumen!$A:$J,11,FALSE)</f>
        <v>#REF!</v>
      </c>
      <c r="M19" s="97" t="e">
        <f t="shared" si="3"/>
        <v>#REF!</v>
      </c>
      <c r="N19" s="64" t="e">
        <f t="shared" si="0"/>
        <v>#REF!</v>
      </c>
      <c r="O19" s="67" t="e">
        <f t="shared" si="1"/>
        <v>#REF!</v>
      </c>
      <c r="P19" s="9"/>
      <c r="Q19" s="90" t="e">
        <f t="shared" si="2"/>
        <v>#REF!</v>
      </c>
    </row>
    <row r="20" spans="1:17" ht="24.75" customHeight="1" x14ac:dyDescent="0.25">
      <c r="A20" s="61">
        <v>18</v>
      </c>
      <c r="B20" s="62" t="str">
        <f>VLOOKUP($A20,Resumen!A:J,2,FALSE)</f>
        <v>CONSORCIO DE PAVIMENTACIONES SIMAB</v>
      </c>
      <c r="C20" s="63" t="e">
        <f>HLOOKUP(A20,Informe!$2:$64,104,FALSE)</f>
        <v>#REF!</v>
      </c>
      <c r="D20" s="66" t="e">
        <f>59.5*(1-((ABS(#REF!-C20)/#REF!)))</f>
        <v>#REF!</v>
      </c>
      <c r="E20" s="66">
        <f>VLOOKUP(A20,Resumen!$A:$J,4,FALSE)</f>
        <v>10</v>
      </c>
      <c r="F20" s="66">
        <f>VLOOKUP(A20,Resumen!$A:$J,5,FALSE)</f>
        <v>20</v>
      </c>
      <c r="G20" s="66">
        <f>VLOOKUP(A20,Resumen!$A:$J,6,FALSE)</f>
        <v>20</v>
      </c>
      <c r="H20" s="66">
        <f>VLOOKUP(A20,Resumen!$A:$J,7,FALSE)</f>
        <v>1</v>
      </c>
      <c r="I20" s="66">
        <f>VLOOKUP(A20,Resumen!$A:$J,8,FALSE)</f>
        <v>0.25</v>
      </c>
      <c r="J20" s="66">
        <f>VLOOKUP(A20,Resumen!$A:$J,9,FALSE)</f>
        <v>0.25</v>
      </c>
      <c r="K20" s="66">
        <f>VLOOKUP(A20,Resumen!$A:$J,10,FALSE)</f>
        <v>51.5</v>
      </c>
      <c r="L20" s="66" t="e">
        <f>VLOOKUP(A20,Resumen!$A:$J,11,FALSE)</f>
        <v>#REF!</v>
      </c>
      <c r="M20" s="97" t="e">
        <f t="shared" si="3"/>
        <v>#REF!</v>
      </c>
      <c r="N20" s="64" t="e">
        <f t="shared" si="0"/>
        <v>#REF!</v>
      </c>
      <c r="O20" s="67" t="e">
        <f t="shared" si="1"/>
        <v>#REF!</v>
      </c>
      <c r="Q20" s="90" t="e">
        <f t="shared" si="2"/>
        <v>#REF!</v>
      </c>
    </row>
    <row r="21" spans="1:17" ht="24.75" customHeight="1" x14ac:dyDescent="0.25">
      <c r="A21" s="61">
        <v>19</v>
      </c>
      <c r="B21" s="62" t="str">
        <f>VLOOKUP($A21,Resumen!A:J,2,FALSE)</f>
        <v>CONSORCIO YVY VIALES</v>
      </c>
      <c r="C21" s="63" t="e">
        <f>HLOOKUP(A21,Informe!$2:$64,104,FALSE)</f>
        <v>#REF!</v>
      </c>
      <c r="D21" s="66" t="e">
        <f>59.5*(1-((ABS(#REF!-C21)/#REF!)))</f>
        <v>#REF!</v>
      </c>
      <c r="E21" s="66">
        <f>VLOOKUP(A21,Resumen!$A:$J,4,FALSE)</f>
        <v>10</v>
      </c>
      <c r="F21" s="66">
        <f>VLOOKUP(A21,Resumen!$A:$J,5,FALSE)</f>
        <v>20</v>
      </c>
      <c r="G21" s="66">
        <f>VLOOKUP(A21,Resumen!$A:$J,6,FALSE)</f>
        <v>20</v>
      </c>
      <c r="H21" s="66">
        <f>VLOOKUP(A21,Resumen!$A:$J,7,FALSE)</f>
        <v>1</v>
      </c>
      <c r="I21" s="66">
        <f>VLOOKUP(A21,Resumen!$A:$J,8,FALSE)</f>
        <v>0.25</v>
      </c>
      <c r="J21" s="66">
        <f>VLOOKUP(A21,Resumen!$A:$J,9,FALSE)</f>
        <v>0.25</v>
      </c>
      <c r="K21" s="66">
        <f>VLOOKUP(A21,Resumen!$A:$J,10,FALSE)</f>
        <v>51.5</v>
      </c>
      <c r="L21" s="66" t="e">
        <f>VLOOKUP(A21,Resumen!$A:$J,11,FALSE)</f>
        <v>#REF!</v>
      </c>
      <c r="M21" s="97" t="e">
        <f t="shared" si="3"/>
        <v>#REF!</v>
      </c>
      <c r="N21" s="64" t="e">
        <f t="shared" si="0"/>
        <v>#REF!</v>
      </c>
      <c r="O21" s="67" t="e">
        <f t="shared" si="1"/>
        <v>#REF!</v>
      </c>
      <c r="Q21" s="90" t="e">
        <f t="shared" si="2"/>
        <v>#REF!</v>
      </c>
    </row>
    <row r="22" spans="1:17" ht="24.75" customHeight="1" x14ac:dyDescent="0.25">
      <c r="A22" s="61">
        <v>20</v>
      </c>
      <c r="B22" s="62" t="str">
        <f>VLOOKUP($A22,Resumen!A:J,2,FALSE)</f>
        <v>CONSORCIO INTEGRACION CALDAS - ANTIOQUIA</v>
      </c>
      <c r="C22" s="63" t="e">
        <f>HLOOKUP(A22,Informe!$2:$64,104,FALSE)</f>
        <v>#REF!</v>
      </c>
      <c r="D22" s="66" t="e">
        <f>59.5*(1-((ABS(#REF!-C22)/#REF!)))</f>
        <v>#REF!</v>
      </c>
      <c r="E22" s="66">
        <f>VLOOKUP(A22,Resumen!$A:$J,4,FALSE)</f>
        <v>10</v>
      </c>
      <c r="F22" s="66">
        <f>VLOOKUP(A22,Resumen!$A:$J,5,FALSE)</f>
        <v>20</v>
      </c>
      <c r="G22" s="66">
        <f>VLOOKUP(A22,Resumen!$A:$J,6,FALSE)</f>
        <v>20</v>
      </c>
      <c r="H22" s="66">
        <f>VLOOKUP(A22,Resumen!$A:$J,7,FALSE)</f>
        <v>1</v>
      </c>
      <c r="I22" s="66">
        <f>VLOOKUP(A22,Resumen!$A:$J,8,FALSE)</f>
        <v>0.25</v>
      </c>
      <c r="J22" s="66">
        <f>VLOOKUP(A22,Resumen!$A:$J,9,FALSE)</f>
        <v>0.25</v>
      </c>
      <c r="K22" s="66">
        <f>VLOOKUP(A22,Resumen!$A:$J,10,FALSE)</f>
        <v>51.5</v>
      </c>
      <c r="L22" s="66" t="e">
        <f>VLOOKUP(A22,Resumen!$A:$J,11,FALSE)</f>
        <v>#REF!</v>
      </c>
      <c r="M22" s="97" t="e">
        <f t="shared" si="3"/>
        <v>#REF!</v>
      </c>
      <c r="N22" s="64" t="e">
        <f t="shared" si="0"/>
        <v>#REF!</v>
      </c>
      <c r="O22" s="67" t="e">
        <f t="shared" si="1"/>
        <v>#REF!</v>
      </c>
      <c r="Q22" s="90" t="e">
        <f t="shared" si="2"/>
        <v>#REF!</v>
      </c>
    </row>
    <row r="23" spans="1:17" ht="24.75" customHeight="1" x14ac:dyDescent="0.25">
      <c r="A23" s="61">
        <v>21</v>
      </c>
      <c r="B23" s="62" t="str">
        <f>VLOOKUP($A23,Resumen!A:J,2,FALSE)</f>
        <v>CONSORCIO CONECTIVIDAD CALDAS 2026</v>
      </c>
      <c r="C23" s="63" t="e">
        <f>HLOOKUP(A23,Informe!$2:$64,104,FALSE)</f>
        <v>#REF!</v>
      </c>
      <c r="D23" s="66" t="e">
        <f>59.5*(1-((ABS(#REF!-C23)/#REF!)))</f>
        <v>#REF!</v>
      </c>
      <c r="E23" s="66">
        <f>VLOOKUP(A23,Resumen!$A:$J,4,FALSE)</f>
        <v>10</v>
      </c>
      <c r="F23" s="66">
        <f>VLOOKUP(A23,Resumen!$A:$J,5,FALSE)</f>
        <v>20</v>
      </c>
      <c r="G23" s="66">
        <f>VLOOKUP(A23,Resumen!$A:$J,6,FALSE)</f>
        <v>20</v>
      </c>
      <c r="H23" s="66">
        <f>VLOOKUP(A23,Resumen!$A:$J,7,FALSE)</f>
        <v>1</v>
      </c>
      <c r="I23" s="66">
        <f>VLOOKUP(A23,Resumen!$A:$J,8,FALSE)</f>
        <v>0.25</v>
      </c>
      <c r="J23" s="66">
        <f>VLOOKUP(A23,Resumen!$A:$J,9,FALSE)</f>
        <v>0.25</v>
      </c>
      <c r="K23" s="66">
        <f>VLOOKUP(A23,Resumen!$A:$J,10,FALSE)</f>
        <v>51.5</v>
      </c>
      <c r="L23" s="66" t="e">
        <f>VLOOKUP(A23,Resumen!$A:$J,11,FALSE)</f>
        <v>#REF!</v>
      </c>
      <c r="M23" s="97" t="e">
        <f t="shared" si="3"/>
        <v>#REF!</v>
      </c>
      <c r="N23" s="64" t="e">
        <f t="shared" si="0"/>
        <v>#REF!</v>
      </c>
      <c r="O23" s="67" t="e">
        <f t="shared" si="1"/>
        <v>#REF!</v>
      </c>
      <c r="Q23" s="90" t="e">
        <f t="shared" si="2"/>
        <v>#REF!</v>
      </c>
    </row>
    <row r="24" spans="1:17" ht="24.75" customHeight="1" x14ac:dyDescent="0.25">
      <c r="A24" s="61">
        <v>22</v>
      </c>
      <c r="B24" s="62" t="str">
        <f>VLOOKUP($A24,Resumen!A:J,2,FALSE)</f>
        <v>CONSORCIO CONEXION VIAL SAMANA 2026</v>
      </c>
      <c r="C24" s="63" t="e">
        <f>HLOOKUP(A24,Informe!$2:$64,104,FALSE)</f>
        <v>#REF!</v>
      </c>
      <c r="D24" s="66" t="e">
        <f>59.5*(1-((ABS(#REF!-C24)/#REF!)))</f>
        <v>#REF!</v>
      </c>
      <c r="E24" s="66">
        <f>VLOOKUP(A24,Resumen!$A:$J,4,FALSE)</f>
        <v>10</v>
      </c>
      <c r="F24" s="66">
        <f>VLOOKUP(A24,Resumen!$A:$J,5,FALSE)</f>
        <v>20</v>
      </c>
      <c r="G24" s="66">
        <f>VLOOKUP(A24,Resumen!$A:$J,6,FALSE)</f>
        <v>20</v>
      </c>
      <c r="H24" s="66">
        <f>VLOOKUP(A24,Resumen!$A:$J,7,FALSE)</f>
        <v>1</v>
      </c>
      <c r="I24" s="66">
        <f>VLOOKUP(A24,Resumen!$A:$J,8,FALSE)</f>
        <v>0.25</v>
      </c>
      <c r="J24" s="66">
        <f>VLOOKUP(A24,Resumen!$A:$J,9,FALSE)</f>
        <v>0.25</v>
      </c>
      <c r="K24" s="66">
        <f>VLOOKUP(A24,Resumen!$A:$J,10,FALSE)</f>
        <v>51.5</v>
      </c>
      <c r="L24" s="66" t="e">
        <f>VLOOKUP(A24,Resumen!$A:$J,11,FALSE)</f>
        <v>#REF!</v>
      </c>
      <c r="M24" s="97" t="e">
        <f t="shared" si="3"/>
        <v>#REF!</v>
      </c>
      <c r="N24" s="64" t="e">
        <f t="shared" si="0"/>
        <v>#REF!</v>
      </c>
      <c r="O24" s="67" t="e">
        <f t="shared" si="1"/>
        <v>#REF!</v>
      </c>
      <c r="P24" s="9"/>
      <c r="Q24" s="90" t="e">
        <f t="shared" si="2"/>
        <v>#REF!</v>
      </c>
    </row>
    <row r="25" spans="1:17" ht="24.75" customHeight="1" x14ac:dyDescent="0.25">
      <c r="A25" s="61">
        <v>23</v>
      </c>
      <c r="B25" s="62" t="str">
        <f>VLOOKUP($A25,Resumen!A:J,2,FALSE)</f>
        <v>CONSORCIO PLAN VIAL SAMANA 2026</v>
      </c>
      <c r="C25" s="63" t="e">
        <f>HLOOKUP(A25,Informe!$2:$64,104,FALSE)</f>
        <v>#REF!</v>
      </c>
      <c r="D25" s="66" t="e">
        <f>59.5*(1-((ABS(#REF!-C25)/#REF!)))</f>
        <v>#REF!</v>
      </c>
      <c r="E25" s="66">
        <f>VLOOKUP(A25,Resumen!$A:$J,4,FALSE)</f>
        <v>10</v>
      </c>
      <c r="F25" s="66">
        <f>VLOOKUP(A25,Resumen!$A:$J,5,FALSE)</f>
        <v>20</v>
      </c>
      <c r="G25" s="66">
        <f>VLOOKUP(A25,Resumen!$A:$J,6,FALSE)</f>
        <v>20</v>
      </c>
      <c r="H25" s="66">
        <f>VLOOKUP(A25,Resumen!$A:$J,7,FALSE)</f>
        <v>1</v>
      </c>
      <c r="I25" s="66">
        <f>VLOOKUP(A25,Resumen!$A:$J,8,FALSE)</f>
        <v>0.25</v>
      </c>
      <c r="J25" s="66">
        <f>VLOOKUP(A25,Resumen!$A:$J,9,FALSE)</f>
        <v>0.25</v>
      </c>
      <c r="K25" s="66">
        <f>VLOOKUP(A25,Resumen!$A:$J,10,FALSE)</f>
        <v>51.5</v>
      </c>
      <c r="L25" s="66" t="e">
        <f>VLOOKUP(A25,Resumen!$A:$J,11,FALSE)</f>
        <v>#REF!</v>
      </c>
      <c r="M25" s="97" t="e">
        <f t="shared" si="3"/>
        <v>#REF!</v>
      </c>
      <c r="N25" s="64" t="e">
        <f t="shared" si="0"/>
        <v>#REF!</v>
      </c>
      <c r="O25" s="67" t="e">
        <f t="shared" si="1"/>
        <v>#REF!</v>
      </c>
      <c r="P25" s="9"/>
      <c r="Q25" s="90" t="e">
        <f t="shared" si="2"/>
        <v>#REF!</v>
      </c>
    </row>
    <row r="26" spans="1:17" ht="24.75" customHeight="1" x14ac:dyDescent="0.25">
      <c r="A26" s="61">
        <v>24</v>
      </c>
      <c r="B26" s="62" t="str">
        <f>VLOOKUP($A26,Resumen!A:J,2,FALSE)</f>
        <v>CONSORCIO RED VIAL OCCIDENTE 2026</v>
      </c>
      <c r="C26" s="63" t="e">
        <f>HLOOKUP(A26,Informe!$2:$64,104,FALSE)</f>
        <v>#REF!</v>
      </c>
      <c r="D26" s="66" t="e">
        <f>59.5*(1-((ABS(#REF!-C26)/#REF!)))</f>
        <v>#REF!</v>
      </c>
      <c r="E26" s="66">
        <f>VLOOKUP(A26,Resumen!$A:$J,4,FALSE)</f>
        <v>10</v>
      </c>
      <c r="F26" s="66">
        <f>VLOOKUP(A26,Resumen!$A:$J,5,FALSE)</f>
        <v>20</v>
      </c>
      <c r="G26" s="66">
        <f>VLOOKUP(A26,Resumen!$A:$J,6,FALSE)</f>
        <v>20</v>
      </c>
      <c r="H26" s="66">
        <f>VLOOKUP(A26,Resumen!$A:$J,7,FALSE)</f>
        <v>1</v>
      </c>
      <c r="I26" s="66">
        <f>VLOOKUP(A26,Resumen!$A:$J,8,FALSE)</f>
        <v>0.25</v>
      </c>
      <c r="J26" s="66">
        <f>VLOOKUP(A26,Resumen!$A:$J,9,FALSE)</f>
        <v>0.25</v>
      </c>
      <c r="K26" s="66">
        <f>VLOOKUP(A26,Resumen!$A:$J,10,FALSE)</f>
        <v>51.5</v>
      </c>
      <c r="L26" s="66" t="e">
        <f>VLOOKUP(A26,Resumen!$A:$J,11,FALSE)</f>
        <v>#REF!</v>
      </c>
      <c r="M26" s="97" t="e">
        <f t="shared" si="3"/>
        <v>#REF!</v>
      </c>
      <c r="N26" s="64" t="e">
        <f t="shared" si="0"/>
        <v>#REF!</v>
      </c>
      <c r="O26" s="67" t="e">
        <f t="shared" si="1"/>
        <v>#REF!</v>
      </c>
      <c r="P26" s="9"/>
      <c r="Q26" s="90" t="e">
        <f t="shared" si="2"/>
        <v>#REF!</v>
      </c>
    </row>
    <row r="27" spans="1:17" ht="24.75" customHeight="1" x14ac:dyDescent="0.25">
      <c r="A27" s="61">
        <v>25</v>
      </c>
      <c r="B27" s="62" t="str">
        <f>VLOOKUP($A27,Resumen!A:J,2,FALSE)</f>
        <v>CONSORCIO CALDAS WTK</v>
      </c>
      <c r="C27" s="63" t="e">
        <f>HLOOKUP(A27,Informe!$2:$64,104,FALSE)</f>
        <v>#REF!</v>
      </c>
      <c r="D27" s="66" t="e">
        <f>59.5*(1-((ABS(#REF!-C27)/#REF!)))</f>
        <v>#REF!</v>
      </c>
      <c r="E27" s="66">
        <f>VLOOKUP(A27,Resumen!$A:$J,4,FALSE)</f>
        <v>10</v>
      </c>
      <c r="F27" s="66">
        <f>VLOOKUP(A27,Resumen!$A:$J,5,FALSE)</f>
        <v>20</v>
      </c>
      <c r="G27" s="66">
        <f>VLOOKUP(A27,Resumen!$A:$J,6,FALSE)</f>
        <v>20</v>
      </c>
      <c r="H27" s="66">
        <f>VLOOKUP(A27,Resumen!$A:$J,7,FALSE)</f>
        <v>1</v>
      </c>
      <c r="I27" s="66">
        <f>VLOOKUP(A27,Resumen!$A:$J,8,FALSE)</f>
        <v>0.25</v>
      </c>
      <c r="J27" s="66">
        <f>VLOOKUP(A27,Resumen!$A:$J,9,FALSE)</f>
        <v>0.25</v>
      </c>
      <c r="K27" s="66">
        <f>VLOOKUP(A27,Resumen!$A:$J,10,FALSE)</f>
        <v>51.5</v>
      </c>
      <c r="L27" s="66" t="e">
        <f>VLOOKUP(A27,Resumen!$A:$J,11,FALSE)</f>
        <v>#REF!</v>
      </c>
      <c r="M27" s="97" t="e">
        <f t="shared" si="3"/>
        <v>#REF!</v>
      </c>
      <c r="N27" s="64" t="e">
        <f t="shared" si="0"/>
        <v>#REF!</v>
      </c>
      <c r="O27" s="67" t="e">
        <f t="shared" si="1"/>
        <v>#REF!</v>
      </c>
      <c r="P27" s="9"/>
      <c r="Q27" s="90" t="e">
        <f t="shared" si="2"/>
        <v>#REF!</v>
      </c>
    </row>
    <row r="28" spans="1:17" ht="24.75" customHeight="1" x14ac:dyDescent="0.25">
      <c r="A28" s="61">
        <v>26</v>
      </c>
      <c r="B28" s="62" t="e">
        <f>VLOOKUP($A28,Resumen!A:J,2,FALSE)</f>
        <v>#N/A</v>
      </c>
      <c r="C28" s="63" t="e">
        <f>HLOOKUP(A28,Informe!$2:$64,104,FALSE)</f>
        <v>#REF!</v>
      </c>
      <c r="D28" s="66" t="e">
        <f>59.5*(1-((ABS(#REF!-C28)/#REF!)))</f>
        <v>#REF!</v>
      </c>
      <c r="E28" s="66" t="e">
        <f>VLOOKUP(A28,Resumen!$A:$J,4,FALSE)</f>
        <v>#N/A</v>
      </c>
      <c r="F28" s="66" t="e">
        <f>VLOOKUP(A28,Resumen!$A:$J,5,FALSE)</f>
        <v>#N/A</v>
      </c>
      <c r="G28" s="66" t="e">
        <f>VLOOKUP(A28,Resumen!$A:$J,6,FALSE)</f>
        <v>#N/A</v>
      </c>
      <c r="H28" s="66" t="e">
        <f>VLOOKUP(A28,Resumen!$A:$J,7,FALSE)</f>
        <v>#N/A</v>
      </c>
      <c r="I28" s="66" t="e">
        <f>VLOOKUP(A28,Resumen!$A:$J,8,FALSE)</f>
        <v>#N/A</v>
      </c>
      <c r="J28" s="66" t="e">
        <f>VLOOKUP(A28,Resumen!$A:$J,9,FALSE)</f>
        <v>#N/A</v>
      </c>
      <c r="K28" s="66" t="e">
        <f>VLOOKUP(A28,Resumen!$A:$J,10,FALSE)</f>
        <v>#N/A</v>
      </c>
      <c r="L28" s="66" t="e">
        <f>VLOOKUP(A28,Resumen!$A:$J,11,FALSE)</f>
        <v>#N/A</v>
      </c>
      <c r="M28" s="97" t="e">
        <f t="shared" si="3"/>
        <v>#REF!</v>
      </c>
      <c r="N28" s="64" t="e">
        <f t="shared" si="0"/>
        <v>#REF!</v>
      </c>
      <c r="O28" s="67" t="e">
        <f t="shared" si="1"/>
        <v>#REF!</v>
      </c>
      <c r="P28" s="9"/>
      <c r="Q28" s="90" t="e">
        <f t="shared" si="2"/>
        <v>#REF!</v>
      </c>
    </row>
    <row r="29" spans="1:17" ht="24.75" customHeight="1" x14ac:dyDescent="0.25">
      <c r="A29" s="61">
        <v>27</v>
      </c>
      <c r="B29" s="62" t="str">
        <f>VLOOKUP($A29,Resumen!A:J,2,FALSE)</f>
        <v>CONSORCIO PROSPERIDAD 2026</v>
      </c>
      <c r="C29" s="63" t="e">
        <f>HLOOKUP(A29,Informe!$2:$64,104,FALSE)</f>
        <v>#REF!</v>
      </c>
      <c r="D29" s="66" t="e">
        <f>59.5*(1-((ABS(#REF!-C29)/#REF!)))</f>
        <v>#REF!</v>
      </c>
      <c r="E29" s="66">
        <f>VLOOKUP(A29,Resumen!$A:$J,4,FALSE)</f>
        <v>10</v>
      </c>
      <c r="F29" s="66">
        <f>VLOOKUP(A29,Resumen!$A:$J,5,FALSE)</f>
        <v>20</v>
      </c>
      <c r="G29" s="66">
        <f>VLOOKUP(A29,Resumen!$A:$J,6,FALSE)</f>
        <v>20</v>
      </c>
      <c r="H29" s="66">
        <f>VLOOKUP(A29,Resumen!$A:$J,7,FALSE)</f>
        <v>1</v>
      </c>
      <c r="I29" s="66">
        <f>VLOOKUP(A29,Resumen!$A:$J,8,FALSE)</f>
        <v>0.25</v>
      </c>
      <c r="J29" s="66">
        <f>VLOOKUP(A29,Resumen!$A:$J,9,FALSE)</f>
        <v>0.25</v>
      </c>
      <c r="K29" s="66">
        <f>VLOOKUP(A29,Resumen!$A:$J,10,FALSE)</f>
        <v>51.5</v>
      </c>
      <c r="L29" s="66" t="e">
        <f>VLOOKUP(A29,Resumen!$A:$J,11,FALSE)</f>
        <v>#REF!</v>
      </c>
      <c r="M29" s="97" t="e">
        <f t="shared" si="3"/>
        <v>#REF!</v>
      </c>
      <c r="N29" s="64" t="e">
        <f t="shared" si="0"/>
        <v>#REF!</v>
      </c>
      <c r="O29" s="67" t="e">
        <f t="shared" si="1"/>
        <v>#REF!</v>
      </c>
      <c r="P29" s="9"/>
      <c r="Q29" s="90" t="e">
        <f t="shared" si="2"/>
        <v>#REF!</v>
      </c>
    </row>
    <row r="30" spans="1:17" ht="24.75" customHeight="1" x14ac:dyDescent="0.25">
      <c r="A30" s="61">
        <v>28</v>
      </c>
      <c r="B30" s="62" t="str">
        <f>VLOOKUP($A30,Resumen!A:J,2,FALSE)</f>
        <v>CONSORCIO MEJORAMIENTO VIAS 026</v>
      </c>
      <c r="C30" s="63" t="e">
        <f>HLOOKUP(A30,Informe!$2:$64,104,FALSE)</f>
        <v>#REF!</v>
      </c>
      <c r="D30" s="66" t="e">
        <f>59.5*(1-((ABS(#REF!-C30)/#REF!)))</f>
        <v>#REF!</v>
      </c>
      <c r="E30" s="66">
        <f>VLOOKUP(A30,Resumen!$A:$J,4,FALSE)</f>
        <v>10</v>
      </c>
      <c r="F30" s="66">
        <f>VLOOKUP(A30,Resumen!$A:$J,5,FALSE)</f>
        <v>20</v>
      </c>
      <c r="G30" s="66">
        <f>VLOOKUP(A30,Resumen!$A:$J,6,FALSE)</f>
        <v>20</v>
      </c>
      <c r="H30" s="66">
        <f>VLOOKUP(A30,Resumen!$A:$J,7,FALSE)</f>
        <v>1</v>
      </c>
      <c r="I30" s="66">
        <f>VLOOKUP(A30,Resumen!$A:$J,8,FALSE)</f>
        <v>0.25</v>
      </c>
      <c r="J30" s="66">
        <f>VLOOKUP(A30,Resumen!$A:$J,9,FALSE)</f>
        <v>0.25</v>
      </c>
      <c r="K30" s="66">
        <f>VLOOKUP(A30,Resumen!$A:$J,10,FALSE)</f>
        <v>51.5</v>
      </c>
      <c r="L30" s="66" t="e">
        <f>VLOOKUP(A30,Resumen!$A:$J,11,FALSE)</f>
        <v>#REF!</v>
      </c>
      <c r="M30" s="97" t="e">
        <f t="shared" si="3"/>
        <v>#REF!</v>
      </c>
      <c r="N30" s="64" t="e">
        <f t="shared" si="0"/>
        <v>#REF!</v>
      </c>
      <c r="O30" s="67" t="e">
        <f t="shared" si="1"/>
        <v>#REF!</v>
      </c>
      <c r="P30" s="9"/>
      <c r="Q30" s="90" t="e">
        <f t="shared" si="2"/>
        <v>#REF!</v>
      </c>
    </row>
    <row r="31" spans="1:17" ht="24.75" customHeight="1" x14ac:dyDescent="0.25">
      <c r="A31" s="61">
        <v>29</v>
      </c>
      <c r="B31" s="62" t="str">
        <f>VLOOKUP($A31,Resumen!A:J,2,FALSE)</f>
        <v>CONSORCIO VIAS DE CALDAS FDC 2026</v>
      </c>
      <c r="C31" s="63" t="e">
        <f>HLOOKUP(A31,Informe!$2:$64,104,FALSE)</f>
        <v>#REF!</v>
      </c>
      <c r="D31" s="66" t="e">
        <f>59.5*(1-((ABS(#REF!-C31)/#REF!)))</f>
        <v>#REF!</v>
      </c>
      <c r="E31" s="66">
        <f>VLOOKUP(A31,Resumen!$A:$J,4,FALSE)</f>
        <v>10</v>
      </c>
      <c r="F31" s="66">
        <f>VLOOKUP(A31,Resumen!$A:$J,5,FALSE)</f>
        <v>20</v>
      </c>
      <c r="G31" s="66">
        <f>VLOOKUP(A31,Resumen!$A:$J,6,FALSE)</f>
        <v>20</v>
      </c>
      <c r="H31" s="66">
        <f>VLOOKUP(A31,Resumen!$A:$J,7,FALSE)</f>
        <v>1</v>
      </c>
      <c r="I31" s="66">
        <f>VLOOKUP(A31,Resumen!$A:$J,8,FALSE)</f>
        <v>0.25</v>
      </c>
      <c r="J31" s="66">
        <f>VLOOKUP(A31,Resumen!$A:$J,9,FALSE)</f>
        <v>0.25</v>
      </c>
      <c r="K31" s="66">
        <f>VLOOKUP(A31,Resumen!$A:$J,10,FALSE)</f>
        <v>51.5</v>
      </c>
      <c r="L31" s="66" t="e">
        <f>VLOOKUP(A31,Resumen!$A:$J,11,FALSE)</f>
        <v>#REF!</v>
      </c>
      <c r="M31" s="97" t="e">
        <f t="shared" si="3"/>
        <v>#REF!</v>
      </c>
      <c r="N31" s="64" t="e">
        <f t="shared" si="0"/>
        <v>#REF!</v>
      </c>
      <c r="O31" s="67" t="e">
        <f t="shared" si="1"/>
        <v>#REF!</v>
      </c>
      <c r="P31" s="9"/>
      <c r="Q31" s="90" t="e">
        <f t="shared" si="2"/>
        <v>#REF!</v>
      </c>
    </row>
    <row r="32" spans="1:17" ht="24.75" customHeight="1" x14ac:dyDescent="0.25">
      <c r="A32" s="61">
        <v>30</v>
      </c>
      <c r="B32" s="62" t="str">
        <f>VLOOKUP($A32,Resumen!A:J,2,FALSE)</f>
        <v>CONSORCIO ET SINCOL</v>
      </c>
      <c r="C32" s="63" t="e">
        <f>HLOOKUP(A32,Informe!$2:$64,104,FALSE)</f>
        <v>#REF!</v>
      </c>
      <c r="D32" s="66" t="e">
        <f>59.5*(1-((ABS(#REF!-C32)/#REF!)))</f>
        <v>#REF!</v>
      </c>
      <c r="E32" s="66">
        <f>VLOOKUP(A32,Resumen!$A:$J,4,FALSE)</f>
        <v>10</v>
      </c>
      <c r="F32" s="66">
        <f>VLOOKUP(A32,Resumen!$A:$J,5,FALSE)</f>
        <v>20</v>
      </c>
      <c r="G32" s="66">
        <f>VLOOKUP(A32,Resumen!$A:$J,6,FALSE)</f>
        <v>20</v>
      </c>
      <c r="H32" s="66">
        <f>VLOOKUP(A32,Resumen!$A:$J,7,FALSE)</f>
        <v>1</v>
      </c>
      <c r="I32" s="66">
        <f>VLOOKUP(A32,Resumen!$A:$J,8,FALSE)</f>
        <v>0.25</v>
      </c>
      <c r="J32" s="66">
        <f>VLOOKUP(A32,Resumen!$A:$J,9,FALSE)</f>
        <v>0.25</v>
      </c>
      <c r="K32" s="66">
        <f>VLOOKUP(A32,Resumen!$A:$J,10,FALSE)</f>
        <v>51.5</v>
      </c>
      <c r="L32" s="66" t="e">
        <f>VLOOKUP(A32,Resumen!$A:$J,11,FALSE)</f>
        <v>#REF!</v>
      </c>
      <c r="M32" s="97" t="e">
        <f t="shared" si="3"/>
        <v>#REF!</v>
      </c>
      <c r="N32" s="64" t="e">
        <f t="shared" si="0"/>
        <v>#REF!</v>
      </c>
      <c r="O32" s="67" t="e">
        <f t="shared" si="1"/>
        <v>#REF!</v>
      </c>
      <c r="P32" s="9"/>
      <c r="Q32" s="90" t="e">
        <f t="shared" si="2"/>
        <v>#REF!</v>
      </c>
    </row>
    <row r="33" spans="1:17" ht="24.75" customHeight="1" x14ac:dyDescent="0.25">
      <c r="A33" s="61">
        <v>31</v>
      </c>
      <c r="B33" s="62" t="str">
        <f>VLOOKUP($A33,Resumen!A:J,2,FALSE)</f>
        <v>CONSORCIO INFRAESTRUCTURA VIAL SAMANA 2026</v>
      </c>
      <c r="C33" s="63" t="e">
        <f>HLOOKUP(A33,Informe!$2:$64,104,FALSE)</f>
        <v>#REF!</v>
      </c>
      <c r="D33" s="66" t="e">
        <f>59.5*(1-((ABS(#REF!-C33)/#REF!)))</f>
        <v>#REF!</v>
      </c>
      <c r="E33" s="66">
        <f>VLOOKUP(A33,Resumen!$A:$J,4,FALSE)</f>
        <v>10</v>
      </c>
      <c r="F33" s="66">
        <f>VLOOKUP(A33,Resumen!$A:$J,5,FALSE)</f>
        <v>20</v>
      </c>
      <c r="G33" s="66">
        <f>VLOOKUP(A33,Resumen!$A:$J,6,FALSE)</f>
        <v>20</v>
      </c>
      <c r="H33" s="66">
        <f>VLOOKUP(A33,Resumen!$A:$J,7,FALSE)</f>
        <v>1</v>
      </c>
      <c r="I33" s="66">
        <f>VLOOKUP(A33,Resumen!$A:$J,8,FALSE)</f>
        <v>0.25</v>
      </c>
      <c r="J33" s="66">
        <f>VLOOKUP(A33,Resumen!$A:$J,9,FALSE)</f>
        <v>0.25</v>
      </c>
      <c r="K33" s="66">
        <f>VLOOKUP(A33,Resumen!$A:$J,10,FALSE)</f>
        <v>51.5</v>
      </c>
      <c r="L33" s="66" t="e">
        <f>VLOOKUP(A33,Resumen!$A:$J,11,FALSE)</f>
        <v>#REF!</v>
      </c>
      <c r="M33" s="97" t="e">
        <f t="shared" si="3"/>
        <v>#REF!</v>
      </c>
      <c r="N33" s="64" t="e">
        <f t="shared" si="0"/>
        <v>#REF!</v>
      </c>
      <c r="O33" s="67" t="e">
        <f t="shared" si="1"/>
        <v>#REF!</v>
      </c>
      <c r="P33" s="9"/>
      <c r="Q33" s="90" t="e">
        <f t="shared" si="2"/>
        <v>#REF!</v>
      </c>
    </row>
    <row r="34" spans="1:17" ht="24.75" customHeight="1" x14ac:dyDescent="0.25">
      <c r="A34" s="61">
        <v>32</v>
      </c>
      <c r="B34" s="62" t="str">
        <f>VLOOKUP($A34,Resumen!A:J,2,FALSE)</f>
        <v>CONSORCIO CALDAS 2026</v>
      </c>
      <c r="C34" s="63" t="e">
        <f>HLOOKUP(A34,Informe!$2:$64,104,FALSE)</f>
        <v>#REF!</v>
      </c>
      <c r="D34" s="66" t="e">
        <f>59.5*(1-((ABS(#REF!-C34)/#REF!)))</f>
        <v>#REF!</v>
      </c>
      <c r="E34" s="66">
        <f>VLOOKUP(A34,Resumen!$A:$J,4,FALSE)</f>
        <v>10</v>
      </c>
      <c r="F34" s="66">
        <f>VLOOKUP(A34,Resumen!$A:$J,5,FALSE)</f>
        <v>20</v>
      </c>
      <c r="G34" s="66">
        <f>VLOOKUP(A34,Resumen!$A:$J,6,FALSE)</f>
        <v>20</v>
      </c>
      <c r="H34" s="66">
        <f>VLOOKUP(A34,Resumen!$A:$J,7,FALSE)</f>
        <v>1</v>
      </c>
      <c r="I34" s="66">
        <f>VLOOKUP(A34,Resumen!$A:$J,8,FALSE)</f>
        <v>0.25</v>
      </c>
      <c r="J34" s="66">
        <f>VLOOKUP(A34,Resumen!$A:$J,9,FALSE)</f>
        <v>0.25</v>
      </c>
      <c r="K34" s="66">
        <f>VLOOKUP(A34,Resumen!$A:$J,10,FALSE)</f>
        <v>51.5</v>
      </c>
      <c r="L34" s="66" t="e">
        <f>VLOOKUP(A34,Resumen!$A:$J,11,FALSE)</f>
        <v>#REF!</v>
      </c>
      <c r="M34" s="97" t="e">
        <f t="shared" si="3"/>
        <v>#REF!</v>
      </c>
      <c r="N34" s="64" t="e">
        <f t="shared" si="0"/>
        <v>#REF!</v>
      </c>
      <c r="O34" s="67" t="e">
        <f t="shared" si="1"/>
        <v>#REF!</v>
      </c>
      <c r="P34" s="9"/>
      <c r="Q34" s="90" t="e">
        <f t="shared" si="2"/>
        <v>#REF!</v>
      </c>
    </row>
    <row r="35" spans="1:17" ht="24.75" customHeight="1" x14ac:dyDescent="0.25">
      <c r="A35" s="61">
        <v>33</v>
      </c>
      <c r="B35" s="62" t="str">
        <f>VLOOKUP($A35,Resumen!A:J,2,FALSE)</f>
        <v>CONSORCIO VIAL RIOSUCIO - SAMANÁ</v>
      </c>
      <c r="C35" s="63" t="e">
        <f>HLOOKUP(A35,Informe!$2:$64,104,FALSE)</f>
        <v>#REF!</v>
      </c>
      <c r="D35" s="66" t="e">
        <f>59.5*(1-((ABS(#REF!-C35)/#REF!)))</f>
        <v>#REF!</v>
      </c>
      <c r="E35" s="66">
        <f>VLOOKUP(A35,Resumen!$A:$J,4,FALSE)</f>
        <v>10</v>
      </c>
      <c r="F35" s="66">
        <f>VLOOKUP(A35,Resumen!$A:$J,5,FALSE)</f>
        <v>20</v>
      </c>
      <c r="G35" s="66">
        <f>VLOOKUP(A35,Resumen!$A:$J,6,FALSE)</f>
        <v>20</v>
      </c>
      <c r="H35" s="66">
        <f>VLOOKUP(A35,Resumen!$A:$J,7,FALSE)</f>
        <v>1</v>
      </c>
      <c r="I35" s="66">
        <f>VLOOKUP(A35,Resumen!$A:$J,8,FALSE)</f>
        <v>0.25</v>
      </c>
      <c r="J35" s="66">
        <f>VLOOKUP(A35,Resumen!$A:$J,9,FALSE)</f>
        <v>0.25</v>
      </c>
      <c r="K35" s="66">
        <f>VLOOKUP(A35,Resumen!$A:$J,10,FALSE)</f>
        <v>51.5</v>
      </c>
      <c r="L35" s="66" t="e">
        <f>VLOOKUP(A35,Resumen!$A:$J,11,FALSE)</f>
        <v>#REF!</v>
      </c>
      <c r="M35" s="97" t="e">
        <f t="shared" si="3"/>
        <v>#REF!</v>
      </c>
      <c r="N35" s="64" t="e">
        <f t="shared" si="0"/>
        <v>#REF!</v>
      </c>
      <c r="O35" s="67" t="e">
        <f t="shared" si="1"/>
        <v>#REF!</v>
      </c>
      <c r="Q35" s="90" t="e">
        <f t="shared" si="2"/>
        <v>#REF!</v>
      </c>
    </row>
    <row r="36" spans="1:17" ht="24.75" customHeight="1" x14ac:dyDescent="0.25">
      <c r="A36" s="61">
        <v>34</v>
      </c>
      <c r="B36" s="62" t="str">
        <f>VLOOKUP($A36,Resumen!A:J,2,FALSE)</f>
        <v>CONSORCIO MEJORAMIENTO DE CALDAS</v>
      </c>
      <c r="C36" s="63" t="e">
        <f>HLOOKUP(A36,Informe!$2:$64,104,FALSE)</f>
        <v>#REF!</v>
      </c>
      <c r="D36" s="66" t="e">
        <f>59.5*(1-((ABS(#REF!-C36)/#REF!)))</f>
        <v>#REF!</v>
      </c>
      <c r="E36" s="66">
        <f>VLOOKUP(A36,Resumen!$A:$J,4,FALSE)</f>
        <v>10</v>
      </c>
      <c r="F36" s="66">
        <f>VLOOKUP(A36,Resumen!$A:$J,5,FALSE)</f>
        <v>20</v>
      </c>
      <c r="G36" s="66">
        <f>VLOOKUP(A36,Resumen!$A:$J,6,FALSE)</f>
        <v>20</v>
      </c>
      <c r="H36" s="66">
        <f>VLOOKUP(A36,Resumen!$A:$J,7,FALSE)</f>
        <v>1</v>
      </c>
      <c r="I36" s="66">
        <f>VLOOKUP(A36,Resumen!$A:$J,8,FALSE)</f>
        <v>0.25</v>
      </c>
      <c r="J36" s="66">
        <f>VLOOKUP(A36,Resumen!$A:$J,9,FALSE)</f>
        <v>0.25</v>
      </c>
      <c r="K36" s="66">
        <f>VLOOKUP(A36,Resumen!$A:$J,10,FALSE)</f>
        <v>51.5</v>
      </c>
      <c r="L36" s="66" t="e">
        <f>VLOOKUP(A36,Resumen!$A:$J,11,FALSE)</f>
        <v>#REF!</v>
      </c>
      <c r="M36" s="97" t="e">
        <f t="shared" si="3"/>
        <v>#REF!</v>
      </c>
      <c r="N36" s="64" t="e">
        <f t="shared" si="0"/>
        <v>#REF!</v>
      </c>
      <c r="O36" s="67" t="e">
        <f t="shared" si="1"/>
        <v>#REF!</v>
      </c>
      <c r="Q36" s="90" t="e">
        <f t="shared" si="2"/>
        <v>#REF!</v>
      </c>
    </row>
    <row r="37" spans="1:17" ht="24.75" customHeight="1" x14ac:dyDescent="0.25">
      <c r="A37" s="61">
        <v>35</v>
      </c>
      <c r="B37" s="62" t="str">
        <f>VLOOKUP($A37,Resumen!A:J,2,FALSE)</f>
        <v>CONSORCIO SAN CHARBEL SAMANÁ</v>
      </c>
      <c r="C37" s="63" t="e">
        <f>HLOOKUP(A37,Informe!$2:$64,104,FALSE)</f>
        <v>#REF!</v>
      </c>
      <c r="D37" s="66" t="e">
        <f>59.5*(1-((ABS(#REF!-C37)/#REF!)))</f>
        <v>#REF!</v>
      </c>
      <c r="E37" s="66">
        <f>VLOOKUP(A37,Resumen!$A:$J,4,FALSE)</f>
        <v>10</v>
      </c>
      <c r="F37" s="66">
        <f>VLOOKUP(A37,Resumen!$A:$J,5,FALSE)</f>
        <v>20</v>
      </c>
      <c r="G37" s="66">
        <f>VLOOKUP(A37,Resumen!$A:$J,6,FALSE)</f>
        <v>20</v>
      </c>
      <c r="H37" s="66">
        <f>VLOOKUP(A37,Resumen!$A:$J,7,FALSE)</f>
        <v>1</v>
      </c>
      <c r="I37" s="66">
        <f>VLOOKUP(A37,Resumen!$A:$J,8,FALSE)</f>
        <v>0.25</v>
      </c>
      <c r="J37" s="66">
        <f>VLOOKUP(A37,Resumen!$A:$J,9,FALSE)</f>
        <v>0.25</v>
      </c>
      <c r="K37" s="66">
        <f>VLOOKUP(A37,Resumen!$A:$J,10,FALSE)</f>
        <v>51.5</v>
      </c>
      <c r="L37" s="66" t="e">
        <f>VLOOKUP(A37,Resumen!$A:$J,11,FALSE)</f>
        <v>#REF!</v>
      </c>
      <c r="M37" s="97" t="e">
        <f t="shared" si="3"/>
        <v>#REF!</v>
      </c>
      <c r="N37" s="64" t="e">
        <f t="shared" si="0"/>
        <v>#REF!</v>
      </c>
      <c r="O37" s="67" t="e">
        <f t="shared" si="1"/>
        <v>#REF!</v>
      </c>
      <c r="Q37" s="90" t="e">
        <f t="shared" si="2"/>
        <v>#REF!</v>
      </c>
    </row>
    <row r="38" spans="1:17" ht="24.75" customHeight="1" x14ac:dyDescent="0.25">
      <c r="A38" s="61">
        <v>36</v>
      </c>
      <c r="B38" s="62" t="e">
        <f>VLOOKUP($A38,Resumen!A:J,2,FALSE)</f>
        <v>#N/A</v>
      </c>
      <c r="C38" s="63" t="e">
        <f>HLOOKUP(A38,Informe!$2:$64,104,FALSE)</f>
        <v>#REF!</v>
      </c>
      <c r="D38" s="66" t="e">
        <f>59.5*(1-((ABS(#REF!-C38)/#REF!)))</f>
        <v>#REF!</v>
      </c>
      <c r="E38" s="66" t="e">
        <f>VLOOKUP(A38,Resumen!$A:$J,4,FALSE)</f>
        <v>#N/A</v>
      </c>
      <c r="F38" s="66" t="e">
        <f>VLOOKUP(A38,Resumen!$A:$J,5,FALSE)</f>
        <v>#N/A</v>
      </c>
      <c r="G38" s="66" t="e">
        <f>VLOOKUP(A38,Resumen!$A:$J,6,FALSE)</f>
        <v>#N/A</v>
      </c>
      <c r="H38" s="66" t="e">
        <f>VLOOKUP(A38,Resumen!$A:$J,7,FALSE)</f>
        <v>#N/A</v>
      </c>
      <c r="I38" s="66" t="e">
        <f>VLOOKUP(A38,Resumen!$A:$J,8,FALSE)</f>
        <v>#N/A</v>
      </c>
      <c r="J38" s="66" t="e">
        <f>VLOOKUP(A38,Resumen!$A:$J,9,FALSE)</f>
        <v>#N/A</v>
      </c>
      <c r="K38" s="66" t="e">
        <f>VLOOKUP(A38,Resumen!$A:$J,10,FALSE)</f>
        <v>#N/A</v>
      </c>
      <c r="L38" s="66" t="e">
        <f>VLOOKUP(A38,Resumen!$A:$J,11,FALSE)</f>
        <v>#N/A</v>
      </c>
      <c r="M38" s="97" t="e">
        <f t="shared" si="3"/>
        <v>#REF!</v>
      </c>
      <c r="N38" s="64" t="e">
        <f t="shared" si="0"/>
        <v>#REF!</v>
      </c>
      <c r="O38" s="67" t="e">
        <f t="shared" si="1"/>
        <v>#REF!</v>
      </c>
      <c r="Q38" s="90" t="e">
        <f t="shared" si="2"/>
        <v>#REF!</v>
      </c>
    </row>
    <row r="39" spans="1:17" ht="24.75" customHeight="1" x14ac:dyDescent="0.25">
      <c r="A39" s="61">
        <v>37</v>
      </c>
      <c r="B39" s="62" t="str">
        <f>VLOOKUP($A39,Resumen!A:J,2,FALSE)</f>
        <v>CONSORCIO TERRAK</v>
      </c>
      <c r="C39" s="63" t="e">
        <f>HLOOKUP(A39,Informe!$2:$64,104,FALSE)</f>
        <v>#REF!</v>
      </c>
      <c r="D39" s="66" t="e">
        <f>59.5*(1-((ABS(#REF!-C39)/#REF!)))</f>
        <v>#REF!</v>
      </c>
      <c r="E39" s="66">
        <f>VLOOKUP(A39,Resumen!$A:$J,4,FALSE)</f>
        <v>10</v>
      </c>
      <c r="F39" s="66">
        <f>VLOOKUP(A39,Resumen!$A:$J,5,FALSE)</f>
        <v>20</v>
      </c>
      <c r="G39" s="66">
        <f>VLOOKUP(A39,Resumen!$A:$J,6,FALSE)</f>
        <v>20</v>
      </c>
      <c r="H39" s="66">
        <f>VLOOKUP(A39,Resumen!$A:$J,7,FALSE)</f>
        <v>1</v>
      </c>
      <c r="I39" s="66">
        <f>VLOOKUP(A39,Resumen!$A:$J,8,FALSE)</f>
        <v>0.25</v>
      </c>
      <c r="J39" s="66">
        <f>VLOOKUP(A39,Resumen!$A:$J,9,FALSE)</f>
        <v>0.25</v>
      </c>
      <c r="K39" s="66">
        <f>VLOOKUP(A39,Resumen!$A:$J,10,FALSE)</f>
        <v>51.5</v>
      </c>
      <c r="L39" s="66" t="e">
        <f>VLOOKUP(A39,Resumen!$A:$J,11,FALSE)</f>
        <v>#REF!</v>
      </c>
      <c r="M39" s="97" t="e">
        <f t="shared" si="3"/>
        <v>#REF!</v>
      </c>
      <c r="N39" s="64" t="e">
        <f t="shared" si="0"/>
        <v>#REF!</v>
      </c>
      <c r="O39" s="67" t="e">
        <f t="shared" si="1"/>
        <v>#REF!</v>
      </c>
      <c r="P39" s="9"/>
      <c r="Q39" s="90" t="e">
        <f t="shared" si="2"/>
        <v>#REF!</v>
      </c>
    </row>
    <row r="40" spans="1:17" ht="24.75" customHeight="1" x14ac:dyDescent="0.25">
      <c r="A40" s="78"/>
      <c r="B40" s="79"/>
      <c r="C40" s="87"/>
      <c r="D40" s="80"/>
      <c r="E40" s="80"/>
      <c r="F40" s="80"/>
      <c r="G40" s="80"/>
      <c r="H40" s="80"/>
      <c r="I40" s="80"/>
      <c r="J40" s="80"/>
      <c r="K40" s="80"/>
      <c r="L40" s="80"/>
      <c r="M40" s="81"/>
      <c r="N40" s="81"/>
      <c r="O40" s="67"/>
      <c r="P40" s="9"/>
      <c r="Q40" s="9"/>
    </row>
    <row r="41" spans="1:17" ht="24.75" customHeight="1" x14ac:dyDescent="0.25">
      <c r="A41" s="78"/>
      <c r="B41" s="79"/>
      <c r="C41" s="87"/>
      <c r="D41" s="80"/>
      <c r="E41" s="80"/>
      <c r="F41" s="80"/>
      <c r="G41" s="80"/>
      <c r="H41" s="80"/>
      <c r="I41" s="80"/>
      <c r="J41" s="80"/>
      <c r="K41" s="80"/>
      <c r="L41" s="80"/>
      <c r="M41" s="81"/>
      <c r="N41" s="81"/>
      <c r="O41" s="67"/>
      <c r="P41" s="9"/>
      <c r="Q41" s="9"/>
    </row>
    <row r="42" spans="1:17" ht="12.75" customHeight="1" x14ac:dyDescent="0.25">
      <c r="A42" s="9"/>
      <c r="B42" s="9"/>
      <c r="C42" s="41"/>
      <c r="D42" s="42"/>
      <c r="E42" s="42"/>
      <c r="F42" s="42"/>
      <c r="G42" s="42"/>
      <c r="H42" s="42"/>
      <c r="I42" s="9"/>
      <c r="J42" s="9"/>
      <c r="K42" s="9"/>
      <c r="L42" s="9"/>
      <c r="M42" s="9"/>
      <c r="N42" s="43"/>
      <c r="O42" s="30"/>
      <c r="P42" s="9"/>
      <c r="Q42" s="9"/>
    </row>
    <row r="43" spans="1:17" ht="12.75" customHeight="1" x14ac:dyDescent="0.25">
      <c r="A43" s="121" t="s">
        <v>48</v>
      </c>
      <c r="B43" s="122"/>
      <c r="C43" s="44">
        <f>+Formulario!G61</f>
        <v>8198030021.6058006</v>
      </c>
      <c r="D43" s="42"/>
      <c r="E43" s="42"/>
      <c r="F43" s="42"/>
      <c r="G43" s="42"/>
      <c r="H43" s="42"/>
      <c r="I43" s="9"/>
      <c r="J43" s="9"/>
      <c r="K43" s="9"/>
      <c r="L43" s="9"/>
      <c r="M43" s="9"/>
      <c r="N43" s="43"/>
      <c r="O43" s="30"/>
      <c r="P43" s="9"/>
      <c r="Q43" s="9"/>
    </row>
    <row r="44" spans="1:17" ht="12.75" customHeight="1" x14ac:dyDescent="0.25">
      <c r="A44" s="9"/>
      <c r="B44" s="9"/>
      <c r="C44" s="45"/>
      <c r="D44" s="42"/>
      <c r="E44" s="42"/>
      <c r="F44" s="42"/>
      <c r="G44" s="42"/>
      <c r="H44" s="42"/>
      <c r="I44" s="9"/>
      <c r="J44" s="9"/>
      <c r="K44" s="9"/>
      <c r="L44" s="9"/>
      <c r="M44" s="9"/>
      <c r="N44" s="43"/>
      <c r="O44" s="30"/>
      <c r="P44" s="9"/>
      <c r="Q44" s="9"/>
    </row>
    <row r="45" spans="1:17" ht="12.75" customHeight="1" x14ac:dyDescent="0.25">
      <c r="A45" s="121" t="s">
        <v>49</v>
      </c>
      <c r="B45" s="123"/>
      <c r="C45" s="46"/>
      <c r="D45" s="47" t="e">
        <f>C45-LEFT($C$45,4)</f>
        <v>#VALUE!</v>
      </c>
      <c r="E45" s="48">
        <f>IF(C45&lt;=0.24,1,IF(AND(C45&gt;=0.25, C45&lt;=0.49)=TRUE,2,IF(AND(C45&gt;=0.5, C45&lt;=0.74)=TRUE,3,4)))</f>
        <v>1</v>
      </c>
      <c r="F45" s="48" t="e">
        <f>IF(D45&lt;=0.24,1,IF(AND(D45&gt;=0.25, D45&lt;=0.49)=TRUE,2,IF(AND(D45&gt;=0.5, D45&lt;=0.74)=TRUE,3,4)))</f>
        <v>#VALUE!</v>
      </c>
      <c r="G45" s="48">
        <f>IF(E45&lt;=0.24,1,IF(AND(E45&gt;=0.25, E45&lt;=0.49)=TRUE,2,IF(AND(E45&gt;=0.5, E45&lt;=0.74)=TRUE,3,4)))</f>
        <v>4</v>
      </c>
      <c r="H45" s="48"/>
      <c r="I45" s="49"/>
      <c r="J45" s="50"/>
      <c r="K45" s="50"/>
      <c r="L45" s="50"/>
      <c r="M45" s="50"/>
      <c r="N45" s="43"/>
      <c r="O45" s="30"/>
      <c r="P45" s="9"/>
      <c r="Q45" s="9"/>
    </row>
    <row r="46" spans="1:17" ht="12.75" customHeight="1" x14ac:dyDescent="0.25">
      <c r="A46" s="9"/>
      <c r="B46" s="9"/>
      <c r="C46" s="41"/>
      <c r="D46" s="42"/>
      <c r="E46" s="42"/>
      <c r="F46" s="42"/>
      <c r="G46" s="42"/>
      <c r="H46" s="42"/>
      <c r="I46" s="9"/>
      <c r="J46" s="9"/>
      <c r="K46" s="9"/>
      <c r="L46" s="9"/>
      <c r="M46" s="51"/>
      <c r="O46" s="43" t="s">
        <v>50</v>
      </c>
      <c r="P46" s="52" t="e">
        <f>MEDIAN(C3:C39)</f>
        <v>#REF!</v>
      </c>
      <c r="Q46" s="9"/>
    </row>
    <row r="47" spans="1:17" ht="14.25" customHeight="1" x14ac:dyDescent="0.25">
      <c r="A47" s="9"/>
      <c r="B47" s="30" t="s">
        <v>51</v>
      </c>
      <c r="C47" s="50" t="s">
        <v>52</v>
      </c>
      <c r="D47" s="50" t="s">
        <v>53</v>
      </c>
      <c r="E47" s="42"/>
      <c r="F47" s="42"/>
      <c r="G47" s="42"/>
      <c r="H47" s="42"/>
      <c r="I47" s="53"/>
      <c r="J47" s="53"/>
      <c r="K47" s="53"/>
      <c r="L47" s="53"/>
      <c r="M47" s="9"/>
      <c r="O47" s="43" t="s">
        <v>54</v>
      </c>
      <c r="P47" s="52" t="e">
        <f>STDEV(C3:C39)</f>
        <v>#REF!</v>
      </c>
      <c r="Q47" s="9"/>
    </row>
    <row r="48" spans="1:17" ht="12.75" customHeight="1" x14ac:dyDescent="0.25">
      <c r="A48" s="30">
        <v>1</v>
      </c>
      <c r="B48" s="9" t="s">
        <v>55</v>
      </c>
      <c r="C48" s="41" t="e">
        <f>IF($F$45&lt;&gt;1,"",MEDIAN(C3:C39))</f>
        <v>#VALUE!</v>
      </c>
      <c r="D48" s="50" t="s">
        <v>56</v>
      </c>
      <c r="E48" s="42"/>
      <c r="F48" s="42"/>
      <c r="G48" s="42"/>
      <c r="H48" s="42"/>
      <c r="I48" s="53"/>
      <c r="J48" s="54"/>
      <c r="K48" s="54"/>
      <c r="L48" s="54"/>
      <c r="M48" s="9"/>
      <c r="O48" s="43" t="s">
        <v>57</v>
      </c>
      <c r="P48" s="55" t="e">
        <f>P46-P47</f>
        <v>#REF!</v>
      </c>
      <c r="Q48" s="56" t="e">
        <f>P48/C43</f>
        <v>#REF!</v>
      </c>
    </row>
    <row r="49" spans="1:17" ht="12.75" customHeight="1" x14ac:dyDescent="0.25">
      <c r="A49" s="30">
        <v>2</v>
      </c>
      <c r="B49" s="9" t="s">
        <v>58</v>
      </c>
      <c r="C49" s="41" t="e">
        <f>IF($F$45&lt;&gt;2,"",GEOMEAN(C3:C39))</f>
        <v>#VALUE!</v>
      </c>
      <c r="D49" s="50" t="s">
        <v>59</v>
      </c>
      <c r="E49" s="40"/>
      <c r="F49" s="40"/>
      <c r="G49" s="40"/>
      <c r="H49" s="40"/>
      <c r="J49" s="53"/>
      <c r="K49" s="53"/>
      <c r="L49" s="53"/>
      <c r="M49" s="9"/>
      <c r="N49" s="43"/>
      <c r="O49" s="30"/>
      <c r="P49" s="9"/>
      <c r="Q49" s="9"/>
    </row>
    <row r="50" spans="1:17" ht="12.75" customHeight="1" x14ac:dyDescent="0.25">
      <c r="A50" s="30">
        <v>3</v>
      </c>
      <c r="B50" s="9" t="s">
        <v>60</v>
      </c>
      <c r="C50" s="41" t="e">
        <f>IF($F$45&lt;&gt;3,"",(MIN($C$3:$C$39)+(AVERAGE($C$3:$C$39)))/2)</f>
        <v>#VALUE!</v>
      </c>
      <c r="D50" s="50" t="s">
        <v>61</v>
      </c>
      <c r="E50" s="42"/>
      <c r="F50" s="42"/>
      <c r="G50" s="42"/>
      <c r="H50" s="42"/>
      <c r="I50" s="53"/>
      <c r="J50" s="53"/>
      <c r="K50" s="53"/>
      <c r="L50" s="53"/>
      <c r="M50" s="9"/>
      <c r="N50" s="43"/>
      <c r="O50" s="30"/>
      <c r="P50" s="9"/>
      <c r="Q50" s="9"/>
    </row>
    <row r="51" spans="1:17" ht="12.75" customHeight="1" x14ac:dyDescent="0.25">
      <c r="A51" s="30">
        <v>4</v>
      </c>
      <c r="B51" s="9" t="s">
        <v>62</v>
      </c>
      <c r="C51" s="41" t="e">
        <f>IF($F$45&lt;&gt;4,"",MIN(C3:C39))</f>
        <v>#VALUE!</v>
      </c>
      <c r="D51" s="50" t="s">
        <v>63</v>
      </c>
      <c r="E51" s="42"/>
      <c r="F51" s="42"/>
      <c r="G51" s="42"/>
      <c r="H51" s="42"/>
      <c r="I51" s="53"/>
      <c r="J51" s="53"/>
      <c r="K51" s="53"/>
      <c r="L51" s="53"/>
      <c r="M51" s="9"/>
      <c r="N51" s="43"/>
      <c r="O51" s="48"/>
      <c r="P51" s="9"/>
      <c r="Q51" s="9"/>
    </row>
  </sheetData>
  <sortState xmlns:xlrd2="http://schemas.microsoft.com/office/spreadsheetml/2017/richdata2" ref="A3:K22">
    <sortCondition ref="A3:A22"/>
  </sortState>
  <mergeCells count="8">
    <mergeCell ref="N1:N2"/>
    <mergeCell ref="A43:B43"/>
    <mergeCell ref="A45:B45"/>
    <mergeCell ref="A1:A2"/>
    <mergeCell ref="B1:B2"/>
    <mergeCell ref="C1:C2"/>
    <mergeCell ref="D1:L1"/>
    <mergeCell ref="M1:M2"/>
  </mergeCells>
  <conditionalFormatting sqref="P3:Q6 P15:Q41">
    <cfRule type="cellIs" dxfId="2" priority="15" operator="greaterThan">
      <formula>0.7</formula>
    </cfRule>
  </conditionalFormatting>
  <conditionalFormatting sqref="P7:Q14">
    <cfRule type="cellIs" dxfId="1" priority="9" operator="greaterThan">
      <formula>0.7</formula>
    </cfRule>
  </conditionalFormatting>
  <conditionalFormatting sqref="C3:C39">
    <cfRule type="cellIs" dxfId="0" priority="139" operator="lessThan">
      <formula>$P$48</formula>
    </cfRule>
  </conditionalFormatting>
  <pageMargins left="0.47244094488188981" right="0.39370078740157483" top="1.4173228346456694" bottom="0.82677165354330717" header="0" footer="0"/>
  <pageSetup scale="60" fitToHeight="0" orientation="landscape" r:id="rId1"/>
  <headerFooter>
    <oddFooter>&amp;LPágina &amp;P de 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9A1C57018041428D5145A8016F7FD1" ma:contentTypeVersion="18" ma:contentTypeDescription="Crear nuevo documento." ma:contentTypeScope="" ma:versionID="cc34374797d586c7e0039850518d215e">
  <xsd:schema xmlns:xsd="http://www.w3.org/2001/XMLSchema" xmlns:xs="http://www.w3.org/2001/XMLSchema" xmlns:p="http://schemas.microsoft.com/office/2006/metadata/properties" xmlns:ns3="e6058352-dd96-4b05-a7ca-c122423165f4" xmlns:ns4="48528915-7922-4227-bc3a-0762b6421f91" targetNamespace="http://schemas.microsoft.com/office/2006/metadata/properties" ma:root="true" ma:fieldsID="713eaa002fa69b06f077d2781b2ff5df" ns3:_="" ns4:_="">
    <xsd:import namespace="e6058352-dd96-4b05-a7ca-c122423165f4"/>
    <xsd:import namespace="48528915-7922-4227-bc3a-0762b6421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58352-dd96-4b05-a7ca-c122423165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28915-7922-4227-bc3a-0762b6421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6058352-dd96-4b05-a7ca-c122423165f4" xsi:nil="true"/>
  </documentManagement>
</p:properties>
</file>

<file path=customXml/itemProps1.xml><?xml version="1.0" encoding="utf-8"?>
<ds:datastoreItem xmlns:ds="http://schemas.openxmlformats.org/officeDocument/2006/customXml" ds:itemID="{DB336B7D-7A20-4C7B-8495-17CADAF6E6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67A48F-F81C-42A8-88CD-DB82D05BE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058352-dd96-4b05-a7ca-c122423165f4"/>
    <ds:schemaRef ds:uri="48528915-7922-4227-bc3a-0762b6421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DB2EAD-60FF-4F4B-8854-4239A61F7ED1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e6058352-dd96-4b05-a7ca-c122423165f4"/>
    <ds:schemaRef ds:uri="48528915-7922-4227-bc3a-0762b6421f9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Resumen</vt:lpstr>
      <vt:lpstr>Formulario</vt:lpstr>
      <vt:lpstr>Informe</vt:lpstr>
      <vt:lpstr>Control</vt:lpstr>
      <vt:lpstr>Evaluación</vt:lpstr>
      <vt:lpstr>Evaluación!Área_de_impresión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Juan David Muñoz Patiño</cp:lastModifiedBy>
  <cp:revision/>
  <dcterms:created xsi:type="dcterms:W3CDTF">2009-02-09T16:58:14Z</dcterms:created>
  <dcterms:modified xsi:type="dcterms:W3CDTF">2026-03-26T14:51:38Z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0x010100479A1C57018041428D5145A8016F7FD1</vt:lpwstr>
  </property>
</Properties>
</file>