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ARPETAS PARA TRABAJAR\MINIMAS2020\MC-SRC-CA-098  MANTENIMIENTO MAQ GRANJA ULTIMO SALDO\"/>
    </mc:Choice>
  </mc:AlternateContent>
  <bookViews>
    <workbookView xWindow="0" yWindow="0" windowWidth="20640" windowHeight="11760" tabRatio="457" activeTab="1"/>
  </bookViews>
  <sheets>
    <sheet name="Tablas" sheetId="15" r:id="rId1"/>
    <sheet name="SANEAM" sheetId="14" r:id="rId2"/>
  </sheets>
  <definedNames>
    <definedName name="_xlnm.Print_Area" localSheetId="1">SANEAM!$A$1:$AC$15</definedName>
    <definedName name="_xlnm.Print_Titles" localSheetId="1">SANEAM!$1:$3</definedName>
  </definedNames>
  <calcPr calcId="162913"/>
</workbook>
</file>

<file path=xl/calcChain.xml><?xml version="1.0" encoding="utf-8"?>
<calcChain xmlns="http://schemas.openxmlformats.org/spreadsheetml/2006/main">
  <c r="F6" i="14" l="1"/>
  <c r="E6" i="14"/>
  <c r="D6" i="14"/>
  <c r="C6" i="14"/>
  <c r="U6" i="14"/>
  <c r="V6" i="14" s="1"/>
  <c r="T6" i="14"/>
  <c r="R6" i="14"/>
  <c r="M6" i="14"/>
  <c r="N6" i="14" s="1"/>
  <c r="L6" i="14"/>
  <c r="J6" i="14"/>
  <c r="F5" i="14"/>
  <c r="E5" i="14"/>
  <c r="U5" i="14"/>
  <c r="V5" i="14"/>
  <c r="T5" i="14"/>
  <c r="R5" i="14"/>
  <c r="M5" i="14"/>
  <c r="N5" i="14"/>
  <c r="L5" i="14"/>
  <c r="J5" i="14"/>
  <c r="D5" i="14"/>
  <c r="C5" i="14"/>
  <c r="C7" i="14"/>
  <c r="D9" i="14"/>
  <c r="D10" i="14"/>
  <c r="E12" i="14"/>
  <c r="F11" i="14"/>
  <c r="E11" i="14"/>
  <c r="D11" i="14"/>
  <c r="C11" i="14"/>
  <c r="U11" i="14"/>
  <c r="V11" i="14" s="1"/>
  <c r="T11" i="14"/>
  <c r="R11" i="14"/>
  <c r="M11" i="14"/>
  <c r="N11" i="14" s="1"/>
  <c r="L11" i="14"/>
  <c r="J11" i="14"/>
  <c r="F8" i="14"/>
  <c r="E8" i="14"/>
  <c r="D8" i="14"/>
  <c r="C8" i="14"/>
  <c r="U8" i="14"/>
  <c r="V8" i="14" s="1"/>
  <c r="T8" i="14"/>
  <c r="R8" i="14"/>
  <c r="M8" i="14"/>
  <c r="N8" i="14" s="1"/>
  <c r="L8" i="14"/>
  <c r="J8" i="14"/>
  <c r="F7" i="14"/>
  <c r="E7" i="14"/>
  <c r="D7" i="14"/>
  <c r="U7" i="14"/>
  <c r="V7" i="14" s="1"/>
  <c r="T7" i="14"/>
  <c r="R7" i="14"/>
  <c r="M7" i="14"/>
  <c r="N7" i="14" s="1"/>
  <c r="L7" i="14"/>
  <c r="J7" i="14"/>
  <c r="C9" i="14"/>
  <c r="F4" i="14"/>
  <c r="E4" i="14"/>
  <c r="D4" i="14"/>
  <c r="C4" i="14"/>
  <c r="F12" i="14"/>
  <c r="U4" i="14"/>
  <c r="V4" i="14" s="1"/>
  <c r="T4" i="14"/>
  <c r="R4" i="14"/>
  <c r="M4" i="14"/>
  <c r="N4" i="14"/>
  <c r="L4" i="14"/>
  <c r="J4" i="14"/>
  <c r="J10" i="14"/>
  <c r="U9" i="14"/>
  <c r="V9" i="14"/>
  <c r="T9" i="14"/>
  <c r="R9" i="14"/>
  <c r="U12" i="14"/>
  <c r="V12" i="14"/>
  <c r="T12" i="14"/>
  <c r="R12" i="14"/>
  <c r="U10" i="14"/>
  <c r="V10" i="14"/>
  <c r="T10" i="14"/>
  <c r="R10" i="14"/>
  <c r="M9" i="14"/>
  <c r="N9" i="14"/>
  <c r="M12" i="14"/>
  <c r="N12" i="14"/>
  <c r="M10" i="14"/>
  <c r="N10" i="14"/>
  <c r="L9" i="14"/>
  <c r="L12" i="14"/>
  <c r="L10" i="14"/>
  <c r="J9" i="14"/>
  <c r="J12" i="14"/>
  <c r="E9" i="14"/>
  <c r="E10" i="14"/>
  <c r="D12" i="14"/>
  <c r="C12" i="14"/>
  <c r="C10" i="14"/>
  <c r="F9" i="14"/>
  <c r="F10" i="14"/>
  <c r="J64" i="15"/>
  <c r="I64" i="15"/>
  <c r="H64" i="15"/>
  <c r="G64" i="15"/>
  <c r="F64" i="15"/>
  <c r="J63" i="15"/>
  <c r="I63" i="15"/>
  <c r="H63" i="15"/>
  <c r="G63" i="15"/>
  <c r="F63" i="15"/>
  <c r="J62" i="15"/>
  <c r="I62" i="15"/>
  <c r="H62" i="15"/>
  <c r="G62" i="15"/>
  <c r="F62" i="15"/>
  <c r="J61" i="15"/>
  <c r="I61" i="15"/>
  <c r="H61" i="15"/>
  <c r="G61" i="15"/>
  <c r="F61" i="15"/>
  <c r="J60" i="15"/>
  <c r="I60" i="15"/>
  <c r="H60" i="15"/>
  <c r="G60" i="15"/>
  <c r="F60" i="15"/>
</calcChain>
</file>

<file path=xl/sharedStrings.xml><?xml version="1.0" encoding="utf-8"?>
<sst xmlns="http://schemas.openxmlformats.org/spreadsheetml/2006/main" count="237" uniqueCount="170">
  <si>
    <t>Moderado</t>
  </si>
  <si>
    <t>Catastrófico</t>
  </si>
  <si>
    <t>Probabilidad</t>
  </si>
  <si>
    <t>Impacto</t>
  </si>
  <si>
    <t>VALORACION</t>
  </si>
  <si>
    <t>Clase</t>
  </si>
  <si>
    <t>Fuente</t>
  </si>
  <si>
    <t>Etapa</t>
  </si>
  <si>
    <t>Consecuencia de la ocurrencia del evento</t>
  </si>
  <si>
    <t>Categoría</t>
  </si>
  <si>
    <t>A quien se le asigna?</t>
  </si>
  <si>
    <t>Tratamiento controles a ser implementados</t>
  </si>
  <si>
    <t>Impacto después del tratamiento</t>
  </si>
  <si>
    <t>Persona responsable por implementar el tratamiento</t>
  </si>
  <si>
    <t>Fecha estimada en que se completa el tratamiento</t>
  </si>
  <si>
    <t>Como se realiza el monitoreo</t>
  </si>
  <si>
    <t>Contratista / Contratante</t>
  </si>
  <si>
    <t>Contratista</t>
  </si>
  <si>
    <t>Contratante</t>
  </si>
  <si>
    <t>Operacionales</t>
  </si>
  <si>
    <t>Nº</t>
  </si>
  <si>
    <t>Valoración del Riesgo</t>
  </si>
  <si>
    <t>Afecta la ejecución del Contrato</t>
  </si>
  <si>
    <t>Fecha estimada en que se inicia el tratamiento</t>
  </si>
  <si>
    <t>Monitoreo y Revisión</t>
  </si>
  <si>
    <t xml:space="preserve">Tipo </t>
  </si>
  <si>
    <t>CALIFICACION CUALITATIVA</t>
  </si>
  <si>
    <t>CALIFICACION MONETARIA</t>
  </si>
  <si>
    <t>Obstruye la ejecución del contrato de manera intrascendente.</t>
  </si>
  <si>
    <t>Los sobrecostos no representan más del uno por ciento (1%) del valor del contrato.</t>
  </si>
  <si>
    <t>Dificulta la ejecución del contrato de manera baja. Aplicando medidas mínimas se puede lograr el objeto contractual.</t>
  </si>
  <si>
    <t>Afecta la ejecución del contrato sin alterar el beneficio para las partes.</t>
  </si>
  <si>
    <t>Obstruye la ejecución del contrato sustancialmente, pero aún asi permite la consecución del objeto contractual.</t>
  </si>
  <si>
    <t>Los sobrecostos no representan más del cinco por ciento (5%) del valor del contrato.</t>
  </si>
  <si>
    <t>Genera un impacto sobre el valor del contrato entre el cinco por ciento (5%) y el quince (15%).</t>
  </si>
  <si>
    <t>Incrementa el valor del contrato entre el quince por ciento (15%) y el treinta (30%).</t>
  </si>
  <si>
    <t>Impacto sobre el valor del contrato en más del treinta (30%).</t>
  </si>
  <si>
    <t>CATEGORIA</t>
  </si>
  <si>
    <t>Insignificante</t>
  </si>
  <si>
    <t>Menor</t>
  </si>
  <si>
    <t>Mayor</t>
  </si>
  <si>
    <t>RARO (puede ocurrir excepcionalmente)</t>
  </si>
  <si>
    <t>IMPROBABLE (puede ocurrir ocasionalemente)</t>
  </si>
  <si>
    <t>POSIBLE (puede ocurrir en cualquier momento futuro)</t>
  </si>
  <si>
    <t>PROBABLE (probablemente va a ocurrir)</t>
  </si>
  <si>
    <t>CASI CIERTO (ocurre en la mayoría de circunstancias)</t>
  </si>
  <si>
    <t>PROBABILIDAD DEL RIESGO</t>
  </si>
  <si>
    <t>IMPACTO DEL RIESGO</t>
  </si>
  <si>
    <t>VALORACION DEL RIESGO</t>
  </si>
  <si>
    <t>TABLAS 2 - 3 - 4 :    V A L O R A C I O N   D E L   R I E S G O</t>
  </si>
  <si>
    <t>TABLA 5. CATEGORÍA DEL RIESGO</t>
  </si>
  <si>
    <t>CLASE:</t>
  </si>
  <si>
    <t>1.</t>
  </si>
  <si>
    <t>2.</t>
  </si>
  <si>
    <t>General</t>
  </si>
  <si>
    <t>Especifico</t>
  </si>
  <si>
    <t>Es un riesgo propio del proceso de contratación objeto de análisis.</t>
  </si>
  <si>
    <t>Es un riesgo de todos los procesos de contratación, por lo cual está presente en toda su actividad contractual.</t>
  </si>
  <si>
    <t>FUENTE:</t>
  </si>
  <si>
    <t>Interno</t>
  </si>
  <si>
    <t>Externo</t>
  </si>
  <si>
    <t>Es un riesgo asociado a la operación, capacidad o situación particular de la Entidad Estatal (reputacional, tecnológico)</t>
  </si>
  <si>
    <t>Es un riesgo del sector del objeto del objeto del proceso contractual o asociado a asuntos no referidos a la Entidad Estatal (desastres económicos, existencia de monopolios, circunstancias electorales)</t>
  </si>
  <si>
    <t>ETAPA:</t>
  </si>
  <si>
    <t>Planeación</t>
  </si>
  <si>
    <t>Está comprendida entre la elaboración del Plan Anual Adquisiones y la fecha en la cual se decide continuar o no con el proceso de contratación.</t>
  </si>
  <si>
    <t>Selección</t>
  </si>
  <si>
    <t>Está comprendida entre el acto de apertura y la adjudicación o declaración de desierto del proceso de contratación. Son frecuentes los siguientes:</t>
  </si>
  <si>
    <t>.</t>
  </si>
  <si>
    <t>i.)</t>
  </si>
  <si>
    <t>ii.)</t>
  </si>
  <si>
    <t>iii.)</t>
  </si>
  <si>
    <t>Falta de capacidad de la entidad para promover y adelantar la selección del contratista, incluyendo el riesgo de seleccionar aquellos que no cumplan los requisitos o se encuentren incursos en inhabilidades o incompatibilidades.</t>
  </si>
  <si>
    <t>Riesgo de colusión.</t>
  </si>
  <si>
    <t>riesgo de ofertas artificialmente bajas.</t>
  </si>
  <si>
    <t>3.</t>
  </si>
  <si>
    <t>Contratación</t>
  </si>
  <si>
    <t>Celebración del contrato, publicación y cumplimiento de los requisitos de perfeccionamiento. Los riesgos frecuentes son:</t>
  </si>
  <si>
    <t>Riesgo de que no se firme el contrato.</t>
  </si>
  <si>
    <t>Riesgo de que no se presenten las garantías exigidas o que su presentación sea tardía.</t>
  </si>
  <si>
    <t>Riesgos asociados al incumplimiento de la publicación oel registro presupuestal del contrato.</t>
  </si>
  <si>
    <t>iv.)</t>
  </si>
  <si>
    <t>Riesgos asociados a los reclamos de terceros sobre la selección del oferente que retrasen el perfeccionamiento del contrato.</t>
  </si>
  <si>
    <t>4.</t>
  </si>
  <si>
    <t>Ejecución</t>
  </si>
  <si>
    <t>Inicia una vez cumplido los requisitos de perfeccionamiento y termina con el vencimiento del plazo del contrato o la liquidación del mismo; puede extenderse cuando hay lugar a garantías de calidad, estabilidad y/o mantenimiento.</t>
  </si>
  <si>
    <t>TIPO:</t>
  </si>
  <si>
    <t>Clasificiar los riesgos así:</t>
  </si>
  <si>
    <t>Económicos</t>
  </si>
  <si>
    <t>Sociales o Políticos</t>
  </si>
  <si>
    <t>Financieros</t>
  </si>
  <si>
    <t>5.</t>
  </si>
  <si>
    <t>6.</t>
  </si>
  <si>
    <t>7.</t>
  </si>
  <si>
    <t>8.</t>
  </si>
  <si>
    <t>Regulatorios</t>
  </si>
  <si>
    <t>De la Naturaleza</t>
  </si>
  <si>
    <t>Ambientales</t>
  </si>
  <si>
    <t>Tecnológicos</t>
  </si>
  <si>
    <t>Son los derivados del comportamiento del mercado (fluctuación de precios de los insumos, desabastecimiento y especulación de los mismos,…)</t>
  </si>
  <si>
    <t>Derivados de los cambios de las políticas gubernamentales y cambios en las condiciones sociales que tengan impacto en la ejecución del contrato.</t>
  </si>
  <si>
    <t>Asociados a la operatividad del contrato (suficiencia de presupuesto y plazos) ó los derivados de procesos-procedimientos-parámetros-sistemas de información y tecnológicos-equipos humanos o técnicos inadecuados o insuficientes.</t>
  </si>
  <si>
    <t>Son el riesgo de consecución de financiación o recursos para cumplir con el contrato, y el riesgo de las condiciones financieras establecidas para la obtención de los recursos (plazos, tasas, garantías, refinanciaciones,…)</t>
  </si>
  <si>
    <t>Derivados de cambios regulatorios o reglamentarios que afecten la ecuación económica del contrato.</t>
  </si>
  <si>
    <t>Son los eventos naturales previsibles en los cuales no hay intervención humana que puedan tener impacto en la ejecución del contrato (temblores, inundaciones, lluvias, sequías,…)</t>
  </si>
  <si>
    <t>Son los derivados de las obligaciones legales o reglamentarias de carácter ambiental, así como de las licencias, planes de manejo o de permiso y autorizaciones ambientales (incluye tasas retributivas y compensatorias, obligaciones de mitigación, tareas de monitoreo y control, ...)</t>
  </si>
  <si>
    <t>Son los derivados de fallas en los sistemas de comunicación de voz y de datos, suspensión de servicios públicos, nuevos desarrollos tecnológicos o estandaresque deben ser tenidos en cuenta para la ejecución del contrato, obsolescencia tecnológica.</t>
  </si>
  <si>
    <t>Raro</t>
  </si>
  <si>
    <t>Improbable</t>
  </si>
  <si>
    <t>Posible</t>
  </si>
  <si>
    <t>Probable</t>
  </si>
  <si>
    <t>Casi Cierto</t>
  </si>
  <si>
    <t>Perturba la ejecución del contrato de manera grave, imposibilitando la consecución del objeto contractual.</t>
  </si>
  <si>
    <t>Riesgo</t>
  </si>
  <si>
    <t>Extremo</t>
  </si>
  <si>
    <t>Alto</t>
  </si>
  <si>
    <t>Medio</t>
  </si>
  <si>
    <t>Bajo</t>
  </si>
  <si>
    <t>Periodicidad</t>
  </si>
  <si>
    <t>Mensual</t>
  </si>
  <si>
    <t>Consultar nuevas disposiciones legales con los dintintos organismos</t>
  </si>
  <si>
    <r>
      <t>Descripción</t>
    </r>
    <r>
      <rPr>
        <sz val="8"/>
        <rFont val="Arial"/>
        <family val="2"/>
      </rPr>
      <t xml:space="preserve"> (Que puede pasar y, como puede ocurrir)</t>
    </r>
  </si>
  <si>
    <t>No</t>
  </si>
  <si>
    <t>Bimensual</t>
  </si>
  <si>
    <t>Retrasos en la ejecución y en el plazo de las actividades y obligaciones contractuales</t>
  </si>
  <si>
    <t>Atraso en el cumplimiento de actividades
administrativas</t>
  </si>
  <si>
    <t>Si</t>
  </si>
  <si>
    <t>Actualización, socialización y aplicación de la nueva normatividad</t>
  </si>
  <si>
    <t>Cuando se requiera</t>
  </si>
  <si>
    <t>Incumplimiento de las obligaciones del contratista</t>
  </si>
  <si>
    <t>Ofertas artificialmente bajas</t>
  </si>
  <si>
    <t>No suscripción del contrato por parte del contratista</t>
  </si>
  <si>
    <t>Aplicación del debido proceso</t>
  </si>
  <si>
    <t>Sobrecostos por retrasos en la programación y/o ejecución en el contrato</t>
  </si>
  <si>
    <t>Problemas de orden público (paros, huelgas, actos terroristas y hechos similares)</t>
  </si>
  <si>
    <t>Disponer los equipos y materiales suficientes y necesarios</t>
  </si>
  <si>
    <t>No pago en los términos pactados</t>
  </si>
  <si>
    <t>Suspensión en la ejecución y de las obligaciones contractuales</t>
  </si>
  <si>
    <t>Realizar las respectivas reservas presupuestales, supervisar el cumplimiento de las obligaciones</t>
  </si>
  <si>
    <t>Verificar el estado de cuentas bancarias, verficar documentación constractual</t>
  </si>
  <si>
    <t>Cambio del régimen tributario o cambiario, creación de nuevos impuestos o aumento de tarifas, que afecte las condiciones pactadas</t>
  </si>
  <si>
    <t>Realizar actividades de Supervisión</t>
  </si>
  <si>
    <t xml:space="preserve">Selección inadecuada de contratistas   </t>
  </si>
  <si>
    <t>Verificación de los requisitos habilitantes (tanto jurídicos como técnicos)</t>
  </si>
  <si>
    <t>Verificación de soportes</t>
  </si>
  <si>
    <t>Exigencia de pólizas de seguros de cumplimiento</t>
  </si>
  <si>
    <t>Verificar las vigencias de los amparos de las pólizas exigidas</t>
  </si>
  <si>
    <t>Retrasos en la ejecución, en el plazo de las actividades y obligaciones contractuales</t>
  </si>
  <si>
    <t>Fluctuaciones en los precios de los materiales e insumos</t>
  </si>
  <si>
    <t>Verificación de los requisitos técnicos y económicos</t>
  </si>
  <si>
    <t>Aplicación de multas y sanciones</t>
  </si>
  <si>
    <t xml:space="preserve"> Gestión Contractual  - Comité Evaluador</t>
  </si>
  <si>
    <t>Mala calidad de los bienes y servicios contratados o incumplimiento de las obligaciones contractuales</t>
  </si>
  <si>
    <t xml:space="preserve"> Comité Evaluador</t>
  </si>
  <si>
    <t>Grupo Administrativo y Financiero Gestión Contractual  - Comité Evaluador</t>
  </si>
  <si>
    <t>Grupo Administrativo y Financiero Supervisor del contrato</t>
  </si>
  <si>
    <t>Convocar reuniones para acordar  el tratamiento del riesgo.</t>
  </si>
  <si>
    <t>Supervisor del Contrato - Subdirección</t>
  </si>
  <si>
    <t>Realizar reuniones entre la entidad y contratista</t>
  </si>
  <si>
    <t>Consultar precios del mercado; evaluar el estado y suficiencia de bienes, materiales e insumos</t>
  </si>
  <si>
    <t xml:space="preserve">Grupo Administrativo y Financiero - Tesorero </t>
  </si>
  <si>
    <t xml:space="preserve">Grupo Administrativo y Financiero, Supervisor Tesorero </t>
  </si>
  <si>
    <t xml:space="preserve">Supervisor del Contrato - Gestión Contractual - Subdirección </t>
  </si>
  <si>
    <t>Inadecuada ejecución del objeto contractual - Retrasos en la entrega de los bienes y servicios contratados</t>
  </si>
  <si>
    <t>Mala calidad de los bienes y servicios contratados</t>
  </si>
  <si>
    <t>Necesidad insatisfecha de la entidad y/o sanciones para el municipio</t>
  </si>
  <si>
    <t>Verificación de certificados de calidad de los bienes y servicios</t>
  </si>
  <si>
    <t>ANEXO No. 2 MATRIZ DE RIESGOS -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</si>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</sst>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sz val="8.5"/>
      <name val="Arial"/>
      <family val="2"/>
    </font>
    <font>
      <b/>
      <sz val="8"/>
      <name val="Arial"/>
      <family val="2"/>
    </font>
    <font>
      <b/>
      <sz val="11"/>
      <color rgb="FFFFFF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87">
    <xf numFmtId="0" fontId="0" fillId="0" borderId="0" xfId="0"/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8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right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3" fillId="6" borderId="35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7" borderId="33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right" vertical="center"/>
    </xf>
    <xf numFmtId="0" fontId="2" fillId="3" borderId="36" xfId="0" applyFont="1" applyFill="1" applyBorder="1" applyAlignment="1">
      <alignment horizontal="center" vertical="center" textRotation="255" wrapText="1"/>
    </xf>
    <xf numFmtId="0" fontId="2" fillId="3" borderId="0" xfId="0" applyFont="1" applyFill="1" applyBorder="1" applyAlignment="1">
      <alignment horizontal="center" vertical="center" textRotation="255" wrapText="1"/>
    </xf>
    <xf numFmtId="0" fontId="2" fillId="3" borderId="6" xfId="0" applyFont="1" applyFill="1" applyBorder="1" applyAlignment="1">
      <alignment horizontal="center" vertical="center" textRotation="255" wrapText="1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textRotation="255" wrapText="1"/>
    </xf>
    <xf numFmtId="0" fontId="5" fillId="5" borderId="1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 textRotation="255" wrapText="1"/>
    </xf>
    <xf numFmtId="0" fontId="4" fillId="5" borderId="28" xfId="0" applyFont="1" applyFill="1" applyBorder="1" applyAlignment="1">
      <alignment horizontal="center" vertical="center" textRotation="255" wrapText="1"/>
    </xf>
    <xf numFmtId="0" fontId="5" fillId="5" borderId="24" xfId="0" applyFont="1" applyFill="1" applyBorder="1" applyAlignment="1">
      <alignment horizontal="center" vertical="center" wrapText="1"/>
    </xf>
    <xf numFmtId="0" fontId="4" fillId="5" borderId="34" xfId="0" applyFont="1" applyFill="1" applyBorder="1" applyAlignment="1">
      <alignment horizontal="center" vertical="center" textRotation="255" wrapText="1"/>
    </xf>
    <xf numFmtId="0" fontId="5" fillId="5" borderId="2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1" fontId="5" fillId="8" borderId="32" xfId="0" applyNumberFormat="1" applyFont="1" applyFill="1" applyBorder="1" applyAlignment="1">
      <alignment horizontal="center" vertical="center"/>
    </xf>
    <xf numFmtId="1" fontId="5" fillId="7" borderId="32" xfId="0" applyNumberFormat="1" applyFont="1" applyFill="1" applyBorder="1" applyAlignment="1">
      <alignment horizontal="center" vertical="center"/>
    </xf>
    <xf numFmtId="1" fontId="0" fillId="2" borderId="32" xfId="0" applyNumberFormat="1" applyFill="1" applyBorder="1" applyAlignment="1">
      <alignment horizontal="center" vertical="center"/>
    </xf>
    <xf numFmtId="1" fontId="5" fillId="6" borderId="32" xfId="0" applyNumberFormat="1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1" fontId="5" fillId="6" borderId="35" xfId="0" applyNumberFormat="1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7" borderId="40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/>
    </xf>
    <xf numFmtId="1" fontId="5" fillId="8" borderId="33" xfId="0" applyNumberFormat="1" applyFont="1" applyFill="1" applyBorder="1" applyAlignment="1">
      <alignment horizontal="center" vertical="center"/>
    </xf>
    <xf numFmtId="0" fontId="5" fillId="8" borderId="34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255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textRotation="255" wrapText="1"/>
    </xf>
    <xf numFmtId="0" fontId="9" fillId="0" borderId="12" xfId="0" applyFont="1" applyBorder="1" applyAlignment="1">
      <alignment horizontal="left" vertical="center" textRotation="255" wrapText="1"/>
    </xf>
    <xf numFmtId="0" fontId="9" fillId="0" borderId="20" xfId="0" applyFont="1" applyBorder="1" applyAlignment="1">
      <alignment horizontal="center" vertical="center" textRotation="255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justify" vertical="center" wrapText="1"/>
    </xf>
    <xf numFmtId="0" fontId="9" fillId="0" borderId="52" xfId="0" applyFont="1" applyBorder="1" applyAlignment="1">
      <alignment horizontal="justify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textRotation="255" wrapText="1"/>
    </xf>
    <xf numFmtId="0" fontId="9" fillId="0" borderId="52" xfId="0" applyFont="1" applyFill="1" applyBorder="1" applyAlignment="1">
      <alignment horizontal="justify" vertical="center" wrapText="1"/>
    </xf>
    <xf numFmtId="0" fontId="9" fillId="0" borderId="11" xfId="0" applyFont="1" applyFill="1" applyBorder="1" applyAlignment="1">
      <alignment horizontal="left" vertical="center" textRotation="255" wrapText="1"/>
    </xf>
    <xf numFmtId="0" fontId="9" fillId="0" borderId="12" xfId="0" applyFont="1" applyFill="1" applyBorder="1" applyAlignment="1">
      <alignment horizontal="left" vertical="center" textRotation="255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justify" vertical="center" wrapText="1"/>
    </xf>
    <xf numFmtId="0" fontId="10" fillId="9" borderId="23" xfId="0" applyFont="1" applyFill="1" applyBorder="1" applyAlignment="1">
      <alignment horizontal="center"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textRotation="255" wrapText="1"/>
    </xf>
    <xf numFmtId="0" fontId="9" fillId="0" borderId="43" xfId="0" applyFont="1" applyFill="1" applyBorder="1" applyAlignment="1">
      <alignment horizontal="justify" vertical="center" wrapText="1"/>
    </xf>
    <xf numFmtId="0" fontId="9" fillId="0" borderId="20" xfId="0" applyFont="1" applyFill="1" applyBorder="1" applyAlignment="1">
      <alignment horizontal="center" vertical="center" wrapText="1"/>
    </xf>
    <xf numFmtId="17" fontId="9" fillId="0" borderId="3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1" fillId="4" borderId="2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42" xfId="0" applyFont="1" applyFill="1" applyBorder="1" applyAlignment="1">
      <alignment horizontal="center" vertical="center" textRotation="255" wrapText="1"/>
    </xf>
    <xf numFmtId="0" fontId="2" fillId="5" borderId="43" xfId="0" applyFont="1" applyFill="1" applyBorder="1" applyAlignment="1">
      <alignment horizontal="center" vertical="center" textRotation="255" wrapText="1"/>
    </xf>
    <xf numFmtId="0" fontId="2" fillId="5" borderId="44" xfId="0" applyFont="1" applyFill="1" applyBorder="1" applyAlignment="1">
      <alignment horizontal="center" vertical="center" textRotation="255" wrapText="1"/>
    </xf>
    <xf numFmtId="0" fontId="2" fillId="3" borderId="16" xfId="0" applyFont="1" applyFill="1" applyBorder="1" applyAlignment="1">
      <alignment horizontal="center" vertical="center" textRotation="255" wrapText="1"/>
    </xf>
    <xf numFmtId="0" fontId="2" fillId="3" borderId="19" xfId="0" applyFont="1" applyFill="1" applyBorder="1" applyAlignment="1">
      <alignment horizontal="center" vertical="center" textRotation="255" wrapText="1"/>
    </xf>
    <xf numFmtId="0" fontId="2" fillId="3" borderId="21" xfId="0" applyFont="1" applyFill="1" applyBorder="1" applyAlignment="1">
      <alignment horizontal="center" vertical="center" textRotation="255" wrapText="1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9" borderId="35" xfId="0" applyFont="1" applyFill="1" applyBorder="1" applyAlignment="1">
      <alignment horizontal="center" vertical="center" wrapText="1"/>
    </xf>
    <xf numFmtId="0" fontId="10" fillId="9" borderId="33" xfId="0" applyFont="1" applyFill="1" applyBorder="1" applyAlignment="1">
      <alignment horizontal="center" vertical="center" wrapText="1"/>
    </xf>
    <xf numFmtId="0" fontId="10" fillId="9" borderId="17" xfId="0" applyFont="1" applyFill="1" applyBorder="1" applyAlignment="1">
      <alignment horizontal="center" vertical="center" textRotation="255" wrapText="1"/>
    </xf>
    <xf numFmtId="0" fontId="10" fillId="9" borderId="22" xfId="0" applyFont="1" applyFill="1" applyBorder="1" applyAlignment="1">
      <alignment horizontal="center" vertical="center" textRotation="255" wrapText="1"/>
    </xf>
    <xf numFmtId="0" fontId="10" fillId="9" borderId="17" xfId="0" applyFont="1" applyFill="1" applyBorder="1" applyAlignment="1">
      <alignment horizontal="center"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10" fillId="9" borderId="28" xfId="0" applyFont="1" applyFill="1" applyBorder="1" applyAlignment="1">
      <alignment horizontal="center" vertical="center" wrapText="1"/>
    </xf>
    <xf numFmtId="0" fontId="10" fillId="9" borderId="34" xfId="0" applyFont="1" applyFill="1" applyBorder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0" fontId="10" fillId="9" borderId="23" xfId="0" applyFont="1" applyFill="1" applyBorder="1" applyAlignment="1">
      <alignment horizontal="center" vertical="center" wrapText="1"/>
    </xf>
    <xf numFmtId="0" fontId="10" fillId="9" borderId="24" xfId="0" applyFont="1" applyFill="1" applyBorder="1" applyAlignment="1">
      <alignment horizontal="center" vertical="center" wrapText="1"/>
    </xf>
    <xf numFmtId="0" fontId="10" fillId="9" borderId="49" xfId="0" applyFont="1" applyFill="1" applyBorder="1" applyAlignment="1">
      <alignment horizontal="center" vertical="center" wrapText="1"/>
    </xf>
    <xf numFmtId="0" fontId="4" fillId="0" borderId="51" xfId="0" applyFont="1" applyBorder="1"/>
    <xf numFmtId="0" fontId="10" fillId="9" borderId="25" xfId="0" applyFont="1" applyFill="1" applyBorder="1" applyAlignment="1">
      <alignment horizontal="center" vertical="center" wrapText="1"/>
    </xf>
    <xf numFmtId="0" fontId="10" fillId="9" borderId="50" xfId="0" applyFont="1" applyFill="1" applyBorder="1" applyAlignment="1">
      <alignment horizontal="center" vertical="center" wrapText="1"/>
    </xf>
    <xf numFmtId="0" fontId="10" fillId="9" borderId="42" xfId="0" applyFont="1" applyFill="1" applyBorder="1" applyAlignment="1">
      <alignment horizontal="center" vertical="center" wrapText="1"/>
    </xf>
    <xf numFmtId="0" fontId="5" fillId="0" borderId="48" xfId="0" applyFont="1" applyBorder="1"/>
    <xf numFmtId="0" fontId="5" fillId="0" borderId="44" xfId="0" applyFont="1" applyBorder="1"/>
    <xf numFmtId="0" fontId="5" fillId="0" borderId="37" xfId="0" applyFont="1" applyBorder="1"/>
    <xf numFmtId="0" fontId="10" fillId="9" borderId="46" xfId="0" applyFont="1" applyFill="1" applyBorder="1" applyAlignment="1">
      <alignment horizontal="center" textRotation="255" wrapText="1"/>
    </xf>
    <xf numFmtId="0" fontId="10" fillId="9" borderId="48" xfId="0" applyFont="1" applyFill="1" applyBorder="1" applyAlignment="1">
      <alignment horizontal="center" textRotation="255" wrapText="1"/>
    </xf>
    <xf numFmtId="0" fontId="10" fillId="9" borderId="39" xfId="0" applyFont="1" applyFill="1" applyBorder="1" applyAlignment="1">
      <alignment horizontal="center" textRotation="255" wrapText="1"/>
    </xf>
    <xf numFmtId="0" fontId="10" fillId="9" borderId="37" xfId="0" applyFont="1" applyFill="1" applyBorder="1" applyAlignment="1">
      <alignment horizontal="center" textRotation="255" wrapText="1"/>
    </xf>
  </cellXfs>
  <cellStyles count="3">
    <cellStyle name="Millares 3 2" xfId="2"/>
    <cellStyle name="Normal" xfId="0" builtinId="0"/>
    <cellStyle name="Normal 3" xfId="1"/>
  </cellStyles>
  <dxfs count="0"/>
  <tableStyles count="0" defaultTableStyle="TableStyleMedium9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6"/>
  <sheetViews>
    <sheetView topLeftCell="A46" zoomScale="90" zoomScaleNormal="90" workbookViewId="0">
      <selection activeCell="D34" sqref="D34"/>
    </sheetView>
  </sheetViews>
  <sheetFormatPr baseColWidth="10" defaultRowHeight="12.75" x14ac:dyDescent="0.2"/>
  <cols>
    <col min="1" max="1" width="0.7109375" style="6" customWidth="1"/>
    <col min="2" max="2" width="7.7109375" style="6" customWidth="1"/>
    <col min="3" max="3" width="2.5703125" style="7" customWidth="1"/>
    <col min="4" max="4" width="26.28515625" style="6" customWidth="1"/>
    <col min="5" max="5" width="12.7109375" style="6" customWidth="1"/>
    <col min="6" max="10" width="23.5703125" style="6" customWidth="1"/>
    <col min="11" max="16384" width="11.42578125" style="6"/>
  </cols>
  <sheetData>
    <row r="1" spans="2:10" s="7" customFormat="1" x14ac:dyDescent="0.2">
      <c r="B1" s="28" t="s">
        <v>51</v>
      </c>
      <c r="C1" s="47"/>
      <c r="D1" s="29"/>
      <c r="E1" s="29"/>
      <c r="F1" s="29"/>
      <c r="G1" s="29"/>
      <c r="H1" s="29"/>
      <c r="I1" s="29"/>
      <c r="J1" s="10"/>
    </row>
    <row r="2" spans="2:10" s="7" customFormat="1" x14ac:dyDescent="0.2">
      <c r="B2" s="30" t="s">
        <v>52</v>
      </c>
      <c r="C2" s="39"/>
      <c r="D2" s="31" t="s">
        <v>54</v>
      </c>
      <c r="E2" s="132" t="s">
        <v>57</v>
      </c>
      <c r="F2" s="132"/>
      <c r="G2" s="132"/>
      <c r="H2" s="132"/>
      <c r="I2" s="132"/>
      <c r="J2" s="133"/>
    </row>
    <row r="3" spans="2:10" s="7" customFormat="1" x14ac:dyDescent="0.2">
      <c r="B3" s="32" t="s">
        <v>53</v>
      </c>
      <c r="C3" s="48"/>
      <c r="D3" s="33" t="s">
        <v>55</v>
      </c>
      <c r="E3" s="134" t="s">
        <v>56</v>
      </c>
      <c r="F3" s="134"/>
      <c r="G3" s="134"/>
      <c r="H3" s="134"/>
      <c r="I3" s="134"/>
      <c r="J3" s="135"/>
    </row>
    <row r="4" spans="2:10" s="7" customFormat="1" ht="18.75" customHeight="1" x14ac:dyDescent="0.2">
      <c r="J4" s="23" t="s">
        <v>68</v>
      </c>
    </row>
    <row r="5" spans="2:10" s="7" customFormat="1" x14ac:dyDescent="0.2">
      <c r="B5" s="28" t="s">
        <v>58</v>
      </c>
      <c r="C5" s="47"/>
      <c r="D5" s="29"/>
      <c r="E5" s="29"/>
      <c r="F5" s="29"/>
      <c r="G5" s="29"/>
      <c r="H5" s="29"/>
      <c r="I5" s="29"/>
      <c r="J5" s="10"/>
    </row>
    <row r="6" spans="2:10" s="7" customFormat="1" x14ac:dyDescent="0.2">
      <c r="B6" s="30" t="s">
        <v>52</v>
      </c>
      <c r="C6" s="39"/>
      <c r="D6" s="31" t="s">
        <v>59</v>
      </c>
      <c r="E6" s="132" t="s">
        <v>61</v>
      </c>
      <c r="F6" s="132"/>
      <c r="G6" s="132"/>
      <c r="H6" s="132"/>
      <c r="I6" s="132"/>
      <c r="J6" s="133"/>
    </row>
    <row r="7" spans="2:10" s="7" customFormat="1" ht="27" customHeight="1" x14ac:dyDescent="0.2">
      <c r="B7" s="32" t="s">
        <v>53</v>
      </c>
      <c r="C7" s="48"/>
      <c r="D7" s="33" t="s">
        <v>60</v>
      </c>
      <c r="E7" s="130" t="s">
        <v>62</v>
      </c>
      <c r="F7" s="130"/>
      <c r="G7" s="130"/>
      <c r="H7" s="130"/>
      <c r="I7" s="130"/>
      <c r="J7" s="131"/>
    </row>
    <row r="8" spans="2:10" s="7" customFormat="1" ht="18.75" customHeight="1" x14ac:dyDescent="0.2">
      <c r="B8" s="25"/>
      <c r="C8" s="25"/>
      <c r="D8" s="1"/>
      <c r="E8" s="26"/>
      <c r="F8" s="26"/>
      <c r="G8" s="26"/>
      <c r="H8" s="26"/>
      <c r="I8" s="26"/>
      <c r="J8" s="26"/>
    </row>
    <row r="9" spans="2:10" s="7" customFormat="1" ht="12.75" customHeight="1" x14ac:dyDescent="0.2">
      <c r="B9" s="28" t="s">
        <v>63</v>
      </c>
      <c r="C9" s="47"/>
      <c r="D9" s="34"/>
      <c r="E9" s="35"/>
      <c r="F9" s="35"/>
      <c r="G9" s="35"/>
      <c r="H9" s="35"/>
      <c r="I9" s="35"/>
      <c r="J9" s="36"/>
    </row>
    <row r="10" spans="2:10" s="7" customFormat="1" ht="12.75" customHeight="1" x14ac:dyDescent="0.2">
      <c r="B10" s="30" t="s">
        <v>52</v>
      </c>
      <c r="C10" s="39"/>
      <c r="D10" s="31" t="s">
        <v>64</v>
      </c>
      <c r="E10" s="128" t="s">
        <v>65</v>
      </c>
      <c r="F10" s="128"/>
      <c r="G10" s="128"/>
      <c r="H10" s="128"/>
      <c r="I10" s="128"/>
      <c r="J10" s="129"/>
    </row>
    <row r="11" spans="2:10" s="7" customFormat="1" ht="12.75" customHeight="1" x14ac:dyDescent="0.2">
      <c r="B11" s="30"/>
      <c r="C11" s="39"/>
      <c r="D11" s="31"/>
      <c r="E11" s="37"/>
      <c r="F11" s="37"/>
      <c r="G11" s="37"/>
      <c r="H11" s="37"/>
      <c r="I11" s="37"/>
      <c r="J11" s="38"/>
    </row>
    <row r="12" spans="2:10" s="7" customFormat="1" ht="12.75" customHeight="1" x14ac:dyDescent="0.2">
      <c r="B12" s="30" t="s">
        <v>53</v>
      </c>
      <c r="C12" s="39"/>
      <c r="D12" s="31" t="s">
        <v>66</v>
      </c>
      <c r="E12" s="128" t="s">
        <v>67</v>
      </c>
      <c r="F12" s="128"/>
      <c r="G12" s="128"/>
      <c r="H12" s="128"/>
      <c r="I12" s="128"/>
      <c r="J12" s="129"/>
    </row>
    <row r="13" spans="2:10" s="7" customFormat="1" ht="26.25" customHeight="1" x14ac:dyDescent="0.2">
      <c r="B13" s="30"/>
      <c r="C13" s="39"/>
      <c r="D13" s="39" t="s">
        <v>69</v>
      </c>
      <c r="E13" s="128" t="s">
        <v>72</v>
      </c>
      <c r="F13" s="128"/>
      <c r="G13" s="128"/>
      <c r="H13" s="128"/>
      <c r="I13" s="128"/>
      <c r="J13" s="129"/>
    </row>
    <row r="14" spans="2:10" s="7" customFormat="1" ht="12.75" customHeight="1" x14ac:dyDescent="0.2">
      <c r="B14" s="30"/>
      <c r="C14" s="39"/>
      <c r="D14" s="39" t="s">
        <v>70</v>
      </c>
      <c r="E14" s="128" t="s">
        <v>73</v>
      </c>
      <c r="F14" s="128"/>
      <c r="G14" s="128"/>
      <c r="H14" s="128"/>
      <c r="I14" s="128"/>
      <c r="J14" s="129"/>
    </row>
    <row r="15" spans="2:10" s="7" customFormat="1" ht="12.75" customHeight="1" x14ac:dyDescent="0.2">
      <c r="B15" s="30"/>
      <c r="C15" s="39"/>
      <c r="D15" s="39" t="s">
        <v>71</v>
      </c>
      <c r="E15" s="128" t="s">
        <v>74</v>
      </c>
      <c r="F15" s="128"/>
      <c r="G15" s="128"/>
      <c r="H15" s="128"/>
      <c r="I15" s="128"/>
      <c r="J15" s="129"/>
    </row>
    <row r="16" spans="2:10" s="7" customFormat="1" ht="12.75" customHeight="1" x14ac:dyDescent="0.2">
      <c r="B16" s="30"/>
      <c r="C16" s="39"/>
      <c r="D16" s="39"/>
      <c r="E16" s="37"/>
      <c r="F16" s="37"/>
      <c r="G16" s="37"/>
      <c r="H16" s="37"/>
      <c r="I16" s="37"/>
      <c r="J16" s="38"/>
    </row>
    <row r="17" spans="2:10" s="7" customFormat="1" ht="12.75" customHeight="1" x14ac:dyDescent="0.2">
      <c r="B17" s="30" t="s">
        <v>75</v>
      </c>
      <c r="C17" s="39"/>
      <c r="D17" s="31" t="s">
        <v>76</v>
      </c>
      <c r="E17" s="128" t="s">
        <v>77</v>
      </c>
      <c r="F17" s="128"/>
      <c r="G17" s="128"/>
      <c r="H17" s="128"/>
      <c r="I17" s="128"/>
      <c r="J17" s="129"/>
    </row>
    <row r="18" spans="2:10" s="7" customFormat="1" ht="12.75" customHeight="1" x14ac:dyDescent="0.2">
      <c r="B18" s="30"/>
      <c r="C18" s="39"/>
      <c r="D18" s="39" t="s">
        <v>69</v>
      </c>
      <c r="E18" s="128" t="s">
        <v>78</v>
      </c>
      <c r="F18" s="128"/>
      <c r="G18" s="128"/>
      <c r="H18" s="128"/>
      <c r="I18" s="128"/>
      <c r="J18" s="129"/>
    </row>
    <row r="19" spans="2:10" s="7" customFormat="1" ht="12.75" customHeight="1" x14ac:dyDescent="0.2">
      <c r="B19" s="30"/>
      <c r="C19" s="39"/>
      <c r="D19" s="39" t="s">
        <v>70</v>
      </c>
      <c r="E19" s="128" t="s">
        <v>79</v>
      </c>
      <c r="F19" s="128"/>
      <c r="G19" s="128"/>
      <c r="H19" s="128"/>
      <c r="I19" s="128"/>
      <c r="J19" s="129"/>
    </row>
    <row r="20" spans="2:10" s="7" customFormat="1" ht="12.75" customHeight="1" x14ac:dyDescent="0.2">
      <c r="B20" s="30"/>
      <c r="C20" s="39"/>
      <c r="D20" s="39" t="s">
        <v>71</v>
      </c>
      <c r="E20" s="128" t="s">
        <v>80</v>
      </c>
      <c r="F20" s="128"/>
      <c r="G20" s="128"/>
      <c r="H20" s="128"/>
      <c r="I20" s="128"/>
      <c r="J20" s="129"/>
    </row>
    <row r="21" spans="2:10" s="7" customFormat="1" ht="12.75" customHeight="1" x14ac:dyDescent="0.2">
      <c r="B21" s="30"/>
      <c r="C21" s="39"/>
      <c r="D21" s="39" t="s">
        <v>81</v>
      </c>
      <c r="E21" s="128" t="s">
        <v>82</v>
      </c>
      <c r="F21" s="128"/>
      <c r="G21" s="128"/>
      <c r="H21" s="128"/>
      <c r="I21" s="128"/>
      <c r="J21" s="129"/>
    </row>
    <row r="22" spans="2:10" s="7" customFormat="1" ht="12.75" customHeight="1" x14ac:dyDescent="0.2">
      <c r="B22" s="30"/>
      <c r="C22" s="39"/>
      <c r="D22" s="39"/>
      <c r="E22" s="37"/>
      <c r="F22" s="37"/>
      <c r="G22" s="37"/>
      <c r="H22" s="37"/>
      <c r="I22" s="37"/>
      <c r="J22" s="38"/>
    </row>
    <row r="23" spans="2:10" s="7" customFormat="1" ht="27.75" customHeight="1" x14ac:dyDescent="0.2">
      <c r="B23" s="32" t="s">
        <v>83</v>
      </c>
      <c r="C23" s="48"/>
      <c r="D23" s="33" t="s">
        <v>84</v>
      </c>
      <c r="E23" s="130" t="s">
        <v>85</v>
      </c>
      <c r="F23" s="130"/>
      <c r="G23" s="130"/>
      <c r="H23" s="130"/>
      <c r="I23" s="130"/>
      <c r="J23" s="131"/>
    </row>
    <row r="24" spans="2:10" s="7" customFormat="1" ht="18.75" customHeight="1" x14ac:dyDescent="0.2"/>
    <row r="25" spans="2:10" s="7" customFormat="1" x14ac:dyDescent="0.2">
      <c r="B25" s="28" t="s">
        <v>86</v>
      </c>
      <c r="C25" s="47"/>
      <c r="D25" s="34" t="s">
        <v>87</v>
      </c>
      <c r="E25" s="29"/>
      <c r="F25" s="29"/>
      <c r="G25" s="29"/>
      <c r="H25" s="29"/>
      <c r="I25" s="29"/>
      <c r="J25" s="10"/>
    </row>
    <row r="26" spans="2:10" s="7" customFormat="1" x14ac:dyDescent="0.2">
      <c r="B26" s="30" t="s">
        <v>52</v>
      </c>
      <c r="C26" s="39"/>
      <c r="D26" s="31" t="s">
        <v>88</v>
      </c>
      <c r="E26" s="136" t="s">
        <v>99</v>
      </c>
      <c r="F26" s="136"/>
      <c r="G26" s="136"/>
      <c r="H26" s="136"/>
      <c r="I26" s="136"/>
      <c r="J26" s="137"/>
    </row>
    <row r="27" spans="2:10" s="7" customFormat="1" x14ac:dyDescent="0.2">
      <c r="B27" s="30"/>
      <c r="C27" s="39"/>
      <c r="D27" s="31"/>
      <c r="E27" s="136"/>
      <c r="F27" s="136"/>
      <c r="G27" s="136"/>
      <c r="H27" s="136"/>
      <c r="I27" s="136"/>
      <c r="J27" s="137"/>
    </row>
    <row r="28" spans="2:10" s="7" customFormat="1" x14ac:dyDescent="0.2">
      <c r="B28" s="30" t="s">
        <v>53</v>
      </c>
      <c r="C28" s="39"/>
      <c r="D28" s="31" t="s">
        <v>89</v>
      </c>
      <c r="E28" s="136" t="s">
        <v>100</v>
      </c>
      <c r="F28" s="136"/>
      <c r="G28" s="136"/>
      <c r="H28" s="136"/>
      <c r="I28" s="136"/>
      <c r="J28" s="137"/>
    </row>
    <row r="29" spans="2:10" s="7" customFormat="1" x14ac:dyDescent="0.2">
      <c r="B29" s="30"/>
      <c r="C29" s="39"/>
      <c r="D29" s="39"/>
      <c r="E29" s="136"/>
      <c r="F29" s="136"/>
      <c r="G29" s="136"/>
      <c r="H29" s="136"/>
      <c r="I29" s="136"/>
      <c r="J29" s="137"/>
    </row>
    <row r="30" spans="2:10" s="7" customFormat="1" ht="28.5" customHeight="1" x14ac:dyDescent="0.2">
      <c r="B30" s="30" t="s">
        <v>75</v>
      </c>
      <c r="C30" s="39"/>
      <c r="D30" s="31" t="s">
        <v>19</v>
      </c>
      <c r="E30" s="138" t="s">
        <v>101</v>
      </c>
      <c r="F30" s="138"/>
      <c r="G30" s="138"/>
      <c r="H30" s="138"/>
      <c r="I30" s="138"/>
      <c r="J30" s="139"/>
    </row>
    <row r="31" spans="2:10" s="7" customFormat="1" x14ac:dyDescent="0.2">
      <c r="B31" s="30"/>
      <c r="C31" s="39"/>
      <c r="D31" s="39"/>
      <c r="E31" s="136"/>
      <c r="F31" s="136"/>
      <c r="G31" s="136"/>
      <c r="H31" s="136"/>
      <c r="I31" s="136"/>
      <c r="J31" s="137"/>
    </row>
    <row r="32" spans="2:10" s="7" customFormat="1" ht="27" customHeight="1" x14ac:dyDescent="0.2">
      <c r="B32" s="30" t="s">
        <v>83</v>
      </c>
      <c r="C32" s="39"/>
      <c r="D32" s="31" t="s">
        <v>90</v>
      </c>
      <c r="E32" s="138" t="s">
        <v>102</v>
      </c>
      <c r="F32" s="138"/>
      <c r="G32" s="138"/>
      <c r="H32" s="138"/>
      <c r="I32" s="138"/>
      <c r="J32" s="139"/>
    </row>
    <row r="33" spans="2:10" s="7" customFormat="1" x14ac:dyDescent="0.2">
      <c r="B33" s="40"/>
      <c r="C33" s="41"/>
      <c r="D33" s="41"/>
      <c r="E33" s="136"/>
      <c r="F33" s="136"/>
      <c r="G33" s="136"/>
      <c r="H33" s="136"/>
      <c r="I33" s="136"/>
      <c r="J33" s="137"/>
    </row>
    <row r="34" spans="2:10" s="7" customFormat="1" x14ac:dyDescent="0.2">
      <c r="B34" s="30" t="s">
        <v>91</v>
      </c>
      <c r="C34" s="39"/>
      <c r="D34" s="31" t="s">
        <v>95</v>
      </c>
      <c r="E34" s="136" t="s">
        <v>103</v>
      </c>
      <c r="F34" s="136"/>
      <c r="G34" s="136"/>
      <c r="H34" s="136"/>
      <c r="I34" s="136"/>
      <c r="J34" s="137"/>
    </row>
    <row r="35" spans="2:10" s="7" customFormat="1" x14ac:dyDescent="0.2">
      <c r="B35" s="30"/>
      <c r="C35" s="39"/>
      <c r="D35" s="39"/>
      <c r="E35" s="136"/>
      <c r="F35" s="136"/>
      <c r="G35" s="136"/>
      <c r="H35" s="136"/>
      <c r="I35" s="136"/>
      <c r="J35" s="137"/>
    </row>
    <row r="36" spans="2:10" s="7" customFormat="1" ht="29.25" customHeight="1" x14ac:dyDescent="0.2">
      <c r="B36" s="30" t="s">
        <v>92</v>
      </c>
      <c r="C36" s="39"/>
      <c r="D36" s="31" t="s">
        <v>96</v>
      </c>
      <c r="E36" s="138" t="s">
        <v>104</v>
      </c>
      <c r="F36" s="138"/>
      <c r="G36" s="138"/>
      <c r="H36" s="138"/>
      <c r="I36" s="138"/>
      <c r="J36" s="139"/>
    </row>
    <row r="37" spans="2:10" s="7" customFormat="1" x14ac:dyDescent="0.2">
      <c r="B37" s="30"/>
      <c r="C37" s="39"/>
      <c r="D37" s="39"/>
      <c r="E37" s="136"/>
      <c r="F37" s="136"/>
      <c r="G37" s="136"/>
      <c r="H37" s="136"/>
      <c r="I37" s="136"/>
      <c r="J37" s="137"/>
    </row>
    <row r="38" spans="2:10" s="7" customFormat="1" ht="27.75" customHeight="1" x14ac:dyDescent="0.2">
      <c r="B38" s="30" t="s">
        <v>93</v>
      </c>
      <c r="C38" s="39"/>
      <c r="D38" s="31" t="s">
        <v>97</v>
      </c>
      <c r="E38" s="138" t="s">
        <v>105</v>
      </c>
      <c r="F38" s="138"/>
      <c r="G38" s="138"/>
      <c r="H38" s="138"/>
      <c r="I38" s="138"/>
      <c r="J38" s="139"/>
    </row>
    <row r="39" spans="2:10" s="7" customFormat="1" x14ac:dyDescent="0.2">
      <c r="B39" s="40"/>
      <c r="C39" s="41"/>
      <c r="D39" s="41"/>
      <c r="E39" s="136"/>
      <c r="F39" s="136"/>
      <c r="G39" s="136"/>
      <c r="H39" s="136"/>
      <c r="I39" s="136"/>
      <c r="J39" s="137"/>
    </row>
    <row r="40" spans="2:10" s="7" customFormat="1" ht="28.5" customHeight="1" x14ac:dyDescent="0.2">
      <c r="B40" s="32" t="s">
        <v>94</v>
      </c>
      <c r="C40" s="48"/>
      <c r="D40" s="33" t="s">
        <v>98</v>
      </c>
      <c r="E40" s="148" t="s">
        <v>106</v>
      </c>
      <c r="F40" s="148"/>
      <c r="G40" s="148"/>
      <c r="H40" s="148"/>
      <c r="I40" s="148"/>
      <c r="J40" s="149"/>
    </row>
    <row r="41" spans="2:10" s="7" customFormat="1" x14ac:dyDescent="0.2">
      <c r="E41" s="27"/>
      <c r="F41" s="27"/>
      <c r="G41" s="27"/>
      <c r="H41" s="27"/>
      <c r="I41" s="27"/>
      <c r="J41" s="27"/>
    </row>
    <row r="42" spans="2:10" s="24" customFormat="1" x14ac:dyDescent="0.2">
      <c r="E42" s="27"/>
      <c r="F42" s="27"/>
      <c r="G42" s="27"/>
      <c r="H42" s="27"/>
      <c r="I42" s="27"/>
      <c r="J42" s="27"/>
    </row>
    <row r="43" spans="2:10" s="24" customFormat="1" x14ac:dyDescent="0.2">
      <c r="E43" s="27"/>
      <c r="F43" s="27"/>
      <c r="G43" s="27"/>
      <c r="H43" s="27"/>
      <c r="I43" s="27"/>
      <c r="J43" s="27"/>
    </row>
    <row r="44" spans="2:10" s="24" customFormat="1" x14ac:dyDescent="0.2">
      <c r="E44" s="27"/>
      <c r="F44" s="27"/>
      <c r="G44" s="27"/>
      <c r="H44" s="27"/>
      <c r="I44" s="27"/>
      <c r="J44" s="27"/>
    </row>
    <row r="45" spans="2:10" s="24" customFormat="1" x14ac:dyDescent="0.2">
      <c r="E45" s="27"/>
      <c r="F45" s="27"/>
      <c r="G45" s="27"/>
      <c r="H45" s="27"/>
      <c r="I45" s="27"/>
      <c r="J45" s="27"/>
    </row>
    <row r="46" spans="2:10" s="24" customFormat="1" x14ac:dyDescent="0.2">
      <c r="E46" s="27"/>
      <c r="F46" s="27"/>
      <c r="G46" s="27"/>
      <c r="H46" s="27"/>
      <c r="I46" s="27"/>
      <c r="J46" s="27"/>
    </row>
    <row r="47" spans="2:10" s="24" customFormat="1" x14ac:dyDescent="0.2">
      <c r="E47" s="27"/>
      <c r="F47" s="27"/>
      <c r="G47" s="27"/>
      <c r="H47" s="27"/>
      <c r="I47" s="27"/>
      <c r="J47" s="27"/>
    </row>
    <row r="48" spans="2:10" s="24" customFormat="1" x14ac:dyDescent="0.2">
      <c r="E48" s="27"/>
      <c r="F48" s="27"/>
      <c r="G48" s="27"/>
      <c r="H48" s="27"/>
      <c r="I48" s="27"/>
      <c r="J48" s="27"/>
    </row>
    <row r="49" spans="2:14" s="7" customFormat="1" x14ac:dyDescent="0.2">
      <c r="E49" s="27"/>
      <c r="F49" s="27"/>
      <c r="G49" s="27"/>
      <c r="H49" s="27"/>
      <c r="I49" s="27"/>
      <c r="J49" s="27"/>
    </row>
    <row r="50" spans="2:14" s="24" customFormat="1" x14ac:dyDescent="0.2">
      <c r="E50" s="27"/>
      <c r="F50" s="27"/>
      <c r="G50" s="27"/>
      <c r="H50" s="27"/>
      <c r="I50" s="27"/>
      <c r="J50" s="27"/>
    </row>
    <row r="51" spans="2:14" s="7" customFormat="1" x14ac:dyDescent="0.2">
      <c r="E51" s="27"/>
      <c r="F51" s="27"/>
      <c r="G51" s="27"/>
      <c r="H51" s="27"/>
      <c r="I51" s="27"/>
      <c r="J51" s="27"/>
    </row>
    <row r="52" spans="2:14" s="7" customFormat="1" x14ac:dyDescent="0.2">
      <c r="E52" s="27"/>
      <c r="F52" s="27"/>
      <c r="G52" s="27"/>
      <c r="H52" s="27"/>
      <c r="I52" s="27"/>
      <c r="J52" s="27"/>
    </row>
    <row r="54" spans="2:14" ht="15.75" thickBot="1" x14ac:dyDescent="0.25">
      <c r="B54" s="150" t="s">
        <v>49</v>
      </c>
      <c r="C54" s="150"/>
      <c r="D54" s="150"/>
      <c r="E54" s="150"/>
      <c r="F54" s="150"/>
      <c r="G54" s="150"/>
      <c r="H54" s="150"/>
      <c r="I54" s="150"/>
      <c r="J54" s="150"/>
    </row>
    <row r="55" spans="2:14" ht="75" customHeight="1" x14ac:dyDescent="0.2">
      <c r="B55" s="156" t="s">
        <v>47</v>
      </c>
      <c r="C55" s="49"/>
      <c r="D55" s="159" t="s">
        <v>26</v>
      </c>
      <c r="E55" s="160"/>
      <c r="F55" s="9" t="s">
        <v>28</v>
      </c>
      <c r="G55" s="8" t="s">
        <v>30</v>
      </c>
      <c r="H55" s="8" t="s">
        <v>31</v>
      </c>
      <c r="I55" s="8" t="s">
        <v>32</v>
      </c>
      <c r="J55" s="69" t="s">
        <v>112</v>
      </c>
    </row>
    <row r="56" spans="2:14" ht="59.25" customHeight="1" x14ac:dyDescent="0.2">
      <c r="B56" s="157"/>
      <c r="C56" s="50"/>
      <c r="D56" s="161" t="s">
        <v>27</v>
      </c>
      <c r="E56" s="162"/>
      <c r="F56" s="5" t="s">
        <v>29</v>
      </c>
      <c r="G56" s="55" t="s">
        <v>33</v>
      </c>
      <c r="H56" s="55" t="s">
        <v>34</v>
      </c>
      <c r="I56" s="55" t="s">
        <v>35</v>
      </c>
      <c r="J56" s="56" t="s">
        <v>36</v>
      </c>
    </row>
    <row r="57" spans="2:14" s="7" customFormat="1" ht="12" customHeight="1" x14ac:dyDescent="0.2">
      <c r="B57" s="157"/>
      <c r="C57" s="50"/>
      <c r="D57" s="140" t="s">
        <v>37</v>
      </c>
      <c r="E57" s="143" t="s">
        <v>4</v>
      </c>
      <c r="F57" s="67">
        <v>1</v>
      </c>
      <c r="G57" s="68">
        <v>2</v>
      </c>
      <c r="H57" s="68">
        <v>3</v>
      </c>
      <c r="I57" s="68">
        <v>4</v>
      </c>
      <c r="J57" s="68">
        <v>5</v>
      </c>
    </row>
    <row r="58" spans="2:14" ht="18" customHeight="1" x14ac:dyDescent="0.2">
      <c r="B58" s="157"/>
      <c r="C58" s="51"/>
      <c r="D58" s="141"/>
      <c r="E58" s="144"/>
      <c r="F58" s="61" t="s">
        <v>38</v>
      </c>
      <c r="G58" s="3" t="s">
        <v>39</v>
      </c>
      <c r="H58" s="3" t="s">
        <v>0</v>
      </c>
      <c r="I58" s="3" t="s">
        <v>40</v>
      </c>
      <c r="J58" s="3" t="s">
        <v>1</v>
      </c>
    </row>
    <row r="59" spans="2:14" ht="18" customHeight="1" thickBot="1" x14ac:dyDescent="0.25">
      <c r="B59" s="158"/>
      <c r="C59" s="62"/>
      <c r="D59" s="142"/>
      <c r="E59" s="145"/>
      <c r="F59" s="57">
        <v>1</v>
      </c>
      <c r="G59" s="4">
        <v>2</v>
      </c>
      <c r="H59" s="4">
        <v>3</v>
      </c>
      <c r="I59" s="4">
        <v>4</v>
      </c>
      <c r="J59" s="58">
        <v>5</v>
      </c>
    </row>
    <row r="60" spans="2:14" ht="33" customHeight="1" x14ac:dyDescent="0.2">
      <c r="B60" s="153" t="s">
        <v>46</v>
      </c>
      <c r="C60" s="63">
        <v>1</v>
      </c>
      <c r="D60" s="64" t="s">
        <v>107</v>
      </c>
      <c r="E60" s="52">
        <v>1</v>
      </c>
      <c r="F60" s="43">
        <f>+E60+F59</f>
        <v>2</v>
      </c>
      <c r="G60" s="11">
        <f>+E60+G59</f>
        <v>3</v>
      </c>
      <c r="H60" s="11">
        <f>+E60+H59</f>
        <v>4</v>
      </c>
      <c r="I60" s="12">
        <f>+E60+I59</f>
        <v>5</v>
      </c>
      <c r="J60" s="13">
        <f>+E60+J59</f>
        <v>6</v>
      </c>
      <c r="K60" s="42" t="s">
        <v>41</v>
      </c>
      <c r="L60" s="41"/>
      <c r="M60" s="41"/>
      <c r="N60" s="41"/>
    </row>
    <row r="61" spans="2:14" ht="33" customHeight="1" x14ac:dyDescent="0.2">
      <c r="B61" s="154"/>
      <c r="C61" s="59">
        <v>2</v>
      </c>
      <c r="D61" s="60" t="s">
        <v>108</v>
      </c>
      <c r="E61" s="53">
        <v>2</v>
      </c>
      <c r="F61" s="44">
        <f>+E61+F59</f>
        <v>3</v>
      </c>
      <c r="G61" s="14">
        <f>+E61+G59</f>
        <v>4</v>
      </c>
      <c r="H61" s="15">
        <f>+E61+H59</f>
        <v>5</v>
      </c>
      <c r="I61" s="16">
        <f>+E61+I59</f>
        <v>6</v>
      </c>
      <c r="J61" s="17">
        <f>+E61+J59</f>
        <v>7</v>
      </c>
      <c r="K61" s="42" t="s">
        <v>42</v>
      </c>
      <c r="L61" s="41"/>
      <c r="M61" s="41"/>
      <c r="N61" s="41"/>
    </row>
    <row r="62" spans="2:14" ht="33" customHeight="1" x14ac:dyDescent="0.2">
      <c r="B62" s="154"/>
      <c r="C62" s="59">
        <v>3</v>
      </c>
      <c r="D62" s="60" t="s">
        <v>109</v>
      </c>
      <c r="E62" s="53">
        <v>3</v>
      </c>
      <c r="F62" s="44">
        <f>+E62+F59</f>
        <v>4</v>
      </c>
      <c r="G62" s="15">
        <f>+E62+G59</f>
        <v>5</v>
      </c>
      <c r="H62" s="16">
        <f>+E62+H59</f>
        <v>6</v>
      </c>
      <c r="I62" s="16">
        <f>+E62+I59</f>
        <v>7</v>
      </c>
      <c r="J62" s="18">
        <f>+E62+J59</f>
        <v>8</v>
      </c>
      <c r="K62" s="42" t="s">
        <v>43</v>
      </c>
      <c r="L62" s="41"/>
      <c r="M62" s="41"/>
      <c r="N62" s="41"/>
    </row>
    <row r="63" spans="2:14" ht="33" customHeight="1" x14ac:dyDescent="0.2">
      <c r="B63" s="154"/>
      <c r="C63" s="59">
        <v>4</v>
      </c>
      <c r="D63" s="60" t="s">
        <v>110</v>
      </c>
      <c r="E63" s="53">
        <v>4</v>
      </c>
      <c r="F63" s="45">
        <f>+E63+F59</f>
        <v>5</v>
      </c>
      <c r="G63" s="16">
        <f>+E63+G59</f>
        <v>6</v>
      </c>
      <c r="H63" s="16">
        <f>+E63+H59</f>
        <v>7</v>
      </c>
      <c r="I63" s="19">
        <f>+E63+I59</f>
        <v>8</v>
      </c>
      <c r="J63" s="18">
        <f>+E63+J59</f>
        <v>9</v>
      </c>
      <c r="K63" s="42" t="s">
        <v>44</v>
      </c>
      <c r="L63" s="41"/>
      <c r="M63" s="41"/>
      <c r="N63" s="41"/>
    </row>
    <row r="64" spans="2:14" ht="33" customHeight="1" thickBot="1" x14ac:dyDescent="0.25">
      <c r="B64" s="155"/>
      <c r="C64" s="65">
        <v>5</v>
      </c>
      <c r="D64" s="66" t="s">
        <v>111</v>
      </c>
      <c r="E64" s="54">
        <v>5</v>
      </c>
      <c r="F64" s="46">
        <f>+E64+F59</f>
        <v>6</v>
      </c>
      <c r="G64" s="20">
        <f>+E64+G59</f>
        <v>7</v>
      </c>
      <c r="H64" s="21">
        <f>+E64+H59</f>
        <v>8</v>
      </c>
      <c r="I64" s="21">
        <f>+E64+I59</f>
        <v>9</v>
      </c>
      <c r="J64" s="22">
        <f>+E64+J59</f>
        <v>10</v>
      </c>
      <c r="K64" s="42" t="s">
        <v>45</v>
      </c>
      <c r="L64" s="41"/>
      <c r="M64" s="41"/>
      <c r="N64" s="41"/>
    </row>
    <row r="66" spans="6:8" ht="24.75" customHeight="1" thickBot="1" x14ac:dyDescent="0.25">
      <c r="F66" s="151" t="s">
        <v>50</v>
      </c>
      <c r="G66" s="152"/>
    </row>
    <row r="67" spans="6:8" ht="26.25" customHeight="1" thickBot="1" x14ac:dyDescent="0.25">
      <c r="F67" s="70" t="s">
        <v>48</v>
      </c>
      <c r="G67" s="146" t="s">
        <v>37</v>
      </c>
      <c r="H67" s="147"/>
    </row>
    <row r="68" spans="6:8" ht="15" customHeight="1" x14ac:dyDescent="0.2">
      <c r="F68" s="84">
        <v>2</v>
      </c>
      <c r="G68" s="85" t="s">
        <v>113</v>
      </c>
      <c r="H68" s="86" t="s">
        <v>117</v>
      </c>
    </row>
    <row r="69" spans="6:8" x14ac:dyDescent="0.2">
      <c r="F69" s="74">
        <v>3</v>
      </c>
      <c r="G69" s="80" t="s">
        <v>113</v>
      </c>
      <c r="H69" s="83" t="s">
        <v>117</v>
      </c>
    </row>
    <row r="70" spans="6:8" x14ac:dyDescent="0.2">
      <c r="F70" s="74">
        <v>4</v>
      </c>
      <c r="G70" s="80" t="s">
        <v>113</v>
      </c>
      <c r="H70" s="83" t="s">
        <v>117</v>
      </c>
    </row>
    <row r="71" spans="6:8" x14ac:dyDescent="0.2">
      <c r="F71" s="73">
        <v>5</v>
      </c>
      <c r="G71" s="77" t="s">
        <v>113</v>
      </c>
      <c r="H71" s="87" t="s">
        <v>116</v>
      </c>
    </row>
    <row r="72" spans="6:8" x14ac:dyDescent="0.2">
      <c r="F72" s="72">
        <v>6</v>
      </c>
      <c r="G72" s="79" t="s">
        <v>113</v>
      </c>
      <c r="H72" s="82" t="s">
        <v>115</v>
      </c>
    </row>
    <row r="73" spans="6:8" x14ac:dyDescent="0.2">
      <c r="F73" s="72">
        <v>7</v>
      </c>
      <c r="G73" s="76" t="s">
        <v>113</v>
      </c>
      <c r="H73" s="88" t="s">
        <v>115</v>
      </c>
    </row>
    <row r="74" spans="6:8" x14ac:dyDescent="0.2">
      <c r="F74" s="71">
        <v>8</v>
      </c>
      <c r="G74" s="78" t="s">
        <v>113</v>
      </c>
      <c r="H74" s="81" t="s">
        <v>114</v>
      </c>
    </row>
    <row r="75" spans="6:8" x14ac:dyDescent="0.2">
      <c r="F75" s="71">
        <v>9</v>
      </c>
      <c r="G75" s="75" t="s">
        <v>113</v>
      </c>
      <c r="H75" s="89" t="s">
        <v>114</v>
      </c>
    </row>
    <row r="76" spans="6:8" ht="13.5" thickBot="1" x14ac:dyDescent="0.25">
      <c r="F76" s="90">
        <v>10</v>
      </c>
      <c r="G76" s="91" t="s">
        <v>113</v>
      </c>
      <c r="H76" s="92" t="s">
        <v>114</v>
      </c>
    </row>
  </sheetData>
  <mergeCells count="39">
    <mergeCell ref="D57:D59"/>
    <mergeCell ref="E57:E59"/>
    <mergeCell ref="G67:H67"/>
    <mergeCell ref="E36:J36"/>
    <mergeCell ref="E37:J37"/>
    <mergeCell ref="E38:J38"/>
    <mergeCell ref="E39:J39"/>
    <mergeCell ref="E40:J40"/>
    <mergeCell ref="B54:J54"/>
    <mergeCell ref="F66:G66"/>
    <mergeCell ref="B60:B64"/>
    <mergeCell ref="B55:B59"/>
    <mergeCell ref="D55:E55"/>
    <mergeCell ref="D56:E56"/>
    <mergeCell ref="E31:J31"/>
    <mergeCell ref="E33:J33"/>
    <mergeCell ref="E32:J32"/>
    <mergeCell ref="E34:J34"/>
    <mergeCell ref="E35:J35"/>
    <mergeCell ref="E26:J26"/>
    <mergeCell ref="E27:J27"/>
    <mergeCell ref="E28:J28"/>
    <mergeCell ref="E29:J29"/>
    <mergeCell ref="E30:J30"/>
    <mergeCell ref="E2:J2"/>
    <mergeCell ref="E3:J3"/>
    <mergeCell ref="E6:J6"/>
    <mergeCell ref="E7:J7"/>
    <mergeCell ref="E10:J10"/>
    <mergeCell ref="E12:J12"/>
    <mergeCell ref="E13:J13"/>
    <mergeCell ref="E14:J14"/>
    <mergeCell ref="E15:J15"/>
    <mergeCell ref="E17:J17"/>
    <mergeCell ref="E18:J18"/>
    <mergeCell ref="E19:J19"/>
    <mergeCell ref="E20:J20"/>
    <mergeCell ref="E21:J21"/>
    <mergeCell ref="E23:J23"/>
  </mergeCells>
  <pageMargins left="0.39370078740157483" right="0.39370078740157483" top="0.39370078740157483" bottom="0.39370078740157483" header="0.31496062992125984" footer="0.31496062992125984"/>
  <pageSetup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43"/>
  <sheetViews>
    <sheetView tabSelected="1" topLeftCell="A4" zoomScale="80" zoomScaleNormal="80" zoomScaleSheetLayoutView="100" workbookViewId="0">
      <selection activeCell="AF12" sqref="AF12"/>
    </sheetView>
  </sheetViews>
  <sheetFormatPr baseColWidth="10" defaultRowHeight="12" x14ac:dyDescent="0.2"/>
  <cols>
    <col min="1" max="1" width="0.85546875" style="2" customWidth="1"/>
    <col min="2" max="5" width="3.7109375" style="2" customWidth="1"/>
    <col min="6" max="6" width="10.7109375" style="2" customWidth="1"/>
    <col min="7" max="8" width="15.7109375" style="2" customWidth="1"/>
    <col min="9" max="9" width="1.7109375" style="2" customWidth="1"/>
    <col min="10" max="10" width="3.7109375" style="2" customWidth="1"/>
    <col min="11" max="11" width="1.7109375" style="2" customWidth="1"/>
    <col min="12" max="12" width="4.7109375" style="2" customWidth="1"/>
    <col min="13" max="13" width="6.140625" style="2" customWidth="1"/>
    <col min="14" max="14" width="4.7109375" style="2" customWidth="1"/>
    <col min="15" max="15" width="9.7109375" style="2" customWidth="1"/>
    <col min="16" max="16" width="10.7109375" style="2" customWidth="1"/>
    <col min="17" max="17" width="1.7109375" style="2" customWidth="1"/>
    <col min="18" max="18" width="3.7109375" style="2" customWidth="1"/>
    <col min="19" max="19" width="1.7109375" style="2" customWidth="1"/>
    <col min="20" max="20" width="5.5703125" style="2" customWidth="1"/>
    <col min="21" max="21" width="6.7109375" style="2" customWidth="1"/>
    <col min="22" max="22" width="4.7109375" style="2" customWidth="1"/>
    <col min="23" max="23" width="7.7109375" style="2" customWidth="1"/>
    <col min="24" max="24" width="9.85546875" style="2" customWidth="1"/>
    <col min="25" max="26" width="7.7109375" style="2" customWidth="1"/>
    <col min="27" max="27" width="9.7109375" style="2" customWidth="1"/>
    <col min="28" max="28" width="6.7109375" style="2" customWidth="1"/>
    <col min="29" max="29" width="0.85546875" style="2" customWidth="1"/>
    <col min="30" max="16384" width="11.42578125" style="2"/>
  </cols>
  <sheetData>
    <row r="1" spans="2:28" ht="33.75" customHeight="1" thickBot="1" x14ac:dyDescent="0.25">
      <c r="B1" s="163" t="s">
        <v>167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</row>
    <row r="2" spans="2:28" s="97" customFormat="1" ht="41.25" customHeight="1" x14ac:dyDescent="0.2">
      <c r="B2" s="164" t="s">
        <v>20</v>
      </c>
      <c r="C2" s="166" t="s">
        <v>5</v>
      </c>
      <c r="D2" s="166" t="s">
        <v>6</v>
      </c>
      <c r="E2" s="166" t="s">
        <v>7</v>
      </c>
      <c r="F2" s="168" t="s">
        <v>25</v>
      </c>
      <c r="G2" s="168" t="s">
        <v>121</v>
      </c>
      <c r="H2" s="170" t="s">
        <v>8</v>
      </c>
      <c r="I2" s="179" t="s">
        <v>2</v>
      </c>
      <c r="J2" s="180"/>
      <c r="K2" s="183" t="s">
        <v>3</v>
      </c>
      <c r="L2" s="184"/>
      <c r="M2" s="175" t="s">
        <v>21</v>
      </c>
      <c r="N2" s="175" t="s">
        <v>9</v>
      </c>
      <c r="O2" s="172" t="s">
        <v>10</v>
      </c>
      <c r="P2" s="164" t="s">
        <v>11</v>
      </c>
      <c r="Q2" s="170" t="s">
        <v>12</v>
      </c>
      <c r="R2" s="178"/>
      <c r="S2" s="178"/>
      <c r="T2" s="178"/>
      <c r="U2" s="178"/>
      <c r="V2" s="174"/>
      <c r="W2" s="168" t="s">
        <v>22</v>
      </c>
      <c r="X2" s="172" t="s">
        <v>13</v>
      </c>
      <c r="Y2" s="164" t="s">
        <v>23</v>
      </c>
      <c r="Z2" s="172" t="s">
        <v>14</v>
      </c>
      <c r="AA2" s="174" t="s">
        <v>24</v>
      </c>
      <c r="AB2" s="172"/>
    </row>
    <row r="3" spans="2:28" s="97" customFormat="1" ht="41.25" customHeight="1" thickBot="1" x14ac:dyDescent="0.25">
      <c r="B3" s="165"/>
      <c r="C3" s="167"/>
      <c r="D3" s="167"/>
      <c r="E3" s="167"/>
      <c r="F3" s="169"/>
      <c r="G3" s="169"/>
      <c r="H3" s="171"/>
      <c r="I3" s="181"/>
      <c r="J3" s="182"/>
      <c r="K3" s="185"/>
      <c r="L3" s="186"/>
      <c r="M3" s="176"/>
      <c r="N3" s="176"/>
      <c r="O3" s="173"/>
      <c r="P3" s="165"/>
      <c r="Q3" s="171" t="s">
        <v>2</v>
      </c>
      <c r="R3" s="177"/>
      <c r="S3" s="171" t="s">
        <v>3</v>
      </c>
      <c r="T3" s="177"/>
      <c r="U3" s="119" t="s">
        <v>21</v>
      </c>
      <c r="V3" s="119" t="s">
        <v>9</v>
      </c>
      <c r="W3" s="169"/>
      <c r="X3" s="173"/>
      <c r="Y3" s="165"/>
      <c r="Z3" s="173"/>
      <c r="AA3" s="120" t="s">
        <v>15</v>
      </c>
      <c r="AB3" s="118" t="s">
        <v>118</v>
      </c>
    </row>
    <row r="4" spans="2:28" s="106" customFormat="1" ht="102" customHeight="1" x14ac:dyDescent="0.2">
      <c r="B4" s="98">
        <v>1</v>
      </c>
      <c r="C4" s="93" t="str">
        <f>+Tablas!D2</f>
        <v>General</v>
      </c>
      <c r="D4" s="93" t="str">
        <f>+Tablas!D6</f>
        <v>Interno</v>
      </c>
      <c r="E4" s="93" t="str">
        <f>+Tablas!D12</f>
        <v>Selección</v>
      </c>
      <c r="F4" s="94" t="str">
        <f>+Tablas!D30</f>
        <v>Operacionales</v>
      </c>
      <c r="G4" s="107" t="s">
        <v>142</v>
      </c>
      <c r="H4" s="108" t="s">
        <v>152</v>
      </c>
      <c r="I4" s="110">
        <v>2</v>
      </c>
      <c r="J4" s="101" t="str">
        <f>VLOOKUP(I4,Tablas!$C$60:$E466,2,2)</f>
        <v>Improbable</v>
      </c>
      <c r="K4" s="95">
        <v>3</v>
      </c>
      <c r="L4" s="102" t="str">
        <f>HLOOKUP(K4,Tablas!$F$57:$J$59,2,2)</f>
        <v>Moderado</v>
      </c>
      <c r="M4" s="95">
        <f t="shared" ref="M4" si="0">+I4+K4</f>
        <v>5</v>
      </c>
      <c r="N4" s="93" t="str">
        <f>VLOOKUP(M4,Tablas!$F$68:$H$76,3,3)</f>
        <v>Medio</v>
      </c>
      <c r="O4" s="100" t="s">
        <v>18</v>
      </c>
      <c r="P4" s="98" t="s">
        <v>143</v>
      </c>
      <c r="Q4" s="109">
        <v>1</v>
      </c>
      <c r="R4" s="101" t="str">
        <f>VLOOKUP(Q4,Tablas!$C$60:$E466,2,2)</f>
        <v>Raro</v>
      </c>
      <c r="S4" s="95">
        <v>2</v>
      </c>
      <c r="T4" s="102" t="str">
        <f>HLOOKUP(S4,Tablas!$F$57:$J$59,2,2)</f>
        <v>Menor</v>
      </c>
      <c r="U4" s="95">
        <f t="shared" ref="U4" si="1">+Q4+S4</f>
        <v>3</v>
      </c>
      <c r="V4" s="93" t="str">
        <f>VLOOKUP(U4,Tablas!$F$68:$H$76,3,3)</f>
        <v>Bajo</v>
      </c>
      <c r="W4" s="94" t="s">
        <v>122</v>
      </c>
      <c r="X4" s="99" t="s">
        <v>151</v>
      </c>
      <c r="Y4" s="125" t="s">
        <v>169</v>
      </c>
      <c r="Z4" s="125" t="s">
        <v>169</v>
      </c>
      <c r="AA4" s="96" t="s">
        <v>144</v>
      </c>
      <c r="AB4" s="103" t="s">
        <v>128</v>
      </c>
    </row>
    <row r="5" spans="2:28" s="106" customFormat="1" ht="102" customHeight="1" x14ac:dyDescent="0.2">
      <c r="B5" s="98">
        <v>2</v>
      </c>
      <c r="C5" s="93" t="str">
        <f>+Tablas!D3</f>
        <v>Especifico</v>
      </c>
      <c r="D5" s="93" t="str">
        <f>+Tablas!D7</f>
        <v>Externo</v>
      </c>
      <c r="E5" s="93" t="str">
        <f>+Tablas!D12</f>
        <v>Selección</v>
      </c>
      <c r="F5" s="94" t="str">
        <f>+Tablas!D26</f>
        <v>Económicos</v>
      </c>
      <c r="G5" s="107" t="s">
        <v>130</v>
      </c>
      <c r="H5" s="108" t="s">
        <v>125</v>
      </c>
      <c r="I5" s="110">
        <v>3</v>
      </c>
      <c r="J5" s="101" t="str">
        <f>VLOOKUP(I5,Tablas!$C$60:$E467,2,2)</f>
        <v>Posible</v>
      </c>
      <c r="K5" s="95">
        <v>3</v>
      </c>
      <c r="L5" s="102" t="str">
        <f>HLOOKUP(K5,Tablas!$F$57:$J$59,2,2)</f>
        <v>Moderado</v>
      </c>
      <c r="M5" s="95">
        <f t="shared" ref="M5" si="2">+I5+K5</f>
        <v>6</v>
      </c>
      <c r="N5" s="93" t="str">
        <f>VLOOKUP(M5,Tablas!$F$68:$H$76,3,3)</f>
        <v>Alto</v>
      </c>
      <c r="O5" s="100" t="s">
        <v>18</v>
      </c>
      <c r="P5" s="98" t="s">
        <v>149</v>
      </c>
      <c r="Q5" s="109">
        <v>2</v>
      </c>
      <c r="R5" s="101" t="str">
        <f>VLOOKUP(Q5,Tablas!$C$60:$E467,2,2)</f>
        <v>Improbable</v>
      </c>
      <c r="S5" s="95">
        <v>2</v>
      </c>
      <c r="T5" s="102" t="str">
        <f>HLOOKUP(S5,Tablas!$F$57:$J$59,2,2)</f>
        <v>Menor</v>
      </c>
      <c r="U5" s="95">
        <f t="shared" ref="U5" si="3">+Q5+S5</f>
        <v>4</v>
      </c>
      <c r="V5" s="93" t="str">
        <f>VLOOKUP(U5,Tablas!$F$68:$H$76,3,3)</f>
        <v>Bajo</v>
      </c>
      <c r="W5" s="94" t="s">
        <v>122</v>
      </c>
      <c r="X5" s="99" t="s">
        <v>153</v>
      </c>
      <c r="Y5" s="125" t="s">
        <v>169</v>
      </c>
      <c r="Z5" s="125" t="s">
        <v>169</v>
      </c>
      <c r="AA5" s="96" t="s">
        <v>144</v>
      </c>
      <c r="AB5" s="103" t="s">
        <v>128</v>
      </c>
    </row>
    <row r="6" spans="2:28" s="127" customFormat="1" ht="102" customHeight="1" x14ac:dyDescent="0.2">
      <c r="B6" s="111">
        <v>3</v>
      </c>
      <c r="C6" s="112" t="str">
        <f>+Tablas!D2</f>
        <v>General</v>
      </c>
      <c r="D6" s="112" t="str">
        <f>+Tablas!D7</f>
        <v>Externo</v>
      </c>
      <c r="E6" s="112" t="str">
        <f>+Tablas!D17</f>
        <v>Contratación</v>
      </c>
      <c r="F6" s="107" t="str">
        <f>+Tablas!D30</f>
        <v>Operacionales</v>
      </c>
      <c r="G6" s="107" t="s">
        <v>131</v>
      </c>
      <c r="H6" s="108" t="s">
        <v>125</v>
      </c>
      <c r="I6" s="113">
        <v>3</v>
      </c>
      <c r="J6" s="114" t="str">
        <f>VLOOKUP(I6,Tablas!$C$60:$E465,2,2)</f>
        <v>Posible</v>
      </c>
      <c r="K6" s="108">
        <v>3</v>
      </c>
      <c r="L6" s="115" t="str">
        <f>HLOOKUP(K6,Tablas!$F$57:$J$59,2,2)</f>
        <v>Moderado</v>
      </c>
      <c r="M6" s="108">
        <f>+I6+K6</f>
        <v>6</v>
      </c>
      <c r="N6" s="112" t="str">
        <f>VLOOKUP(M6,Tablas!$F$68:$H$76,3,3)</f>
        <v>Alto</v>
      </c>
      <c r="O6" s="116" t="s">
        <v>17</v>
      </c>
      <c r="P6" s="111" t="s">
        <v>150</v>
      </c>
      <c r="Q6" s="117">
        <v>2</v>
      </c>
      <c r="R6" s="114" t="str">
        <f>VLOOKUP(Q6,Tablas!$C$60:$E465,2,2)</f>
        <v>Improbable</v>
      </c>
      <c r="S6" s="108">
        <v>2</v>
      </c>
      <c r="T6" s="115" t="str">
        <f>HLOOKUP(S6,Tablas!$F$57:$J$59,2,2)</f>
        <v>Menor</v>
      </c>
      <c r="U6" s="108">
        <f>+Q6+S6</f>
        <v>4</v>
      </c>
      <c r="V6" s="112" t="str">
        <f>VLOOKUP(U6,Tablas!$F$68:$H$76,3,3)</f>
        <v>Bajo</v>
      </c>
      <c r="W6" s="107" t="s">
        <v>122</v>
      </c>
      <c r="X6" s="99" t="s">
        <v>154</v>
      </c>
      <c r="Y6" s="125" t="s">
        <v>169</v>
      </c>
      <c r="Z6" s="125" t="s">
        <v>169</v>
      </c>
      <c r="AA6" s="126" t="s">
        <v>132</v>
      </c>
      <c r="AB6" s="122" t="s">
        <v>128</v>
      </c>
    </row>
    <row r="7" spans="2:28" s="127" customFormat="1" ht="102" customHeight="1" x14ac:dyDescent="0.2">
      <c r="B7" s="111">
        <v>4</v>
      </c>
      <c r="C7" s="112" t="str">
        <f>+Tablas!D2</f>
        <v>General</v>
      </c>
      <c r="D7" s="112" t="str">
        <f>+Tablas!D7</f>
        <v>Externo</v>
      </c>
      <c r="E7" s="112" t="str">
        <f>+Tablas!D23</f>
        <v>Ejecución</v>
      </c>
      <c r="F7" s="107" t="str">
        <f>+Tablas!D26</f>
        <v>Económicos</v>
      </c>
      <c r="G7" s="107" t="s">
        <v>148</v>
      </c>
      <c r="H7" s="108" t="s">
        <v>147</v>
      </c>
      <c r="I7" s="113">
        <v>2</v>
      </c>
      <c r="J7" s="114" t="str">
        <f>VLOOKUP(I7,Tablas!$C$60:$E466,2,2)</f>
        <v>Improbable</v>
      </c>
      <c r="K7" s="108">
        <v>3</v>
      </c>
      <c r="L7" s="115" t="str">
        <f>HLOOKUP(K7,Tablas!$F$57:$J$59,2,2)</f>
        <v>Moderado</v>
      </c>
      <c r="M7" s="108">
        <f>+I7+K7</f>
        <v>5</v>
      </c>
      <c r="N7" s="112" t="str">
        <f>VLOOKUP(M7,Tablas!$F$68:$H$76,3,3)</f>
        <v>Medio</v>
      </c>
      <c r="O7" s="116" t="s">
        <v>17</v>
      </c>
      <c r="P7" s="111" t="s">
        <v>135</v>
      </c>
      <c r="Q7" s="117">
        <v>1</v>
      </c>
      <c r="R7" s="114" t="str">
        <f>VLOOKUP(Q7,Tablas!$C$60:$E466,2,2)</f>
        <v>Raro</v>
      </c>
      <c r="S7" s="108">
        <v>2</v>
      </c>
      <c r="T7" s="115" t="str">
        <f>HLOOKUP(S7,Tablas!$F$57:$J$59,2,2)</f>
        <v>Menor</v>
      </c>
      <c r="U7" s="108">
        <f>+Q7+S7</f>
        <v>3</v>
      </c>
      <c r="V7" s="112" t="str">
        <f>VLOOKUP(U7,Tablas!$F$68:$H$76,3,3)</f>
        <v>Bajo</v>
      </c>
      <c r="W7" s="107" t="s">
        <v>122</v>
      </c>
      <c r="X7" s="99" t="s">
        <v>155</v>
      </c>
      <c r="Y7" s="125" t="s">
        <v>168</v>
      </c>
      <c r="Z7" s="125" t="s">
        <v>168</v>
      </c>
      <c r="AA7" s="126" t="s">
        <v>159</v>
      </c>
      <c r="AB7" s="122" t="s">
        <v>123</v>
      </c>
    </row>
    <row r="8" spans="2:28" s="127" customFormat="1" ht="102" customHeight="1" x14ac:dyDescent="0.2">
      <c r="B8" s="111">
        <v>5</v>
      </c>
      <c r="C8" s="112" t="str">
        <f>+Tablas!D2</f>
        <v>General</v>
      </c>
      <c r="D8" s="112" t="str">
        <f>+Tablas!D7</f>
        <v>Externo</v>
      </c>
      <c r="E8" s="112" t="str">
        <f>+Tablas!D23</f>
        <v>Ejecución</v>
      </c>
      <c r="F8" s="107" t="str">
        <f>+Tablas!D28</f>
        <v>Sociales o Políticos</v>
      </c>
      <c r="G8" s="107" t="s">
        <v>134</v>
      </c>
      <c r="H8" s="108" t="s">
        <v>133</v>
      </c>
      <c r="I8" s="113">
        <v>3</v>
      </c>
      <c r="J8" s="114" t="str">
        <f>VLOOKUP(I8,Tablas!$C$60:$E469,2,2)</f>
        <v>Posible</v>
      </c>
      <c r="K8" s="108">
        <v>3</v>
      </c>
      <c r="L8" s="115" t="str">
        <f>HLOOKUP(K8,Tablas!$F$57:$J$59,2,2)</f>
        <v>Moderado</v>
      </c>
      <c r="M8" s="108">
        <f t="shared" ref="M8" si="4">+I8+K8</f>
        <v>6</v>
      </c>
      <c r="N8" s="112" t="str">
        <f>VLOOKUP(M8,Tablas!$F$68:$H$76,3,3)</f>
        <v>Alto</v>
      </c>
      <c r="O8" s="116" t="s">
        <v>16</v>
      </c>
      <c r="P8" s="111" t="s">
        <v>156</v>
      </c>
      <c r="Q8" s="117">
        <v>2</v>
      </c>
      <c r="R8" s="114" t="str">
        <f>VLOOKUP(Q8,Tablas!$C$60:$E469,2,2)</f>
        <v>Improbable</v>
      </c>
      <c r="S8" s="108">
        <v>2</v>
      </c>
      <c r="T8" s="115" t="str">
        <f>HLOOKUP(S8,Tablas!$F$57:$J$59,2,2)</f>
        <v>Menor</v>
      </c>
      <c r="U8" s="108">
        <f t="shared" ref="U8" si="5">+Q8+S8</f>
        <v>4</v>
      </c>
      <c r="V8" s="112" t="str">
        <f>VLOOKUP(U8,Tablas!$F$68:$H$76,3,3)</f>
        <v>Bajo</v>
      </c>
      <c r="W8" s="107" t="s">
        <v>122</v>
      </c>
      <c r="X8" s="124" t="s">
        <v>157</v>
      </c>
      <c r="Y8" s="125" t="s">
        <v>168</v>
      </c>
      <c r="Z8" s="125" t="s">
        <v>168</v>
      </c>
      <c r="AA8" s="126" t="s">
        <v>158</v>
      </c>
      <c r="AB8" s="103" t="s">
        <v>128</v>
      </c>
    </row>
    <row r="9" spans="2:28" s="127" customFormat="1" ht="102" customHeight="1" x14ac:dyDescent="0.2">
      <c r="B9" s="111">
        <v>6</v>
      </c>
      <c r="C9" s="112" t="str">
        <f>+Tablas!D3</f>
        <v>Especifico</v>
      </c>
      <c r="D9" s="112" t="str">
        <f>+Tablas!D7</f>
        <v>Externo</v>
      </c>
      <c r="E9" s="112" t="str">
        <f>+Tablas!D23</f>
        <v>Ejecución</v>
      </c>
      <c r="F9" s="107" t="str">
        <f>+Tablas!D30</f>
        <v>Operacionales</v>
      </c>
      <c r="G9" s="107" t="s">
        <v>129</v>
      </c>
      <c r="H9" s="108" t="s">
        <v>163</v>
      </c>
      <c r="I9" s="113">
        <v>3</v>
      </c>
      <c r="J9" s="114" t="str">
        <f>VLOOKUP(I9,Tablas!$C$60:$E467,2,2)</f>
        <v>Posible</v>
      </c>
      <c r="K9" s="108">
        <v>4</v>
      </c>
      <c r="L9" s="115" t="str">
        <f>HLOOKUP(K9,Tablas!$F$57:$J$59,2,2)</f>
        <v>Mayor</v>
      </c>
      <c r="M9" s="108">
        <f>+I9+K9</f>
        <v>7</v>
      </c>
      <c r="N9" s="112" t="str">
        <f>VLOOKUP(M9,Tablas!$F$68:$H$76,3,3)</f>
        <v>Alto</v>
      </c>
      <c r="O9" s="116" t="s">
        <v>17</v>
      </c>
      <c r="P9" s="111" t="s">
        <v>145</v>
      </c>
      <c r="Q9" s="117">
        <v>2</v>
      </c>
      <c r="R9" s="114" t="str">
        <f>VLOOKUP(Q9,Tablas!$C$60:$E467,2,2)</f>
        <v>Improbable</v>
      </c>
      <c r="S9" s="108">
        <v>2</v>
      </c>
      <c r="T9" s="115" t="str">
        <f>HLOOKUP(S9,Tablas!$F$57:$J$59,2,2)</f>
        <v>Menor</v>
      </c>
      <c r="U9" s="108">
        <f>+Q9+S9</f>
        <v>4</v>
      </c>
      <c r="V9" s="112" t="str">
        <f>VLOOKUP(U9,Tablas!$F$68:$H$76,3,3)</f>
        <v>Bajo</v>
      </c>
      <c r="W9" s="107" t="s">
        <v>126</v>
      </c>
      <c r="X9" s="124" t="s">
        <v>162</v>
      </c>
      <c r="Y9" s="125" t="s">
        <v>169</v>
      </c>
      <c r="Z9" s="125" t="s">
        <v>169</v>
      </c>
      <c r="AA9" s="126" t="s">
        <v>146</v>
      </c>
      <c r="AB9" s="122" t="s">
        <v>119</v>
      </c>
    </row>
    <row r="10" spans="2:28" s="127" customFormat="1" ht="114" customHeight="1" x14ac:dyDescent="0.2">
      <c r="B10" s="111">
        <v>8</v>
      </c>
      <c r="C10" s="112" t="str">
        <f>+Tablas!D2</f>
        <v>General</v>
      </c>
      <c r="D10" s="112" t="str">
        <f>+Tablas!D7</f>
        <v>Externo</v>
      </c>
      <c r="E10" s="112" t="str">
        <f>+Tablas!D23</f>
        <v>Ejecución</v>
      </c>
      <c r="F10" s="107" t="str">
        <f>+Tablas!D30</f>
        <v>Operacionales</v>
      </c>
      <c r="G10" s="107" t="s">
        <v>164</v>
      </c>
      <c r="H10" s="108" t="s">
        <v>165</v>
      </c>
      <c r="I10" s="123">
        <v>2</v>
      </c>
      <c r="J10" s="114" t="str">
        <f>VLOOKUP(I10,Tablas!$C$60:$E461,2,2)</f>
        <v>Improbable</v>
      </c>
      <c r="K10" s="108">
        <v>2</v>
      </c>
      <c r="L10" s="115" t="str">
        <f>HLOOKUP(K10,Tablas!$F$57:$J$59,2,2)</f>
        <v>Menor</v>
      </c>
      <c r="M10" s="108">
        <f>+J41+K10</f>
        <v>2</v>
      </c>
      <c r="N10" s="112" t="str">
        <f>VLOOKUP(M10,Tablas!$F$68:$H$76,3,3)</f>
        <v>Bajo</v>
      </c>
      <c r="O10" s="116" t="s">
        <v>17</v>
      </c>
      <c r="P10" s="111" t="s">
        <v>166</v>
      </c>
      <c r="Q10" s="117">
        <v>1</v>
      </c>
      <c r="R10" s="114" t="str">
        <f>VLOOKUP(Q10,Tablas!$C$60:$E464,2,2)</f>
        <v>Raro</v>
      </c>
      <c r="S10" s="108">
        <v>1</v>
      </c>
      <c r="T10" s="115" t="str">
        <f>HLOOKUP(S10,Tablas!$F$57:$J$59,2,2)</f>
        <v>Insignificante</v>
      </c>
      <c r="U10" s="108">
        <f t="shared" ref="U10" si="6">+Q10+S10</f>
        <v>2</v>
      </c>
      <c r="V10" s="112" t="str">
        <f>VLOOKUP(U10,Tablas!$F$68:$H$76,3,3)</f>
        <v>Bajo</v>
      </c>
      <c r="W10" s="107" t="s">
        <v>126</v>
      </c>
      <c r="X10" s="124" t="s">
        <v>157</v>
      </c>
      <c r="Y10" s="125" t="s">
        <v>169</v>
      </c>
      <c r="Z10" s="125" t="s">
        <v>169</v>
      </c>
      <c r="AA10" s="126" t="s">
        <v>141</v>
      </c>
      <c r="AB10" s="122" t="s">
        <v>119</v>
      </c>
    </row>
    <row r="11" spans="2:28" s="127" customFormat="1" ht="102" customHeight="1" x14ac:dyDescent="0.2">
      <c r="B11" s="111">
        <v>10</v>
      </c>
      <c r="C11" s="112" t="str">
        <f>+Tablas!D2</f>
        <v>General</v>
      </c>
      <c r="D11" s="112" t="str">
        <f>+Tablas!D6</f>
        <v>Interno</v>
      </c>
      <c r="E11" s="112" t="str">
        <f>+Tablas!D23</f>
        <v>Ejecución</v>
      </c>
      <c r="F11" s="107" t="str">
        <f>+Tablas!D30</f>
        <v>Operacionales</v>
      </c>
      <c r="G11" s="107" t="s">
        <v>136</v>
      </c>
      <c r="H11" s="108" t="s">
        <v>137</v>
      </c>
      <c r="I11" s="113">
        <v>1</v>
      </c>
      <c r="J11" s="114" t="str">
        <f>VLOOKUP(I11,Tablas!$C$60:$E470,2,2)</f>
        <v>Raro</v>
      </c>
      <c r="K11" s="108">
        <v>4</v>
      </c>
      <c r="L11" s="115" t="str">
        <f>HLOOKUP(K11,Tablas!$F$57:$J$59,2,2)</f>
        <v>Mayor</v>
      </c>
      <c r="M11" s="108">
        <f t="shared" ref="M11" si="7">+I11+K11</f>
        <v>5</v>
      </c>
      <c r="N11" s="112" t="str">
        <f>VLOOKUP(M11,Tablas!$F$68:$H$76,3,3)</f>
        <v>Medio</v>
      </c>
      <c r="O11" s="116" t="s">
        <v>18</v>
      </c>
      <c r="P11" s="111" t="s">
        <v>138</v>
      </c>
      <c r="Q11" s="117">
        <v>1</v>
      </c>
      <c r="R11" s="114" t="str">
        <f>VLOOKUP(Q11,Tablas!$C$60:$E470,2,2)</f>
        <v>Raro</v>
      </c>
      <c r="S11" s="108">
        <v>2</v>
      </c>
      <c r="T11" s="115" t="str">
        <f>HLOOKUP(S11,Tablas!$F$57:$J$59,2,2)</f>
        <v>Menor</v>
      </c>
      <c r="U11" s="108">
        <f t="shared" ref="U11" si="8">+Q11+S11</f>
        <v>3</v>
      </c>
      <c r="V11" s="112" t="str">
        <f>VLOOKUP(U11,Tablas!$F$68:$H$76,3,3)</f>
        <v>Bajo</v>
      </c>
      <c r="W11" s="107" t="s">
        <v>122</v>
      </c>
      <c r="X11" s="124" t="s">
        <v>161</v>
      </c>
      <c r="Y11" s="125" t="s">
        <v>169</v>
      </c>
      <c r="Z11" s="125" t="s">
        <v>169</v>
      </c>
      <c r="AA11" s="126" t="s">
        <v>139</v>
      </c>
      <c r="AB11" s="122" t="s">
        <v>123</v>
      </c>
    </row>
    <row r="12" spans="2:28" s="127" customFormat="1" ht="102" customHeight="1" x14ac:dyDescent="0.2">
      <c r="B12" s="111">
        <v>11</v>
      </c>
      <c r="C12" s="112" t="str">
        <f>+Tablas!D2</f>
        <v>General</v>
      </c>
      <c r="D12" s="112" t="str">
        <f>+Tablas!D6</f>
        <v>Interno</v>
      </c>
      <c r="E12" s="112" t="str">
        <f>+Tablas!D23</f>
        <v>Ejecución</v>
      </c>
      <c r="F12" s="107" t="str">
        <f>+Tablas!D34</f>
        <v>Regulatorios</v>
      </c>
      <c r="G12" s="107" t="s">
        <v>140</v>
      </c>
      <c r="H12" s="108" t="s">
        <v>124</v>
      </c>
      <c r="I12" s="113">
        <v>2</v>
      </c>
      <c r="J12" s="114" t="str">
        <f>VLOOKUP(I12,Tablas!$C$60:$E465,2,2)</f>
        <v>Improbable</v>
      </c>
      <c r="K12" s="108">
        <v>3</v>
      </c>
      <c r="L12" s="115" t="str">
        <f>HLOOKUP(K12,Tablas!$F$57:$J$59,2,2)</f>
        <v>Moderado</v>
      </c>
      <c r="M12" s="108">
        <f>+I12+K12</f>
        <v>5</v>
      </c>
      <c r="N12" s="112" t="str">
        <f>VLOOKUP(M12,Tablas!$F$68:$H$76,3,3)</f>
        <v>Medio</v>
      </c>
      <c r="O12" s="116" t="s">
        <v>16</v>
      </c>
      <c r="P12" s="111" t="s">
        <v>127</v>
      </c>
      <c r="Q12" s="117">
        <v>1</v>
      </c>
      <c r="R12" s="114" t="str">
        <f>VLOOKUP(Q12,Tablas!$C$60:$E465,2,2)</f>
        <v>Raro</v>
      </c>
      <c r="S12" s="108">
        <v>2</v>
      </c>
      <c r="T12" s="115" t="str">
        <f>HLOOKUP(S12,Tablas!$F$57:$J$59,2,2)</f>
        <v>Menor</v>
      </c>
      <c r="U12" s="108">
        <f>+Q12+S12</f>
        <v>3</v>
      </c>
      <c r="V12" s="112" t="str">
        <f>VLOOKUP(U12,Tablas!$F$68:$H$76,3,3)</f>
        <v>Bajo</v>
      </c>
      <c r="W12" s="107" t="s">
        <v>122</v>
      </c>
      <c r="X12" s="124" t="s">
        <v>160</v>
      </c>
      <c r="Y12" s="125" t="s">
        <v>169</v>
      </c>
      <c r="Z12" s="125" t="s">
        <v>169</v>
      </c>
      <c r="AA12" s="126" t="s">
        <v>120</v>
      </c>
      <c r="AB12" s="122" t="s">
        <v>123</v>
      </c>
    </row>
    <row r="13" spans="2:28" s="104" customFormat="1" ht="11.25" x14ac:dyDescent="0.2"/>
    <row r="14" spans="2:28" s="104" customFormat="1" ht="11.25" x14ac:dyDescent="0.2"/>
    <row r="15" spans="2:28" s="104" customFormat="1" ht="11.25" x14ac:dyDescent="0.2"/>
    <row r="16" spans="2:28" s="104" customFormat="1" ht="11.25" x14ac:dyDescent="0.2"/>
    <row r="17" s="104" customFormat="1" ht="11.25" x14ac:dyDescent="0.2"/>
    <row r="18" s="104" customFormat="1" ht="11.25" x14ac:dyDescent="0.2"/>
    <row r="19" s="104" customFormat="1" ht="11.25" x14ac:dyDescent="0.2"/>
    <row r="20" s="104" customFormat="1" ht="11.25" x14ac:dyDescent="0.2"/>
    <row r="21" s="104" customFormat="1" ht="11.25" x14ac:dyDescent="0.2"/>
    <row r="22" s="105" customFormat="1" ht="11.25" x14ac:dyDescent="0.2"/>
    <row r="23" s="105" customFormat="1" ht="11.25" x14ac:dyDescent="0.2"/>
    <row r="38" spans="8:12" x14ac:dyDescent="0.2">
      <c r="H38" s="121"/>
      <c r="I38" s="121"/>
      <c r="J38" s="121"/>
      <c r="K38" s="121"/>
      <c r="L38" s="121"/>
    </row>
    <row r="39" spans="8:12" x14ac:dyDescent="0.2">
      <c r="H39" s="121"/>
      <c r="I39" s="121"/>
      <c r="J39" s="121"/>
      <c r="K39" s="121"/>
      <c r="L39" s="121"/>
    </row>
    <row r="40" spans="8:12" x14ac:dyDescent="0.2">
      <c r="H40" s="121"/>
      <c r="I40" s="121"/>
      <c r="J40" s="121"/>
      <c r="K40" s="121"/>
      <c r="L40" s="121"/>
    </row>
    <row r="41" spans="8:12" x14ac:dyDescent="0.2">
      <c r="H41" s="121"/>
      <c r="I41" s="121"/>
      <c r="J41" s="106"/>
      <c r="K41" s="121"/>
      <c r="L41" s="121"/>
    </row>
    <row r="42" spans="8:12" x14ac:dyDescent="0.2">
      <c r="H42" s="121"/>
      <c r="I42" s="121"/>
      <c r="J42" s="121"/>
      <c r="K42" s="121"/>
      <c r="L42" s="121"/>
    </row>
    <row r="43" spans="8:12" x14ac:dyDescent="0.2">
      <c r="H43" s="121"/>
      <c r="I43" s="121"/>
      <c r="J43" s="121"/>
      <c r="K43" s="121"/>
      <c r="L43" s="121"/>
    </row>
  </sheetData>
  <mergeCells count="22">
    <mergeCell ref="O2:O3"/>
    <mergeCell ref="P2:P3"/>
    <mergeCell ref="W2:W3"/>
    <mergeCell ref="I2:J3"/>
    <mergeCell ref="K2:L3"/>
    <mergeCell ref="M2:M3"/>
    <mergeCell ref="B1:AB1"/>
    <mergeCell ref="B2:B3"/>
    <mergeCell ref="C2:C3"/>
    <mergeCell ref="D2:D3"/>
    <mergeCell ref="E2:E3"/>
    <mergeCell ref="F2:F3"/>
    <mergeCell ref="G2:G3"/>
    <mergeCell ref="H2:H3"/>
    <mergeCell ref="X2:X3"/>
    <mergeCell ref="Y2:Y3"/>
    <mergeCell ref="Z2:Z3"/>
    <mergeCell ref="AA2:AB2"/>
    <mergeCell ref="N2:N3"/>
    <mergeCell ref="Q3:R3"/>
    <mergeCell ref="S3:T3"/>
    <mergeCell ref="Q2:V2"/>
  </mergeCells>
  <printOptions horizontalCentered="1" verticalCentered="1"/>
  <pageMargins left="0.19685039370078741" right="0.19685039370078741" top="0.59055118110236227" bottom="0.39370078740157483" header="0.31496062992125984" footer="0.31496062992125984"/>
  <pageSetup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56A73ABCC47A489C3408AF4C504067" ma:contentTypeVersion="0" ma:contentTypeDescription="Crear nuevo documento." ma:contentTypeScope="" ma:versionID="22b8aa6368c656e29b2917a55c8e8ec4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17F97C-53CE-4921-9D1D-857F3F8B0A71}">
  <ds:schemaRefs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FE1CCAB-1B32-40C4-B56E-82383793E4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73055159-3D51-4C01-927F-8119313499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Tablas</vt:lpstr>
      <vt:lpstr>SANEAM</vt:lpstr>
      <vt:lpstr>SANEAM!Área_de_impresión</vt:lpstr>
      <vt:lpstr>SANEAM!Títulos_a_imprimir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 Flòrez</dc:creator>
  <cp:lastModifiedBy>Personal</cp:lastModifiedBy>
  <cp:lastPrinted>2019-12-06T22:10:21Z</cp:lastPrinted>
  <dcterms:created xsi:type="dcterms:W3CDTF">2007-04-16T17:06:02Z</dcterms:created>
  <dcterms:modified xsi:type="dcterms:W3CDTF">2020-12-18T22:26:49Z</dcterms:modified>
</cp:coreProperties>
</file>