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24226"/>
  <mc:AlternateContent xmlns:mc="http://schemas.openxmlformats.org/markup-compatibility/2006">
    <mc:Choice Requires="x15">
      <x15ac:absPath xmlns:x15ac="http://schemas.microsoft.com/office/spreadsheetml/2010/11/ac" url="C:\Users\acpaez\Desktop\PROCESOS DE CONTRATACIÓN BIENES Y SERVICIOS_\2026\1. Compra Materiales de Formación\Documentos GAS\"/>
    </mc:Choice>
  </mc:AlternateContent>
  <xr:revisionPtr revIDLastSave="0" documentId="13_ncr:1_{CEAA95B7-98B5-4BFA-9E38-9C500AB3B50A}" xr6:coauthVersionLast="47" xr6:coauthVersionMax="47" xr10:uidLastSave="{00000000-0000-0000-0000-000000000000}"/>
  <bookViews>
    <workbookView xWindow="-110" yWindow="-110" windowWidth="19420" windowHeight="11500" xr2:uid="{00000000-000D-0000-FFFF-FFFF00000000}"/>
  </bookViews>
  <sheets>
    <sheet name="Table 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70" i="1" l="1"/>
  <c r="I71" i="1"/>
  <c r="I69" i="1"/>
  <c r="H69" i="1"/>
  <c r="F69" i="1"/>
  <c r="I54" i="1"/>
  <c r="I53" i="1"/>
  <c r="I52" i="1"/>
  <c r="I51" i="1"/>
  <c r="I43" i="1"/>
  <c r="I44" i="1"/>
  <c r="I45" i="1"/>
  <c r="I46" i="1"/>
  <c r="I47" i="1"/>
  <c r="I48" i="1"/>
  <c r="I49" i="1"/>
  <c r="I50" i="1"/>
  <c r="I42" i="1"/>
  <c r="I41" i="1"/>
  <c r="I6" i="1"/>
  <c r="I14" i="1"/>
  <c r="I15" i="1"/>
  <c r="I16" i="1"/>
  <c r="I17" i="1"/>
  <c r="I18" i="1"/>
  <c r="I19" i="1"/>
  <c r="I20" i="1"/>
  <c r="I21" i="1"/>
  <c r="I22" i="1"/>
  <c r="I23" i="1"/>
  <c r="I24" i="1"/>
  <c r="I25" i="1"/>
  <c r="I26" i="1"/>
  <c r="I27" i="1"/>
  <c r="I28" i="1"/>
  <c r="I29" i="1"/>
  <c r="I30" i="1"/>
  <c r="I31" i="1"/>
  <c r="I32" i="1"/>
  <c r="I33" i="1"/>
  <c r="I34" i="1"/>
  <c r="I35" i="1"/>
  <c r="I36" i="1"/>
  <c r="I37" i="1"/>
  <c r="I38" i="1"/>
  <c r="I39" i="1"/>
  <c r="I40" i="1"/>
  <c r="I4" i="1"/>
  <c r="F59" i="1"/>
  <c r="I59" i="1" s="1"/>
  <c r="F60" i="1"/>
  <c r="I60" i="1" s="1"/>
  <c r="F61" i="1"/>
  <c r="I61" i="1" s="1"/>
  <c r="F62" i="1"/>
  <c r="I62" i="1" s="1"/>
  <c r="F63" i="1"/>
  <c r="I63" i="1" s="1"/>
  <c r="F64" i="1"/>
  <c r="I64" i="1" s="1"/>
  <c r="F65" i="1"/>
  <c r="I65" i="1" s="1"/>
  <c r="F66" i="1"/>
  <c r="I66" i="1" s="1"/>
  <c r="F67" i="1"/>
  <c r="I67" i="1" s="1"/>
  <c r="F68" i="1"/>
  <c r="I68" i="1" s="1"/>
  <c r="F58" i="1"/>
  <c r="I58" i="1" s="1"/>
  <c r="F56" i="1"/>
  <c r="I56" i="1" s="1"/>
  <c r="F54" i="1"/>
  <c r="F52" i="1"/>
  <c r="F53" i="1"/>
  <c r="F51" i="1"/>
  <c r="F43" i="1"/>
  <c r="F44" i="1"/>
  <c r="F45" i="1"/>
  <c r="F46" i="1"/>
  <c r="F47" i="1"/>
  <c r="F48" i="1"/>
  <c r="F49" i="1"/>
  <c r="F50" i="1"/>
  <c r="F42" i="1"/>
  <c r="F41" i="1"/>
  <c r="F5" i="1"/>
  <c r="F6" i="1"/>
  <c r="F7" i="1"/>
  <c r="F8" i="1"/>
  <c r="F9" i="1"/>
  <c r="F10" i="1"/>
  <c r="F11" i="1"/>
  <c r="F12" i="1"/>
  <c r="F13" i="1"/>
  <c r="F14" i="1"/>
  <c r="F15" i="1"/>
  <c r="F16" i="1"/>
  <c r="F17" i="1"/>
  <c r="F18" i="1"/>
  <c r="F19" i="1"/>
  <c r="F20" i="1"/>
  <c r="F21" i="1"/>
  <c r="F22" i="1"/>
  <c r="F23" i="1"/>
  <c r="F24" i="1"/>
  <c r="F25" i="1"/>
  <c r="F26" i="1"/>
  <c r="F27" i="1"/>
  <c r="F28" i="1"/>
  <c r="F29" i="1"/>
  <c r="F30" i="1"/>
  <c r="F31" i="1"/>
  <c r="F32" i="1"/>
  <c r="F33" i="1"/>
  <c r="F34" i="1"/>
  <c r="F35" i="1"/>
  <c r="F36" i="1"/>
  <c r="F37" i="1"/>
  <c r="F38" i="1"/>
  <c r="F39" i="1"/>
  <c r="F40" i="1"/>
  <c r="F4" i="1"/>
  <c r="H4" i="1"/>
  <c r="H38" i="1"/>
  <c r="H39" i="1"/>
  <c r="H40" i="1"/>
  <c r="H41" i="1"/>
  <c r="H42" i="1"/>
  <c r="H43" i="1"/>
  <c r="H44" i="1"/>
  <c r="H45" i="1"/>
  <c r="H46" i="1"/>
  <c r="H47" i="1"/>
  <c r="H48" i="1"/>
  <c r="H49" i="1"/>
  <c r="H50" i="1"/>
  <c r="H51" i="1"/>
  <c r="H52" i="1"/>
  <c r="H53" i="1"/>
  <c r="H54" i="1"/>
  <c r="H55" i="1"/>
  <c r="I55" i="1" s="1"/>
  <c r="H56" i="1"/>
  <c r="F57" i="1"/>
  <c r="H57" i="1"/>
  <c r="I57" i="1" s="1"/>
  <c r="H58" i="1"/>
  <c r="H59" i="1"/>
  <c r="H60" i="1"/>
  <c r="H61" i="1"/>
  <c r="H62" i="1"/>
  <c r="H63" i="1"/>
  <c r="H64" i="1"/>
  <c r="H65" i="1"/>
  <c r="H66" i="1"/>
  <c r="H67" i="1"/>
  <c r="H68" i="1"/>
  <c r="H37" i="1"/>
  <c r="H36" i="1"/>
  <c r="H35" i="1"/>
  <c r="H34" i="1"/>
  <c r="H33" i="1"/>
  <c r="H32" i="1"/>
  <c r="H31" i="1"/>
  <c r="H30" i="1"/>
  <c r="H29" i="1"/>
  <c r="H28" i="1"/>
  <c r="H27" i="1"/>
  <c r="H26" i="1"/>
  <c r="H25" i="1"/>
  <c r="H24" i="1"/>
  <c r="H23" i="1"/>
  <c r="H22" i="1"/>
  <c r="H21" i="1"/>
  <c r="H20" i="1"/>
  <c r="H19" i="1"/>
  <c r="H18" i="1"/>
  <c r="H17" i="1"/>
  <c r="H16" i="1"/>
  <c r="H15" i="1"/>
  <c r="H14" i="1"/>
  <c r="H13" i="1"/>
  <c r="I13" i="1" s="1"/>
  <c r="H12" i="1"/>
  <c r="I12" i="1" s="1"/>
  <c r="H11" i="1"/>
  <c r="I11" i="1" s="1"/>
  <c r="H10" i="1"/>
  <c r="I10" i="1" s="1"/>
  <c r="H9" i="1"/>
  <c r="I9" i="1" s="1"/>
  <c r="H8" i="1"/>
  <c r="I8" i="1" s="1"/>
  <c r="H7" i="1"/>
  <c r="I7" i="1" s="1"/>
  <c r="H6" i="1"/>
  <c r="H5" i="1"/>
  <c r="I5" i="1" s="1"/>
  <c r="H70" i="1" l="1"/>
  <c r="H71" i="1" s="1"/>
  <c r="F70" i="1"/>
  <c r="F71" i="1" s="1"/>
</calcChain>
</file>

<file path=xl/sharedStrings.xml><?xml version="1.0" encoding="utf-8"?>
<sst xmlns="http://schemas.openxmlformats.org/spreadsheetml/2006/main" count="145" uniqueCount="84">
  <si>
    <t>UNIDAD DE MEDIDA</t>
  </si>
  <si>
    <t>ITEM</t>
  </si>
  <si>
    <t>DESCRIPCION</t>
  </si>
  <si>
    <t>CANTIDAD</t>
  </si>
  <si>
    <t>hojas de segueta 18 dientes paquete x 10 unid</t>
  </si>
  <si>
    <t>paquete</t>
  </si>
  <si>
    <t>jgo brocas 1/16 a 1/2" hss 29 pzas ángulo de corte: 118° acabado brillante</t>
  </si>
  <si>
    <t>juego</t>
  </si>
  <si>
    <t>marco para segueta de acero tensión 1200 kg/cm²</t>
  </si>
  <si>
    <t>unidad</t>
  </si>
  <si>
    <t>volvedor para macho tipo brazo 3/4" ancho 38mm capacidad 5/32" - 3/4" dureza de mordaza 45 hrc</t>
  </si>
  <si>
    <t>jgo machos 3/8" - 16 hilos n.c hss</t>
  </si>
  <si>
    <t>buril cuadrado 3/8 x 4" hss</t>
  </si>
  <si>
    <t>broca de centro 3/16 x 7/16" hss #5</t>
  </si>
  <si>
    <t>volvedor para tarraja ext 1" ds/0-1 diámetro 2.54cm largo 20.9cm material acero</t>
  </si>
  <si>
    <t>jgo machos 5/16" - 18 hilos n.c hss</t>
  </si>
  <si>
    <t>jgo brocas 1 a 13mm hss 25 pzas - ángulo de punta: 118° estilo de punto radial- acabado brillante</t>
  </si>
  <si>
    <t>hojas de segueta 24 dientes paquete x 10 unid</t>
  </si>
  <si>
    <t>jgo machos y tarrajas pulg y mm 40 pzas</t>
  </si>
  <si>
    <t>jgo machos 1/4" - 20hilos n.c hss de buena calidad</t>
  </si>
  <si>
    <t>broca de centro 1/8 x 5/16" hss tmx</t>
  </si>
  <si>
    <t>metro de acero cuadrado 3/8" 1020</t>
  </si>
  <si>
    <t>metro</t>
  </si>
  <si>
    <t>metro de acero redondo 1" 1020</t>
  </si>
  <si>
    <t>metro de bronce fosforado 1"</t>
  </si>
  <si>
    <t>metro aluminio redondo 1"</t>
  </si>
  <si>
    <t>metro acero redondo 2" 1020</t>
  </si>
  <si>
    <t>metro bronce fosforado 2"</t>
  </si>
  <si>
    <t>metro aluminio redondo 2"</t>
  </si>
  <si>
    <t>metro acero redondo 2,5" 1020</t>
  </si>
  <si>
    <t>varilla lisa redonda de 3/8" x 6 mts</t>
  </si>
  <si>
    <t>tornillo de 3/16" x 1/2" cabeza avellanada</t>
  </si>
  <si>
    <t>hojas de segueta 12" x 18 dientes x 10und</t>
  </si>
  <si>
    <t>hojas de segueta 12" x 24 dientes x 10und</t>
  </si>
  <si>
    <t>platina en hierro 1" x 1/8" x 6 mts</t>
  </si>
  <si>
    <t>platina en hierro 1/2" x 1/8" x 6 mts</t>
  </si>
  <si>
    <t>te puerta peinazo tipo aluminio calibre 18 (50 mmx 60mmx 40 mmx 2,44 mts</t>
  </si>
  <si>
    <t>bisagra pistón 5/8" para soldar</t>
  </si>
  <si>
    <t>cerradura sobreponer de doble cerrojo y dos golpes, accionada con llave por ambo lados</t>
  </si>
  <si>
    <t>te puerta peinazo tipo aluminio calibre 18</t>
  </si>
  <si>
    <t>te ventana tipo aluminio calibre 18 (50 mmx 50 mmx 20 mm) x 6 mts</t>
  </si>
  <si>
    <t>basculante tipo aluminio calibre 20 x 6 mts</t>
  </si>
  <si>
    <t>marco ventana tipo aluminio calibre 18 (20 mmx 27 mmx 22 mm) x 6 mts</t>
  </si>
  <si>
    <t>manijas para ventana soldar herrería (izquierdas)</t>
  </si>
  <si>
    <t>bisagras planas para ventana soldar herrería (izquierda)</t>
  </si>
  <si>
    <t>electrodo revestido tipo E-6013, diámetro nominal 3/32” (2,4 mm), presentado en caja de 20 kg, utilizado como material de aporte en procesos de soldadura por arco eléctrico manual (SMAW) para la unión de aceros al carbono. clasificación conforme a aws a5.1 / ASME SFA 5.1, con resistencia mínima a la tracción de 60 ksi (≈ 413 mpa). revestimiento rutílico que proporciona estabilidad de arco y adecuada formación y remoción de escoria durante el proceso. fabricado bajo sistema de gestión de calidad certificado ISO 9001 y conforme a requisitos técnicos aplicables en Colombia, incluyendo disposiciones del retie cuando sea utilizado en estructuras asociadas a instalaciones eléctricas. insumo destinado a aplicaciones de fabricación, mantenimiento y montaje industrial.</t>
  </si>
  <si>
    <t>caja</t>
  </si>
  <si>
    <t>varilla cuadrada en hierro de 3/8" x 6 mts</t>
  </si>
  <si>
    <t>ángulo en hierro de 3/4" x 1/8" x 6 mts</t>
  </si>
  <si>
    <t>tubo cuadrado calibre 18 de 5/8" x 6 mts</t>
  </si>
  <si>
    <t>tubo cuadrado calibre 18 de 1/2" x 6 mts</t>
  </si>
  <si>
    <t>tubo cuadrado calibre 18 de 1 1/2" x 6 mts</t>
  </si>
  <si>
    <t>tubo torneado cr calibre 20 de 3/4" x 6 mts</t>
  </si>
  <si>
    <t>tee en hierro de 1" x 1/8" x 6 mts</t>
  </si>
  <si>
    <t>perfil pasamanos tipo aluminio 19 mm x 47 mm x 6 mts</t>
  </si>
  <si>
    <t>tubo rectangular calibre 18. 10 cms x 4 cms x 6 mts</t>
  </si>
  <si>
    <t>galón</t>
  </si>
  <si>
    <t>revelador en aerosol</t>
  </si>
  <si>
    <t>revelador blanco brillante, para la inspección por líquidos penetrantes de alto contraste. cumple con las especificaciones para ensayos no destructivos. astm e1417, astm e165.  lata de aerosoles de capacidad de 11 onzas</t>
  </si>
  <si>
    <t>cable coaxial con conectores lemo 00 a bnc x metro</t>
  </si>
  <si>
    <t>cable coaxial con conectores lemo 00 a lemo 00 x metro</t>
  </si>
  <si>
    <t>cable coaxial con conectores lemo 00 a lemo 01 x metro</t>
  </si>
  <si>
    <t>cable coaxial con conectores lemo 01 a bnc x metro</t>
  </si>
  <si>
    <t>flexómetro con longitud nominal de 3 metros, cinta fabricada en acero templado con recubrimiento anticorrosivo y graduación milimétrica impresa mediante proceso resistente a la abrasión. ancho de cinta aproximado entre 16 y 19 mm, con gancho metálico reforzado mediante triple remache para mediciones internas y externas. sistema de bloqueo manual y mecanismo de retracción automática mediante resorte interno de acero. carcasa elaborada en polímero ABS de alto impacto con recubrimiento exterior antideslizante. precisión conforme a tolerancias estándar para instrumentos de medición manual de uso industrial y técnico.</t>
  </si>
  <si>
    <t>lupa con aumento nominal de 10x, lente fabricado en vidrio óptico pulido o material acrílico de alta transparencia, con diámetro aproximado entre 60 y 90 mm. estructura o marco en polímero técnico o metal liviano, resistente a impactos y deformaciones. distancia focal adecuada para observación de detalles finos en inspecciones técnicas, trabajos de precisión o laboratorio. mango ergonómico fijo o integrado al cuerpo, que permite su manipulación manual estable. diseño apto para uso en actividades de inspección visual, metrología básica y análisis detallado de superficies.</t>
  </si>
  <si>
    <t>batería cádmica nickel cadmio battery (kr).  kr-4400d 1.2v, 4400mah</t>
  </si>
  <si>
    <t>baterías AAA alcalinas, 1.5v, 1300mah</t>
  </si>
  <si>
    <t>baterías AA alcalinas, 1.5v,  2900mah</t>
  </si>
  <si>
    <t>rollos de toallas de limpieza tamaño paño: 30.1 x 27.2 cm. cantidad de paños por rollo: 890 paños x rollo</t>
  </si>
  <si>
    <t>rollos</t>
  </si>
  <si>
    <t>acoplante en polvo  para preparar en un galón de agua. que cumpla con las especificaciones: api, ASME y AWS</t>
  </si>
  <si>
    <t>penetrante coloreado tipo ii método c (removibles con solventes).cumple con las especificaciones para ensayos no destructivos. ASTM e1417, ASTM e165 x galón de 3.7 litros</t>
  </si>
  <si>
    <t>penetrante coloreado tipo ii método c (removibles con solventes).cumple con las especificaciones para ensayos no destructivos. ASTM e1417, ASTM e165, lata de aerosoles de capacidad de 11 onzas</t>
  </si>
  <si>
    <t>limpiador, removedor  - cleaner/remover para inspección de líquidos penetrantes tipo 1 &amp; 2; método c clase 2 cumple con las especificaciones para ensayos no destructivos. ASTM e1417, ASTM e165, lata de aerosoles de capacidad de 11 onzas.</t>
  </si>
  <si>
    <t>partículas magnéticas húmedas visibles negras en aerosol
cumple con las especificaciones para ensayos no destructivos, AMS 3043, ASTM e709, ASTM e1444, x  lata de aerosoles de capacidad de 16 onzas</t>
  </si>
  <si>
    <t>PROPONENTE 2 
Kyomu SAS</t>
  </si>
  <si>
    <t>PROMEDIO</t>
  </si>
  <si>
    <t>VALOR UNITARIO</t>
  </si>
  <si>
    <t>VALOR TOTAL</t>
  </si>
  <si>
    <t xml:space="preserve">
PROPONENTE 1
JS INNOVART S.A.S
</t>
  </si>
  <si>
    <r>
      <t xml:space="preserve">REGIONAL DISTRITO CAPITAL -CENTRO DE MATERIALES Y ENSAYOS
CENTRO DE MATERIALES Y ENSAYOS
</t>
    </r>
    <r>
      <rPr>
        <b/>
        <sz val="14"/>
        <color rgb="FF000000"/>
        <rFont val="Calibri"/>
        <family val="2"/>
        <scheme val="minor"/>
      </rPr>
      <t>ESTUDIO DE MERCADO</t>
    </r>
  </si>
  <si>
    <t>SUBTOTAL</t>
  </si>
  <si>
    <t>IVA</t>
  </si>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</sst>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12" x14ac:knownFonts="1">
    <font>
      <sz val="10"/>
      <color rgb="FF000000"/>
      <name val="Times New Roman"/>
      <charset val="204"/>
    </font>
    <font>
      <sz val="11"/>
      <color theme="1"/>
      <name val="Calibri"/>
      <family val="2"/>
      <scheme val="minor"/>
    </font>
    <font>
      <sz val="10"/>
      <color rgb="FF000000"/>
      <name val="Arial"/>
      <family val="2"/>
    </font>
    <font>
      <sz val="11"/>
      <color rgb="FF000000"/>
      <name val="Aptos"/>
      <family val="2"/>
    </font>
    <font>
      <b/>
      <sz val="11"/>
      <color rgb="FF000000"/>
      <name val="Aptos"/>
      <family val="2"/>
    </font>
    <font>
      <sz val="10"/>
      <color rgb="FF000000"/>
      <name val="Times New Roman"/>
      <charset val="204"/>
    </font>
    <font>
      <b/>
      <sz val="11"/>
      <color theme="1"/>
      <name val="Aptos"/>
      <family val="2"/>
    </font>
    <font>
      <b/>
      <sz val="9"/>
      <color rgb="FF000000"/>
      <name val="Calibri"/>
      <family val="2"/>
      <scheme val="minor"/>
    </font>
    <font>
      <b/>
      <sz val="14"/>
      <color rgb="FF000000"/>
      <name val="Calibri"/>
      <family val="2"/>
      <scheme val="minor"/>
    </font>
    <font>
      <b/>
      <sz val="11"/>
      <name val="Calibri"/>
      <family val="2"/>
      <scheme val="minor"/>
    </font>
    <font>
      <sz val="11"/>
      <name val="Calibri"/>
      <family val="2"/>
      <scheme val="minor"/>
    </font>
    <font>
      <b/>
      <sz val="11"/>
      <color rgb="FF000000"/>
      <name val="Calibri"/>
      <family val="2"/>
      <scheme val="minor"/>
    </font>
  </fonts>
  <fills count="3">
    <fill>
      <patternFill patternType="none"/>
    </fill>
    <fill>
      <patternFill patternType="gray125"/>
    </fill>
    <fill>
      <patternFill patternType="solid">
        <fgColor rgb="FFFFFF00"/>
        <bgColor indexed="64"/>
      </patternFill>
    </fill>
  </fills>
  <borders count="12">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3">
    <xf numFmtId="0" fontId="0" fillId="0" borderId="0"/>
    <xf numFmtId="44" fontId="5" fillId="0" borderId="0" applyFont="0" applyFill="0" applyBorder="0" applyAlignment="0" applyProtection="0"/>
    <xf numFmtId="0" fontId="1" fillId="0" borderId="0"/>
  </cellStyleXfs>
  <cellXfs count="33">
    <xf numFmtId="0" fontId="0" fillId="0" borderId="0" xfId="0" applyAlignment="1">
      <alignment horizontal="left" vertical="top"/>
    </xf>
    <xf numFmtId="0" fontId="2" fillId="0" borderId="0" xfId="0" applyFont="1" applyAlignment="1">
      <alignment horizontal="left" vertical="top"/>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0" fontId="3" fillId="0" borderId="1" xfId="0" applyFont="1" applyBorder="1" applyAlignment="1">
      <alignment horizontal="center" vertical="center" wrapText="1"/>
    </xf>
    <xf numFmtId="164" fontId="3" fillId="0" borderId="1" xfId="1" applyNumberFormat="1" applyFont="1" applyBorder="1" applyAlignment="1">
      <alignment horizontal="center" vertical="center"/>
    </xf>
    <xf numFmtId="164" fontId="3" fillId="0" borderId="1" xfId="0" applyNumberFormat="1" applyFont="1" applyBorder="1" applyAlignment="1">
      <alignment horizontal="center" vertical="center"/>
    </xf>
    <xf numFmtId="164" fontId="1" fillId="0" borderId="1" xfId="1" applyNumberFormat="1" applyFont="1" applyBorder="1" applyAlignment="1">
      <alignment vertical="center"/>
    </xf>
    <xf numFmtId="0" fontId="0" fillId="0" borderId="0" xfId="0"/>
    <xf numFmtId="164" fontId="10" fillId="0" borderId="4" xfId="0" applyNumberFormat="1" applyFont="1" applyBorder="1" applyAlignment="1">
      <alignment vertical="center" wrapText="1"/>
    </xf>
    <xf numFmtId="0" fontId="9" fillId="0" borderId="4" xfId="0" applyFont="1" applyBorder="1" applyAlignment="1">
      <alignment horizontal="center" vertical="center" wrapText="1"/>
    </xf>
    <xf numFmtId="164" fontId="11" fillId="0" borderId="4" xfId="1" applyNumberFormat="1" applyFont="1" applyBorder="1" applyAlignment="1">
      <alignment horizontal="left" vertical="top" wrapText="1"/>
    </xf>
    <xf numFmtId="164" fontId="9" fillId="2" borderId="4" xfId="0" applyNumberFormat="1" applyFont="1" applyFill="1" applyBorder="1" applyAlignment="1">
      <alignment vertical="center" wrapText="1"/>
    </xf>
    <xf numFmtId="0" fontId="6" fillId="2" borderId="5" xfId="0" applyFont="1" applyFill="1" applyBorder="1" applyAlignment="1">
      <alignment vertical="center"/>
    </xf>
    <xf numFmtId="164" fontId="11" fillId="2" borderId="4" xfId="1" applyNumberFormat="1" applyFont="1" applyFill="1" applyBorder="1" applyAlignment="1">
      <alignment horizontal="left" vertical="top" wrapText="1"/>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horizontal="left" vertical="center" wrapText="1"/>
    </xf>
    <xf numFmtId="0" fontId="6" fillId="2" borderId="7" xfId="0" applyFont="1" applyFill="1" applyBorder="1" applyAlignment="1">
      <alignment horizontal="center" vertical="center"/>
    </xf>
    <xf numFmtId="0" fontId="4" fillId="2" borderId="3"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9" fillId="0" borderId="4" xfId="0" applyFont="1" applyBorder="1" applyAlignment="1">
      <alignment horizontal="right" vertical="center" wrapText="1"/>
    </xf>
    <xf numFmtId="0" fontId="7" fillId="0" borderId="9"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1" xfId="0" applyFont="1" applyBorder="1" applyAlignment="1">
      <alignment horizontal="center" vertical="center" wrapText="1"/>
    </xf>
    <xf numFmtId="44" fontId="3" fillId="0" borderId="3" xfId="1" applyFont="1" applyBorder="1" applyAlignment="1">
      <alignment horizontal="center" vertical="center"/>
    </xf>
    <xf numFmtId="44" fontId="3" fillId="0" borderId="2" xfId="1" applyFont="1" applyBorder="1" applyAlignment="1">
      <alignment horizontal="center" vertical="center"/>
    </xf>
    <xf numFmtId="164" fontId="3" fillId="0" borderId="3" xfId="1" applyNumberFormat="1" applyFont="1" applyBorder="1" applyAlignment="1">
      <alignment horizontal="center" vertical="center"/>
    </xf>
    <xf numFmtId="164" fontId="3" fillId="0" borderId="2" xfId="1" applyNumberFormat="1" applyFont="1" applyBorder="1" applyAlignment="1">
      <alignment horizontal="center" vertical="center"/>
    </xf>
    <xf numFmtId="164" fontId="1" fillId="0" borderId="3" xfId="1" applyNumberFormat="1" applyFont="1" applyBorder="1" applyAlignment="1">
      <alignment horizontal="center" vertical="center"/>
    </xf>
    <xf numFmtId="164" fontId="1" fillId="0" borderId="2" xfId="1" applyNumberFormat="1" applyFont="1" applyBorder="1" applyAlignment="1">
      <alignment horizontal="center" vertical="center"/>
    </xf>
    <xf numFmtId="0" fontId="6" fillId="2" borderId="6" xfId="0" applyFont="1" applyFill="1" applyBorder="1" applyAlignment="1">
      <alignment horizontal="center" vertical="center" wrapText="1"/>
    </xf>
    <xf numFmtId="0" fontId="6" fillId="2" borderId="6" xfId="0" applyFont="1" applyFill="1" applyBorder="1" applyAlignment="1">
      <alignment horizontal="center" vertical="center"/>
    </xf>
  </cellXfs>
  <cellStyles count="3">
    <cellStyle name="Moneda" xfId="1" builtinId="4"/>
    <cellStyle name="Normal" xfId="0" builtinId="0"/>
    <cellStyle name="Normal 2" xfId="2" xr:uid="{D96CDE1D-BFF0-45B1-96A0-ADBAD3648EE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112806</xdr:colOff>
      <xdr:row>0</xdr:row>
      <xdr:rowOff>20918</xdr:rowOff>
    </xdr:from>
    <xdr:ext cx="582851" cy="798895"/>
    <xdr:pic>
      <xdr:nvPicPr>
        <xdr:cNvPr id="2" name="Imagen 1">
          <a:extLst>
            <a:ext uri="{FF2B5EF4-FFF2-40B4-BE49-F238E27FC236}">
              <a16:creationId xmlns:a16="http://schemas.microsoft.com/office/drawing/2014/main" id="{75CD9B5D-7AAD-49EB-9561-A779C33B3776}"/>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112806" y="20918"/>
          <a:ext cx="582851" cy="798895"/>
        </a:xfrm>
        <a:prstGeom prst="rect">
          <a:avLst/>
        </a:prstGeom>
      </xdr:spPr>
    </xdr:pic>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71"/>
  <sheetViews>
    <sheetView tabSelected="1" zoomScale="85" zoomScaleNormal="85" workbookViewId="0">
      <selection activeCell="K67" sqref="K67"/>
    </sheetView>
  </sheetViews>
  <sheetFormatPr baseColWidth="10" defaultColWidth="8.796875" defaultRowHeight="12.5" x14ac:dyDescent="0.3"/>
  <cols>
    <col min="1" max="1" width="13.796875" style="1" customWidth="1"/>
    <col min="2" max="2" width="52.3984375" style="1" customWidth="1"/>
    <col min="3" max="3" width="21.8984375" style="1" customWidth="1"/>
    <col min="4" max="4" width="15.69921875" style="1" customWidth="1"/>
    <col min="5" max="5" width="18.59765625" style="1" customWidth="1"/>
    <col min="6" max="6" width="17.8984375" style="1" customWidth="1"/>
    <col min="7" max="7" width="18.59765625" style="1" customWidth="1"/>
    <col min="8" max="8" width="14.8984375" style="1" customWidth="1"/>
    <col min="9" max="9" width="16.69921875" style="1" customWidth="1"/>
    <col min="10" max="16384" width="8.796875" style="1"/>
  </cols>
  <sheetData>
    <row r="1" spans="1:9" ht="65.5" customHeight="1" thickBot="1" x14ac:dyDescent="0.35">
      <c r="A1" s="8"/>
      <c r="B1" s="22" t="s">
        <v>80</v>
      </c>
      <c r="C1" s="23"/>
      <c r="D1" s="23"/>
      <c r="E1" s="23"/>
      <c r="F1" s="23"/>
      <c r="G1" s="23"/>
      <c r="H1" s="23"/>
      <c r="I1" s="24"/>
    </row>
    <row r="2" spans="1:9" ht="39" customHeight="1" x14ac:dyDescent="0.3">
      <c r="A2" s="19" t="s">
        <v>1</v>
      </c>
      <c r="B2" s="20" t="s">
        <v>2</v>
      </c>
      <c r="C2" s="20" t="s">
        <v>0</v>
      </c>
      <c r="D2" s="20" t="s">
        <v>3</v>
      </c>
      <c r="E2" s="31" t="s">
        <v>79</v>
      </c>
      <c r="F2" s="31"/>
      <c r="G2" s="31" t="s">
        <v>75</v>
      </c>
      <c r="H2" s="32"/>
      <c r="I2" s="18" t="s">
        <v>76</v>
      </c>
    </row>
    <row r="3" spans="1:9" ht="38" customHeight="1" thickBot="1" x14ac:dyDescent="0.35">
      <c r="A3" s="20"/>
      <c r="B3" s="20"/>
      <c r="C3" s="20"/>
      <c r="D3" s="20"/>
      <c r="E3" s="13" t="s">
        <v>77</v>
      </c>
      <c r="F3" s="13" t="s">
        <v>78</v>
      </c>
      <c r="G3" s="13" t="s">
        <v>77</v>
      </c>
      <c r="H3" s="13" t="s">
        <v>78</v>
      </c>
      <c r="I3" s="18"/>
    </row>
    <row r="4" spans="1:9" ht="15" thickBot="1" x14ac:dyDescent="0.35">
      <c r="A4" s="2">
        <v>1</v>
      </c>
      <c r="B4" s="3" t="s">
        <v>4</v>
      </c>
      <c r="C4" s="4" t="s">
        <v>5</v>
      </c>
      <c r="D4" s="2">
        <v>1</v>
      </c>
      <c r="E4" s="5">
        <v>78000</v>
      </c>
      <c r="F4" s="5">
        <f>E4*D4</f>
        <v>78000</v>
      </c>
      <c r="G4" s="7">
        <v>68520</v>
      </c>
      <c r="H4" s="5">
        <f>G4*D4</f>
        <v>68520</v>
      </c>
      <c r="I4" s="6">
        <f>AVERAGE(F4,H4)</f>
        <v>73260</v>
      </c>
    </row>
    <row r="5" spans="1:9" ht="29.5" thickBot="1" x14ac:dyDescent="0.35">
      <c r="A5" s="2">
        <v>2</v>
      </c>
      <c r="B5" s="3" t="s">
        <v>6</v>
      </c>
      <c r="C5" s="4" t="s">
        <v>7</v>
      </c>
      <c r="D5" s="2">
        <v>1</v>
      </c>
      <c r="E5" s="5">
        <v>690200</v>
      </c>
      <c r="F5" s="5">
        <f t="shared" ref="F5:F41" si="0">E5*D5</f>
        <v>690200</v>
      </c>
      <c r="G5" s="7">
        <v>750000</v>
      </c>
      <c r="H5" s="5">
        <f>G5*D5</f>
        <v>750000</v>
      </c>
      <c r="I5" s="6">
        <f t="shared" ref="I5:I40" si="1">AVERAGE(F5,H5)</f>
        <v>720100</v>
      </c>
    </row>
    <row r="6" spans="1:9" ht="15" thickBot="1" x14ac:dyDescent="0.35">
      <c r="A6" s="2">
        <v>3</v>
      </c>
      <c r="B6" s="3" t="s">
        <v>8</v>
      </c>
      <c r="C6" s="4" t="s">
        <v>9</v>
      </c>
      <c r="D6" s="2">
        <v>1</v>
      </c>
      <c r="E6" s="5">
        <v>54700</v>
      </c>
      <c r="F6" s="5">
        <f t="shared" si="0"/>
        <v>54700</v>
      </c>
      <c r="G6" s="7">
        <v>65000</v>
      </c>
      <c r="H6" s="5">
        <f t="shared" ref="H6:H37" si="2">G6*D6</f>
        <v>65000</v>
      </c>
      <c r="I6" s="6">
        <f t="shared" si="1"/>
        <v>59850</v>
      </c>
    </row>
    <row r="7" spans="1:9" ht="29.5" thickBot="1" x14ac:dyDescent="0.35">
      <c r="A7" s="2">
        <v>4</v>
      </c>
      <c r="B7" s="3" t="s">
        <v>10</v>
      </c>
      <c r="C7" s="4" t="s">
        <v>9</v>
      </c>
      <c r="D7" s="2">
        <v>1</v>
      </c>
      <c r="E7" s="5">
        <v>90600</v>
      </c>
      <c r="F7" s="5">
        <f t="shared" si="0"/>
        <v>90600</v>
      </c>
      <c r="G7" s="7">
        <v>102000</v>
      </c>
      <c r="H7" s="5">
        <f t="shared" si="2"/>
        <v>102000</v>
      </c>
      <c r="I7" s="6">
        <f t="shared" si="1"/>
        <v>96300</v>
      </c>
    </row>
    <row r="8" spans="1:9" ht="15" thickBot="1" x14ac:dyDescent="0.35">
      <c r="A8" s="2">
        <v>5</v>
      </c>
      <c r="B8" s="3" t="s">
        <v>11</v>
      </c>
      <c r="C8" s="4" t="s">
        <v>7</v>
      </c>
      <c r="D8" s="2">
        <v>1</v>
      </c>
      <c r="E8" s="5">
        <v>179400</v>
      </c>
      <c r="F8" s="5">
        <f t="shared" si="0"/>
        <v>179400</v>
      </c>
      <c r="G8" s="7">
        <v>165000</v>
      </c>
      <c r="H8" s="5">
        <f t="shared" si="2"/>
        <v>165000</v>
      </c>
      <c r="I8" s="6">
        <f t="shared" si="1"/>
        <v>172200</v>
      </c>
    </row>
    <row r="9" spans="1:9" ht="15" thickBot="1" x14ac:dyDescent="0.35">
      <c r="A9" s="2">
        <v>6</v>
      </c>
      <c r="B9" s="3" t="s">
        <v>12</v>
      </c>
      <c r="C9" s="4" t="s">
        <v>9</v>
      </c>
      <c r="D9" s="2">
        <v>1</v>
      </c>
      <c r="E9" s="5">
        <v>169300</v>
      </c>
      <c r="F9" s="5">
        <f t="shared" si="0"/>
        <v>169300</v>
      </c>
      <c r="G9" s="7">
        <v>185000</v>
      </c>
      <c r="H9" s="5">
        <f t="shared" si="2"/>
        <v>185000</v>
      </c>
      <c r="I9" s="6">
        <f t="shared" si="1"/>
        <v>177150</v>
      </c>
    </row>
    <row r="10" spans="1:9" ht="15" thickBot="1" x14ac:dyDescent="0.35">
      <c r="A10" s="2">
        <v>7</v>
      </c>
      <c r="B10" s="3" t="s">
        <v>13</v>
      </c>
      <c r="C10" s="4" t="s">
        <v>9</v>
      </c>
      <c r="D10" s="2">
        <v>1</v>
      </c>
      <c r="E10" s="5">
        <v>52100</v>
      </c>
      <c r="F10" s="5">
        <f t="shared" si="0"/>
        <v>52100</v>
      </c>
      <c r="G10" s="7">
        <v>54000</v>
      </c>
      <c r="H10" s="5">
        <f t="shared" si="2"/>
        <v>54000</v>
      </c>
      <c r="I10" s="6">
        <f t="shared" si="1"/>
        <v>53050</v>
      </c>
    </row>
    <row r="11" spans="1:9" ht="29.5" thickBot="1" x14ac:dyDescent="0.35">
      <c r="A11" s="2">
        <v>8</v>
      </c>
      <c r="B11" s="3" t="s">
        <v>14</v>
      </c>
      <c r="C11" s="4" t="s">
        <v>9</v>
      </c>
      <c r="D11" s="2">
        <v>1</v>
      </c>
      <c r="E11" s="5">
        <v>50800</v>
      </c>
      <c r="F11" s="5">
        <f t="shared" si="0"/>
        <v>50800</v>
      </c>
      <c r="G11" s="7">
        <v>65000</v>
      </c>
      <c r="H11" s="5">
        <f t="shared" si="2"/>
        <v>65000</v>
      </c>
      <c r="I11" s="6">
        <f t="shared" si="1"/>
        <v>57900</v>
      </c>
    </row>
    <row r="12" spans="1:9" ht="15" thickBot="1" x14ac:dyDescent="0.35">
      <c r="A12" s="2">
        <v>9</v>
      </c>
      <c r="B12" s="3" t="s">
        <v>15</v>
      </c>
      <c r="C12" s="4" t="s">
        <v>7</v>
      </c>
      <c r="D12" s="2">
        <v>1</v>
      </c>
      <c r="E12" s="5">
        <v>142200</v>
      </c>
      <c r="F12" s="5">
        <f t="shared" si="0"/>
        <v>142200</v>
      </c>
      <c r="G12" s="7">
        <v>175000</v>
      </c>
      <c r="H12" s="5">
        <f t="shared" si="2"/>
        <v>175000</v>
      </c>
      <c r="I12" s="6">
        <f t="shared" si="1"/>
        <v>158600</v>
      </c>
    </row>
    <row r="13" spans="1:9" ht="29.5" thickBot="1" x14ac:dyDescent="0.35">
      <c r="A13" s="2">
        <v>10</v>
      </c>
      <c r="B13" s="3" t="s">
        <v>16</v>
      </c>
      <c r="C13" s="4" t="s">
        <v>7</v>
      </c>
      <c r="D13" s="2">
        <v>1</v>
      </c>
      <c r="E13" s="5">
        <v>741600</v>
      </c>
      <c r="F13" s="5">
        <f t="shared" si="0"/>
        <v>741600</v>
      </c>
      <c r="G13" s="7">
        <v>750000</v>
      </c>
      <c r="H13" s="5">
        <f t="shared" si="2"/>
        <v>750000</v>
      </c>
      <c r="I13" s="6">
        <f t="shared" si="1"/>
        <v>745800</v>
      </c>
    </row>
    <row r="14" spans="1:9" ht="15" thickBot="1" x14ac:dyDescent="0.35">
      <c r="A14" s="2">
        <v>11</v>
      </c>
      <c r="B14" s="3" t="s">
        <v>17</v>
      </c>
      <c r="C14" s="4" t="s">
        <v>5</v>
      </c>
      <c r="D14" s="2">
        <v>1</v>
      </c>
      <c r="E14" s="5">
        <v>78100</v>
      </c>
      <c r="F14" s="5">
        <f t="shared" si="0"/>
        <v>78100</v>
      </c>
      <c r="G14" s="7">
        <v>85000</v>
      </c>
      <c r="H14" s="5">
        <f t="shared" si="2"/>
        <v>85000</v>
      </c>
      <c r="I14" s="6">
        <f t="shared" si="1"/>
        <v>81550</v>
      </c>
    </row>
    <row r="15" spans="1:9" ht="15" thickBot="1" x14ac:dyDescent="0.35">
      <c r="A15" s="2">
        <v>12</v>
      </c>
      <c r="B15" s="3" t="s">
        <v>18</v>
      </c>
      <c r="C15" s="4" t="s">
        <v>7</v>
      </c>
      <c r="D15" s="2">
        <v>1</v>
      </c>
      <c r="E15" s="5">
        <v>346600</v>
      </c>
      <c r="F15" s="5">
        <f t="shared" si="0"/>
        <v>346600</v>
      </c>
      <c r="G15" s="7">
        <v>450000</v>
      </c>
      <c r="H15" s="5">
        <f t="shared" si="2"/>
        <v>450000</v>
      </c>
      <c r="I15" s="6">
        <f t="shared" si="1"/>
        <v>398300</v>
      </c>
    </row>
    <row r="16" spans="1:9" ht="15" thickBot="1" x14ac:dyDescent="0.35">
      <c r="A16" s="2">
        <v>13</v>
      </c>
      <c r="B16" s="3" t="s">
        <v>19</v>
      </c>
      <c r="C16" s="4" t="s">
        <v>7</v>
      </c>
      <c r="D16" s="2">
        <v>1</v>
      </c>
      <c r="E16" s="5">
        <v>138500</v>
      </c>
      <c r="F16" s="5">
        <f t="shared" si="0"/>
        <v>138500</v>
      </c>
      <c r="G16" s="7">
        <v>200000</v>
      </c>
      <c r="H16" s="5">
        <f t="shared" si="2"/>
        <v>200000</v>
      </c>
      <c r="I16" s="6">
        <f t="shared" si="1"/>
        <v>169250</v>
      </c>
    </row>
    <row r="17" spans="1:9" ht="15" thickBot="1" x14ac:dyDescent="0.35">
      <c r="A17" s="2">
        <v>14</v>
      </c>
      <c r="B17" s="3" t="s">
        <v>20</v>
      </c>
      <c r="C17" s="4" t="s">
        <v>9</v>
      </c>
      <c r="D17" s="2">
        <v>1</v>
      </c>
      <c r="E17" s="5">
        <v>34500</v>
      </c>
      <c r="F17" s="5">
        <f t="shared" si="0"/>
        <v>34500</v>
      </c>
      <c r="G17" s="7">
        <v>42000</v>
      </c>
      <c r="H17" s="5">
        <f t="shared" si="2"/>
        <v>42000</v>
      </c>
      <c r="I17" s="6">
        <f t="shared" si="1"/>
        <v>38250</v>
      </c>
    </row>
    <row r="18" spans="1:9" ht="15" thickBot="1" x14ac:dyDescent="0.35">
      <c r="A18" s="2">
        <v>15</v>
      </c>
      <c r="B18" s="3" t="s">
        <v>21</v>
      </c>
      <c r="C18" s="4" t="s">
        <v>22</v>
      </c>
      <c r="D18" s="2">
        <v>1</v>
      </c>
      <c r="E18" s="5">
        <v>10200</v>
      </c>
      <c r="F18" s="5">
        <f t="shared" si="0"/>
        <v>10200</v>
      </c>
      <c r="G18" s="7">
        <v>15500</v>
      </c>
      <c r="H18" s="5">
        <f t="shared" si="2"/>
        <v>15500</v>
      </c>
      <c r="I18" s="6">
        <f t="shared" si="1"/>
        <v>12850</v>
      </c>
    </row>
    <row r="19" spans="1:9" ht="15" thickBot="1" x14ac:dyDescent="0.35">
      <c r="A19" s="2">
        <v>16</v>
      </c>
      <c r="B19" s="3" t="s">
        <v>23</v>
      </c>
      <c r="C19" s="4" t="s">
        <v>22</v>
      </c>
      <c r="D19" s="2">
        <v>1</v>
      </c>
      <c r="E19" s="5">
        <v>45300</v>
      </c>
      <c r="F19" s="5">
        <f t="shared" si="0"/>
        <v>45300</v>
      </c>
      <c r="G19" s="7">
        <v>47000</v>
      </c>
      <c r="H19" s="5">
        <f t="shared" si="2"/>
        <v>47000</v>
      </c>
      <c r="I19" s="6">
        <f t="shared" si="1"/>
        <v>46150</v>
      </c>
    </row>
    <row r="20" spans="1:9" ht="15" thickBot="1" x14ac:dyDescent="0.35">
      <c r="A20" s="2">
        <v>17</v>
      </c>
      <c r="B20" s="3" t="s">
        <v>24</v>
      </c>
      <c r="C20" s="4" t="s">
        <v>22</v>
      </c>
      <c r="D20" s="2">
        <v>1</v>
      </c>
      <c r="E20" s="5">
        <v>682200</v>
      </c>
      <c r="F20" s="5">
        <f t="shared" si="0"/>
        <v>682200</v>
      </c>
      <c r="G20" s="7">
        <v>700000</v>
      </c>
      <c r="H20" s="5">
        <f t="shared" si="2"/>
        <v>700000</v>
      </c>
      <c r="I20" s="6">
        <f t="shared" si="1"/>
        <v>691100</v>
      </c>
    </row>
    <row r="21" spans="1:9" ht="15" thickBot="1" x14ac:dyDescent="0.35">
      <c r="A21" s="2">
        <v>18</v>
      </c>
      <c r="B21" s="3" t="s">
        <v>25</v>
      </c>
      <c r="C21" s="4" t="s">
        <v>22</v>
      </c>
      <c r="D21" s="2">
        <v>1</v>
      </c>
      <c r="E21" s="5">
        <v>82900</v>
      </c>
      <c r="F21" s="5">
        <f t="shared" si="0"/>
        <v>82900</v>
      </c>
      <c r="G21" s="7">
        <v>92000</v>
      </c>
      <c r="H21" s="5">
        <f t="shared" si="2"/>
        <v>92000</v>
      </c>
      <c r="I21" s="6">
        <f t="shared" si="1"/>
        <v>87450</v>
      </c>
    </row>
    <row r="22" spans="1:9" ht="15" thickBot="1" x14ac:dyDescent="0.35">
      <c r="A22" s="2">
        <v>19</v>
      </c>
      <c r="B22" s="3" t="s">
        <v>26</v>
      </c>
      <c r="C22" s="4" t="s">
        <v>22</v>
      </c>
      <c r="D22" s="2">
        <v>1</v>
      </c>
      <c r="E22" s="5">
        <v>181700</v>
      </c>
      <c r="F22" s="5">
        <f t="shared" si="0"/>
        <v>181700</v>
      </c>
      <c r="G22" s="7">
        <v>183000</v>
      </c>
      <c r="H22" s="5">
        <f t="shared" si="2"/>
        <v>183000</v>
      </c>
      <c r="I22" s="6">
        <f t="shared" si="1"/>
        <v>182350</v>
      </c>
    </row>
    <row r="23" spans="1:9" ht="15" thickBot="1" x14ac:dyDescent="0.35">
      <c r="A23" s="2">
        <v>20</v>
      </c>
      <c r="B23" s="3" t="s">
        <v>27</v>
      </c>
      <c r="C23" s="4" t="s">
        <v>22</v>
      </c>
      <c r="D23" s="2">
        <v>1</v>
      </c>
      <c r="E23" s="5">
        <v>2606000</v>
      </c>
      <c r="F23" s="5">
        <f t="shared" si="0"/>
        <v>2606000</v>
      </c>
      <c r="G23" s="7">
        <v>2850000</v>
      </c>
      <c r="H23" s="5">
        <f t="shared" si="2"/>
        <v>2850000</v>
      </c>
      <c r="I23" s="6">
        <f t="shared" si="1"/>
        <v>2728000</v>
      </c>
    </row>
    <row r="24" spans="1:9" ht="15" thickBot="1" x14ac:dyDescent="0.35">
      <c r="A24" s="2">
        <v>21</v>
      </c>
      <c r="B24" s="3" t="s">
        <v>28</v>
      </c>
      <c r="C24" s="4" t="s">
        <v>22</v>
      </c>
      <c r="D24" s="2">
        <v>1</v>
      </c>
      <c r="E24" s="5">
        <v>311600</v>
      </c>
      <c r="F24" s="5">
        <f t="shared" si="0"/>
        <v>311600</v>
      </c>
      <c r="G24" s="7">
        <v>325000</v>
      </c>
      <c r="H24" s="5">
        <f t="shared" si="2"/>
        <v>325000</v>
      </c>
      <c r="I24" s="6">
        <f t="shared" si="1"/>
        <v>318300</v>
      </c>
    </row>
    <row r="25" spans="1:9" ht="15" thickBot="1" x14ac:dyDescent="0.35">
      <c r="A25" s="2">
        <v>22</v>
      </c>
      <c r="B25" s="3" t="s">
        <v>29</v>
      </c>
      <c r="C25" s="4" t="s">
        <v>22</v>
      </c>
      <c r="D25" s="2">
        <v>1</v>
      </c>
      <c r="E25" s="5">
        <v>283100</v>
      </c>
      <c r="F25" s="5">
        <f t="shared" si="0"/>
        <v>283100</v>
      </c>
      <c r="G25" s="7">
        <v>280000</v>
      </c>
      <c r="H25" s="5">
        <f t="shared" si="2"/>
        <v>280000</v>
      </c>
      <c r="I25" s="6">
        <f t="shared" si="1"/>
        <v>281550</v>
      </c>
    </row>
    <row r="26" spans="1:9" ht="15" thickBot="1" x14ac:dyDescent="0.35">
      <c r="A26" s="2">
        <v>23</v>
      </c>
      <c r="B26" s="3" t="s">
        <v>30</v>
      </c>
      <c r="C26" s="4" t="s">
        <v>9</v>
      </c>
      <c r="D26" s="2">
        <v>1</v>
      </c>
      <c r="E26" s="5">
        <v>33300</v>
      </c>
      <c r="F26" s="5">
        <f t="shared" si="0"/>
        <v>33300</v>
      </c>
      <c r="G26" s="7">
        <v>31000</v>
      </c>
      <c r="H26" s="5">
        <f t="shared" si="2"/>
        <v>31000</v>
      </c>
      <c r="I26" s="6">
        <f t="shared" si="1"/>
        <v>32150</v>
      </c>
    </row>
    <row r="27" spans="1:9" ht="15" thickBot="1" x14ac:dyDescent="0.35">
      <c r="A27" s="2">
        <v>24</v>
      </c>
      <c r="B27" s="3" t="s">
        <v>31</v>
      </c>
      <c r="C27" s="4" t="s">
        <v>9</v>
      </c>
      <c r="D27" s="2">
        <v>1</v>
      </c>
      <c r="E27" s="5">
        <v>400</v>
      </c>
      <c r="F27" s="5">
        <f t="shared" si="0"/>
        <v>400</v>
      </c>
      <c r="G27" s="7">
        <v>320</v>
      </c>
      <c r="H27" s="5">
        <f t="shared" si="2"/>
        <v>320</v>
      </c>
      <c r="I27" s="6">
        <f t="shared" si="1"/>
        <v>360</v>
      </c>
    </row>
    <row r="28" spans="1:9" ht="15" thickBot="1" x14ac:dyDescent="0.35">
      <c r="A28" s="2">
        <v>25</v>
      </c>
      <c r="B28" s="3" t="s">
        <v>32</v>
      </c>
      <c r="C28" s="4" t="s">
        <v>5</v>
      </c>
      <c r="D28" s="2">
        <v>1</v>
      </c>
      <c r="E28" s="5">
        <v>78000</v>
      </c>
      <c r="F28" s="5">
        <f t="shared" si="0"/>
        <v>78000</v>
      </c>
      <c r="G28" s="7">
        <v>68520</v>
      </c>
      <c r="H28" s="5">
        <f t="shared" si="2"/>
        <v>68520</v>
      </c>
      <c r="I28" s="6">
        <f t="shared" si="1"/>
        <v>73260</v>
      </c>
    </row>
    <row r="29" spans="1:9" ht="15" thickBot="1" x14ac:dyDescent="0.35">
      <c r="A29" s="2">
        <v>26</v>
      </c>
      <c r="B29" s="3" t="s">
        <v>33</v>
      </c>
      <c r="C29" s="4" t="s">
        <v>5</v>
      </c>
      <c r="D29" s="2">
        <v>1</v>
      </c>
      <c r="E29" s="5">
        <v>78100</v>
      </c>
      <c r="F29" s="5">
        <f t="shared" si="0"/>
        <v>78100</v>
      </c>
      <c r="G29" s="7">
        <v>85000</v>
      </c>
      <c r="H29" s="5">
        <f t="shared" si="2"/>
        <v>85000</v>
      </c>
      <c r="I29" s="6">
        <f t="shared" si="1"/>
        <v>81550</v>
      </c>
    </row>
    <row r="30" spans="1:9" ht="15" thickBot="1" x14ac:dyDescent="0.35">
      <c r="A30" s="2">
        <v>27</v>
      </c>
      <c r="B30" s="3" t="s">
        <v>34</v>
      </c>
      <c r="C30" s="4" t="s">
        <v>9</v>
      </c>
      <c r="D30" s="2">
        <v>1</v>
      </c>
      <c r="E30" s="5">
        <v>37900</v>
      </c>
      <c r="F30" s="5">
        <f t="shared" si="0"/>
        <v>37900</v>
      </c>
      <c r="G30" s="7">
        <v>65000</v>
      </c>
      <c r="H30" s="5">
        <f t="shared" si="2"/>
        <v>65000</v>
      </c>
      <c r="I30" s="6">
        <f t="shared" si="1"/>
        <v>51450</v>
      </c>
    </row>
    <row r="31" spans="1:9" ht="15" thickBot="1" x14ac:dyDescent="0.35">
      <c r="A31" s="2">
        <v>28</v>
      </c>
      <c r="B31" s="3" t="s">
        <v>35</v>
      </c>
      <c r="C31" s="4" t="s">
        <v>9</v>
      </c>
      <c r="D31" s="2">
        <v>1</v>
      </c>
      <c r="E31" s="5">
        <v>19700</v>
      </c>
      <c r="F31" s="5">
        <f t="shared" si="0"/>
        <v>19700</v>
      </c>
      <c r="G31" s="7">
        <v>35000</v>
      </c>
      <c r="H31" s="5">
        <f t="shared" si="2"/>
        <v>35000</v>
      </c>
      <c r="I31" s="6">
        <f t="shared" si="1"/>
        <v>27350</v>
      </c>
    </row>
    <row r="32" spans="1:9" ht="29.5" thickBot="1" x14ac:dyDescent="0.35">
      <c r="A32" s="2">
        <v>29</v>
      </c>
      <c r="B32" s="3" t="s">
        <v>36</v>
      </c>
      <c r="C32" s="4" t="s">
        <v>9</v>
      </c>
      <c r="D32" s="2">
        <v>1</v>
      </c>
      <c r="E32" s="5">
        <v>50000</v>
      </c>
      <c r="F32" s="5">
        <f t="shared" si="0"/>
        <v>50000</v>
      </c>
      <c r="G32" s="7">
        <v>52000</v>
      </c>
      <c r="H32" s="5">
        <f t="shared" si="2"/>
        <v>52000</v>
      </c>
      <c r="I32" s="6">
        <f t="shared" si="1"/>
        <v>51000</v>
      </c>
    </row>
    <row r="33" spans="1:9" ht="15" thickBot="1" x14ac:dyDescent="0.35">
      <c r="A33" s="2">
        <v>30</v>
      </c>
      <c r="B33" s="3" t="s">
        <v>37</v>
      </c>
      <c r="C33" s="4" t="s">
        <v>9</v>
      </c>
      <c r="D33" s="2">
        <v>1</v>
      </c>
      <c r="E33" s="5">
        <v>8900</v>
      </c>
      <c r="F33" s="5">
        <f t="shared" si="0"/>
        <v>8900</v>
      </c>
      <c r="G33" s="7">
        <v>12000</v>
      </c>
      <c r="H33" s="5">
        <f t="shared" si="2"/>
        <v>12000</v>
      </c>
      <c r="I33" s="6">
        <f t="shared" si="1"/>
        <v>10450</v>
      </c>
    </row>
    <row r="34" spans="1:9" ht="29.5" thickBot="1" x14ac:dyDescent="0.35">
      <c r="A34" s="2">
        <v>31</v>
      </c>
      <c r="B34" s="3" t="s">
        <v>38</v>
      </c>
      <c r="C34" s="4" t="s">
        <v>9</v>
      </c>
      <c r="D34" s="2">
        <v>1</v>
      </c>
      <c r="E34" s="5">
        <v>68600</v>
      </c>
      <c r="F34" s="5">
        <f t="shared" si="0"/>
        <v>68600</v>
      </c>
      <c r="G34" s="7">
        <v>75000</v>
      </c>
      <c r="H34" s="5">
        <f t="shared" si="2"/>
        <v>75000</v>
      </c>
      <c r="I34" s="6">
        <f t="shared" si="1"/>
        <v>71800</v>
      </c>
    </row>
    <row r="35" spans="1:9" ht="15" thickBot="1" x14ac:dyDescent="0.35">
      <c r="A35" s="2">
        <v>32</v>
      </c>
      <c r="B35" s="3" t="s">
        <v>39</v>
      </c>
      <c r="C35" s="4" t="s">
        <v>9</v>
      </c>
      <c r="D35" s="2">
        <v>1</v>
      </c>
      <c r="E35" s="5">
        <v>50000</v>
      </c>
      <c r="F35" s="5">
        <f t="shared" si="0"/>
        <v>50000</v>
      </c>
      <c r="G35" s="7">
        <v>52000</v>
      </c>
      <c r="H35" s="5">
        <f t="shared" si="2"/>
        <v>52000</v>
      </c>
      <c r="I35" s="6">
        <f t="shared" si="1"/>
        <v>51000</v>
      </c>
    </row>
    <row r="36" spans="1:9" ht="29.5" thickBot="1" x14ac:dyDescent="0.35">
      <c r="A36" s="2">
        <v>33</v>
      </c>
      <c r="B36" s="3" t="s">
        <v>40</v>
      </c>
      <c r="C36" s="4" t="s">
        <v>9</v>
      </c>
      <c r="D36" s="2">
        <v>1</v>
      </c>
      <c r="E36" s="5">
        <v>63600</v>
      </c>
      <c r="F36" s="5">
        <f t="shared" si="0"/>
        <v>63600</v>
      </c>
      <c r="G36" s="7">
        <v>70000</v>
      </c>
      <c r="H36" s="5">
        <f t="shared" si="2"/>
        <v>70000</v>
      </c>
      <c r="I36" s="6">
        <f t="shared" si="1"/>
        <v>66800</v>
      </c>
    </row>
    <row r="37" spans="1:9" ht="15" thickBot="1" x14ac:dyDescent="0.35">
      <c r="A37" s="2">
        <v>34</v>
      </c>
      <c r="B37" s="3" t="s">
        <v>41</v>
      </c>
      <c r="C37" s="4" t="s">
        <v>9</v>
      </c>
      <c r="D37" s="2">
        <v>1</v>
      </c>
      <c r="E37" s="5">
        <v>33500</v>
      </c>
      <c r="F37" s="5">
        <f t="shared" si="0"/>
        <v>33500</v>
      </c>
      <c r="G37" s="7">
        <v>42000</v>
      </c>
      <c r="H37" s="5">
        <f t="shared" si="2"/>
        <v>42000</v>
      </c>
      <c r="I37" s="6">
        <f t="shared" si="1"/>
        <v>37750</v>
      </c>
    </row>
    <row r="38" spans="1:9" ht="29.5" thickBot="1" x14ac:dyDescent="0.35">
      <c r="A38" s="2">
        <v>35</v>
      </c>
      <c r="B38" s="3" t="s">
        <v>42</v>
      </c>
      <c r="C38" s="4" t="s">
        <v>9</v>
      </c>
      <c r="D38" s="2">
        <v>1</v>
      </c>
      <c r="E38" s="5">
        <v>53700</v>
      </c>
      <c r="F38" s="5">
        <f t="shared" si="0"/>
        <v>53700</v>
      </c>
      <c r="G38" s="7">
        <v>65000</v>
      </c>
      <c r="H38" s="5">
        <f t="shared" ref="H38:H68" si="3">G38*D38</f>
        <v>65000</v>
      </c>
      <c r="I38" s="6">
        <f t="shared" si="1"/>
        <v>59350</v>
      </c>
    </row>
    <row r="39" spans="1:9" ht="15" thickBot="1" x14ac:dyDescent="0.35">
      <c r="A39" s="2">
        <v>36</v>
      </c>
      <c r="B39" s="3" t="s">
        <v>43</v>
      </c>
      <c r="C39" s="4" t="s">
        <v>9</v>
      </c>
      <c r="D39" s="2">
        <v>1</v>
      </c>
      <c r="E39" s="5">
        <v>6900</v>
      </c>
      <c r="F39" s="5">
        <f t="shared" si="0"/>
        <v>6900</v>
      </c>
      <c r="G39" s="7">
        <v>12000</v>
      </c>
      <c r="H39" s="5">
        <f t="shared" si="3"/>
        <v>12000</v>
      </c>
      <c r="I39" s="6">
        <f t="shared" si="1"/>
        <v>9450</v>
      </c>
    </row>
    <row r="40" spans="1:9" ht="29.5" thickBot="1" x14ac:dyDescent="0.35">
      <c r="A40" s="2">
        <v>37</v>
      </c>
      <c r="B40" s="3" t="s">
        <v>44</v>
      </c>
      <c r="C40" s="4" t="s">
        <v>9</v>
      </c>
      <c r="D40" s="2">
        <v>1</v>
      </c>
      <c r="E40" s="5">
        <v>4700</v>
      </c>
      <c r="F40" s="5">
        <f t="shared" si="0"/>
        <v>4700</v>
      </c>
      <c r="G40" s="7">
        <v>8500</v>
      </c>
      <c r="H40" s="5">
        <f t="shared" si="3"/>
        <v>8500</v>
      </c>
      <c r="I40" s="6">
        <f t="shared" si="1"/>
        <v>6600</v>
      </c>
    </row>
    <row r="41" spans="1:9" ht="232.5" thickBot="1" x14ac:dyDescent="0.35">
      <c r="A41" s="2">
        <v>38</v>
      </c>
      <c r="B41" s="3" t="s">
        <v>45</v>
      </c>
      <c r="C41" s="4" t="s">
        <v>46</v>
      </c>
      <c r="D41" s="2">
        <v>1</v>
      </c>
      <c r="E41" s="5">
        <v>32600</v>
      </c>
      <c r="F41" s="5">
        <f t="shared" si="0"/>
        <v>32600</v>
      </c>
      <c r="G41" s="7">
        <v>45000</v>
      </c>
      <c r="H41" s="5">
        <f t="shared" si="3"/>
        <v>45000</v>
      </c>
      <c r="I41" s="6">
        <f>AVERAGE(F41,H41)</f>
        <v>38800</v>
      </c>
    </row>
    <row r="42" spans="1:9" ht="15" thickBot="1" x14ac:dyDescent="0.35">
      <c r="A42" s="2">
        <v>39</v>
      </c>
      <c r="B42" s="3" t="s">
        <v>47</v>
      </c>
      <c r="C42" s="4" t="s">
        <v>9</v>
      </c>
      <c r="D42" s="2">
        <v>1</v>
      </c>
      <c r="E42" s="5">
        <v>34900</v>
      </c>
      <c r="F42" s="5">
        <f>E42*D42</f>
        <v>34900</v>
      </c>
      <c r="G42" s="7">
        <v>36000</v>
      </c>
      <c r="H42" s="5">
        <f t="shared" si="3"/>
        <v>36000</v>
      </c>
      <c r="I42" s="6">
        <f>AVERAGE(F42,H42)</f>
        <v>35450</v>
      </c>
    </row>
    <row r="43" spans="1:9" ht="15" thickBot="1" x14ac:dyDescent="0.35">
      <c r="A43" s="2">
        <v>40</v>
      </c>
      <c r="B43" s="3" t="s">
        <v>48</v>
      </c>
      <c r="C43" s="4" t="s">
        <v>9</v>
      </c>
      <c r="D43" s="2">
        <v>1</v>
      </c>
      <c r="E43" s="5">
        <v>38500</v>
      </c>
      <c r="F43" s="5">
        <f t="shared" ref="F43:F50" si="4">E43*D43</f>
        <v>38500</v>
      </c>
      <c r="G43" s="7">
        <v>42000</v>
      </c>
      <c r="H43" s="5">
        <f t="shared" si="3"/>
        <v>42000</v>
      </c>
      <c r="I43" s="6">
        <f t="shared" ref="I43:I50" si="5">AVERAGE(F43,H43)</f>
        <v>40250</v>
      </c>
    </row>
    <row r="44" spans="1:9" ht="15" thickBot="1" x14ac:dyDescent="0.35">
      <c r="A44" s="2">
        <v>41</v>
      </c>
      <c r="B44" s="3" t="s">
        <v>49</v>
      </c>
      <c r="C44" s="4" t="s">
        <v>9</v>
      </c>
      <c r="D44" s="2">
        <v>1</v>
      </c>
      <c r="E44" s="5">
        <v>70300</v>
      </c>
      <c r="F44" s="5">
        <f t="shared" si="4"/>
        <v>70300</v>
      </c>
      <c r="G44" s="7">
        <v>85000</v>
      </c>
      <c r="H44" s="5">
        <f t="shared" si="3"/>
        <v>85000</v>
      </c>
      <c r="I44" s="6">
        <f t="shared" si="5"/>
        <v>77650</v>
      </c>
    </row>
    <row r="45" spans="1:9" ht="15" thickBot="1" x14ac:dyDescent="0.35">
      <c r="A45" s="2">
        <v>42</v>
      </c>
      <c r="B45" s="3" t="s">
        <v>50</v>
      </c>
      <c r="C45" s="4" t="s">
        <v>9</v>
      </c>
      <c r="D45" s="2">
        <v>1</v>
      </c>
      <c r="E45" s="5">
        <v>41100</v>
      </c>
      <c r="F45" s="5">
        <f t="shared" si="4"/>
        <v>41100</v>
      </c>
      <c r="G45" s="7">
        <v>4500</v>
      </c>
      <c r="H45" s="5">
        <f t="shared" si="3"/>
        <v>4500</v>
      </c>
      <c r="I45" s="6">
        <f t="shared" si="5"/>
        <v>22800</v>
      </c>
    </row>
    <row r="46" spans="1:9" ht="15" thickBot="1" x14ac:dyDescent="0.35">
      <c r="A46" s="2">
        <v>43</v>
      </c>
      <c r="B46" s="3" t="s">
        <v>51</v>
      </c>
      <c r="C46" s="4" t="s">
        <v>9</v>
      </c>
      <c r="D46" s="2">
        <v>1</v>
      </c>
      <c r="E46" s="5">
        <v>57000</v>
      </c>
      <c r="F46" s="5">
        <f t="shared" si="4"/>
        <v>57000</v>
      </c>
      <c r="G46" s="7">
        <v>65000</v>
      </c>
      <c r="H46" s="5">
        <f t="shared" si="3"/>
        <v>65000</v>
      </c>
      <c r="I46" s="6">
        <f t="shared" si="5"/>
        <v>61000</v>
      </c>
    </row>
    <row r="47" spans="1:9" ht="15" thickBot="1" x14ac:dyDescent="0.35">
      <c r="A47" s="2">
        <v>44</v>
      </c>
      <c r="B47" s="3" t="s">
        <v>52</v>
      </c>
      <c r="C47" s="4" t="s">
        <v>9</v>
      </c>
      <c r="D47" s="2">
        <v>1</v>
      </c>
      <c r="E47" s="5">
        <v>64900</v>
      </c>
      <c r="F47" s="5">
        <f t="shared" si="4"/>
        <v>64900</v>
      </c>
      <c r="G47" s="7">
        <v>69000</v>
      </c>
      <c r="H47" s="5">
        <f t="shared" si="3"/>
        <v>69000</v>
      </c>
      <c r="I47" s="6">
        <f t="shared" si="5"/>
        <v>66950</v>
      </c>
    </row>
    <row r="48" spans="1:9" ht="15" thickBot="1" x14ac:dyDescent="0.35">
      <c r="A48" s="2">
        <v>45</v>
      </c>
      <c r="B48" s="3" t="s">
        <v>53</v>
      </c>
      <c r="C48" s="4" t="s">
        <v>9</v>
      </c>
      <c r="D48" s="2">
        <v>1</v>
      </c>
      <c r="E48" s="5">
        <v>74400</v>
      </c>
      <c r="F48" s="5">
        <f t="shared" si="4"/>
        <v>74400</v>
      </c>
      <c r="G48" s="7">
        <v>75000</v>
      </c>
      <c r="H48" s="5">
        <f t="shared" si="3"/>
        <v>75000</v>
      </c>
      <c r="I48" s="6">
        <f t="shared" si="5"/>
        <v>74700</v>
      </c>
    </row>
    <row r="49" spans="1:9" ht="29.5" thickBot="1" x14ac:dyDescent="0.35">
      <c r="A49" s="2">
        <v>46</v>
      </c>
      <c r="B49" s="3" t="s">
        <v>54</v>
      </c>
      <c r="C49" s="4" t="s">
        <v>9</v>
      </c>
      <c r="D49" s="2">
        <v>1</v>
      </c>
      <c r="E49" s="5">
        <v>37400</v>
      </c>
      <c r="F49" s="5">
        <f t="shared" si="4"/>
        <v>37400</v>
      </c>
      <c r="G49" s="7">
        <v>38000</v>
      </c>
      <c r="H49" s="5">
        <f t="shared" si="3"/>
        <v>38000</v>
      </c>
      <c r="I49" s="6">
        <f t="shared" si="5"/>
        <v>37700</v>
      </c>
    </row>
    <row r="50" spans="1:9" ht="15" thickBot="1" x14ac:dyDescent="0.35">
      <c r="A50" s="2">
        <v>47</v>
      </c>
      <c r="B50" s="3" t="s">
        <v>55</v>
      </c>
      <c r="C50" s="4" t="s">
        <v>9</v>
      </c>
      <c r="D50" s="2">
        <v>1</v>
      </c>
      <c r="E50" s="5">
        <v>128700</v>
      </c>
      <c r="F50" s="5">
        <f t="shared" si="4"/>
        <v>128700</v>
      </c>
      <c r="G50" s="7">
        <v>120000</v>
      </c>
      <c r="H50" s="5">
        <f t="shared" si="3"/>
        <v>120000</v>
      </c>
      <c r="I50" s="6">
        <f t="shared" si="5"/>
        <v>124350</v>
      </c>
    </row>
    <row r="51" spans="1:9" ht="73" thickBot="1" x14ac:dyDescent="0.35">
      <c r="A51" s="2">
        <v>48</v>
      </c>
      <c r="B51" s="3" t="s">
        <v>73</v>
      </c>
      <c r="C51" s="4" t="s">
        <v>9</v>
      </c>
      <c r="D51" s="2">
        <v>1</v>
      </c>
      <c r="E51" s="5">
        <v>167300</v>
      </c>
      <c r="F51" s="5">
        <f>E51*D51</f>
        <v>167300</v>
      </c>
      <c r="G51" s="7">
        <v>171000</v>
      </c>
      <c r="H51" s="5">
        <f t="shared" si="3"/>
        <v>171000</v>
      </c>
      <c r="I51" s="6">
        <f>AVERAGE(F51,H51)</f>
        <v>169150</v>
      </c>
    </row>
    <row r="52" spans="1:9" ht="58.5" thickBot="1" x14ac:dyDescent="0.35">
      <c r="A52" s="2">
        <v>49</v>
      </c>
      <c r="B52" s="3" t="s">
        <v>71</v>
      </c>
      <c r="C52" s="4" t="s">
        <v>56</v>
      </c>
      <c r="D52" s="2">
        <v>1</v>
      </c>
      <c r="E52" s="5">
        <v>2509300</v>
      </c>
      <c r="F52" s="5">
        <f t="shared" ref="F52:F53" si="6">E52*D52</f>
        <v>2509300</v>
      </c>
      <c r="G52" s="7">
        <v>2620000</v>
      </c>
      <c r="H52" s="5">
        <f t="shared" si="3"/>
        <v>2620000</v>
      </c>
      <c r="I52" s="6">
        <f>AVERAGE(F52,H52)</f>
        <v>2564650</v>
      </c>
    </row>
    <row r="53" spans="1:9" ht="58.5" thickBot="1" x14ac:dyDescent="0.35">
      <c r="A53" s="2">
        <v>50</v>
      </c>
      <c r="B53" s="3" t="s">
        <v>72</v>
      </c>
      <c r="C53" s="4" t="s">
        <v>9</v>
      </c>
      <c r="D53" s="2">
        <v>1</v>
      </c>
      <c r="E53" s="5">
        <v>176600</v>
      </c>
      <c r="F53" s="5">
        <f t="shared" si="6"/>
        <v>176600</v>
      </c>
      <c r="G53" s="7">
        <v>178000</v>
      </c>
      <c r="H53" s="5">
        <f t="shared" si="3"/>
        <v>178000</v>
      </c>
      <c r="I53" s="6">
        <f>AVERAGE(F53,H53)</f>
        <v>177300</v>
      </c>
    </row>
    <row r="54" spans="1:9" ht="15" thickBot="1" x14ac:dyDescent="0.35">
      <c r="A54" s="15">
        <v>51</v>
      </c>
      <c r="B54" s="3" t="s">
        <v>57</v>
      </c>
      <c r="C54" s="16" t="s">
        <v>9</v>
      </c>
      <c r="D54" s="15">
        <v>1</v>
      </c>
      <c r="E54" s="27">
        <v>185900</v>
      </c>
      <c r="F54" s="27">
        <f>E54*D54</f>
        <v>185900</v>
      </c>
      <c r="G54" s="29">
        <v>190000</v>
      </c>
      <c r="H54" s="27">
        <f t="shared" si="3"/>
        <v>190000</v>
      </c>
      <c r="I54" s="27">
        <f>AVERAGE(F54,H54)</f>
        <v>187950</v>
      </c>
    </row>
    <row r="55" spans="1:9" ht="73" thickBot="1" x14ac:dyDescent="0.35">
      <c r="A55" s="15"/>
      <c r="B55" s="3" t="s">
        <v>58</v>
      </c>
      <c r="C55" s="16"/>
      <c r="D55" s="15"/>
      <c r="E55" s="28"/>
      <c r="F55" s="28"/>
      <c r="G55" s="30"/>
      <c r="H55" s="28">
        <f t="shared" si="3"/>
        <v>0</v>
      </c>
      <c r="I55" s="28">
        <f t="shared" ref="I55:I57" si="7">AVERAGE(F55,H55)</f>
        <v>0</v>
      </c>
    </row>
    <row r="56" spans="1:9" ht="58.5" customHeight="1" thickBot="1" x14ac:dyDescent="0.35">
      <c r="A56" s="15">
        <v>52</v>
      </c>
      <c r="B56" s="17" t="s">
        <v>74</v>
      </c>
      <c r="C56" s="16" t="s">
        <v>9</v>
      </c>
      <c r="D56" s="15">
        <v>1</v>
      </c>
      <c r="E56" s="25">
        <v>195200</v>
      </c>
      <c r="F56" s="27">
        <f>E56*D56</f>
        <v>195200</v>
      </c>
      <c r="G56" s="29">
        <v>205000</v>
      </c>
      <c r="H56" s="27">
        <f t="shared" si="3"/>
        <v>205000</v>
      </c>
      <c r="I56" s="27">
        <f>AVERAGE(F56,H56)</f>
        <v>200100</v>
      </c>
    </row>
    <row r="57" spans="1:9" ht="48.5" customHeight="1" thickBot="1" x14ac:dyDescent="0.35">
      <c r="A57" s="15"/>
      <c r="B57" s="17"/>
      <c r="C57" s="16"/>
      <c r="D57" s="15"/>
      <c r="E57" s="26"/>
      <c r="F57" s="28">
        <f t="shared" ref="F57" si="8">E57*D57</f>
        <v>0</v>
      </c>
      <c r="G57" s="30"/>
      <c r="H57" s="28">
        <f t="shared" si="3"/>
        <v>0</v>
      </c>
      <c r="I57" s="28">
        <f t="shared" si="7"/>
        <v>0</v>
      </c>
    </row>
    <row r="58" spans="1:9" ht="44" thickBot="1" x14ac:dyDescent="0.35">
      <c r="A58" s="2">
        <v>53</v>
      </c>
      <c r="B58" s="3" t="s">
        <v>70</v>
      </c>
      <c r="C58" s="4" t="s">
        <v>9</v>
      </c>
      <c r="D58" s="2">
        <v>1</v>
      </c>
      <c r="E58" s="5">
        <v>325300</v>
      </c>
      <c r="F58" s="5">
        <f>E58*D58</f>
        <v>325300</v>
      </c>
      <c r="G58" s="7">
        <v>352000</v>
      </c>
      <c r="H58" s="5">
        <f t="shared" si="3"/>
        <v>352000</v>
      </c>
      <c r="I58" s="6">
        <f>AVERAGE(F58,H58)</f>
        <v>338650</v>
      </c>
    </row>
    <row r="59" spans="1:9" ht="15" thickBot="1" x14ac:dyDescent="0.35">
      <c r="A59" s="2">
        <v>54</v>
      </c>
      <c r="B59" s="3" t="s">
        <v>59</v>
      </c>
      <c r="C59" s="4" t="s">
        <v>22</v>
      </c>
      <c r="D59" s="2">
        <v>1</v>
      </c>
      <c r="E59" s="5">
        <v>111600</v>
      </c>
      <c r="F59" s="5">
        <f t="shared" ref="F59:F68" si="9">E59*D59</f>
        <v>111600</v>
      </c>
      <c r="G59" s="7">
        <v>35000</v>
      </c>
      <c r="H59" s="5">
        <f t="shared" si="3"/>
        <v>35000</v>
      </c>
      <c r="I59" s="6">
        <f t="shared" ref="I59:I62" si="10">AVERAGE(F59,H59)</f>
        <v>73300</v>
      </c>
    </row>
    <row r="60" spans="1:9" ht="29.5" thickBot="1" x14ac:dyDescent="0.35">
      <c r="A60" s="2">
        <v>55</v>
      </c>
      <c r="B60" s="3" t="s">
        <v>60</v>
      </c>
      <c r="C60" s="4" t="s">
        <v>22</v>
      </c>
      <c r="D60" s="2">
        <v>1</v>
      </c>
      <c r="E60" s="5">
        <v>111600</v>
      </c>
      <c r="F60" s="5">
        <f t="shared" si="9"/>
        <v>111600</v>
      </c>
      <c r="G60" s="7">
        <v>35000</v>
      </c>
      <c r="H60" s="5">
        <f t="shared" si="3"/>
        <v>35000</v>
      </c>
      <c r="I60" s="6">
        <f t="shared" si="10"/>
        <v>73300</v>
      </c>
    </row>
    <row r="61" spans="1:9" ht="29.5" thickBot="1" x14ac:dyDescent="0.35">
      <c r="A61" s="2">
        <v>56</v>
      </c>
      <c r="B61" s="3" t="s">
        <v>61</v>
      </c>
      <c r="C61" s="4" t="s">
        <v>22</v>
      </c>
      <c r="D61" s="2">
        <v>1</v>
      </c>
      <c r="E61" s="5">
        <v>111600</v>
      </c>
      <c r="F61" s="5">
        <f t="shared" si="9"/>
        <v>111600</v>
      </c>
      <c r="G61" s="7">
        <v>35000</v>
      </c>
      <c r="H61" s="5">
        <f t="shared" si="3"/>
        <v>35000</v>
      </c>
      <c r="I61" s="6">
        <f t="shared" si="10"/>
        <v>73300</v>
      </c>
    </row>
    <row r="62" spans="1:9" ht="15" thickBot="1" x14ac:dyDescent="0.35">
      <c r="A62" s="2">
        <v>57</v>
      </c>
      <c r="B62" s="3" t="s">
        <v>62</v>
      </c>
      <c r="C62" s="4" t="s">
        <v>22</v>
      </c>
      <c r="D62" s="2">
        <v>1</v>
      </c>
      <c r="E62" s="5">
        <v>111600</v>
      </c>
      <c r="F62" s="5">
        <f t="shared" si="9"/>
        <v>111600</v>
      </c>
      <c r="G62" s="7">
        <v>35000</v>
      </c>
      <c r="H62" s="5">
        <f t="shared" si="3"/>
        <v>35000</v>
      </c>
      <c r="I62" s="6">
        <f t="shared" si="10"/>
        <v>73300</v>
      </c>
    </row>
    <row r="63" spans="1:9" ht="189" thickBot="1" x14ac:dyDescent="0.35">
      <c r="A63" s="2">
        <v>58</v>
      </c>
      <c r="B63" s="3" t="s">
        <v>63</v>
      </c>
      <c r="C63" s="4" t="s">
        <v>9</v>
      </c>
      <c r="D63" s="2">
        <v>1</v>
      </c>
      <c r="E63" s="5">
        <v>12300</v>
      </c>
      <c r="F63" s="5">
        <f t="shared" si="9"/>
        <v>12300</v>
      </c>
      <c r="G63" s="7">
        <v>8000</v>
      </c>
      <c r="H63" s="5">
        <f t="shared" si="3"/>
        <v>8000</v>
      </c>
      <c r="I63" s="6">
        <f>AVERAGE(F63,H63)</f>
        <v>10150</v>
      </c>
    </row>
    <row r="64" spans="1:9" ht="174.5" thickBot="1" x14ac:dyDescent="0.35">
      <c r="A64" s="2">
        <v>59</v>
      </c>
      <c r="B64" s="3" t="s">
        <v>64</v>
      </c>
      <c r="C64" s="4" t="s">
        <v>9</v>
      </c>
      <c r="D64" s="2">
        <v>1</v>
      </c>
      <c r="E64" s="5">
        <v>37200</v>
      </c>
      <c r="F64" s="5">
        <f t="shared" si="9"/>
        <v>37200</v>
      </c>
      <c r="G64" s="7">
        <v>35000</v>
      </c>
      <c r="H64" s="5">
        <f t="shared" si="3"/>
        <v>35000</v>
      </c>
      <c r="I64" s="6">
        <f>AVERAGE(F64,H64)</f>
        <v>36100</v>
      </c>
    </row>
    <row r="65" spans="1:9" ht="29.5" thickBot="1" x14ac:dyDescent="0.35">
      <c r="A65" s="2">
        <v>60</v>
      </c>
      <c r="B65" s="3" t="s">
        <v>65</v>
      </c>
      <c r="C65" s="4" t="s">
        <v>9</v>
      </c>
      <c r="D65" s="2">
        <v>1</v>
      </c>
      <c r="E65" s="5">
        <v>102300</v>
      </c>
      <c r="F65" s="5">
        <f t="shared" si="9"/>
        <v>102300</v>
      </c>
      <c r="G65" s="7">
        <v>110000</v>
      </c>
      <c r="H65" s="5">
        <f t="shared" si="3"/>
        <v>110000</v>
      </c>
      <c r="I65" s="6">
        <f>AVERAGE(F65,H65)</f>
        <v>106150</v>
      </c>
    </row>
    <row r="66" spans="1:9" ht="15" thickBot="1" x14ac:dyDescent="0.35">
      <c r="A66" s="2">
        <v>61</v>
      </c>
      <c r="B66" s="3" t="s">
        <v>66</v>
      </c>
      <c r="C66" s="4" t="s">
        <v>9</v>
      </c>
      <c r="D66" s="2">
        <v>1</v>
      </c>
      <c r="E66" s="5">
        <v>27900</v>
      </c>
      <c r="F66" s="5">
        <f t="shared" si="9"/>
        <v>27900</v>
      </c>
      <c r="G66" s="7">
        <v>31200</v>
      </c>
      <c r="H66" s="5">
        <f t="shared" si="3"/>
        <v>31200</v>
      </c>
      <c r="I66" s="6">
        <f t="shared" ref="I66:I68" si="11">AVERAGE(F66,H66)</f>
        <v>29550</v>
      </c>
    </row>
    <row r="67" spans="1:9" ht="15" thickBot="1" x14ac:dyDescent="0.35">
      <c r="A67" s="2">
        <v>62</v>
      </c>
      <c r="B67" s="3" t="s">
        <v>67</v>
      </c>
      <c r="C67" s="4" t="s">
        <v>9</v>
      </c>
      <c r="D67" s="2">
        <v>1</v>
      </c>
      <c r="E67" s="5">
        <v>27900</v>
      </c>
      <c r="F67" s="5">
        <f t="shared" si="9"/>
        <v>27900</v>
      </c>
      <c r="G67" s="5">
        <v>32000</v>
      </c>
      <c r="H67" s="5">
        <f t="shared" si="3"/>
        <v>32000</v>
      </c>
      <c r="I67" s="6">
        <f t="shared" si="11"/>
        <v>29950</v>
      </c>
    </row>
    <row r="68" spans="1:9" ht="44" thickBot="1" x14ac:dyDescent="0.35">
      <c r="A68" s="2">
        <v>63</v>
      </c>
      <c r="B68" s="3" t="s">
        <v>68</v>
      </c>
      <c r="C68" s="4" t="s">
        <v>69</v>
      </c>
      <c r="D68" s="2">
        <v>1</v>
      </c>
      <c r="E68" s="5">
        <v>239700</v>
      </c>
      <c r="F68" s="5">
        <f t="shared" si="9"/>
        <v>239700</v>
      </c>
      <c r="G68" s="5">
        <v>211000</v>
      </c>
      <c r="H68" s="5">
        <f t="shared" si="3"/>
        <v>211000</v>
      </c>
      <c r="I68" s="6">
        <f t="shared" si="11"/>
        <v>225350</v>
      </c>
    </row>
    <row r="69" spans="1:9" ht="14.5" x14ac:dyDescent="0.3">
      <c r="A69" s="21" t="s">
        <v>81</v>
      </c>
      <c r="B69" s="21"/>
      <c r="C69" s="21"/>
      <c r="D69" s="21"/>
      <c r="E69" s="21"/>
      <c r="F69" s="9">
        <f>SUM(F4:F68)</f>
        <v>12670000</v>
      </c>
      <c r="G69" s="10" t="s">
        <v>81</v>
      </c>
      <c r="H69" s="9">
        <f>SUM(H4:H68)</f>
        <v>13185060</v>
      </c>
      <c r="I69" s="11">
        <f>AVERAGE(F69,H69)</f>
        <v>12927530</v>
      </c>
    </row>
    <row r="70" spans="1:9" ht="14.5" x14ac:dyDescent="0.3">
      <c r="A70" s="21" t="s">
        <v>82</v>
      </c>
      <c r="B70" s="21"/>
      <c r="C70" s="21"/>
      <c r="D70" s="21"/>
      <c r="E70" s="21"/>
      <c r="F70" s="9">
        <f>F69*19%</f>
        <v>2407300</v>
      </c>
      <c r="G70" s="10" t="s">
        <v>82</v>
      </c>
      <c r="H70" s="9">
        <f>H69*19%</f>
        <v>2505161.4</v>
      </c>
      <c r="I70" s="11">
        <f t="shared" ref="I70:I71" si="12">AVERAGE(F70,H70)</f>
        <v>2456230.7000000002</v>
      </c>
    </row>
    <row r="71" spans="1:9" ht="14.5" x14ac:dyDescent="0.3">
      <c r="A71" s="21" t="s">
        <v>83</v>
      </c>
      <c r="B71" s="21"/>
      <c r="C71" s="21"/>
      <c r="D71" s="21"/>
      <c r="E71" s="21"/>
      <c r="F71" s="12">
        <f>SUM(F69:F70)</f>
        <v>15077300</v>
      </c>
      <c r="G71" s="10" t="s">
        <v>83</v>
      </c>
      <c r="H71" s="12">
        <f>SUM(H69:H70)</f>
        <v>15690221.4</v>
      </c>
      <c r="I71" s="14">
        <f t="shared" si="12"/>
        <v>15383760.699999999</v>
      </c>
    </row>
  </sheetData>
  <mergeCells count="28">
    <mergeCell ref="A70:E70"/>
    <mergeCell ref="A71:E71"/>
    <mergeCell ref="B1:I1"/>
    <mergeCell ref="A69:E69"/>
    <mergeCell ref="E56:E57"/>
    <mergeCell ref="F56:F57"/>
    <mergeCell ref="G56:G57"/>
    <mergeCell ref="H56:H57"/>
    <mergeCell ref="I56:I57"/>
    <mergeCell ref="E54:E55"/>
    <mergeCell ref="F54:F55"/>
    <mergeCell ref="G54:G55"/>
    <mergeCell ref="H54:H55"/>
    <mergeCell ref="I54:I55"/>
    <mergeCell ref="E2:F2"/>
    <mergeCell ref="G2:H2"/>
    <mergeCell ref="I2:I3"/>
    <mergeCell ref="A2:A3"/>
    <mergeCell ref="B2:B3"/>
    <mergeCell ref="C2:C3"/>
    <mergeCell ref="D2:D3"/>
    <mergeCell ref="A54:A55"/>
    <mergeCell ref="C54:C55"/>
    <mergeCell ref="D54:D55"/>
    <mergeCell ref="A56:A57"/>
    <mergeCell ref="C56:C57"/>
    <mergeCell ref="D56:D57"/>
    <mergeCell ref="B56:B57"/>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Table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COTIZACIONES JS INNOVART.xlsx</dc:title>
  <dc:creator>Andres Camilo Paez Gomez</dc:creator>
  <cp:lastModifiedBy>Andres Camilo Paez Gomez</cp:lastModifiedBy>
  <dcterms:created xsi:type="dcterms:W3CDTF">2026-03-03T13:17:55Z</dcterms:created>
  <dcterms:modified xsi:type="dcterms:W3CDTF">2026-03-14T19:24:58Z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2026-03-03T13:19:02Z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e9ae263d-656e-4129-94a4-f0e622de0857</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