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defaultThemeVersion="166925"/>
  <mc:AlternateContent xmlns:mc="http://schemas.openxmlformats.org/markup-compatibility/2006">
    <mc:Choice Requires="x15">
      <x15ac:absPath xmlns:x15ac="http://schemas.microsoft.com/office/spreadsheetml/2010/11/ac" url="Z:\DOCUMENTOS CONSU&amp;NTER\COTIZACIONES\COTIZACIONES 2026\SENA BIENESTAR\"/>
    </mc:Choice>
  </mc:AlternateContent>
  <xr:revisionPtr revIDLastSave="0" documentId="13_ncr:1_{6E5FBE32-BBF1-449C-89A0-A11750432933}" xr6:coauthVersionLast="47" xr6:coauthVersionMax="47" xr10:uidLastSave="{00000000-0000-0000-0000-000000000000}"/>
  <bookViews>
    <workbookView xWindow="-120" yWindow="-120" windowWidth="21840" windowHeight="13140" activeTab="1" xr2:uid="{00000000-000D-0000-FFFF-FFFF00000000}"/>
  </bookViews>
  <sheets>
    <sheet name="Hoja1" sheetId="7" r:id="rId1"/>
    <sheet name="CONSUINTER" sheetId="6"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O106" i="6" l="1"/>
  <c r="O105" i="6"/>
  <c r="O104" i="6"/>
  <c r="O103" i="6"/>
  <c r="O102" i="6"/>
  <c r="O101" i="6"/>
  <c r="O100" i="6"/>
  <c r="O99" i="6"/>
  <c r="O98" i="6"/>
  <c r="O97" i="6"/>
  <c r="O96" i="6"/>
  <c r="O95" i="6"/>
  <c r="O94" i="6"/>
  <c r="O93" i="6"/>
  <c r="O92" i="6"/>
  <c r="O91" i="6"/>
  <c r="O90" i="6"/>
  <c r="O89" i="6"/>
  <c r="O88" i="6"/>
  <c r="O87" i="6"/>
  <c r="O86" i="6"/>
  <c r="O85" i="6"/>
  <c r="O84" i="6"/>
  <c r="O83" i="6"/>
  <c r="O82" i="6"/>
  <c r="O81" i="6"/>
  <c r="O80" i="6"/>
  <c r="O79" i="6"/>
  <c r="O78" i="6"/>
  <c r="O77" i="6"/>
  <c r="O76" i="6"/>
  <c r="O75" i="6"/>
  <c r="O74" i="6"/>
  <c r="O73" i="6"/>
  <c r="O72" i="6"/>
  <c r="O71" i="6"/>
  <c r="O70" i="6"/>
  <c r="O69" i="6"/>
  <c r="O68" i="6"/>
  <c r="O67" i="6"/>
  <c r="O66" i="6"/>
  <c r="O65" i="6"/>
  <c r="O64" i="6"/>
  <c r="O63" i="6"/>
  <c r="O62" i="6"/>
  <c r="O61" i="6"/>
  <c r="O60" i="6"/>
  <c r="O59" i="6"/>
  <c r="O58" i="6"/>
  <c r="O57" i="6"/>
  <c r="O56" i="6"/>
  <c r="O55" i="6"/>
  <c r="O54" i="6"/>
  <c r="O53" i="6"/>
  <c r="O52" i="6"/>
  <c r="O51" i="6"/>
  <c r="O50" i="6"/>
  <c r="O49" i="6"/>
  <c r="O48" i="6"/>
  <c r="O47" i="6"/>
  <c r="O46" i="6"/>
  <c r="O45" i="6"/>
  <c r="O44" i="6"/>
  <c r="O43" i="6"/>
  <c r="O42" i="6"/>
  <c r="O41" i="6"/>
  <c r="O40" i="6"/>
  <c r="O39" i="6"/>
  <c r="O38" i="6"/>
  <c r="O37" i="6"/>
  <c r="O36" i="6"/>
  <c r="O35" i="6"/>
  <c r="O34" i="6"/>
  <c r="O33" i="6"/>
  <c r="O32" i="6"/>
  <c r="O31" i="6"/>
  <c r="O30" i="6"/>
  <c r="O29" i="6"/>
  <c r="O28" i="6"/>
  <c r="O27" i="6"/>
  <c r="O26" i="6"/>
  <c r="O25" i="6"/>
  <c r="O24" i="6"/>
  <c r="O23" i="6"/>
  <c r="O22" i="6"/>
  <c r="O21" i="6"/>
  <c r="O20" i="6"/>
  <c r="O19" i="6"/>
  <c r="O18" i="6"/>
  <c r="O17" i="6"/>
  <c r="O16" i="6"/>
  <c r="O15" i="6"/>
  <c r="O14" i="6"/>
  <c r="O13" i="6"/>
  <c r="O12" i="6"/>
  <c r="O11" i="6"/>
  <c r="O10" i="6"/>
  <c r="O9" i="6"/>
  <c r="O8" i="6"/>
  <c r="O7" i="6"/>
  <c r="J98" i="6"/>
  <c r="J66" i="6"/>
  <c r="I106" i="6"/>
  <c r="L106" i="6" s="1"/>
  <c r="M106" i="6" s="1"/>
  <c r="I105" i="6"/>
  <c r="L105" i="6" s="1"/>
  <c r="M105" i="6" s="1"/>
  <c r="I104" i="6"/>
  <c r="L104" i="6" s="1"/>
  <c r="M104" i="6" s="1"/>
  <c r="I103" i="6"/>
  <c r="L103" i="6" s="1"/>
  <c r="M103" i="6" s="1"/>
  <c r="I102" i="6"/>
  <c r="J102" i="6" s="1"/>
  <c r="I101" i="6"/>
  <c r="J101" i="6" s="1"/>
  <c r="I100" i="6"/>
  <c r="L100" i="6" s="1"/>
  <c r="M100" i="6" s="1"/>
  <c r="I99" i="6"/>
  <c r="J99" i="6" s="1"/>
  <c r="I98" i="6"/>
  <c r="L98" i="6" s="1"/>
  <c r="M98" i="6" s="1"/>
  <c r="I97" i="6"/>
  <c r="L97" i="6" s="1"/>
  <c r="M97" i="6" s="1"/>
  <c r="I96" i="6"/>
  <c r="L96" i="6" s="1"/>
  <c r="M96" i="6" s="1"/>
  <c r="I95" i="6"/>
  <c r="L95" i="6" s="1"/>
  <c r="M95" i="6" s="1"/>
  <c r="I94" i="6"/>
  <c r="J94" i="6" s="1"/>
  <c r="I93" i="6"/>
  <c r="L93" i="6" s="1"/>
  <c r="M93" i="6" s="1"/>
  <c r="I92" i="6"/>
  <c r="L92" i="6" s="1"/>
  <c r="M92" i="6" s="1"/>
  <c r="I91" i="6"/>
  <c r="L91" i="6" s="1"/>
  <c r="M91" i="6" s="1"/>
  <c r="I90" i="6"/>
  <c r="L90" i="6" s="1"/>
  <c r="M90" i="6" s="1"/>
  <c r="I89" i="6"/>
  <c r="L89" i="6" s="1"/>
  <c r="M89" i="6" s="1"/>
  <c r="I88" i="6"/>
  <c r="L88" i="6" s="1"/>
  <c r="M88" i="6" s="1"/>
  <c r="I87" i="6"/>
  <c r="L87" i="6" s="1"/>
  <c r="M87" i="6" s="1"/>
  <c r="I86" i="6"/>
  <c r="J86" i="6" s="1"/>
  <c r="I85" i="6"/>
  <c r="J85" i="6" s="1"/>
  <c r="I84" i="6"/>
  <c r="L84" i="6" s="1"/>
  <c r="M84" i="6" s="1"/>
  <c r="I83" i="6"/>
  <c r="L83" i="6" s="1"/>
  <c r="M83" i="6" s="1"/>
  <c r="I82" i="6"/>
  <c r="L82" i="6" s="1"/>
  <c r="M82" i="6" s="1"/>
  <c r="I81" i="6"/>
  <c r="L81" i="6" s="1"/>
  <c r="M81" i="6" s="1"/>
  <c r="I80" i="6"/>
  <c r="L80" i="6" s="1"/>
  <c r="M80" i="6" s="1"/>
  <c r="I79" i="6"/>
  <c r="L79" i="6" s="1"/>
  <c r="M79" i="6" s="1"/>
  <c r="I78" i="6"/>
  <c r="L78" i="6" s="1"/>
  <c r="M78" i="6" s="1"/>
  <c r="I77" i="6"/>
  <c r="L77" i="6" s="1"/>
  <c r="M77" i="6" s="1"/>
  <c r="I76" i="6"/>
  <c r="L76" i="6" s="1"/>
  <c r="M76" i="6" s="1"/>
  <c r="I75" i="6"/>
  <c r="L75" i="6" s="1"/>
  <c r="M75" i="6" s="1"/>
  <c r="I74" i="6"/>
  <c r="L74" i="6" s="1"/>
  <c r="M74" i="6" s="1"/>
  <c r="I73" i="6"/>
  <c r="L73" i="6" s="1"/>
  <c r="M73" i="6" s="1"/>
  <c r="I72" i="6"/>
  <c r="L72" i="6" s="1"/>
  <c r="M72" i="6" s="1"/>
  <c r="I71" i="6"/>
  <c r="L71" i="6" s="1"/>
  <c r="M71" i="6" s="1"/>
  <c r="I70" i="6"/>
  <c r="J70" i="6" s="1"/>
  <c r="I69" i="6"/>
  <c r="L69" i="6" s="1"/>
  <c r="M69" i="6" s="1"/>
  <c r="I68" i="6"/>
  <c r="L68" i="6" s="1"/>
  <c r="M68" i="6" s="1"/>
  <c r="I67" i="6"/>
  <c r="L67" i="6" s="1"/>
  <c r="M67" i="6" s="1"/>
  <c r="I66" i="6"/>
  <c r="L66" i="6" s="1"/>
  <c r="M66" i="6" s="1"/>
  <c r="I65" i="6"/>
  <c r="L65" i="6" s="1"/>
  <c r="M65" i="6" s="1"/>
  <c r="I64" i="6"/>
  <c r="L64" i="6" s="1"/>
  <c r="M64" i="6" s="1"/>
  <c r="I63" i="6"/>
  <c r="L63" i="6" s="1"/>
  <c r="M63" i="6" s="1"/>
  <c r="I62" i="6"/>
  <c r="L62" i="6" s="1"/>
  <c r="M62" i="6" s="1"/>
  <c r="I61" i="6"/>
  <c r="L61" i="6" s="1"/>
  <c r="M61" i="6" s="1"/>
  <c r="I60" i="6"/>
  <c r="L60" i="6" s="1"/>
  <c r="M60" i="6" s="1"/>
  <c r="I59" i="6"/>
  <c r="L59" i="6" s="1"/>
  <c r="M59" i="6" s="1"/>
  <c r="I58" i="6"/>
  <c r="L58" i="6" s="1"/>
  <c r="M58" i="6" s="1"/>
  <c r="I57" i="6"/>
  <c r="L57" i="6" s="1"/>
  <c r="M57" i="6" s="1"/>
  <c r="I56" i="6"/>
  <c r="L56" i="6" s="1"/>
  <c r="M56" i="6" s="1"/>
  <c r="I55" i="6"/>
  <c r="L55" i="6" s="1"/>
  <c r="M55" i="6" s="1"/>
  <c r="I54" i="6"/>
  <c r="J54" i="6" s="1"/>
  <c r="I53" i="6"/>
  <c r="J53" i="6" s="1"/>
  <c r="I52" i="6"/>
  <c r="J52" i="6" s="1"/>
  <c r="I51" i="6"/>
  <c r="J51" i="6" s="1"/>
  <c r="I50" i="6"/>
  <c r="L50" i="6" s="1"/>
  <c r="M50" i="6" s="1"/>
  <c r="I49" i="6"/>
  <c r="L49" i="6" s="1"/>
  <c r="M49" i="6" s="1"/>
  <c r="I48" i="6"/>
  <c r="L48" i="6" s="1"/>
  <c r="M48" i="6" s="1"/>
  <c r="I47" i="6"/>
  <c r="L47" i="6" s="1"/>
  <c r="M47" i="6" s="1"/>
  <c r="I46" i="6"/>
  <c r="J46" i="6" s="1"/>
  <c r="I45" i="6"/>
  <c r="L45" i="6" s="1"/>
  <c r="M45" i="6" s="1"/>
  <c r="I44" i="6"/>
  <c r="L44" i="6" s="1"/>
  <c r="M44" i="6" s="1"/>
  <c r="I43" i="6"/>
  <c r="L43" i="6" s="1"/>
  <c r="M43" i="6" s="1"/>
  <c r="I42" i="6"/>
  <c r="L42" i="6" s="1"/>
  <c r="M42" i="6" s="1"/>
  <c r="I41" i="6"/>
  <c r="L41" i="6" s="1"/>
  <c r="M41" i="6" s="1"/>
  <c r="I40" i="6"/>
  <c r="L40" i="6" s="1"/>
  <c r="M40" i="6" s="1"/>
  <c r="I39" i="6"/>
  <c r="L39" i="6" s="1"/>
  <c r="M39" i="6" s="1"/>
  <c r="I38" i="6"/>
  <c r="J38" i="6" s="1"/>
  <c r="I37" i="6"/>
  <c r="L37" i="6" s="1"/>
  <c r="M37" i="6" s="1"/>
  <c r="I36" i="6"/>
  <c r="L36" i="6" s="1"/>
  <c r="M36" i="6" s="1"/>
  <c r="I35" i="6"/>
  <c r="L35" i="6" s="1"/>
  <c r="M35" i="6" s="1"/>
  <c r="I34" i="6"/>
  <c r="L34" i="6" s="1"/>
  <c r="M34" i="6" s="1"/>
  <c r="I33" i="6"/>
  <c r="L33" i="6" s="1"/>
  <c r="M33" i="6" s="1"/>
  <c r="I32" i="6"/>
  <c r="L32" i="6" s="1"/>
  <c r="M32" i="6" s="1"/>
  <c r="I31" i="6"/>
  <c r="L31" i="6" s="1"/>
  <c r="M31" i="6" s="1"/>
  <c r="I30" i="6"/>
  <c r="L30" i="6" s="1"/>
  <c r="M30" i="6" s="1"/>
  <c r="I29" i="6"/>
  <c r="L29" i="6" s="1"/>
  <c r="M29" i="6" s="1"/>
  <c r="I28" i="6"/>
  <c r="L28" i="6" s="1"/>
  <c r="M28" i="6" s="1"/>
  <c r="I27" i="6"/>
  <c r="L27" i="6" s="1"/>
  <c r="M27" i="6" s="1"/>
  <c r="I26" i="6"/>
  <c r="L26" i="6" s="1"/>
  <c r="M26" i="6" s="1"/>
  <c r="I25" i="6"/>
  <c r="L25" i="6" s="1"/>
  <c r="M25" i="6" s="1"/>
  <c r="I24" i="6"/>
  <c r="L24" i="6" s="1"/>
  <c r="M24" i="6" s="1"/>
  <c r="I23" i="6"/>
  <c r="L23" i="6" s="1"/>
  <c r="M23" i="6" s="1"/>
  <c r="I22" i="6"/>
  <c r="J22" i="6" s="1"/>
  <c r="I21" i="6"/>
  <c r="L21" i="6" s="1"/>
  <c r="M21" i="6" s="1"/>
  <c r="I20" i="6"/>
  <c r="L20" i="6" s="1"/>
  <c r="M20" i="6" s="1"/>
  <c r="I19" i="6"/>
  <c r="L19" i="6" s="1"/>
  <c r="M19" i="6" s="1"/>
  <c r="I18" i="6"/>
  <c r="L18" i="6" s="1"/>
  <c r="M18" i="6" s="1"/>
  <c r="I17" i="6"/>
  <c r="L17" i="6" s="1"/>
  <c r="M17" i="6" s="1"/>
  <c r="I16" i="6"/>
  <c r="L16" i="6" s="1"/>
  <c r="M16" i="6" s="1"/>
  <c r="I15" i="6"/>
  <c r="L15" i="6" s="1"/>
  <c r="M15" i="6" s="1"/>
  <c r="I14" i="6"/>
  <c r="L14" i="6" s="1"/>
  <c r="M14" i="6" s="1"/>
  <c r="I13" i="6"/>
  <c r="L13" i="6" s="1"/>
  <c r="M13" i="6" s="1"/>
  <c r="I12" i="6"/>
  <c r="L12" i="6" s="1"/>
  <c r="M12" i="6" s="1"/>
  <c r="I11" i="6"/>
  <c r="L11" i="6" s="1"/>
  <c r="M11" i="6" s="1"/>
  <c r="I10" i="6"/>
  <c r="L10" i="6" s="1"/>
  <c r="M10" i="6" s="1"/>
  <c r="I9" i="6"/>
  <c r="L9" i="6" s="1"/>
  <c r="M9" i="6" s="1"/>
  <c r="I8" i="6"/>
  <c r="L8" i="6" s="1"/>
  <c r="M8" i="6" s="1"/>
  <c r="I7" i="6"/>
  <c r="L7" i="6" s="1"/>
  <c r="M7" i="6" s="1"/>
  <c r="H52" i="6"/>
  <c r="H51" i="6"/>
  <c r="J36" i="6" l="1"/>
  <c r="J68" i="6"/>
  <c r="J100" i="6"/>
  <c r="J34" i="6"/>
  <c r="L85" i="6"/>
  <c r="M85" i="6" s="1"/>
  <c r="L99" i="6"/>
  <c r="M99" i="6" s="1"/>
  <c r="J35" i="6"/>
  <c r="J67" i="6"/>
  <c r="L53" i="6"/>
  <c r="M53" i="6" s="1"/>
  <c r="L101" i="6"/>
  <c r="M101" i="6" s="1"/>
  <c r="J37" i="6"/>
  <c r="J69" i="6"/>
  <c r="J18" i="6"/>
  <c r="J50" i="6"/>
  <c r="J82" i="6"/>
  <c r="L51" i="6"/>
  <c r="M51" i="6" s="1"/>
  <c r="J19" i="6"/>
  <c r="J83" i="6"/>
  <c r="J21" i="6"/>
  <c r="L52" i="6"/>
  <c r="M52" i="6" s="1"/>
  <c r="J20" i="6"/>
  <c r="J84" i="6"/>
  <c r="J10" i="6"/>
  <c r="J26" i="6"/>
  <c r="J42" i="6"/>
  <c r="J58" i="6"/>
  <c r="J74" i="6"/>
  <c r="J90" i="6"/>
  <c r="J106" i="6"/>
  <c r="J11" i="6"/>
  <c r="J27" i="6"/>
  <c r="J43" i="6"/>
  <c r="J59" i="6"/>
  <c r="J75" i="6"/>
  <c r="J91" i="6"/>
  <c r="J12" i="6"/>
  <c r="J28" i="6"/>
  <c r="J44" i="6"/>
  <c r="J60" i="6"/>
  <c r="J76" i="6"/>
  <c r="J92" i="6"/>
  <c r="J13" i="6"/>
  <c r="J29" i="6"/>
  <c r="J45" i="6"/>
  <c r="J61" i="6"/>
  <c r="J77" i="6"/>
  <c r="J93" i="6"/>
  <c r="L46" i="6"/>
  <c r="M46" i="6" s="1"/>
  <c r="L94" i="6"/>
  <c r="M94" i="6" s="1"/>
  <c r="L22" i="6"/>
  <c r="M22" i="6" s="1"/>
  <c r="L38" i="6"/>
  <c r="M38" i="6" s="1"/>
  <c r="L54" i="6"/>
  <c r="M54" i="6" s="1"/>
  <c r="L70" i="6"/>
  <c r="M70" i="6" s="1"/>
  <c r="L86" i="6"/>
  <c r="M86" i="6" s="1"/>
  <c r="L102" i="6"/>
  <c r="M102" i="6" s="1"/>
  <c r="J14" i="6"/>
  <c r="J30" i="6"/>
  <c r="J62" i="6"/>
  <c r="J78" i="6"/>
  <c r="J7" i="6"/>
  <c r="J15" i="6"/>
  <c r="J23" i="6"/>
  <c r="J31" i="6"/>
  <c r="J39" i="6"/>
  <c r="J47" i="6"/>
  <c r="J55" i="6"/>
  <c r="J63" i="6"/>
  <c r="J71" i="6"/>
  <c r="J79" i="6"/>
  <c r="J87" i="6"/>
  <c r="J95" i="6"/>
  <c r="J103" i="6"/>
  <c r="J8" i="6"/>
  <c r="J16" i="6"/>
  <c r="J24" i="6"/>
  <c r="J32" i="6"/>
  <c r="J40" i="6"/>
  <c r="J48" i="6"/>
  <c r="J56" i="6"/>
  <c r="J64" i="6"/>
  <c r="J72" i="6"/>
  <c r="J80" i="6"/>
  <c r="J88" i="6"/>
  <c r="J96" i="6"/>
  <c r="J104" i="6"/>
  <c r="J9" i="6"/>
  <c r="J17" i="6"/>
  <c r="J25" i="6"/>
  <c r="J33" i="6"/>
  <c r="J41" i="6"/>
  <c r="J49" i="6"/>
  <c r="J57" i="6"/>
  <c r="J65" i="6"/>
  <c r="J73" i="6"/>
  <c r="J81" i="6"/>
  <c r="J89" i="6"/>
  <c r="J97" i="6"/>
  <c r="J105" i="6"/>
</calcChain>
</file>

<file path=xl/sharedStrings.xml><?xml version="1.0" encoding="utf-8"?>
<sst xmlns="http://schemas.openxmlformats.org/spreadsheetml/2006/main" count="177" uniqueCount="170">
  <si>
    <t>Cant</t>
  </si>
  <si>
    <t>Actividad</t>
  </si>
  <si>
    <t>Bienes y servicios que incluye</t>
  </si>
  <si>
    <t>Código UNSPSC</t>
  </si>
  <si>
    <t>Observación</t>
  </si>
  <si>
    <t>Entregable</t>
  </si>
  <si>
    <t>ÍTEM</t>
  </si>
  <si>
    <t>TIPO</t>
  </si>
  <si>
    <t>ENCUENTRO DE PAREJAS</t>
  </si>
  <si>
    <t>DIA DEL INSTRUCTOR</t>
  </si>
  <si>
    <t>Favor detallar el valor de manera individual, pendiente de confirmar el número de personas</t>
  </si>
  <si>
    <t xml:space="preserve">El espacio a decorar, será confirmado por el supervisor del contrato </t>
  </si>
  <si>
    <t>Detallar el valor de la cena por persona</t>
  </si>
  <si>
    <t>DIA DEL SERVIDOR PÚBLICO</t>
  </si>
  <si>
    <t>CUMPLEAÑOS SENA</t>
  </si>
  <si>
    <t xml:space="preserve">FESTIVAL DEPORTIVO </t>
  </si>
  <si>
    <t>Alquiler: Espacio físico tipo campestre, con capacidad para 55 personas, adecuado para realizar los siguientes juegos: *Tejo, *Billar, *Rana, *Ping-Pong, *Juegos de Mesa, *futbol y *vóley playa, 8:00 a.m. hasta la 6:00 p.m., debe estar dotado con mesas, sillas y baterías sanitarias para hombres y mujeres en excelente estado de funcionamiento, higiene y suministro de elementos de aseo y protocolos de bioseguridad, zona de restaurante, piscina, sonido tipo cabina y microfono de mano y inalambrico . El sitio debe contar con vías de fácil acceso</t>
  </si>
  <si>
    <t>Insumo Deportivo: Camiseta deportiva en Calidad Tecnología lafdry: transporte de humedad y absorción. Lafsun: protección contra rayos ultravioleta. 100% poliéster o mezclas que presenten bajo grado de arrugabilidad, Cuello: tejido de punto o del material principal, Manga: corta con dobladillo en máquina collarín, Logo de SENAimpreso en plotter lado izquierdo en sublimación y transferido de calor, en la parte inferior Regional Arauca. Sin Numeración, Orillo inferior: con dobladillo en maquina collarín, Tallas: Género Masculino y femenino según necesidades de la entidad tallas S,M,L,XL,XXL.</t>
  </si>
  <si>
    <t>Desayuno: Opción 1: Crepe de pollo con champiñones/ porción de fruta, jugo natural o chocolate con pan y queso. y/o Opción 2: Carne en Bistec, acompañando de arepas de queso, porción de fruta, jugo natural o chocolate con pan y queso.</t>
  </si>
  <si>
    <r>
      <t xml:space="preserve">Refrigerio:  </t>
    </r>
    <r>
      <rPr>
        <sz val="10"/>
        <color theme="1"/>
        <rFont val="Calibri"/>
        <family val="2"/>
        <scheme val="minor"/>
      </rPr>
      <t>Sándwich Gourmet de Pollo de 300 gramos + jugo o gaseosa por 600 m (Jornada mañana)</t>
    </r>
  </si>
  <si>
    <r>
      <t xml:space="preserve">Refrigerio: </t>
    </r>
    <r>
      <rPr>
        <sz val="10"/>
        <color theme="1"/>
        <rFont val="Calibri"/>
        <family val="2"/>
        <scheme val="minor"/>
      </rPr>
      <t>Ensaladas de frutas de 350 gramos + Botella de agua por 600 m (Jornada Tarde)</t>
    </r>
  </si>
  <si>
    <t>COMPARTIENDO EN FAMILIA</t>
  </si>
  <si>
    <r>
      <t xml:space="preserve">Alquiler: Sitio y restaurante campestre con capacidad para de 40 a 70 personas, con sillas y mesas, piscina, salón de juegos, espacios adecuados compartir en familiar, disponibilidad de una estación de café que contenga café (sobres azúcar individual, cremas para café y aromática) con horario de 8:00 am a 5:00 pm en el Municipios de </t>
    </r>
    <r>
      <rPr>
        <b/>
        <sz val="10"/>
        <color theme="1"/>
        <rFont val="Calibri"/>
        <family val="2"/>
        <scheme val="minor"/>
      </rPr>
      <t>Arauca</t>
    </r>
  </si>
  <si>
    <t>Refrigerio Mañana: Sándwich de pollo elaborado con pan tipo sándwich, pechuga de pollo a la plancha en tiras, lechuga fresca variedad mantequilla, rodajas de tomate, queso en loncha, mayonesa y salsa tártara. En el Municipios  Arauca, Tame y Saravena.</t>
  </si>
  <si>
    <t>Refrigerio Tarde: Suministro de un (1) tarro 10 Litros de helado sabor Frutos del Bosque y un (1) tarro 10 Litros de helado sabor Vainilla Chips de Colores (por municipio).
Suministro de 180 unidades cucharas y vasos desechables para helado (distribuidas asi: Arauca 104, Tame 40 y Saravena 36)
Garantizar la disponibilidad de 3 Cucharas Saca Bolas De Helados, en acero inoxidable Cantidad 3, (1 por cada municipio)
Municipios de Arauca, Tame y Saravena</t>
  </si>
  <si>
    <t>Hidratación: Agua en botella de 600 ml. (02 por asistentes)</t>
  </si>
  <si>
    <r>
      <t xml:space="preserve">Almuerzo: Parrillada que contenga Lomo de res asado, cerdo, pollo, chorizo, papa criolla frita o papa pastusa al vapor, plátano maduro asado y guacamole.
Sancocho de costilla o gallina, con presa, papa, yuca, platano y mazorca Bebida: jugo natural en agua o gaseosa no inferior a 16 Oz o agua (a escogencia del funcionario). en el Municipio de </t>
    </r>
    <r>
      <rPr>
        <b/>
        <sz val="10"/>
        <color theme="1"/>
        <rFont val="Calibri"/>
        <family val="2"/>
        <scheme val="minor"/>
      </rPr>
      <t>Tame</t>
    </r>
  </si>
  <si>
    <r>
      <t xml:space="preserve">Alquiler: Sitio y restaurante campestre con capacidad para de 40 a 70 personas, con sillas y mesas, piscina, salón de juegos, espacios adecuados compartir en familiar, disponibilidad de una estación de café que contenga café (sobres azúcar individual, cremas para café y aromática) con horario de 8:00 am a 5:00 pm en el Municipio de </t>
    </r>
    <r>
      <rPr>
        <b/>
        <sz val="10"/>
        <color theme="1"/>
        <rFont val="Calibri"/>
        <family val="2"/>
        <scheme val="minor"/>
      </rPr>
      <t>Tame</t>
    </r>
  </si>
  <si>
    <r>
      <t xml:space="preserve">Almuerzo: Parrillada que contenga Lomo de res asado, cerdo, pollo, chorizo, papa criolla frita o papa pastusa al vapor, plátano maduro asado y guacamole.
Sancocho de costilla o gallina, con presa, papa, yuca, platano y mazorca Bebida: jugo natural en agua o gaseosa no inferior a 16 Oz o agua (a escogencia del funcionario). en el Municipio de </t>
    </r>
    <r>
      <rPr>
        <b/>
        <sz val="10"/>
        <color theme="1"/>
        <rFont val="Calibri"/>
        <family val="2"/>
        <scheme val="minor"/>
      </rPr>
      <t>Saravena</t>
    </r>
  </si>
  <si>
    <r>
      <t xml:space="preserve">Alquiler: Sitio y restaurante campestre con capacidad para de 40 a 70 personas, con sillas y mesas, piscina, salón de juegos, espacios adecuados compartir en familiar, disponibilidad de una estación de café que contenga café (sobres azúcar individual, cremas para café y aromática) con horario de 8:00 am a 5:00 pm en el Municipio de </t>
    </r>
    <r>
      <rPr>
        <b/>
        <sz val="10"/>
        <color theme="1"/>
        <rFont val="Calibri"/>
        <family val="2"/>
        <scheme val="minor"/>
      </rPr>
      <t>Saravena</t>
    </r>
  </si>
  <si>
    <r>
      <t xml:space="preserve">Almuerzo: Parrillada que contenga Lomo de res asado, cerdo, pollo, chorizo, papa criolla frita o papa pastusa al vapor, plátano maduro asado y guacamole.
Sancocho de costilla o gallina, con presa, papa, yuca, platano y mazorca Bebida: jugo natural en agua o gaseosa no inferior a 16 Oz o agua (a escogencia del funcionario). en el Municipio de </t>
    </r>
    <r>
      <rPr>
        <b/>
        <sz val="10"/>
        <color theme="1"/>
        <rFont val="Calibri"/>
        <family val="2"/>
        <scheme val="minor"/>
      </rPr>
      <t>Arauca</t>
    </r>
  </si>
  <si>
    <t>SEMANA DE LA CONFRATERNIDAD</t>
  </si>
  <si>
    <t xml:space="preserve">Paquete Turístico : Día 1, 2,3, y 4: Plan turístico Destino Santa Marta.
INCLUYE:
- Cobertura: Maximo 55 personas- Minimo 35 Personas
- Hospedaje para 4 días y 3 noches de alojamiento en hotel acomodación múltiple (doble, triple y cuádruple), hotel no inferior a 4 estrellas. 
- Alimentación: desayunos, almuerzos, cenas (4 desayunos, 4 almuerzos y 4 cenas x persona)
- Tarjeta de asistencia médica.
- Coordinador y recreador acompañante.
NO INCLUYE:
• Gastos no especificados en el plan.
• Servicios diferentes o extras solicitados sobre la marcha del viaje.
• Alimentación no descrita.
Notal Aclaratoria: en la cotización se debe proponer mínimo dos hoteles para revisión del supervisor y que estas como mínimo sean 4 estrellas. </t>
  </si>
  <si>
    <t>Pasadía Turística en Santa Martha:  Tour Acuario y Playa Blanca Completo con Show de Delfines (especificar recorrido)</t>
  </si>
  <si>
    <t>Pasadía Turística en Santa Martha:  Tour Taganga y Playa Grande con Careteo (especificar en la propuesta el recorrido)</t>
  </si>
  <si>
    <t>Hidratación: Agua en botella de 600 ml o Bebida sin Licor. (03 por asistentes)</t>
  </si>
  <si>
    <t xml:space="preserve">Día 5: Terapia Relajante Corporal:  Sesiones para funcionarios de la Regional Arauca, que cuente con las respectivas normas sanitarias vigentes y plan aprobado de medidas de seguridad.
DEBE CONTAR CON LOS SIGUIENTES SERVICIOS SIN EXCLUIR NINGUNO: 
Baño                                                                                                                                                                                                                                                                                                                                                                                                                                                                                              
Zonas de relajación y masajes   
Musicoterapia            
Aromaterapia             
Sala de espera                                                                                                                                                                  
CADA SESION DEBE INCLUIR: DURACIÓN 60 MINUTOS MÍNIMO       
·         Masaje relajante corporal
·         Piedras volcánicas
·         Mascarilla facial
·         Exfoliación
Nota: Cada sesión será programada con anterioridad por la oficina de Talento Humano con cada funcionario y el proveedor.    </t>
  </si>
  <si>
    <t>AMANDO NUESTRA PROFESIÓN PRE-PRENSIONADOS</t>
  </si>
  <si>
    <t>Almuerzo: Crema de verduras, Pechuga de pollo a la parrilla, 250 gr de filete de pechuga, papa a la francesa, arroz y ensalada (que contenga lechuga, tomate, aguacate, pepino, cebolla cabezona y dos opciones de aderezos), porción de arroz y jugo natural de 16 oz en agua o leche o gaseosa o agua (A escogencia del funcionario)</t>
  </si>
  <si>
    <t>TALLER: Realización de Taller en espacio al aire libre con piscina con profesional especialista en temas de retiro de la vida laboral y nueva vida como pensionado. Temas de manejo de economía doméstica, tiempo libre, relaciones familiares y personales, emprendimiento y trámite pensional.
Nota: se debe contar con espacio y ayudas audiovisuales para el taller el Municipio de Arauca</t>
  </si>
  <si>
    <t>Refrigerio mañana: Arepas rellenas 300gr (tiras de lomo de res a la plancha, tiras de pechuga de pollo a la plancha, hoja de lechuga verde mantequilla, salsa tártara, mayonesa, entre otras.</t>
  </si>
  <si>
    <t>VACACIONES RECREATIVAS</t>
  </si>
  <si>
    <t>Paquete Recreativo donde se desarrollen la siguiente temática y actividades: 
Actividad de recreación Reto de Supervivencia y taller formativo de “Campistas Aventureros”:
Reto Aventura por Estaciones → Circuito de actividades recreativas dentro y alrededor del área del camping, adaptado por edades:
Zona de Equilibrio: Caminata por línea, pasos sobre plataformas bajas o “puente” seguro.
Zona de Fortaleza: Mini desafíos físicos suaves como jalar una cuerda corta, pasar por un túnel blando o salto de aros.
Zona de Agilidad: Relevos cortos, zigzag entre conos y “misión rápida” para mover un objeto de un punto a otro.
Zona de Precisión: Lanzamiento de aros, pelotas o bolsitas de tela en objetivos marcados.</t>
  </si>
  <si>
    <t>Paquete Recreativo donde se desarrollen la siguiente temática y actividades: 
Habilidades del Buen Campista → Actividad formativa donde los participantes aprenden:
Cómo mantener en orden la carpa y sus elementos.
Cuidados básicos del espacio asignado.
Importancia de la hidratación, el uso adecuado del calzado y la protección solar.
Cómo actuar si se separan del grupo (medidas simples de autocuidado).</t>
  </si>
  <si>
    <t xml:space="preserve">Refrigerio:  Hamburguesa no inferior a 150 gr por porción, de carnes finas, hawaiana o pollo y champiñón en empaque individual biodegradable, o perro caliente (pan fino, salchicha americana, queso, fosforitos de papa salsa blanca y salsa de tomate) o salchipapa no inferior a 350 gr por porción (salchicha americana equitativa a la porción de papa a la francesa, acompañado de queso y salsas) Jugo natural de 16 Oz, Agua en botella de 300 ml.     </t>
  </si>
  <si>
    <t>Refrigerio: Sándwich gratinado de pollo + bebida de fruta natural en vaso de 9 onzas.</t>
  </si>
  <si>
    <t>Implementos Básicos por niño para la Actividad Recreativa
• Morral liviano para transporte de materiales durante la actividad.
• Botella reutilizable de hidratación con capacidad mínima de 500 ml.
• Toalla  para uso personal.
• Sombrero o gorro tipo pescador para protección solar durante las actividades al aire libre</t>
  </si>
  <si>
    <t>Mini cena navideña: Hamburguesa de carne no inferior a 100 gr, queso doble crema, lechuga, salsas y papas a la francesa. Jugo natural no inferior a 150 ml y agua en botella de 300 ml.</t>
  </si>
  <si>
    <t xml:space="preserve">Taller de Baile Típico Llanero para niños en el municipiosde Tame
</t>
  </si>
  <si>
    <t>Taller de Baile Típico Llanero para niños en el municipio de Arauca</t>
  </si>
  <si>
    <t xml:space="preserve">Taller de Baile Típico Llanero para niños en el municipio de  Saravena
</t>
  </si>
  <si>
    <t>LOGISTICA: Salón o restaurante con aire acondicionado y capacidad según número de funcionarios por Sede (Arauca 36) . Debe contar con excelente iluminación, salidas de emergencia.</t>
  </si>
  <si>
    <t>LOGISTICA: Salón o restaurante con aire acondicionado y capacidad según número de funcionarios por Sede (Saravena 11) . Debe contar con excelente iluminación, salidas de emergencia.</t>
  </si>
  <si>
    <t>LOGISTICA: Salón o restaurante con aire acondicionado y capacidad según número de funcionarios por Sede (Saravena 9) . Debe contar con excelente iluminación, salidas de emergencia.</t>
  </si>
  <si>
    <t>Alquiler: Sonido y ambientación durante cuatro (4) horas en el evento, con hora local(Arauca)</t>
  </si>
  <si>
    <t>Alquiler: Sonido y ambientación durante cuatro (4) horas en el evento, con hora local(Saravena)</t>
  </si>
  <si>
    <t>Alquiler: Sonido y ambientación durante cuatro (4) horas en el evento, con hora local(Tame)</t>
  </si>
  <si>
    <t>CENA NAVIDEÑA: Plato principal con 2 proteínas (Filete de pollo al horno no inferior a 100 gr con salsa y/o Lomo fino de res no inferior a 100 gr con salsa y/o medallón de lomo de cerdo no inferior a 100 gr en salsa)
Rosetones de papa o arroz a las finas hierbas
Ensalada navideña acorde al menú.
Bebidas: Jugo natural, no inferior a 16 onz, botella de agua de 600 ml, disponibilidad de hielo y limón para el consumo.</t>
  </si>
  <si>
    <t>SUMINISTRO KIT NAVIDEÑO:
se debe organizar de la siguiente manera:
En una Caja plástica trasparente de alto impacto y resistencia de medidas, largo 37 cm, ancho 28 cm y alto 22 cm, con tapa en plástico de diversos colores que cierra a presión, la ancheta debe contener: 
1. Ponqué navideño de vino y nuez, empacado en caja con diseño navideño, peso neto 400 g,
2. Galletas de navidad, empacado en caja rectangular con diseño navideño, peso neto 200 g,
3. Arequipe en empaque plástico de peso neto 250 g,
4. Duraznos en almíbar sin pepa en frasco de vidrio, peso neto 750 g, peso drenado 350 g
5. Mani en bolsa de cierre hermético o tipo ziploc. Peso neto 150 grs, 
6.2 Mezcla en polvo a base de fécula de maíz para preparar natilla en caja de sabores arequipe o coco, de peso neto 300 grs, 
8. Jamón de cerdo navideño, empacado al vacío, peso neto 500 grs
9. Crema De Whisky Original Media Botella Irlandesa 750ml. 
10. Papas en práctico empaque en forma de lata que conserva su crujiente textura, en presentación de 124 grs.
11. Cerezas en Almibar 250Gr
NOTA:  Se entregará en cada municipio Arauca, Saravena y Tame</t>
  </si>
  <si>
    <t>Suministro de Pantaloneta, para uniforme de TENIS DE MESA (Masculino o femenina )en Tela antifluido, Microfibra térmica, protección solar UV-50, protección antibacterial, tela inteligente de secado, composición 100% poliéster, peso entre 132(g/m2) y 140-/+ 7 grm2, ancho entre 149 y 160 cm, repelencia líquidos 70%, con proceso de piel de durazno, no arruga, logos estampados y/o bordados del SENA, forrado en lycra o mallatex, costura en la cintura de 4 agujas profesional con elástico de 4 cm de ancho con puntada de seguridad cordón de ajuste con punta de acetato uniones repisadas y dobladillos con puntada asegurada, logo del SENA ubicado en la parte inferior delantera de la pantaloneta</t>
  </si>
  <si>
    <t>Camiseta de Atletismo Femenino o Masculino ( Con la respectiva horma para cada genero).Textil inteligente y de alto desempeño que cuente con tecnologias de: Secado Rapido, Protección Solar, Proteccion color, Elasticidad y Antimanchas de sudor. Textil ligero y versatil, con sensacion suave y fria y maxima elongacion sin deformacion. Composición: 85% Poliester - 15% Lycra. Peso 220+-10 G/M2 En la parte delantera debe llevar el logo del Sena color blanco, en la parte posterior debe llevar la palabra "Arauca" en color blanco, Camisilla sublimada en tonos de la Institución , (PRESENTAR DISEÑO) tallas y diseño según propuesta enviada y posteriormente aprobada por la entidad)</t>
  </si>
  <si>
    <t>Pantaloneta de Atletismo Femenino o Masculino (Con la respectiva horma para cada genero). Textil inteligente y de alto desempeño que cuente con tecnologias de: Secado Rapido, Protección Solar, Solidez al color y Antimanchas de sudor. Textil con excelente secado controlado, maxima proteccion solar de 50 UPF, diseño diferenciador con davos sprint mantronix y capilaridad superior brindando frescura en climas calidos. Composición: 100% Poliester . Peso 138+-8 G/M2 Pantaloneta sublimada en colores acordes al SENA, en la pierna derecha frontal debe llevar el logo del SENA. (tallas y diseño según propuesta enviada y posteriormente aprobada por la entidad)</t>
  </si>
  <si>
    <t>Licra de Atletismo Masculino o femenino con faja alta como lo indica el diseño, color negro, cortes laterales como lo indica la fotografía. Textil inteligente y de alto desempeño que cuente con tecnologias de: Protección Solar UPF 50, Solidez al color, Elasticidad, anticloro y Antimanchas de sudor. Textil de toque suave y natural logrado con hilos de microfilamentos y en tejdo que otorgue buen cubrimiento e intensidad en el color. Composición: 80% Poliester 20% Lycra. Peso 212+-12 G/M2</t>
  </si>
  <si>
    <t xml:space="preserve">UNIFORME NATACIÓN </t>
  </si>
  <si>
    <t>UNIFORME  TENIS DE MESA</t>
  </si>
  <si>
    <t>Suministro de Camiseta para uniforme de BILLAR masculino tipo polo, en Tela Montesimone, Microfibra térmica, protección solar UV- 50, protección antibacterial, tela inteligente de secado, composición 100% poliéster, peso entre 132(g/m2) y 140-/+ 7 grm2, ancho entre 149 y 160 cm, tejido de punto con estampados en impresión digital , diseño en colores institucionales, logos bordados, la camiseta confeccionada con cuello redondo, y tapa costura con un repisado al ruedo, metidos laterales para transpiración en malla lycrada deportiva, logo del SENA parte delantera, lado izquierdo, nombre de la Regional ARAUCA en la parte posterior (espalda) y número del deportista.</t>
  </si>
  <si>
    <t xml:space="preserve">Pantalón en drill de corte clásico, dos bolsillos laterales, dos bolsillos posteriores con forro. Cierre frontal con cremallera en nylon, botón plástico, bota recta. Cintura de 2 piezas forradas con pretina y pasadores. Doble costura. Material dril 100% algodón liviano, Color por definir y talla </t>
  </si>
  <si>
    <t xml:space="preserve">UNIFORME BILLAR  </t>
  </si>
  <si>
    <t xml:space="preserve">UNIFORME TEJO  </t>
  </si>
  <si>
    <t>Suministro de Camiseta para uniforme de MINITEJO (femenino) tipo polo, en Tela Montesimone, Microfibra térmica, protección solar UV-50, protección antibacterial, tela inteligente de secado, composición 100% poliéster, peso entre 132{g/m2) y 140-/+ 7 grm2, ancho entre 149 y 160 cm, tejido de punto con estampados en impresión digital, diseño en colores institucionales, lagos bordados, la camiseta confeccionada con cuello redondo, y tapa costura con un repisado al ruedo, metidos laterales para transpiración en malla lycrada deportiva, lago del SENA parte delantera, lado izquierdo, nombre de la Regional Arauca en la parte posterior (espalda} y número del deportista en el frente.</t>
  </si>
  <si>
    <t>Suministro de Camiseta para uniforme de TEJO masculino tipo polo, en Tela Montesimone, Microfibra térmica, protección solar UV- 50, protección antibacterial, tela inteligente de secado, composición 100% poliéster, peso entre 132{g/m2) y 140-/+ 7 grm2, ancho entre 149 y 160 cm, tejido de punto con estampados en impresión digital, diseño en colores institucionales, lagos bordados, la camiseta confeccionada con cuello redondo, y tapa costura con un repisado al ruedo, metidos laterales para transpiración en malla lycrada deportiva, lago del SENA parte delantera, lado izquierdo, nombre de la Regional ARAUCA en la parte posterior (espalda) y número del deportista en el frente</t>
  </si>
  <si>
    <t xml:space="preserve">UNIFORME AJEDREZ   </t>
  </si>
  <si>
    <t xml:space="preserve">UNIFORME DE PRESENTACIÓN, TENIS Y MEDIAS    </t>
  </si>
  <si>
    <t>Suministro de Camibuso tipo polo (Femenino), (cuello y pie de cuello) para uniforme de presentación, con botones tapacosturas y puntadas de seguridad en Tela Montesimone, Microfibra térmica, protección solar UV-50, protección antibacterial, tela inteligente de secado, composición 100% poliéster, peso entre 132(g/m2) y 140-/+ 7 grm2, ancho entre 149 y 160 cm, tejido de punto con estampados en impresión digital, diseño en colores institucionales, metidos laterales para transpiración en malla lycrada deportiva, logo bordado del SENA parte delantera, lado izquierdo. (tallas y diseño según propuesta enviada y posteriormente aprobada por la entidad).</t>
  </si>
  <si>
    <t>Suministro de Media deportiva Corta elástica contenido de nylon, color blanco, tecnología antibacterial con alta transpirabilidad composición de tipo de hilo lycra algodón 5- 10% de lycra 90-
95% algodón</t>
  </si>
  <si>
    <t>Suministro de ZAPATO DEPORTIVO (Masculino):
MATERIAL: Cuero o material sintético con soporte textil impermeable Marcas originales ESPECIFICACIONES Material: Cuero o material sintético con soporte textil impermeable, estilo de amarrar. Fabricación: El diseño del calzado deportivo debe ser tipo zapatillas con estilo moderno, anatómico y actual, de “amarrar”, con lengüeta que garantice el cierre del mismo. El sistema de fabricación empleado para el ensamble del conjunto capellada y suela debe ser cementado utilizando pegantes de última tecnología reactivos con calor. Suela: En P.V.C (POLI-VINILO-CLORURO) ó goma y EVA (ETIL – VINIL – ACETATO), de alta resistencia a la abrasión. Según el diseño puede ser cosida a la capellada en todo su contorno. La cara de la suela en contacto con el piso debe tener un diseño en relieve que ofrezca efecto antideslizante,de agarre para superficies húmedas o secas. Forro: El forro interno debe ser en material textil transpirable y debe integrar en la totalidad de la capellada. Con cuello abullonado con espuma de alta densidad. Sobre-plantilla: En material EVA (ETIL – VINIL – ACETATO), látex u otro material de efecto amortiguante, forrada en material textil en la parte superior, con tratamiento antibacterial. Debe ser enteriza, acolchada, recubierta en material textil y poseer diseño con arco anatómico, con perforaciones que permita que migre el sudor fácilmente. Plantilla de armado: En material sintético, de características tales que permita o facilite el montaje de la capellada y la unión de éste conjunto con la suela, de alto poder de absorción de la
humedad. Cordones: 100% en poliéster trenzado redondo con punteras</t>
  </si>
  <si>
    <t>Suministro de ZAPATO DEPORTIVO (Femenino):
MATERIAL: Cuero o material sintético con soporte textil impermeable Marcas originales ESPECIFICACIONES Material: Cuero o material sintético con soporte textil impermeable, estilo de amarrar. Fabricación: El diseño del calzado deportivo debe ser tipo zapatillas con estilo moderno, anatómico y actual, de “amarrar”, con lengüeta que garantice el cierre del mismo. El sistema de fabricación empleado para el ensamble del conjunto capellada y suela debe ser cementado utilizando pegantes de última tecnología reactivos con calor. Suela: En P.V.C (POLI-VINILO CLORURO) ó goma y EVA (ETIL – VINIL – ACETATO), de alta resistencia a la abrasión. Según el diseño puede ser cosida a la capellada en todo su contorno. La cara de la suela en contacto con el piso debe tener un diseño en relieve que ofrezca efecto antideslizante, de agarre para superficies húmedas o secas. Forro: El forro interno debe ser en material textil transpirable y debe integrar en la totalidad de la capellada. Con cuello abullonado con espuma de alta densidad. Sobre-plantilla: En material EVA (ETIL – VINIL – ACETATO), látex u otro material de efecto amortiguante, forrada en material textil en la parte superior, con tratamiento antibacterial. Debe ser enteriza, acolchada, recubierta en material textil y poseer diseño con arco anatómico, con perforaciones que permita que migre el sudor fácilmente. Plantilla de armado: En material sintético, de características tales que permita o facilite el montaje de la capellada y la unión de éste conjunto
con la suela, de alto poder de absorción de la humedad. Cordones: 100% en poliéster trenzado redondo con punteras</t>
  </si>
  <si>
    <t>Suministro de CAMISA PARA CABALLERO, Material: Poliéster Composición: 100% Poliéster Longitud: Regular Cinturón: No Longitud de la manga: Manga larga Tipo de manga: Mangas de camisa Forma del dobladillo: Dobladillo apretado Detalles: Botón Estampado: A rayas Tipo de abertura: Media abertura: Una fila de botones Estilo de cuello: Solapa Tipo: Camisa Contorno: Regular Tipo de ajuste: Holgado Método de tejido: Tela sin tejido</t>
  </si>
  <si>
    <t>Suministro de CAMISA PARA CABALLERO (PRESENTACIÒN) Camisa para caballero 100% algodón, manga corta, cuello tipo solapa, media abertura una fila de botones color blanco, un bolsillo en la parte frontal derecha, unicolor como se muestra en la imagen. (tallas y diseño según propuesta enviada y posteriormente aprobada por la entidad).</t>
  </si>
  <si>
    <t>Suministro de PANTALON PARA CABALLERO (PRESENTACIÒN) Pantalón unicolor en silueta Regular Fit, bolsillos delanteros diagonales y traseros de ribete. tiro medio, pierna y bota recta Composición: Tela Principal 98% Algodón Tela Principal 2% Elastano Color: Negro. (tallas y diseño según propuesta enviada y posteriormente aprobada por la entidad).</t>
  </si>
  <si>
    <t>Suministro de ZAPATOS PARA CABALLERO Los zapatos para hombre confeccionados en cuero de alta calidad, con un forro en cuero, sistema de cierre a través de cordones, suela, fabricada en TR (termoplástico. CORTE 100% piel vacuna, FORRO 45% algodón, 40% piel vacuno, 15% poliamida, SUELA: 100% poliuretano termoplástico, PLANTILLA 100% piel vacuno, LENGÜETA: 100% piel vacuno. (tallas y diseño según propuesta enviada y posteriormente aprobada por la entidad).</t>
  </si>
  <si>
    <t>Suministro de CAMISA PARA DAMA  (PRESENTACIÒN) Camisa para Dama 100% algodón, manga corta, cuello tipo solapa, media abertura una fila de botones color blanco, un bolsillo en la parte frontal derecha, unicolor como se muestra en la imagen. (tallas y diseño según propuesta enviada y posteriormente aprobada por la entidad).</t>
  </si>
  <si>
    <t>Suministro de VESTIDO PARA DAMA Vestido de Fiesta Elegante y Escote en V - Corte Ajustado y Acampanado sin Mangas Composición: 95% Poliéster,5% Elastano Material: Poliéster Estampado: Color liso Tipo: Ajustado y suelto Elasticidad de la tela: Micro elasticidad Tipo de impresión: Sin estampado Método de tejido: Tela tejida Estilo de cuello: Cuello en V</t>
  </si>
  <si>
    <t>Suministro de PANTALÓN PARA DAMA color blanco, pretina sin pasadores y botón y broche interno, bolsillos laterales, bolsillos traseros de ribete y bota recta al tobillo y retalla en la bota. Composición textil: 55%lino 45% rayón</t>
  </si>
  <si>
    <t>Suministro de Blusa Informal Elegante Dama Fresco Seda Studio F, cuello bandeja, manga 3 cuartos con detalle de hebilla. Talla S, M, L o Xl,</t>
  </si>
  <si>
    <t xml:space="preserve">ENCUENTRO CULTURAL     </t>
  </si>
  <si>
    <t xml:space="preserve">UNIFORME ATLETISMO </t>
  </si>
  <si>
    <t>Suministro de Gafas para natación con lente en policarbonato oscuro y/o celulosa de propínate oscuro, marco en silicona 100%, banda ajustable silicona 100%, caja o estuche de protección: plástico de impacto, talla adulta.</t>
  </si>
  <si>
    <t>Suministro de Gorro para Natación fabricado en silicona al 100%</t>
  </si>
  <si>
    <t>Suministro de TRAJE NATACION (Femenino) La indumentaria debe ser de tela liviana, la cual pueda traspirar ceñido al cuerpo de acuerdo con las especificaciones de la federación internacional de NATACION (Femenino) FINA. Compuesto por Enterizo Esqueleto Color Negro para dama 53% Poliéster - 47% PBT, Tecnología: Endurance®10 con dos vías de estiramiento o multidireccional, resistencia a la protección solar. Resistencia al cloro del 100%</t>
  </si>
  <si>
    <t>Suministro de TRAJE NATACION (Masculino)La indumentaria debe ser de tela liviana, la cual pueda traspirar ceñido al cuerpo de acuerdo con las especificaciones de la federación internacional de NATACION (Masculino) FINA. Compuesto por pantaloneta de baño para caballero Color Negro 53% Poliéster - 47% PBT, Tecnología: Endurance®10 con dos vías de estiramiento o multidireccional, resistencia a la protección solar. Resistencia al cloro del 100%</t>
  </si>
  <si>
    <t>FICHA TÉCNICA PROGRAMA DE BIENESTAR SOCIAL A FUNCIONARIOS, ENCUENTRO DEPORTIVO Y CULTURAL DEL SENA REGIONAL ARAUCA PARA LA VIGENCIA 2026</t>
  </si>
  <si>
    <t>Camiseta de juego Ajedrez Masculino Textil inteligente y de alto desempeño que cuente con tecnologías de: Secado Rápido, Protección Solar, Solidez al color y Antimanchas de sudor. Textil con excelente secado controlado, máxima protección solar de 50 UPF, diseño diferenciador con davos sprint mantronix y capilaridad superior brindando frescura en climas cálidos. Composición: 100%. Poliester . Peso 138+-8 G/M2 En la parte delantera debe llevar el logo del Sena, en la parte superior de la espalda, la palabra "ARAUCA" en color negro, Camiseta tipo polo fondo blanco con sublimado en colores en las mangas de figuras de ajedrez, (tallas, colores y diseño según propuesta enviada y posteriormente aprobada por la entidad).</t>
  </si>
  <si>
    <t>OBJETO: “Contratar la Prestación de servicios logísticos de las actividades contenidas en el Plan de Bienestar Social e incentivos, encuentro deportivo y cultural, dirigido a servidores públicos y su grupo familiar de la Regional Arauca, enmarcado en los lineamientos del Plan de Bienestar e Incentivos, en el reglamento juegos deportivos zonales y nacionales y el reglamento encuentro cultural 2026.”.</t>
  </si>
  <si>
    <t>Mug blanco con el logo del SENA y las frases "Feliz Día del Instructor" y "Gracias por tu labor", acompañado de un lapicero ecológico. Ambos artículos estarán debidamente empacados en conjunto, asegurando una presentación ordenada, biodegradable y elegante</t>
  </si>
  <si>
    <t>Placa en acrílico, dimensiones 20cm vertical x 15cms de alto, 5mms de grosor. Con base en madera, marcado en laser que incluya frase y logotipo de acuerdo con descripción, diseño y característica aportadas por supervisor.</t>
  </si>
  <si>
    <t xml:space="preserve">Suministro: Torta tradicional aliñada (uvas mojadas en vino, nueces, clavos, canela, nuez moscada) con decoración en crema pastelera tipo chantilly. con colores alusivos a la institución (blanco-Verde). de 2 Libras, incluye elementos para servir a la mesa, decoración concertada con el supervisor del contrato. Cantidad 3 (una por cada municipio Arauca, Saravena y Tame). </t>
  </si>
  <si>
    <t>Pasadía Turística en Santa Martha: Pasadía en la Playa Inca Inca</t>
  </si>
  <si>
    <t>Para la actividad se contará por cada funcionario participante una vela aromatizante empacada en envase de vidrio y tapa metálica empacada en bolsa de tela decorativa.</t>
  </si>
  <si>
    <t>Para el desarrollo de la actividad es indispensable un par de cotizas llaneras con logo SENA  y poncho llanero (Tallas de las cotizas por definir)</t>
  </si>
  <si>
    <t xml:space="preserve"> AGUINALDO INFANTIL</t>
  </si>
  <si>
    <t>Aguinaldo infantil, para uso exclusivo de juguetería, artículos tecnológicos, deportivos, culturales, didácticos y/o artículos de bebé, para ser redimidos en un almacén de cadena con establecimiento de comercio, deberán ir marcados con el nombre de cada hijo menor de 13 años (12 años + 364 días) de los funcionarios quienes tiene derecho a este beneficio, cada bono por valor de $ 387913</t>
  </si>
  <si>
    <t xml:space="preserve">ACTIVIDAD CULTURAL CIERRE DE VIGENCIA </t>
  </si>
  <si>
    <t>Mobiliario acorde a la actividad de cierre y un stand para fotografías temática navideña</t>
  </si>
  <si>
    <t>Proceso Gestiòn Contractual 
 Formato Solicitud de Contrataciòn</t>
  </si>
  <si>
    <t>REGIONAL:</t>
  </si>
  <si>
    <t>ARAUCA</t>
  </si>
  <si>
    <t>FECHA:</t>
  </si>
  <si>
    <t>09 de Febrero de 2026</t>
  </si>
  <si>
    <t>CENTRO O DEPENDENCIA:  DIRECCION REGIONAL</t>
  </si>
  <si>
    <t>1. OBJETO CONTRACTUAL:</t>
  </si>
  <si>
    <t>2.  RECURSOS DISPONIBLES</t>
  </si>
  <si>
    <t>3.  PLAZO DE EJECUCIÓN</t>
  </si>
  <si>
    <t>4.  CARACTERISTICAS O ESPECIFICACIONES DEL BIEN O SERVICIO  (Si se requiere utilice Anexo)</t>
  </si>
  <si>
    <t>SE ANEXAN ESPECIFICACIONES. (Ficha Tecnica)</t>
  </si>
  <si>
    <t>5.  JUSTIFICACION DE LA NECESIDAD QUE SE PRETENDE SATISFACER  (Para Materiales de Formación, favor indicar el (los) curso(s) a atender.)</t>
  </si>
  <si>
    <t>6. ANALISIS DE CONVENIENCIA</t>
  </si>
  <si>
    <t xml:space="preserve">OBSERVACIONES: </t>
  </si>
  <si>
    <t xml:space="preserve">FIRMA  SOLICITANTE </t>
  </si>
  <si>
    <t>Vo.Bo. ORDENADOR DEL GASTO</t>
  </si>
  <si>
    <t>Nombre: Nestor Eduardo Figueroa Cardona</t>
  </si>
  <si>
    <t xml:space="preserve">Cargo: Subdiretor (e) con funciones de Director Regional </t>
  </si>
  <si>
    <t>Regional Arauca</t>
  </si>
  <si>
    <t>Contratar la Prestación de servicios logísticos de las actividades contenidas en el Plan de Bienestar Social e incentivos dirigidos a servidores públicos y su grupo familiar de la Regional Arauca, enmarcado en los lineamientos del Plan de Bienestar e Incentivos 2026</t>
  </si>
  <si>
    <t>sin exceder el 31 de diciembre de 2026</t>
  </si>
  <si>
    <t>El Servicio Nacional de Aprendizaje –SENA, fue creado mediante el Decreto 118 de 1957 como un establecimiento público del orden nacional, tal como lo señala actualmente el Art. 1° de la Ley 119 de 1994, con personería jurídica, patrimonio propio e independiente y autonomía administrativa, que fue reestructurado por el Decreto 249 de 2004 y está adscrito al Ministerio Del Trabajo, conforme a lo dispuesto por el Art. 38 de la Ley 489 de 1998. El SENA actualmente forma parte de la rama ejecutiva del poder público nacional, en el nivel descentralizado.
Dada la naturaleza jurídica de la entidad, en materia de contratación pública, se rige por el estatuto de contratación estatal (Artículo 2° de la Ley 80 de 1993). El SENA tiene como misión, servir a la comunidad, la inversión en el desarrollo social y técnico de los trabajadores colombianos, ofreciendo y ejecutando la formación profesional integral gratuita, para la incorporación y el desarrollo de las personas en actividades productivas que contribuyan al desarrollo social, económico y tecnológico del país. Con el objetivo de mejorar sustancialmente la calidad de vida de los servidores públicos, el Departamento Administrativo de la Función Pública quien pone a disposición de los órganos, organismos y entidades públicas el Programa Nacional de Bienestar 2023-2026. Este programa se alinea con la estrategia de gestión del talento humano y se enfoca en elevar el bienestar y la motivación de quienes sirven al Estado. Siguiendo el Modelo Integrado de Planeación y Gestión (MIPG), se reconoce a los servidores públicos como el recurso más valioso de cualquier organización.
El Plan de Bienestar para los servidores públicos se enmarca en una lógica orientada a maximizar la eficiencia, satisfacción, desarrollo y bienestar de estos. Así lo establece el Decreto-Ley 1567 de 1998 que define el marco normativo para la elaboración de políticas, planes y programas que fortalezcan el desempeño de las labores y el cumplimiento efectivo de los resultados institucionales; así como lo desarrollado posteriormente en los Decretos 1083 de 2015 y 648 de 2017. El Servicio Nacional de Aprendizaje SENA, busca construir un sistema de estímulos que efectivamente responda a las necesidades e intereses de los servidores, esta gestión tiene como corazón al talento humano y su desarrollo. Por lo anterior, en este plan se define el diseño de los programas de bienestar social y de incentivos en el SENA y cómo llevarlos a cabo en las Regionales, quienes pueden ajustarlos de acuerdo con las necesidades y particularidades de cada región del país. 
El Plan de Bienestar para los servidores públicos se basa en principios de eficiencia, satisfacción, desarrollo personal y bienestar integral. Esto se encuentra respaldado por el marco legal establecido en el Decreto-Ley 1567 de 1998, que proporciona las directrices para formular políticas, planes y programas que mejoren el desempeño laboral y la consecución de resultados institucionales efectivos. Los Decretos 1083 de 2015 y 648 de 2017 han reforzado y ampliado este marco, enfatizando la importancia del bienestar del personal en el sector público.
El Servicio Nacional de Aprendizaje (SENA) juega un papel crucial en este esquema, aspirando a crear un sistema de incentivos que responda a las necesidades y expectativas de los empleados. En el corazón de esta iniciativa se encuentra el enfoque en el desarrollo del talento humano. Por ello, este plan detalla la estructura y ejecución de los programas de bienestar social y de incentivos en el SENA, permitiendo a las oficinas regionales adaptar estas directrices a las circunstancias locales y características de cada región en Colombia. 
En este sentido, el plan de bienestar social e incentivos 2026 ha sido presentado y aprobado en la cuarta sesión del Comité Institucional de Gestión y Desempeño, como se refleja en el acta No. 02 del 22 de enero del 2026. La implementación de este plan es un paso significativo hacia la creación de un entorno laboral más saludable y productivo, alineándose con los objetivos nacionales de promover una administración pública eficiente y comprometida con el bienestar de sus empleados.
De acuerdo con lo anterior, el Sena Regional Arauca estructuro el Plan de Bienestar Social e Incentivos 2026 con la finalidad de cumplir con los objetivos de la política de Bienestar Social de los funcionarios del SENA en la Regional, por tanto se hace necesaria “Contratar la Prestación de servicios logísticos de las actividades contenidas en el Plan de Bienestar Social e incentivos dirigidos a servidores públicos y su grupo familiar de la Regional Arauca, enmarcado en los lineamientos del Plan de Bienestar e Incentivos 2026”. 
Así mismo, se procura el desarrollo de valores organizacionales en función de una cultura del servicio público, donde se acreciente la ética administrativa y la responsabilidad social, mediante acciones participativas para generar sentido de pertenencia e identidad con la Entidad, y así los servidores sean conscientes de la importancia del auto cuidado de la salud, la construcción de un mejor nivel recreativo, artístico, cultural, del empleado y de su grupo familiar, fortaleciendo el buen clima laboral y el mejoramiento continuo en el desempeño de la labor de los servidores.
En este sentido, las actividades de bienestar social tienen como objetivo construir procesos permanentes orientados a crear, mantener y mejorar las condiciones que favorezcan el desarrollo integral del empleado, el mejoramiento de su nivel de vida y el de su familia; permitiendo elevar los niveles de satisfacción, eficacia, eficiencia, efectividad e identificación del empleado con el servicio que presta en la entidad en la cual labora.</t>
  </si>
  <si>
    <t>Nombre: PABLO JOSE GOMEZ RUBIANO</t>
  </si>
  <si>
    <t>Cargo: Profesional Talento Humano - Reginal Arauca</t>
  </si>
  <si>
    <t>Dependencia: Talento Humano</t>
  </si>
  <si>
    <t xml:space="preserve">Correo electrónico:  pjgomezr@sena.edu.co </t>
  </si>
  <si>
    <t>Tel. 3174459220</t>
  </si>
  <si>
    <t xml:space="preserve">DOSCIENTOS OCHENTA Y NUEVE MILLONES CUATROCIENTOS OCHENTA Y SEIS MIL SETECIENTOS OCHENTA Y SEIS PESOS M/CTE ($289.486.786) </t>
  </si>
  <si>
    <t xml:space="preserve">El Sena Regional Arauca, requiere adelantar el proceso para “Contratar la Prestación de servicios logísticos de las actividades contenidas en el Plan de Bienestar Social e incentivos, encuentro deportivo y cultural, dirigido a servidores públicos y su grupo familiar de la Regional Arauca, enmarcado en los lineamientos del Plan de Bienestar e Incentivos, en el reglamento juegos deportivos zonales y nacionales y el reglamento encuentro cultural 2026, emitido por el Grupo Formación y Desarrollo del Talento Humano de la Secretaría General.
</t>
  </si>
  <si>
    <t xml:space="preserve"> VR. UNITARIO ANTES DE IVA </t>
  </si>
  <si>
    <t xml:space="preserve"> VR. TOTAL UNITARIO ANTES DE IVA </t>
  </si>
  <si>
    <t>% IVA</t>
  </si>
  <si>
    <t xml:space="preserve"> VR. IVA UNITARIO </t>
  </si>
  <si>
    <t xml:space="preserve"> VR. TOTAL IVA UNITARIO </t>
  </si>
  <si>
    <t xml:space="preserve"> VR. UNITARIO  </t>
  </si>
  <si>
    <t xml:space="preserve"> VALOR TOTAL </t>
  </si>
  <si>
    <r>
      <rPr>
        <b/>
        <sz val="10"/>
        <color theme="1"/>
        <rFont val="Calibri"/>
        <family val="2"/>
        <scheme val="minor"/>
      </rPr>
      <t>NOTA ACLARATORIA:</t>
    </r>
    <r>
      <rPr>
        <sz val="10"/>
        <color theme="1"/>
        <rFont val="Calibri"/>
        <family val="2"/>
        <scheme val="minor"/>
      </rPr>
      <t xml:space="preserve"> Es importante aclarar que tanto las fechas de las actividades, logistica, diseños, calidad, presentación, tallas,  color, debe contar con visto bueno del Supervisor del Contrato. </t>
    </r>
  </si>
  <si>
    <r>
      <t>Restaurante o salón con aire acondicionado y capacidad para 36 personas. Debe contar con excelente iluminación, salidas de emergencia, ayudas audio visuales, amplificación de sonido, micrófono en el Municipio</t>
    </r>
    <r>
      <rPr>
        <b/>
        <sz val="10"/>
        <color theme="1"/>
        <rFont val="Calibri"/>
        <family val="2"/>
        <scheme val="minor"/>
      </rPr>
      <t xml:space="preserve"> de Arauca</t>
    </r>
  </si>
  <si>
    <r>
      <t xml:space="preserve">Serenata: contratación trio musical (guitarras, vocalista), mínimo 6 canciones, en el Municipio de </t>
    </r>
    <r>
      <rPr>
        <b/>
        <sz val="10"/>
        <color theme="1"/>
        <rFont val="Calibri"/>
        <family val="2"/>
        <scheme val="minor"/>
      </rPr>
      <t>Arauca</t>
    </r>
  </si>
  <si>
    <r>
      <rPr>
        <b/>
        <sz val="10"/>
        <color theme="1"/>
        <rFont val="Calibri"/>
        <family val="2"/>
        <scheme val="minor"/>
      </rPr>
      <t>Cena</t>
    </r>
    <r>
      <rPr>
        <sz val="10"/>
        <color theme="1"/>
        <rFont val="Calibri"/>
        <family val="2"/>
        <scheme val="minor"/>
      </rPr>
      <t>: 250 gr de filete de pechuga o carne de cerdo a la parrilla o pescado (salmón, trucha), con chimichurri  pure de papa, o  papa a la francesa o al vapor, arroz y ensalada fresca con dos opciones de aderezo,  jugo natural en agua o gaseosa  no inferior a 16 Oz o agua (a escogencia del funcionario) y porción de postre: Postre de leches, creme brule no inferior a 150 gr. Municipio (Arauca, Saravena y Tame)</t>
    </r>
  </si>
  <si>
    <r>
      <t xml:space="preserve">Restaurante o salón con aire acondicionado y capacidad para 11 personas. Debe contar con excelente iluminación, salidas de emergencia, ayudas audio visuales, amplificación de sonido, micrófono. Municipio de </t>
    </r>
    <r>
      <rPr>
        <b/>
        <sz val="10"/>
        <color theme="1"/>
        <rFont val="Calibri"/>
        <family val="2"/>
        <scheme val="minor"/>
      </rPr>
      <t>Saravena</t>
    </r>
  </si>
  <si>
    <r>
      <t xml:space="preserve">Serenata: contratación trio musical (guitarras, vocalista), mínimo 6 canciones, en el municipio de </t>
    </r>
    <r>
      <rPr>
        <b/>
        <sz val="10"/>
        <color theme="1"/>
        <rFont val="Calibri"/>
        <family val="2"/>
        <scheme val="minor"/>
      </rPr>
      <t>Sarevena</t>
    </r>
  </si>
  <si>
    <r>
      <t xml:space="preserve">Restaurante o salón con aire acondicionado y capacidad para 9 personas. Debe contar con excelente iluminación, salidas de emergencia, ayudas audio visuales, amplificación de sonido, micrófono en el </t>
    </r>
    <r>
      <rPr>
        <b/>
        <sz val="10"/>
        <color theme="1"/>
        <rFont val="Calibri"/>
        <family val="2"/>
        <scheme val="minor"/>
      </rPr>
      <t>Municipio de Tame</t>
    </r>
  </si>
  <si>
    <r>
      <t xml:space="preserve">Serenata: contratación trio musical (guitarras, vocalista), mínimo 6 canciones, en el municipio de </t>
    </r>
    <r>
      <rPr>
        <b/>
        <sz val="10"/>
        <color theme="1"/>
        <rFont val="Calibri"/>
        <family val="2"/>
        <scheme val="minor"/>
      </rPr>
      <t>Tame</t>
    </r>
  </si>
  <si>
    <r>
      <t xml:space="preserve">Almuerzo: suministro de almuerzo del llano compuesto por 4 proteínas, cada proteina debe contar como minimo 150 gramos, carbohidrato, ensalada, postre y bebida. Entregable en la sede del SENA Ubicada en el Municipio de </t>
    </r>
    <r>
      <rPr>
        <b/>
        <sz val="10"/>
        <color theme="1"/>
        <rFont val="Calibri"/>
        <family val="2"/>
        <scheme val="minor"/>
      </rPr>
      <t>Arauca</t>
    </r>
  </si>
  <si>
    <r>
      <t xml:space="preserve">El contratista garantizará la ambientación del espacio del evento de acuerdo con temática, para  la actividad específica. sede del SENA Ubicada en el Municipio de </t>
    </r>
    <r>
      <rPr>
        <b/>
        <sz val="10"/>
        <color theme="1"/>
        <rFont val="Calibri"/>
        <family val="2"/>
        <scheme val="minor"/>
      </rPr>
      <t>Arauca</t>
    </r>
  </si>
  <si>
    <r>
      <t xml:space="preserve">Almuerzo: suministro de almuerzo del llano compuesto por 4 proteínas, cada proteina debe contar como minimo 150 gramos, carbohidrato, ensalada, postre y bebida. Entregable en la sede del SENA Ubicada en el Municipio de </t>
    </r>
    <r>
      <rPr>
        <b/>
        <sz val="10"/>
        <color theme="1"/>
        <rFont val="Calibri"/>
        <family val="2"/>
        <scheme val="minor"/>
      </rPr>
      <t>Saravena</t>
    </r>
  </si>
  <si>
    <r>
      <t xml:space="preserve">El contratista garantizará la ambientación del espacio del evento de acuerdo con temática, para  la actividad específica. sede del SENA Ubicada en el Municipio de </t>
    </r>
    <r>
      <rPr>
        <b/>
        <sz val="10"/>
        <color theme="1"/>
        <rFont val="Calibri"/>
        <family val="2"/>
        <scheme val="minor"/>
      </rPr>
      <t>Saravena</t>
    </r>
  </si>
  <si>
    <r>
      <t xml:space="preserve">Almuerzo: suministro de almuerzo del llano compuesto por 4 proteínas, cada proteina debe contar como minimo 150 gramos, carbohidrato, ensalada, postre y bebida. Entregable en la sede del SENA Ubicada en el Municipio de </t>
    </r>
    <r>
      <rPr>
        <b/>
        <sz val="10"/>
        <color theme="1"/>
        <rFont val="Calibri"/>
        <family val="2"/>
        <scheme val="minor"/>
      </rPr>
      <t>Tame</t>
    </r>
  </si>
  <si>
    <r>
      <t xml:space="preserve">El contratista garantizará la ambientación del espacio del evento de acuerdo con temática, para  la actividad específica. sede del SENA Ubicada en el Municipio de </t>
    </r>
    <r>
      <rPr>
        <b/>
        <sz val="10"/>
        <color theme="1"/>
        <rFont val="Calibri"/>
        <family val="2"/>
        <scheme val="minor"/>
      </rPr>
      <t>Tame</t>
    </r>
  </si>
  <si>
    <r>
      <t xml:space="preserve">Almuerzo: suministro de almuerzo del llano compuesto por 4 proteínas, carbohidrato, ensalada, postre y bebida. Municipio de </t>
    </r>
    <r>
      <rPr>
        <b/>
        <sz val="10"/>
        <color theme="1"/>
        <rFont val="Calibri"/>
        <family val="2"/>
        <scheme val="minor"/>
      </rPr>
      <t>Arauca</t>
    </r>
  </si>
  <si>
    <r>
      <t xml:space="preserve">Mug blanco con el logo del SENA y las frases "Feliz Día del Servidor Público" y "Gracias por tu labor", acompañado de un lapicero ecológico. Ambos artículos estarán debidamente empacados en conjunto, asegurando una presentación ordenada, biodegradable y elegante en el Municipio de </t>
    </r>
    <r>
      <rPr>
        <b/>
        <sz val="10"/>
        <color theme="1"/>
        <rFont val="Calibri"/>
        <family val="2"/>
        <scheme val="minor"/>
      </rPr>
      <t>Arauca</t>
    </r>
  </si>
  <si>
    <r>
      <t xml:space="preserve">Por quinquenios del periodo, información que se suministrará. - Placa en acrílico  de 15cm x 10 cms, Con base en madera que incluya frase y logotipo de acuerdo con descripción, diseño y característica aportadas por supervisor en el Municipio de </t>
    </r>
    <r>
      <rPr>
        <b/>
        <sz val="10"/>
        <color theme="1"/>
        <rFont val="Calibri"/>
        <family val="2"/>
        <scheme val="minor"/>
      </rPr>
      <t>Arauca</t>
    </r>
  </si>
  <si>
    <r>
      <t xml:space="preserve">Almuerzo: </t>
    </r>
    <r>
      <rPr>
        <sz val="10"/>
        <color theme="1"/>
        <rFont val="Calibri"/>
        <family val="2"/>
        <scheme val="minor"/>
      </rPr>
      <t>Sancocho de Gallina (fondo de gallina, papa, plátano, yuca, gallina desmenuzada, cilantro, picadillo) y Porción de Gallina (300gr muslo y contramuslo o pechuga) acompañado de arroz blanco, papa salada, guacamole, incluye Postre: Cuajada con melao y Bebida: Jugo natural no inferior a 200 ml</t>
    </r>
  </si>
  <si>
    <r>
      <t xml:space="preserve">Alquiler de espacio físico campestre que cuente con mesas, sillas, batería sanitaria, espacios que permitan el desarrollo de actividades lúdico-deportivas para niños, zonas campestres y de esparcimiento, ayudas audiovisuales, piscina y escenarios deportivos, en el Municipio de </t>
    </r>
    <r>
      <rPr>
        <b/>
        <sz val="10"/>
        <color theme="1"/>
        <rFont val="Calibri"/>
        <family val="2"/>
        <scheme val="minor"/>
      </rPr>
      <t>Arauca</t>
    </r>
    <r>
      <rPr>
        <sz val="10"/>
        <color theme="1"/>
        <rFont val="Calibri"/>
        <family val="2"/>
        <scheme val="minor"/>
      </rPr>
      <t>,</t>
    </r>
  </si>
  <si>
    <r>
      <t xml:space="preserve">Alquiler de espacio físico campestre que cuente con mesas, sillas, batería sanitaria, espacios que permitan el desarrollo de actividades lúdico-deportivas para niños, zonas campestres y de esparcimiento, ayudas audiovisuales, piscina y escenarios deportivos, en el Municipio de </t>
    </r>
    <r>
      <rPr>
        <b/>
        <sz val="10"/>
        <color theme="1"/>
        <rFont val="Calibri"/>
        <family val="2"/>
        <scheme val="minor"/>
      </rPr>
      <t>Tame</t>
    </r>
  </si>
  <si>
    <r>
      <t xml:space="preserve">Alquiler de espacio físico campestre que cuente con mesas, sillas, batería sanitaria, espacios que permitan el desarrollo de actividades lúdico-deportivas para niños, zonas campestres y de esparcimiento, ayudas audiovisuales, piscina y escenarios deportivos, en el Municipio de </t>
    </r>
    <r>
      <rPr>
        <b/>
        <sz val="10"/>
        <color theme="1"/>
        <rFont val="Calibri"/>
        <family val="2"/>
        <scheme val="minor"/>
      </rPr>
      <t>Saravena</t>
    </r>
  </si>
  <si>
    <r>
      <t>Suministro de Camiseta para uniforme de TENIS DE MESA (</t>
    </r>
    <r>
      <rPr>
        <b/>
        <sz val="10"/>
        <color theme="1"/>
        <rFont val="Calibri"/>
        <family val="2"/>
        <scheme val="minor"/>
      </rPr>
      <t>Masculino o Femenina</t>
    </r>
    <r>
      <rPr>
        <sz val="10"/>
        <color theme="1"/>
        <rFont val="Calibri"/>
        <family val="2"/>
        <scheme val="minor"/>
      </rPr>
      <t>) en Tela Montesimone, Microfibra térmica, protección solar UV- 50, protección antibacterial, tela inteligente de secado, composición 100% poliéster, peso entre 132(g/m2) y 140-/+ 7 grm2, ancho entre 149 y 160 cm, tejido de punto con estampados en impresión digital , diseño en colores institucionales, logos bordados, la camiseta confeccionada con cuello redondo, y tapa costura con un repisado al ruedo, metidos laterales para transpiración en malla lycrada deportiva, logo del SENA parte delantera, lado izquierdo, nombre de la Regional ARAUCA en la parte posterior (espalda).</t>
    </r>
  </si>
  <si>
    <r>
      <t xml:space="preserve">Pantalón unicolor (negro). Bolsillos delanteros diagonales y bolsillos traseros de ribete doble, con botón y ojal, Silueta slim con lycra. Composición: ALGODÓN 98% ELASTANO 2%, </t>
    </r>
    <r>
      <rPr>
        <sz val="10"/>
        <color theme="1"/>
        <rFont val="Calibri"/>
        <family val="2"/>
        <scheme val="minor"/>
      </rPr>
      <t>lleva bordado el logotipo de SENA</t>
    </r>
  </si>
  <si>
    <r>
      <t>Suministro de Camibuso tipo polo (</t>
    </r>
    <r>
      <rPr>
        <b/>
        <sz val="10"/>
        <color theme="1"/>
        <rFont val="Calibri"/>
        <family val="2"/>
        <scheme val="minor"/>
      </rPr>
      <t>Masculino</t>
    </r>
    <r>
      <rPr>
        <sz val="10"/>
        <color theme="1"/>
        <rFont val="Calibri"/>
        <family val="2"/>
        <scheme val="minor"/>
      </rPr>
      <t>), (cuello y pie de cuello) para uniforme de presentación, con botones tapacosturas y puntadas de seguridad en Tela Montesimone, Microfibra térmica, protección solar UV-50, protección antibacterial, tela inteligente de secado,composición 100% poliéster, peso entre 132(g/m2) y 140-/+ 7 grm2, ancho entre 149 y 160 cm, tejido de punto con estampados en impresión digital, diseño en colores institucionales, metidos laterales para transpiración en malla lycrada deportiva, logo bordado del SENA parte delantera, lado izquierdo. (tallasy diseño según propuesta enviada y posteriormente aprobada por la entidad)</t>
    </r>
  </si>
  <si>
    <r>
      <t>Suministro de Pantalón SUDADERA (</t>
    </r>
    <r>
      <rPr>
        <b/>
        <sz val="10"/>
        <color rgb="FF000000"/>
        <rFont val="Calibri"/>
        <family val="2"/>
        <scheme val="minor"/>
      </rPr>
      <t>Masculino</t>
    </r>
    <r>
      <rPr>
        <sz val="10"/>
        <color rgb="FF000000"/>
        <rFont val="Calibri"/>
        <family val="2"/>
        <scheme val="minor"/>
      </rPr>
      <t>), en microfibra térmica, tejido plano, poliéster 100%, peso 103,05 +/- 6 grm2, ancho 150 cm, repelencia líquidos 70%, con proceso de piel de durazno, no arruga, logos bordados del SENA, bolsillos laterales y posterior con cremalleras, forrado en textil transpirable, corte con franjay corte en el costado con sesgos</t>
    </r>
  </si>
  <si>
    <r>
      <t>Suministro de Pantalón SUDADERA (</t>
    </r>
    <r>
      <rPr>
        <b/>
        <sz val="10"/>
        <color rgb="FF000000"/>
        <rFont val="Calibri"/>
        <family val="2"/>
        <scheme val="minor"/>
      </rPr>
      <t>Femenino</t>
    </r>
    <r>
      <rPr>
        <sz val="10"/>
        <color rgb="FF000000"/>
        <rFont val="Calibri"/>
        <family val="2"/>
        <scheme val="minor"/>
      </rPr>
      <t>), en microfibra térmica, tejido plano, poliéster 100%, peso 103,05 +/- 6 grm2, ancho 150 cm, repelencia líquidos 70%, con proceso de piel dedurazno, no arruga, logos bordados del SENA, bolsillos laterales y posterior con cremalleras, forrado en textil transpirable, corte con franja y corte en el costado con sesgos.</t>
    </r>
  </si>
  <si>
    <r>
      <t xml:space="preserve">Suministro ZAPATOS PARA DAMA Tipo de tacón: Tacón grueso, Estilo de punta: Puntiagudo, Estampado: Color liso, Altura del tacón: Tacón alto Material superior: Tejido Material interior: Cuero sintético (cuero sintético de microfibra), Material de la plantilla: Cuero sintético (cuero sintético de microfibra), Material de la suela: PVC </t>
    </r>
    <r>
      <rPr>
        <sz val="10"/>
        <color rgb="FF000000"/>
        <rFont val="Calibri"/>
        <family val="2"/>
        <scheme val="minor"/>
      </rPr>
      <t>(tallas y diseño según propuesta enviada y posteriormente aprobada por la entidad).</t>
    </r>
  </si>
  <si>
    <t xml:space="preserve">BLANCA MIRIAM CASTRO SANTANA
</t>
  </si>
  <si>
    <t>Representante Legal /CONSUINTER  SAS</t>
  </si>
  <si>
    <t>Carrera 24 No. 22-17  Barrio siete de agosto- celular: 3112149484 CORREO: consuintersas2011@gmail.com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</si>
</sst>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F800]dddd\,\ mmmm\ dd\,\ yyyy"/>
    <numFmt numFmtId="165" formatCode="[$-240A]d&quot; de &quot;mmmm&quot; de &quot;yyyy;@"/>
    <numFmt numFmtId="166" formatCode="[$$-240A]\ #,##0.00"/>
  </numFmts>
  <fonts count="15" x14ac:knownFonts="1">
    <font>
      <sz val="12"/>
      <color theme="1"/>
      <name val="Calibri"/>
      <family val="2"/>
      <scheme val="minor"/>
    </font>
    <font>
      <b/>
      <sz val="10"/>
      <color theme="1"/>
      <name val="Calibri"/>
      <family val="2"/>
      <scheme val="minor"/>
    </font>
    <font>
      <sz val="10"/>
      <color theme="1"/>
      <name val="Calibri"/>
      <family val="2"/>
      <scheme val="minor"/>
    </font>
    <font>
      <sz val="16"/>
      <color theme="1"/>
      <name val="Arial"/>
      <family val="2"/>
    </font>
    <font>
      <b/>
      <sz val="20"/>
      <color theme="1"/>
      <name val="Arial"/>
      <family val="2"/>
    </font>
    <font>
      <b/>
      <i/>
      <sz val="16"/>
      <name val="Arial"/>
      <family val="2"/>
    </font>
    <font>
      <sz val="16"/>
      <name val="Arial"/>
      <family val="2"/>
    </font>
    <font>
      <b/>
      <sz val="16"/>
      <name val="Arial"/>
      <family val="2"/>
    </font>
    <font>
      <i/>
      <sz val="16"/>
      <name val="Arial"/>
      <family val="2"/>
    </font>
    <font>
      <b/>
      <sz val="16"/>
      <color indexed="10"/>
      <name val="Arial"/>
      <family val="2"/>
    </font>
    <font>
      <b/>
      <sz val="16"/>
      <color theme="1"/>
      <name val="Arial"/>
      <family val="2"/>
    </font>
    <font>
      <b/>
      <sz val="10"/>
      <color rgb="FF000000"/>
      <name val="Calibri"/>
      <family val="2"/>
      <scheme val="minor"/>
    </font>
    <font>
      <sz val="10"/>
      <color rgb="FF000000"/>
      <name val="Calibri"/>
      <family val="2"/>
      <scheme val="minor"/>
    </font>
    <font>
      <sz val="10"/>
      <color rgb="FF000000"/>
      <name val="Calibri"/>
      <family val="2"/>
    </font>
    <font>
      <sz val="12"/>
      <name val="Calibri"/>
      <family val="2"/>
    </font>
  </fonts>
  <fills count="7">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rgb="FFFFFF0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s>
  <cellStyleXfs count="1">
    <xf numFmtId="0" fontId="0" fillId="0" borderId="0"/>
  </cellStyleXfs>
  <cellXfs count="145">
    <xf numFmtId="0" fontId="0" fillId="0" borderId="0" xfId="0"/>
    <xf numFmtId="164" fontId="1" fillId="3" borderId="1" xfId="0" applyNumberFormat="1" applyFont="1" applyFill="1" applyBorder="1" applyAlignment="1">
      <alignment horizontal="center" vertical="center" wrapText="1"/>
    </xf>
    <xf numFmtId="0" fontId="1" fillId="3"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wrapText="1"/>
    </xf>
    <xf numFmtId="0" fontId="2" fillId="4" borderId="1" xfId="0" applyFont="1" applyFill="1" applyBorder="1" applyAlignment="1">
      <alignment horizontal="center" vertical="center" wrapText="1"/>
    </xf>
    <xf numFmtId="0" fontId="1" fillId="4" borderId="1" xfId="0" applyFont="1" applyFill="1" applyBorder="1" applyAlignment="1">
      <alignment wrapText="1"/>
    </xf>
    <xf numFmtId="0" fontId="3" fillId="0" borderId="14" xfId="0" applyFont="1" applyBorder="1"/>
    <xf numFmtId="0" fontId="3" fillId="0" borderId="0" xfId="0" applyFont="1"/>
    <xf numFmtId="0" fontId="3" fillId="0" borderId="15" xfId="0" applyFont="1" applyBorder="1"/>
    <xf numFmtId="0" fontId="5" fillId="0" borderId="14" xfId="0" applyFont="1" applyBorder="1"/>
    <xf numFmtId="0" fontId="3" fillId="0" borderId="19" xfId="0" applyFont="1" applyBorder="1"/>
    <xf numFmtId="0" fontId="5" fillId="0" borderId="0" xfId="0" applyFont="1" applyAlignment="1">
      <alignment horizontal="right"/>
    </xf>
    <xf numFmtId="0" fontId="8" fillId="0" borderId="14" xfId="0" applyFont="1" applyBorder="1" applyAlignment="1">
      <alignment wrapText="1"/>
    </xf>
    <xf numFmtId="0" fontId="6" fillId="0" borderId="0" xfId="0" applyFont="1" applyAlignment="1">
      <alignment wrapText="1"/>
    </xf>
    <xf numFmtId="0" fontId="6" fillId="0" borderId="15" xfId="0" applyFont="1" applyBorder="1" applyAlignment="1">
      <alignment wrapText="1"/>
    </xf>
    <xf numFmtId="0" fontId="7" fillId="0" borderId="14" xfId="0" applyFont="1" applyBorder="1"/>
    <xf numFmtId="0" fontId="7" fillId="0" borderId="0" xfId="0" applyFont="1"/>
    <xf numFmtId="0" fontId="9" fillId="0" borderId="0" xfId="0" applyFont="1"/>
    <xf numFmtId="0" fontId="6" fillId="0" borderId="0" xfId="0" applyFont="1"/>
    <xf numFmtId="0" fontId="7" fillId="0" borderId="15" xfId="0" applyFont="1" applyBorder="1"/>
    <xf numFmtId="0" fontId="7" fillId="0" borderId="14" xfId="0" applyFont="1" applyBorder="1" applyAlignment="1">
      <alignment vertical="center"/>
    </xf>
    <xf numFmtId="0" fontId="10" fillId="0" borderId="14" xfId="0" applyFont="1" applyBorder="1"/>
    <xf numFmtId="0" fontId="7" fillId="0" borderId="16" xfId="0" applyFont="1" applyBorder="1" applyAlignment="1">
      <alignment vertical="center"/>
    </xf>
    <xf numFmtId="0" fontId="6" fillId="0" borderId="17" xfId="0" applyFont="1" applyBorder="1"/>
    <xf numFmtId="0" fontId="6" fillId="0" borderId="18" xfId="0" applyFont="1" applyBorder="1"/>
    <xf numFmtId="0" fontId="1" fillId="4" borderId="2"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2" borderId="0" xfId="0" applyFont="1" applyFill="1" applyAlignment="1">
      <alignment vertical="center" wrapText="1"/>
    </xf>
    <xf numFmtId="0" fontId="2" fillId="0" borderId="0" xfId="0" applyFont="1"/>
    <xf numFmtId="0" fontId="2" fillId="3" borderId="0" xfId="0" applyFont="1" applyFill="1"/>
    <xf numFmtId="164" fontId="2" fillId="0" borderId="0" xfId="0" applyNumberFormat="1" applyFont="1" applyAlignment="1">
      <alignment horizontal="center" vertical="center" textRotation="90" wrapText="1"/>
    </xf>
    <xf numFmtId="0" fontId="2" fillId="0" borderId="0" xfId="0" applyFont="1" applyAlignment="1">
      <alignment horizontal="center" vertical="center" textRotation="90"/>
    </xf>
    <xf numFmtId="0" fontId="2" fillId="0" borderId="0" xfId="0" applyFont="1" applyAlignment="1">
      <alignment horizontal="center" vertical="center"/>
    </xf>
    <xf numFmtId="164" fontId="1" fillId="3" borderId="0" xfId="0" applyNumberFormat="1" applyFont="1" applyFill="1" applyAlignment="1">
      <alignment horizontal="center" vertical="center" wrapText="1"/>
    </xf>
    <xf numFmtId="0" fontId="11" fillId="3" borderId="1" xfId="0" applyFont="1" applyFill="1" applyBorder="1" applyAlignment="1">
      <alignment horizontal="center" vertical="center" wrapText="1"/>
    </xf>
    <xf numFmtId="164" fontId="1" fillId="2" borderId="0" xfId="0" applyNumberFormat="1" applyFont="1" applyFill="1" applyAlignment="1">
      <alignment horizontal="center" vertical="center" wrapText="1"/>
    </xf>
    <xf numFmtId="0" fontId="2" fillId="4" borderId="2" xfId="0" applyFont="1" applyFill="1" applyBorder="1" applyAlignment="1">
      <alignment horizontal="center" vertical="center" wrapText="1"/>
    </xf>
    <xf numFmtId="0" fontId="2" fillId="4" borderId="2" xfId="0" applyFont="1" applyFill="1" applyBorder="1" applyAlignment="1">
      <alignment horizontal="justify" vertical="center" wrapText="1"/>
    </xf>
    <xf numFmtId="0" fontId="2" fillId="0" borderId="2" xfId="0" applyFont="1" applyBorder="1" applyAlignment="1">
      <alignment horizontal="justify" vertical="center" wrapText="1"/>
    </xf>
    <xf numFmtId="0" fontId="2" fillId="0" borderId="2" xfId="0" applyFont="1" applyBorder="1" applyAlignment="1">
      <alignment horizontal="center" vertical="center" wrapText="1"/>
    </xf>
    <xf numFmtId="0" fontId="1" fillId="4" borderId="2" xfId="0" applyFont="1" applyFill="1" applyBorder="1" applyAlignment="1">
      <alignment vertical="center" wrapText="1"/>
    </xf>
    <xf numFmtId="0" fontId="1" fillId="4" borderId="3" xfId="0" applyFont="1" applyFill="1" applyBorder="1" applyAlignment="1">
      <alignment vertical="center" wrapText="1"/>
    </xf>
    <xf numFmtId="0" fontId="2" fillId="4" borderId="3" xfId="0" applyFont="1" applyFill="1" applyBorder="1" applyAlignment="1">
      <alignment horizontal="center" vertical="center" wrapText="1"/>
    </xf>
    <xf numFmtId="0" fontId="2" fillId="4" borderId="1" xfId="0" applyFont="1" applyFill="1" applyBorder="1" applyAlignment="1">
      <alignment horizontal="justify" vertical="center" wrapText="1"/>
    </xf>
    <xf numFmtId="0" fontId="2" fillId="0" borderId="5" xfId="0" applyFont="1" applyBorder="1" applyAlignment="1">
      <alignment horizontal="justify" vertical="center" wrapText="1"/>
    </xf>
    <xf numFmtId="0" fontId="1" fillId="4" borderId="1" xfId="0" applyFont="1" applyFill="1" applyBorder="1" applyAlignment="1">
      <alignment horizontal="justify" vertical="center" wrapText="1"/>
    </xf>
    <xf numFmtId="0" fontId="1" fillId="0" borderId="5" xfId="0" applyFont="1" applyBorder="1" applyAlignment="1">
      <alignment horizontal="center" vertical="center" wrapText="1"/>
    </xf>
    <xf numFmtId="0" fontId="1" fillId="4" borderId="4" xfId="0" applyFont="1" applyFill="1" applyBorder="1" applyAlignment="1">
      <alignment vertical="center" wrapText="1"/>
    </xf>
    <xf numFmtId="0" fontId="2" fillId="4" borderId="4" xfId="0" applyFont="1" applyFill="1" applyBorder="1" applyAlignment="1">
      <alignment horizontal="center" vertical="center" wrapText="1"/>
    </xf>
    <xf numFmtId="0" fontId="2" fillId="0" borderId="1" xfId="0" applyFont="1" applyBorder="1" applyAlignment="1">
      <alignment horizontal="justify" vertical="center" wrapText="1"/>
    </xf>
    <xf numFmtId="0" fontId="2" fillId="5" borderId="2" xfId="0" applyFont="1" applyFill="1" applyBorder="1" applyAlignment="1">
      <alignment horizontal="center" vertical="center" wrapText="1"/>
    </xf>
    <xf numFmtId="0" fontId="2" fillId="5" borderId="1" xfId="0" applyFont="1" applyFill="1" applyBorder="1" applyAlignment="1">
      <alignment horizontal="justify" vertical="center" wrapText="1"/>
    </xf>
    <xf numFmtId="0" fontId="2" fillId="0" borderId="6" xfId="0" applyFont="1" applyBorder="1" applyAlignment="1">
      <alignment horizontal="justify" vertical="center" wrapText="1"/>
    </xf>
    <xf numFmtId="0" fontId="2" fillId="0" borderId="7" xfId="0" applyFont="1" applyBorder="1" applyAlignment="1">
      <alignment horizontal="justify" vertical="center" wrapText="1"/>
    </xf>
    <xf numFmtId="0" fontId="2" fillId="4" borderId="6" xfId="0" applyFont="1" applyFill="1" applyBorder="1" applyAlignment="1">
      <alignment horizontal="justify" vertical="center" wrapText="1"/>
    </xf>
    <xf numFmtId="0" fontId="2" fillId="4" borderId="7" xfId="0" applyFont="1" applyFill="1" applyBorder="1" applyAlignment="1">
      <alignment horizontal="justify" vertical="center" wrapText="1"/>
    </xf>
    <xf numFmtId="0" fontId="2" fillId="0" borderId="8" xfId="0" applyFont="1" applyBorder="1" applyAlignment="1">
      <alignment horizontal="justify" vertical="center" wrapText="1"/>
    </xf>
    <xf numFmtId="0" fontId="2" fillId="0" borderId="9" xfId="0" applyFont="1" applyBorder="1" applyAlignment="1">
      <alignment horizontal="justify" vertical="center" wrapText="1"/>
    </xf>
    <xf numFmtId="0" fontId="12" fillId="4" borderId="7" xfId="0" applyFont="1" applyFill="1" applyBorder="1" applyAlignment="1">
      <alignment horizontal="justify" vertical="center" wrapText="1"/>
    </xf>
    <xf numFmtId="0" fontId="12" fillId="0" borderId="7" xfId="0" applyFont="1" applyBorder="1" applyAlignment="1">
      <alignment horizontal="justify" vertical="center" wrapText="1"/>
    </xf>
    <xf numFmtId="0" fontId="12" fillId="0" borderId="1" xfId="0" applyFont="1" applyBorder="1" applyAlignment="1">
      <alignment horizontal="justify" vertical="center" wrapText="1"/>
    </xf>
    <xf numFmtId="0" fontId="2" fillId="0" borderId="10" xfId="0" applyFont="1" applyBorder="1" applyAlignment="1">
      <alignment horizontal="center" vertical="center" wrapText="1"/>
    </xf>
    <xf numFmtId="0" fontId="12" fillId="0" borderId="0" xfId="0" applyFont="1" applyAlignment="1">
      <alignment wrapText="1"/>
    </xf>
    <xf numFmtId="0" fontId="12" fillId="0" borderId="0" xfId="0" applyFont="1" applyAlignment="1">
      <alignment horizontal="justify" vertical="center" wrapText="1"/>
    </xf>
    <xf numFmtId="0" fontId="2" fillId="2" borderId="0" xfId="0" applyFont="1" applyFill="1"/>
    <xf numFmtId="0" fontId="2" fillId="0" borderId="1" xfId="0" applyFont="1" applyBorder="1" applyAlignment="1">
      <alignment vertical="center" wrapText="1"/>
    </xf>
    <xf numFmtId="0" fontId="2" fillId="0" borderId="1" xfId="0" applyFont="1" applyBorder="1" applyAlignment="1">
      <alignment horizontal="center" vertical="center"/>
    </xf>
    <xf numFmtId="164" fontId="2" fillId="2" borderId="1" xfId="0" applyNumberFormat="1" applyFont="1" applyFill="1" applyBorder="1" applyAlignment="1">
      <alignment vertical="center" wrapText="1"/>
    </xf>
    <xf numFmtId="0" fontId="2" fillId="4" borderId="9" xfId="0" applyFont="1" applyFill="1" applyBorder="1" applyAlignment="1">
      <alignment horizontal="justify" vertical="center" wrapText="1"/>
    </xf>
    <xf numFmtId="0" fontId="12" fillId="0" borderId="1" xfId="0" applyFont="1" applyBorder="1" applyAlignment="1">
      <alignment horizontal="justify" vertical="center"/>
    </xf>
    <xf numFmtId="166" fontId="11" fillId="3" borderId="1" xfId="0" applyNumberFormat="1" applyFont="1" applyFill="1" applyBorder="1" applyAlignment="1">
      <alignment horizontal="center" vertical="center" wrapText="1"/>
    </xf>
    <xf numFmtId="0" fontId="2" fillId="0" borderId="0" xfId="0" applyFont="1" applyAlignment="1">
      <alignment vertical="center"/>
    </xf>
    <xf numFmtId="166" fontId="2" fillId="0" borderId="1" xfId="0" applyNumberFormat="1" applyFont="1" applyBorder="1" applyAlignment="1">
      <alignment vertical="center"/>
    </xf>
    <xf numFmtId="0" fontId="2" fillId="0" borderId="1" xfId="0" applyFont="1" applyBorder="1" applyAlignment="1">
      <alignment vertical="center"/>
    </xf>
    <xf numFmtId="166" fontId="2" fillId="0" borderId="0" xfId="0" applyNumberFormat="1" applyFont="1" applyAlignment="1">
      <alignment horizontal="right" vertical="center"/>
    </xf>
    <xf numFmtId="166" fontId="2" fillId="0" borderId="1" xfId="0" applyNumberFormat="1" applyFont="1" applyBorder="1" applyAlignment="1">
      <alignment horizontal="right" vertical="center"/>
    </xf>
    <xf numFmtId="166" fontId="2" fillId="0" borderId="1" xfId="0" applyNumberFormat="1" applyFont="1" applyBorder="1" applyAlignment="1">
      <alignment horizontal="right" vertical="center" wrapText="1"/>
    </xf>
    <xf numFmtId="166" fontId="2" fillId="6" borderId="1" xfId="0" applyNumberFormat="1" applyFont="1" applyFill="1" applyBorder="1" applyAlignment="1">
      <alignment vertical="center"/>
    </xf>
    <xf numFmtId="0" fontId="6" fillId="0" borderId="16" xfId="0" applyFont="1" applyBorder="1" applyAlignment="1">
      <alignment wrapText="1"/>
    </xf>
    <xf numFmtId="0" fontId="6" fillId="0" borderId="17" xfId="0" applyFont="1" applyBorder="1" applyAlignment="1">
      <alignment wrapText="1"/>
    </xf>
    <xf numFmtId="0" fontId="6" fillId="0" borderId="18" xfId="0" applyFont="1" applyBorder="1" applyAlignment="1">
      <alignment wrapText="1"/>
    </xf>
    <xf numFmtId="0" fontId="7" fillId="0" borderId="14" xfId="0" applyFont="1" applyBorder="1" applyAlignment="1">
      <alignment horizontal="left" vertical="center" wrapText="1"/>
    </xf>
    <xf numFmtId="0" fontId="7" fillId="0" borderId="0" xfId="0" applyFont="1" applyAlignment="1">
      <alignment horizontal="left" vertical="center" wrapText="1"/>
    </xf>
    <xf numFmtId="0" fontId="7" fillId="0" borderId="15" xfId="0" applyFont="1" applyBorder="1" applyAlignment="1">
      <alignment horizontal="left" vertical="center" wrapText="1"/>
    </xf>
    <xf numFmtId="0" fontId="5" fillId="0" borderId="21" xfId="0" applyFont="1" applyBorder="1" applyAlignment="1">
      <alignment horizontal="left" vertical="center" wrapText="1"/>
    </xf>
    <xf numFmtId="0" fontId="5" fillId="0" borderId="22" xfId="0" applyFont="1" applyBorder="1" applyAlignment="1">
      <alignment horizontal="left" vertical="center" wrapText="1"/>
    </xf>
    <xf numFmtId="0" fontId="5" fillId="0" borderId="23" xfId="0" applyFont="1" applyBorder="1" applyAlignment="1">
      <alignment horizontal="left" vertical="center" wrapText="1"/>
    </xf>
    <xf numFmtId="0" fontId="3" fillId="0" borderId="11" xfId="0" applyFont="1" applyBorder="1" applyAlignment="1">
      <alignment horizontal="center"/>
    </xf>
    <xf numFmtId="0" fontId="3" fillId="0" borderId="14" xfId="0" applyFont="1" applyBorder="1" applyAlignment="1">
      <alignment horizontal="center"/>
    </xf>
    <xf numFmtId="0" fontId="3" fillId="0" borderId="16" xfId="0" applyFont="1" applyBorder="1" applyAlignment="1">
      <alignment horizontal="center"/>
    </xf>
    <xf numFmtId="0" fontId="4" fillId="0" borderId="11"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0" xfId="0" applyFont="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8" xfId="0" applyFont="1" applyBorder="1" applyAlignment="1">
      <alignment horizontal="center" vertical="center"/>
    </xf>
    <xf numFmtId="165" fontId="6" fillId="0" borderId="19" xfId="0" applyNumberFormat="1" applyFont="1" applyBorder="1" applyAlignment="1">
      <alignment horizontal="center"/>
    </xf>
    <xf numFmtId="165" fontId="6" fillId="0" borderId="20" xfId="0" applyNumberFormat="1" applyFont="1" applyBorder="1" applyAlignment="1">
      <alignment horizontal="center"/>
    </xf>
    <xf numFmtId="0" fontId="3" fillId="0" borderId="14" xfId="0" applyFont="1" applyBorder="1" applyAlignment="1">
      <alignment horizontal="justify" vertical="center" wrapText="1"/>
    </xf>
    <xf numFmtId="0" fontId="3" fillId="0" borderId="0" xfId="0" applyFont="1" applyAlignment="1">
      <alignment horizontal="justify" vertical="center" wrapText="1"/>
    </xf>
    <xf numFmtId="0" fontId="3" fillId="0" borderId="15" xfId="0" applyFont="1" applyBorder="1" applyAlignment="1">
      <alignment horizontal="justify" vertical="center" wrapText="1"/>
    </xf>
    <xf numFmtId="0" fontId="3" fillId="0" borderId="16" xfId="0" applyFont="1" applyBorder="1" applyAlignment="1">
      <alignment horizontal="justify" vertical="center" wrapText="1"/>
    </xf>
    <xf numFmtId="0" fontId="3" fillId="0" borderId="17" xfId="0" applyFont="1" applyBorder="1" applyAlignment="1">
      <alignment horizontal="justify" vertical="center" wrapText="1"/>
    </xf>
    <xf numFmtId="0" fontId="3" fillId="0" borderId="18" xfId="0" applyFont="1" applyBorder="1" applyAlignment="1">
      <alignment horizontal="justify" vertical="center" wrapText="1"/>
    </xf>
    <xf numFmtId="0" fontId="6" fillId="0" borderId="11" xfId="0" applyFont="1" applyBorder="1" applyAlignment="1">
      <alignment horizontal="justify" vertical="justify" wrapText="1"/>
    </xf>
    <xf numFmtId="0" fontId="6" fillId="0" borderId="12" xfId="0" applyFont="1" applyBorder="1" applyAlignment="1">
      <alignment horizontal="justify" vertical="justify" wrapText="1"/>
    </xf>
    <xf numFmtId="0" fontId="6" fillId="0" borderId="13" xfId="0" applyFont="1" applyBorder="1" applyAlignment="1">
      <alignment horizontal="justify" vertical="justify" wrapText="1"/>
    </xf>
    <xf numFmtId="0" fontId="6" fillId="0" borderId="14" xfId="0" applyFont="1" applyBorder="1" applyAlignment="1">
      <alignment horizontal="justify" vertical="justify" wrapText="1"/>
    </xf>
    <xf numFmtId="0" fontId="6" fillId="0" borderId="0" xfId="0" applyFont="1" applyAlignment="1">
      <alignment horizontal="justify" vertical="justify" wrapText="1"/>
    </xf>
    <xf numFmtId="0" fontId="6" fillId="0" borderId="15" xfId="0" applyFont="1" applyBorder="1" applyAlignment="1">
      <alignment horizontal="justify" vertical="justify" wrapText="1"/>
    </xf>
    <xf numFmtId="0" fontId="6" fillId="0" borderId="16" xfId="0" applyFont="1" applyBorder="1" applyAlignment="1">
      <alignment horizontal="justify" vertical="justify" wrapText="1"/>
    </xf>
    <xf numFmtId="0" fontId="6" fillId="0" borderId="17" xfId="0" applyFont="1" applyBorder="1" applyAlignment="1">
      <alignment horizontal="justify" vertical="justify" wrapText="1"/>
    </xf>
    <xf numFmtId="0" fontId="6" fillId="0" borderId="18" xfId="0" applyFont="1" applyBorder="1" applyAlignment="1">
      <alignment horizontal="justify" vertical="justify" wrapText="1"/>
    </xf>
    <xf numFmtId="0" fontId="5" fillId="0" borderId="16" xfId="0" applyFont="1" applyBorder="1" applyAlignment="1">
      <alignment horizontal="justify" vertical="center" wrapText="1"/>
    </xf>
    <xf numFmtId="0" fontId="5" fillId="0" borderId="17" xfId="0" applyFont="1" applyBorder="1" applyAlignment="1">
      <alignment horizontal="justify" vertical="center" wrapText="1"/>
    </xf>
    <xf numFmtId="0" fontId="5" fillId="0" borderId="18" xfId="0" applyFont="1" applyBorder="1" applyAlignment="1">
      <alignment horizontal="justify" vertical="center" wrapText="1"/>
    </xf>
    <xf numFmtId="0" fontId="5" fillId="0" borderId="14" xfId="0" applyFont="1" applyBorder="1" applyAlignment="1">
      <alignment wrapText="1"/>
    </xf>
    <xf numFmtId="0" fontId="5" fillId="0" borderId="0" xfId="0" applyFont="1" applyAlignment="1">
      <alignment wrapText="1"/>
    </xf>
    <xf numFmtId="0" fontId="5" fillId="0" borderId="15" xfId="0" applyFont="1" applyBorder="1" applyAlignment="1">
      <alignment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4" borderId="2"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0" xfId="0" applyFont="1" applyAlignment="1">
      <alignment horizontal="center" vertical="center" wrapText="1"/>
    </xf>
    <xf numFmtId="0" fontId="2" fillId="0" borderId="24" xfId="0" applyFont="1" applyBorder="1" applyAlignment="1">
      <alignment horizontal="center" vertical="center" wrapText="1"/>
    </xf>
    <xf numFmtId="0" fontId="2" fillId="0" borderId="0" xfId="0" applyFont="1" applyAlignment="1">
      <alignment horizontal="center" vertical="center" wrapText="1"/>
    </xf>
    <xf numFmtId="1" fontId="1" fillId="0" borderId="2" xfId="0" applyNumberFormat="1" applyFont="1" applyBorder="1" applyAlignment="1">
      <alignment horizontal="center" vertical="center" wrapText="1"/>
    </xf>
    <xf numFmtId="1" fontId="1" fillId="0" borderId="3" xfId="0" applyNumberFormat="1" applyFont="1" applyBorder="1" applyAlignment="1">
      <alignment horizontal="center" vertical="center" wrapText="1"/>
    </xf>
    <xf numFmtId="1" fontId="1" fillId="0" borderId="4" xfId="0" applyNumberFormat="1" applyFont="1" applyBorder="1" applyAlignment="1">
      <alignment horizontal="center" vertical="center" wrapText="1"/>
    </xf>
    <xf numFmtId="164" fontId="2" fillId="2" borderId="1" xfId="0" applyNumberFormat="1"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0" borderId="1" xfId="0" applyFont="1" applyBorder="1" applyAlignment="1">
      <alignment horizontal="center" vertical="center" wrapText="1"/>
    </xf>
    <xf numFmtId="164" fontId="2" fillId="0" borderId="0" xfId="0" applyNumberFormat="1" applyFont="1" applyAlignment="1">
      <alignment horizontal="center" vertical="center" textRotation="90" wrapText="1"/>
    </xf>
    <xf numFmtId="0" fontId="0" fillId="0" borderId="0" xfId="0" applyAlignment="1" applyProtection="1">
      <alignment horizontal="left" vertical="center" wrapText="1"/>
      <protection locked="0"/>
    </xf>
    <xf numFmtId="0" fontId="13" fillId="0" borderId="0" xfId="0" applyFont="1" applyAlignment="1">
      <alignment horizontal="left" vertical="center" wrapText="1"/>
    </xf>
    <xf numFmtId="0" fontId="2" fillId="0" borderId="0" xfId="0" applyFont="1" applyBorder="1" applyAlignment="1">
      <alignment horizontal="justify" vertical="center" wrapText="1"/>
    </xf>
    <xf numFmtId="0" fontId="14"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microsoft.com/office/2017/10/relationships/person" Target="persons/person.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145951</xdr:colOff>
      <xdr:row>1</xdr:row>
      <xdr:rowOff>1420</xdr:rowOff>
    </xdr:from>
    <xdr:to>
      <xdr:col>0</xdr:col>
      <xdr:colOff>684635</xdr:colOff>
      <xdr:row>3</xdr:row>
      <xdr:rowOff>104775</xdr:rowOff>
    </xdr:to>
    <xdr:pic>
      <xdr:nvPicPr>
        <xdr:cNvPr id="2" name="Imagen 1">
          <a:extLst>
            <a:ext uri="{FF2B5EF4-FFF2-40B4-BE49-F238E27FC236}">
              <a16:creationId xmlns:a16="http://schemas.microsoft.com/office/drawing/2014/main" id="{6ED3D184-DC49-4CF5-AC25-1C1AEDC85EB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145951" y="201445"/>
          <a:ext cx="538684" cy="50340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108857</xdr:colOff>
      <xdr:row>2</xdr:row>
      <xdr:rowOff>100540</xdr:rowOff>
    </xdr:from>
    <xdr:to>
      <xdr:col>3</xdr:col>
      <xdr:colOff>312964</xdr:colOff>
      <xdr:row>2</xdr:row>
      <xdr:rowOff>476249</xdr:rowOff>
    </xdr:to>
    <xdr:pic>
      <xdr:nvPicPr>
        <xdr:cNvPr id="3" name="Imagen 2">
          <a:extLst>
            <a:ext uri="{FF2B5EF4-FFF2-40B4-BE49-F238E27FC236}">
              <a16:creationId xmlns:a16="http://schemas.microsoft.com/office/drawing/2014/main" id="{BE70A9C7-0AC3-42F2-90AC-14BAB63ED5D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0678" y="427111"/>
          <a:ext cx="1551215" cy="375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265340</xdr:colOff>
      <xdr:row>110</xdr:row>
      <xdr:rowOff>130968</xdr:rowOff>
    </xdr:from>
    <xdr:to>
      <xdr:col>4</xdr:col>
      <xdr:colOff>250031</xdr:colOff>
      <xdr:row>113</xdr:row>
      <xdr:rowOff>285750</xdr:rowOff>
    </xdr:to>
    <xdr:pic>
      <xdr:nvPicPr>
        <xdr:cNvPr id="2" name="Imagen 1" descr="D:\Caro\C\CAROLINA\CONTADOR LUIS\Documentos contables Consu&amp;ter 2019 definitivos 31 dic\FIRMA BLANCA CASTRO.jpg">
          <a:extLst>
            <a:ext uri="{FF2B5EF4-FFF2-40B4-BE49-F238E27FC236}">
              <a16:creationId xmlns:a16="http://schemas.microsoft.com/office/drawing/2014/main" id="{5EE82F29-2070-46CE-B360-87A2AD60439E}"/>
            </a:ext>
          </a:extLst>
        </xdr:cNvPr>
        <xdr:cNvPicPr>
          <a:picLocks noChangeAspect="1" noChangeArrowheads="1"/>
        </xdr:cNvPicPr>
      </xdr:nvPicPr>
      <xdr:blipFill>
        <a:blip xmlns:r="http://schemas.openxmlformats.org/officeDocument/2006/relationships" r:embed="rId2">
          <a:lum contrast="20000"/>
          <a:extLst>
            <a:ext uri="{28A0092B-C50C-407E-A947-70E740481C1C}">
              <a14:useLocalDpi xmlns:a14="http://schemas.microsoft.com/office/drawing/2010/main" val="0"/>
            </a:ext>
          </a:extLst>
        </a:blip>
        <a:srcRect l="7433" t="8286" r="9860" b="62894"/>
        <a:stretch>
          <a:fillRect/>
        </a:stretch>
      </xdr:blipFill>
      <xdr:spPr bwMode="auto">
        <a:xfrm>
          <a:off x="265340" y="95428593"/>
          <a:ext cx="1756341" cy="6405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412C3-AC10-4627-BB57-DC981C22F1BC}">
  <dimension ref="A1:H40"/>
  <sheetViews>
    <sheetView topLeftCell="A13" workbookViewId="0">
      <selection activeCell="A33" sqref="A33"/>
    </sheetView>
  </sheetViews>
  <sheetFormatPr baseColWidth="10" defaultRowHeight="15.75" x14ac:dyDescent="0.25"/>
  <cols>
    <col min="8" max="8" width="61.125" customWidth="1"/>
  </cols>
  <sheetData>
    <row r="1" spans="1:8" x14ac:dyDescent="0.25">
      <c r="A1" s="89"/>
      <c r="B1" s="92" t="s">
        <v>104</v>
      </c>
      <c r="C1" s="93"/>
      <c r="D1" s="93"/>
      <c r="E1" s="93"/>
      <c r="F1" s="93"/>
      <c r="G1" s="93"/>
      <c r="H1" s="94"/>
    </row>
    <row r="2" spans="1:8" x14ac:dyDescent="0.25">
      <c r="A2" s="90"/>
      <c r="B2" s="95"/>
      <c r="C2" s="96"/>
      <c r="D2" s="96"/>
      <c r="E2" s="96"/>
      <c r="F2" s="96"/>
      <c r="G2" s="96"/>
      <c r="H2" s="97"/>
    </row>
    <row r="3" spans="1:8" x14ac:dyDescent="0.25">
      <c r="A3" s="90"/>
      <c r="B3" s="95"/>
      <c r="C3" s="96"/>
      <c r="D3" s="96"/>
      <c r="E3" s="96"/>
      <c r="F3" s="96"/>
      <c r="G3" s="96"/>
      <c r="H3" s="97"/>
    </row>
    <row r="4" spans="1:8" x14ac:dyDescent="0.25">
      <c r="A4" s="90"/>
      <c r="B4" s="95"/>
      <c r="C4" s="96"/>
      <c r="D4" s="96"/>
      <c r="E4" s="96"/>
      <c r="F4" s="96"/>
      <c r="G4" s="96"/>
      <c r="H4" s="97"/>
    </row>
    <row r="5" spans="1:8" ht="16.5" thickBot="1" x14ac:dyDescent="0.3">
      <c r="A5" s="91"/>
      <c r="B5" s="98"/>
      <c r="C5" s="99"/>
      <c r="D5" s="99"/>
      <c r="E5" s="99"/>
      <c r="F5" s="99"/>
      <c r="G5" s="99"/>
      <c r="H5" s="100"/>
    </row>
    <row r="6" spans="1:8" ht="20.25" x14ac:dyDescent="0.3">
      <c r="A6" s="7"/>
      <c r="B6" s="8"/>
      <c r="C6" s="8"/>
      <c r="D6" s="8"/>
      <c r="E6" s="8"/>
      <c r="F6" s="8"/>
      <c r="G6" s="8"/>
      <c r="H6" s="9"/>
    </row>
    <row r="7" spans="1:8" ht="20.25" x14ac:dyDescent="0.3">
      <c r="A7" s="7"/>
      <c r="B7" s="8"/>
      <c r="C7" s="8"/>
      <c r="D7" s="8"/>
      <c r="E7" s="8"/>
      <c r="F7" s="8"/>
      <c r="G7" s="8"/>
      <c r="H7" s="9"/>
    </row>
    <row r="8" spans="1:8" ht="20.25" x14ac:dyDescent="0.3">
      <c r="A8" s="10" t="s">
        <v>105</v>
      </c>
      <c r="B8" s="11" t="s">
        <v>106</v>
      </c>
      <c r="C8" s="11"/>
      <c r="D8" s="8"/>
      <c r="E8" s="8"/>
      <c r="F8" s="12" t="s">
        <v>107</v>
      </c>
      <c r="G8" s="101" t="s">
        <v>108</v>
      </c>
      <c r="H8" s="102"/>
    </row>
    <row r="9" spans="1:8" ht="20.25" x14ac:dyDescent="0.3">
      <c r="A9" s="7"/>
      <c r="B9" s="8"/>
      <c r="C9" s="8"/>
      <c r="D9" s="8"/>
      <c r="E9" s="8"/>
      <c r="F9" s="8"/>
      <c r="G9" s="8"/>
      <c r="H9" s="9"/>
    </row>
    <row r="10" spans="1:8" ht="20.25" x14ac:dyDescent="0.3">
      <c r="A10" s="10" t="s">
        <v>109</v>
      </c>
      <c r="B10" s="8"/>
      <c r="C10" s="8"/>
      <c r="D10" s="8"/>
      <c r="E10" s="8"/>
      <c r="F10" s="8"/>
      <c r="G10" s="8"/>
      <c r="H10" s="9"/>
    </row>
    <row r="11" spans="1:8" ht="20.25" x14ac:dyDescent="0.3">
      <c r="A11" s="10"/>
      <c r="B11" s="8"/>
      <c r="C11" s="8"/>
      <c r="D11" s="8"/>
      <c r="E11" s="8"/>
      <c r="F11" s="8"/>
      <c r="G11" s="8"/>
      <c r="H11" s="9"/>
    </row>
    <row r="12" spans="1:8" ht="20.25" x14ac:dyDescent="0.3">
      <c r="A12" s="10" t="s">
        <v>110</v>
      </c>
      <c r="B12" s="8"/>
      <c r="C12" s="8"/>
      <c r="D12" s="8"/>
      <c r="E12" s="8"/>
      <c r="F12" s="8"/>
      <c r="G12" s="8"/>
      <c r="H12" s="9"/>
    </row>
    <row r="13" spans="1:8" x14ac:dyDescent="0.25">
      <c r="A13" s="103" t="s">
        <v>123</v>
      </c>
      <c r="B13" s="104"/>
      <c r="C13" s="104"/>
      <c r="D13" s="104"/>
      <c r="E13" s="104"/>
      <c r="F13" s="104"/>
      <c r="G13" s="104"/>
      <c r="H13" s="105"/>
    </row>
    <row r="14" spans="1:8" ht="76.5" customHeight="1" thickBot="1" x14ac:dyDescent="0.3">
      <c r="A14" s="106"/>
      <c r="B14" s="107"/>
      <c r="C14" s="107"/>
      <c r="D14" s="107"/>
      <c r="E14" s="107"/>
      <c r="F14" s="107"/>
      <c r="G14" s="107"/>
      <c r="H14" s="108"/>
    </row>
    <row r="15" spans="1:8" ht="21" thickBot="1" x14ac:dyDescent="0.3">
      <c r="A15" s="86" t="s">
        <v>111</v>
      </c>
      <c r="B15" s="87"/>
      <c r="C15" s="87"/>
      <c r="D15" s="87"/>
      <c r="E15" s="87"/>
      <c r="F15" s="87"/>
      <c r="G15" s="87"/>
      <c r="H15" s="88"/>
    </row>
    <row r="16" spans="1:8" ht="21" thickBot="1" x14ac:dyDescent="0.3">
      <c r="A16" s="83" t="s">
        <v>131</v>
      </c>
      <c r="B16" s="84"/>
      <c r="C16" s="84"/>
      <c r="D16" s="84"/>
      <c r="E16" s="84"/>
      <c r="F16" s="84"/>
      <c r="G16" s="84"/>
      <c r="H16" s="85"/>
    </row>
    <row r="17" spans="1:8" ht="21" thickBot="1" x14ac:dyDescent="0.3">
      <c r="A17" s="86" t="s">
        <v>112</v>
      </c>
      <c r="B17" s="87"/>
      <c r="C17" s="87"/>
      <c r="D17" s="87"/>
      <c r="E17" s="87"/>
      <c r="F17" s="87"/>
      <c r="G17" s="87"/>
      <c r="H17" s="88"/>
    </row>
    <row r="18" spans="1:8" ht="21" thickBot="1" x14ac:dyDescent="0.3">
      <c r="A18" s="83" t="s">
        <v>124</v>
      </c>
      <c r="B18" s="84"/>
      <c r="C18" s="84"/>
      <c r="D18" s="84"/>
      <c r="E18" s="84"/>
      <c r="F18" s="84"/>
      <c r="G18" s="84"/>
      <c r="H18" s="85"/>
    </row>
    <row r="19" spans="1:8" ht="21" thickBot="1" x14ac:dyDescent="0.3">
      <c r="A19" s="86" t="s">
        <v>113</v>
      </c>
      <c r="B19" s="87"/>
      <c r="C19" s="87"/>
      <c r="D19" s="87"/>
      <c r="E19" s="87"/>
      <c r="F19" s="87"/>
      <c r="G19" s="87"/>
      <c r="H19" s="88"/>
    </row>
    <row r="20" spans="1:8" ht="20.25" x14ac:dyDescent="0.25">
      <c r="A20" s="83" t="s">
        <v>114</v>
      </c>
      <c r="B20" s="84"/>
      <c r="C20" s="84"/>
      <c r="D20" s="84"/>
      <c r="E20" s="84"/>
      <c r="F20" s="84"/>
      <c r="G20" s="84"/>
      <c r="H20" s="85"/>
    </row>
    <row r="21" spans="1:8" ht="21" thickBot="1" x14ac:dyDescent="0.35">
      <c r="A21" s="80"/>
      <c r="B21" s="81"/>
      <c r="C21" s="81"/>
      <c r="D21" s="81"/>
      <c r="E21" s="81"/>
      <c r="F21" s="81"/>
      <c r="G21" s="81"/>
      <c r="H21" s="82"/>
    </row>
    <row r="22" spans="1:8" ht="21" thickBot="1" x14ac:dyDescent="0.3">
      <c r="A22" s="118" t="s">
        <v>115</v>
      </c>
      <c r="B22" s="119"/>
      <c r="C22" s="119"/>
      <c r="D22" s="119"/>
      <c r="E22" s="119"/>
      <c r="F22" s="119"/>
      <c r="G22" s="119"/>
      <c r="H22" s="120"/>
    </row>
    <row r="23" spans="1:8" x14ac:dyDescent="0.25">
      <c r="A23" s="109" t="s">
        <v>125</v>
      </c>
      <c r="B23" s="110"/>
      <c r="C23" s="110"/>
      <c r="D23" s="110"/>
      <c r="E23" s="110"/>
      <c r="F23" s="110"/>
      <c r="G23" s="110"/>
      <c r="H23" s="111"/>
    </row>
    <row r="24" spans="1:8" x14ac:dyDescent="0.25">
      <c r="A24" s="112"/>
      <c r="B24" s="113"/>
      <c r="C24" s="113"/>
      <c r="D24" s="113"/>
      <c r="E24" s="113"/>
      <c r="F24" s="113"/>
      <c r="G24" s="113"/>
      <c r="H24" s="114"/>
    </row>
    <row r="25" spans="1:8" x14ac:dyDescent="0.25">
      <c r="A25" s="112"/>
      <c r="B25" s="113"/>
      <c r="C25" s="113"/>
      <c r="D25" s="113"/>
      <c r="E25" s="113"/>
      <c r="F25" s="113"/>
      <c r="G25" s="113"/>
      <c r="H25" s="114"/>
    </row>
    <row r="26" spans="1:8" ht="111" customHeight="1" thickBot="1" x14ac:dyDescent="0.3">
      <c r="A26" s="115"/>
      <c r="B26" s="116"/>
      <c r="C26" s="116"/>
      <c r="D26" s="116"/>
      <c r="E26" s="116"/>
      <c r="F26" s="116"/>
      <c r="G26" s="116"/>
      <c r="H26" s="117"/>
    </row>
    <row r="27" spans="1:8" ht="21" thickBot="1" x14ac:dyDescent="0.3">
      <c r="A27" s="118" t="s">
        <v>116</v>
      </c>
      <c r="B27" s="119"/>
      <c r="C27" s="119"/>
      <c r="D27" s="119"/>
      <c r="E27" s="119"/>
      <c r="F27" s="119"/>
      <c r="G27" s="119"/>
      <c r="H27" s="120"/>
    </row>
    <row r="28" spans="1:8" x14ac:dyDescent="0.25">
      <c r="A28" s="109" t="s">
        <v>132</v>
      </c>
      <c r="B28" s="110"/>
      <c r="C28" s="110"/>
      <c r="D28" s="110"/>
      <c r="E28" s="110"/>
      <c r="F28" s="110"/>
      <c r="G28" s="110"/>
      <c r="H28" s="111"/>
    </row>
    <row r="29" spans="1:8" x14ac:dyDescent="0.25">
      <c r="A29" s="112"/>
      <c r="B29" s="113"/>
      <c r="C29" s="113"/>
      <c r="D29" s="113"/>
      <c r="E29" s="113"/>
      <c r="F29" s="113"/>
      <c r="G29" s="113"/>
      <c r="H29" s="114"/>
    </row>
    <row r="30" spans="1:8" ht="83.45" customHeight="1" x14ac:dyDescent="0.25">
      <c r="A30" s="112"/>
      <c r="B30" s="113"/>
      <c r="C30" s="113"/>
      <c r="D30" s="113"/>
      <c r="E30" s="113"/>
      <c r="F30" s="113"/>
      <c r="G30" s="113"/>
      <c r="H30" s="114"/>
    </row>
    <row r="31" spans="1:8" ht="29.1" customHeight="1" x14ac:dyDescent="0.3">
      <c r="A31" s="121" t="s">
        <v>117</v>
      </c>
      <c r="B31" s="122"/>
      <c r="C31" s="122"/>
      <c r="D31" s="122"/>
      <c r="E31" s="122"/>
      <c r="F31" s="122"/>
      <c r="G31" s="122"/>
      <c r="H31" s="123"/>
    </row>
    <row r="32" spans="1:8" ht="13.5" customHeight="1" x14ac:dyDescent="0.25"/>
    <row r="33" spans="1:8" ht="36.6" customHeight="1" x14ac:dyDescent="0.3">
      <c r="A33" s="13"/>
      <c r="B33" s="14"/>
      <c r="C33" s="14"/>
      <c r="D33" s="14"/>
      <c r="E33" s="14"/>
      <c r="F33" s="14"/>
      <c r="G33" s="14"/>
      <c r="H33" s="15"/>
    </row>
    <row r="34" spans="1:8" ht="20.25" x14ac:dyDescent="0.3">
      <c r="A34" s="16" t="s">
        <v>118</v>
      </c>
      <c r="B34" s="17"/>
      <c r="C34" s="17"/>
      <c r="D34" s="18"/>
      <c r="E34" s="8"/>
      <c r="F34" s="19"/>
      <c r="G34" s="17" t="s">
        <v>119</v>
      </c>
      <c r="H34" s="20"/>
    </row>
    <row r="35" spans="1:8" ht="20.25" x14ac:dyDescent="0.3">
      <c r="A35" s="21" t="s">
        <v>126</v>
      </c>
      <c r="B35" s="17"/>
      <c r="C35" s="17"/>
      <c r="D35" s="18"/>
      <c r="E35" s="8"/>
      <c r="F35" s="19"/>
      <c r="G35" s="17" t="s">
        <v>120</v>
      </c>
      <c r="H35" s="20"/>
    </row>
    <row r="36" spans="1:8" ht="20.25" x14ac:dyDescent="0.3">
      <c r="A36" s="22" t="s">
        <v>127</v>
      </c>
      <c r="B36" s="17"/>
      <c r="C36" s="17"/>
      <c r="D36" s="18"/>
      <c r="E36" s="8"/>
      <c r="F36" s="19"/>
      <c r="G36" s="17" t="s">
        <v>121</v>
      </c>
      <c r="H36" s="20"/>
    </row>
    <row r="37" spans="1:8" ht="20.25" x14ac:dyDescent="0.3">
      <c r="A37" s="22" t="s">
        <v>128</v>
      </c>
      <c r="B37" s="17"/>
      <c r="C37" s="17"/>
      <c r="D37" s="18"/>
      <c r="E37" s="8"/>
      <c r="F37" s="17"/>
      <c r="G37" s="17" t="s">
        <v>122</v>
      </c>
      <c r="H37" s="20"/>
    </row>
    <row r="38" spans="1:8" ht="20.25" x14ac:dyDescent="0.3">
      <c r="A38" s="21" t="s">
        <v>130</v>
      </c>
      <c r="B38" s="17"/>
      <c r="C38" s="17"/>
      <c r="D38" s="18"/>
      <c r="E38" s="8"/>
      <c r="F38" s="19"/>
      <c r="G38" s="17"/>
      <c r="H38" s="20"/>
    </row>
    <row r="39" spans="1:8" ht="20.25" x14ac:dyDescent="0.3">
      <c r="A39" s="22" t="s">
        <v>129</v>
      </c>
      <c r="B39" s="17"/>
      <c r="C39" s="17"/>
      <c r="D39" s="18"/>
      <c r="E39" s="18"/>
      <c r="F39" s="19"/>
      <c r="G39" s="17"/>
      <c r="H39" s="20"/>
    </row>
    <row r="40" spans="1:8" ht="21" thickBot="1" x14ac:dyDescent="0.35">
      <c r="A40" s="23"/>
      <c r="B40" s="24"/>
      <c r="C40" s="24"/>
      <c r="D40" s="24"/>
      <c r="E40" s="24"/>
      <c r="F40" s="24"/>
      <c r="G40" s="24"/>
      <c r="H40" s="25"/>
    </row>
  </sheetData>
  <mergeCells count="16">
    <mergeCell ref="A23:H26"/>
    <mergeCell ref="A27:H27"/>
    <mergeCell ref="A28:H30"/>
    <mergeCell ref="A31:H31"/>
    <mergeCell ref="A22:H22"/>
    <mergeCell ref="A1:A5"/>
    <mergeCell ref="B1:H5"/>
    <mergeCell ref="G8:H8"/>
    <mergeCell ref="A13:H14"/>
    <mergeCell ref="A15:H15"/>
    <mergeCell ref="A21:H21"/>
    <mergeCell ref="A16:H16"/>
    <mergeCell ref="A17:H17"/>
    <mergeCell ref="A18:H18"/>
    <mergeCell ref="A19:H19"/>
    <mergeCell ref="A20:H20"/>
  </mergeCells>
  <pageMargins left="0.7" right="0.7" top="0.75" bottom="0.75" header="0.3" footer="0.3"/>
  <pageSetup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8D3EB7-A30E-4956-A3CA-44F15BE28E15}">
  <dimension ref="A3:V123"/>
  <sheetViews>
    <sheetView tabSelected="1" topLeftCell="A106" zoomScale="70" zoomScaleNormal="70" workbookViewId="0">
      <selection activeCell="D127" sqref="D127"/>
    </sheetView>
  </sheetViews>
  <sheetFormatPr baseColWidth="10" defaultColWidth="10.625" defaultRowHeight="12.75" x14ac:dyDescent="0.2"/>
  <cols>
    <col min="1" max="1" width="5.5" style="32" customWidth="1"/>
    <col min="2" max="2" width="6.625" style="32" customWidth="1"/>
    <col min="3" max="3" width="11.125" style="33" customWidth="1"/>
    <col min="4" max="4" width="10.75" style="33" customWidth="1"/>
    <col min="5" max="5" width="8.25" style="33" customWidth="1"/>
    <col min="6" max="6" width="52.625" style="34" customWidth="1"/>
    <col min="7" max="7" width="18.625" style="34" customWidth="1"/>
    <col min="8" max="8" width="10.375" style="30" customWidth="1"/>
    <col min="9" max="9" width="14.75" style="76" customWidth="1"/>
    <col min="10" max="10" width="16.125" style="76" customWidth="1"/>
    <col min="11" max="11" width="10.625" style="34"/>
    <col min="12" max="13" width="10.625" style="76"/>
    <col min="14" max="14" width="14.875" style="76" customWidth="1"/>
    <col min="15" max="15" width="17.625" style="73" customWidth="1"/>
    <col min="16" max="16384" width="10.625" style="30"/>
  </cols>
  <sheetData>
    <row r="3" spans="1:22" ht="39.75" customHeight="1" x14ac:dyDescent="0.2">
      <c r="A3" s="29"/>
      <c r="B3" s="130" t="s">
        <v>91</v>
      </c>
      <c r="C3" s="131"/>
      <c r="D3" s="131"/>
      <c r="E3" s="131"/>
      <c r="F3" s="131"/>
      <c r="G3" s="131"/>
      <c r="H3" s="131"/>
      <c r="I3" s="131"/>
      <c r="J3" s="131"/>
      <c r="K3" s="131"/>
      <c r="L3" s="131"/>
      <c r="M3" s="131"/>
      <c r="N3" s="131"/>
      <c r="O3" s="131"/>
    </row>
    <row r="4" spans="1:22" ht="28.5" customHeight="1" x14ac:dyDescent="0.2">
      <c r="A4" s="29"/>
      <c r="B4" s="132" t="s">
        <v>93</v>
      </c>
      <c r="C4" s="133"/>
      <c r="D4" s="133"/>
      <c r="E4" s="133"/>
      <c r="F4" s="133"/>
      <c r="G4" s="133"/>
      <c r="H4" s="133"/>
      <c r="I4" s="133"/>
      <c r="J4" s="133"/>
      <c r="K4" s="133"/>
      <c r="L4" s="133"/>
      <c r="M4" s="133"/>
      <c r="N4" s="133"/>
      <c r="O4" s="133"/>
    </row>
    <row r="5" spans="1:22" ht="15.75" customHeight="1" x14ac:dyDescent="0.2">
      <c r="A5" s="29"/>
      <c r="B5" s="67"/>
      <c r="C5" s="67"/>
      <c r="D5" s="67"/>
      <c r="E5" s="67"/>
      <c r="F5" s="67"/>
      <c r="G5" s="67"/>
      <c r="H5" s="67"/>
    </row>
    <row r="6" spans="1:22" s="31" customFormat="1" ht="25.5" x14ac:dyDescent="0.2">
      <c r="A6" s="35"/>
      <c r="B6" s="1" t="s">
        <v>6</v>
      </c>
      <c r="C6" s="2" t="s">
        <v>1</v>
      </c>
      <c r="D6" s="2" t="s">
        <v>3</v>
      </c>
      <c r="E6" s="2" t="s">
        <v>0</v>
      </c>
      <c r="F6" s="2" t="s">
        <v>2</v>
      </c>
      <c r="G6" s="2" t="s">
        <v>4</v>
      </c>
      <c r="H6" s="2" t="s">
        <v>7</v>
      </c>
      <c r="I6" s="72" t="s">
        <v>133</v>
      </c>
      <c r="J6" s="72" t="s">
        <v>134</v>
      </c>
      <c r="K6" s="36" t="s">
        <v>135</v>
      </c>
      <c r="L6" s="72" t="s">
        <v>136</v>
      </c>
      <c r="M6" s="72" t="s">
        <v>137</v>
      </c>
      <c r="N6" s="72" t="s">
        <v>138</v>
      </c>
      <c r="O6" s="36" t="s">
        <v>139</v>
      </c>
      <c r="P6" s="66"/>
      <c r="Q6" s="66"/>
      <c r="R6" s="66"/>
      <c r="S6" s="66"/>
      <c r="T6" s="66"/>
      <c r="U6" s="66"/>
      <c r="V6" s="66"/>
    </row>
    <row r="7" spans="1:22" ht="69.75" customHeight="1" x14ac:dyDescent="0.2">
      <c r="A7" s="37"/>
      <c r="B7" s="124">
        <v>1</v>
      </c>
      <c r="C7" s="126" t="s">
        <v>8</v>
      </c>
      <c r="D7" s="38"/>
      <c r="E7" s="38">
        <v>1</v>
      </c>
      <c r="F7" s="39" t="s">
        <v>141</v>
      </c>
      <c r="G7" s="40"/>
      <c r="H7" s="28"/>
      <c r="I7" s="77">
        <f>N7/1.19</f>
        <v>345882.3529411765</v>
      </c>
      <c r="J7" s="78">
        <f>I7</f>
        <v>345882.3529411765</v>
      </c>
      <c r="K7" s="68">
        <v>19</v>
      </c>
      <c r="L7" s="77">
        <f>I7*19%</f>
        <v>65717.647058823539</v>
      </c>
      <c r="M7" s="77">
        <f>L7</f>
        <v>65717.647058823539</v>
      </c>
      <c r="N7" s="77">
        <v>411600</v>
      </c>
      <c r="O7" s="74">
        <f>N7</f>
        <v>411600</v>
      </c>
    </row>
    <row r="8" spans="1:22" ht="25.5" x14ac:dyDescent="0.2">
      <c r="A8" s="37"/>
      <c r="B8" s="125"/>
      <c r="C8" s="127"/>
      <c r="D8" s="38"/>
      <c r="E8" s="38">
        <v>1</v>
      </c>
      <c r="F8" s="39" t="s">
        <v>142</v>
      </c>
      <c r="G8" s="40"/>
      <c r="H8" s="28"/>
      <c r="I8" s="77">
        <f t="shared" ref="I8:I71" si="0">N8/1.19</f>
        <v>749411.76470588241</v>
      </c>
      <c r="J8" s="78">
        <f t="shared" ref="J8:J71" si="1">I8</f>
        <v>749411.76470588241</v>
      </c>
      <c r="K8" s="68">
        <v>19</v>
      </c>
      <c r="L8" s="77">
        <f t="shared" ref="L8:L71" si="2">I8*19%</f>
        <v>142388.23529411765</v>
      </c>
      <c r="M8" s="77">
        <f t="shared" ref="M8:M71" si="3">L8</f>
        <v>142388.23529411765</v>
      </c>
      <c r="N8" s="77">
        <v>891800</v>
      </c>
      <c r="O8" s="74">
        <f t="shared" ref="O8:O71" si="4">N8</f>
        <v>891800</v>
      </c>
    </row>
    <row r="9" spans="1:22" ht="76.5" x14ac:dyDescent="0.2">
      <c r="A9" s="37"/>
      <c r="B9" s="125"/>
      <c r="C9" s="127"/>
      <c r="D9" s="38"/>
      <c r="E9" s="38">
        <v>1</v>
      </c>
      <c r="F9" s="39" t="s">
        <v>143</v>
      </c>
      <c r="G9" s="40" t="s">
        <v>12</v>
      </c>
      <c r="H9" s="28"/>
      <c r="I9" s="77">
        <f t="shared" si="0"/>
        <v>80705.882352941175</v>
      </c>
      <c r="J9" s="78">
        <f t="shared" si="1"/>
        <v>80705.882352941175</v>
      </c>
      <c r="K9" s="68">
        <v>19</v>
      </c>
      <c r="L9" s="77">
        <f t="shared" si="2"/>
        <v>15334.117647058823</v>
      </c>
      <c r="M9" s="77">
        <f t="shared" si="3"/>
        <v>15334.117647058823</v>
      </c>
      <c r="N9" s="77">
        <v>96040</v>
      </c>
      <c r="O9" s="74">
        <f t="shared" si="4"/>
        <v>96040</v>
      </c>
    </row>
    <row r="10" spans="1:22" ht="54" customHeight="1" x14ac:dyDescent="0.2">
      <c r="A10" s="37"/>
      <c r="B10" s="125"/>
      <c r="C10" s="127"/>
      <c r="D10" s="38"/>
      <c r="E10" s="38">
        <v>1</v>
      </c>
      <c r="F10" s="39" t="s">
        <v>144</v>
      </c>
      <c r="G10" s="40"/>
      <c r="H10" s="28"/>
      <c r="I10" s="77">
        <f t="shared" si="0"/>
        <v>345882.3529411765</v>
      </c>
      <c r="J10" s="78">
        <f t="shared" si="1"/>
        <v>345882.3529411765</v>
      </c>
      <c r="K10" s="68">
        <v>19</v>
      </c>
      <c r="L10" s="77">
        <f t="shared" si="2"/>
        <v>65717.647058823539</v>
      </c>
      <c r="M10" s="77">
        <f t="shared" si="3"/>
        <v>65717.647058823539</v>
      </c>
      <c r="N10" s="77">
        <v>411600</v>
      </c>
      <c r="O10" s="74">
        <f t="shared" si="4"/>
        <v>411600</v>
      </c>
    </row>
    <row r="11" spans="1:22" ht="25.5" x14ac:dyDescent="0.2">
      <c r="A11" s="37"/>
      <c r="B11" s="125"/>
      <c r="C11" s="127"/>
      <c r="D11" s="38"/>
      <c r="E11" s="38">
        <v>1</v>
      </c>
      <c r="F11" s="39" t="s">
        <v>145</v>
      </c>
      <c r="G11" s="40"/>
      <c r="H11" s="28"/>
      <c r="I11" s="77">
        <f t="shared" si="0"/>
        <v>518823.52941176476</v>
      </c>
      <c r="J11" s="78">
        <f t="shared" si="1"/>
        <v>518823.52941176476</v>
      </c>
      <c r="K11" s="68">
        <v>19</v>
      </c>
      <c r="L11" s="77">
        <f t="shared" si="2"/>
        <v>98576.470588235301</v>
      </c>
      <c r="M11" s="77">
        <f t="shared" si="3"/>
        <v>98576.470588235301</v>
      </c>
      <c r="N11" s="77">
        <v>617400</v>
      </c>
      <c r="O11" s="74">
        <f t="shared" si="4"/>
        <v>617400</v>
      </c>
    </row>
    <row r="12" spans="1:22" ht="51" x14ac:dyDescent="0.2">
      <c r="A12" s="37"/>
      <c r="B12" s="125"/>
      <c r="C12" s="127"/>
      <c r="D12" s="38"/>
      <c r="E12" s="38">
        <v>1</v>
      </c>
      <c r="F12" s="39" t="s">
        <v>146</v>
      </c>
      <c r="G12" s="40"/>
      <c r="H12" s="28"/>
      <c r="I12" s="77">
        <f t="shared" si="0"/>
        <v>403529.4117647059</v>
      </c>
      <c r="J12" s="78">
        <f t="shared" si="1"/>
        <v>403529.4117647059</v>
      </c>
      <c r="K12" s="68">
        <v>19</v>
      </c>
      <c r="L12" s="77">
        <f t="shared" si="2"/>
        <v>76670.588235294126</v>
      </c>
      <c r="M12" s="77">
        <f t="shared" si="3"/>
        <v>76670.588235294126</v>
      </c>
      <c r="N12" s="77">
        <v>480200</v>
      </c>
      <c r="O12" s="74">
        <f t="shared" si="4"/>
        <v>480200</v>
      </c>
    </row>
    <row r="13" spans="1:22" ht="25.5" x14ac:dyDescent="0.2">
      <c r="A13" s="37"/>
      <c r="B13" s="125"/>
      <c r="C13" s="127"/>
      <c r="D13" s="38"/>
      <c r="E13" s="38">
        <v>1</v>
      </c>
      <c r="F13" s="39" t="s">
        <v>147</v>
      </c>
      <c r="G13" s="40"/>
      <c r="H13" s="28"/>
      <c r="I13" s="77">
        <f t="shared" si="0"/>
        <v>922352.9411764706</v>
      </c>
      <c r="J13" s="78">
        <f t="shared" si="1"/>
        <v>922352.9411764706</v>
      </c>
      <c r="K13" s="68">
        <v>19</v>
      </c>
      <c r="L13" s="77">
        <f t="shared" si="2"/>
        <v>175247.05882352943</v>
      </c>
      <c r="M13" s="77">
        <f t="shared" si="3"/>
        <v>175247.05882352943</v>
      </c>
      <c r="N13" s="77">
        <v>1097600</v>
      </c>
      <c r="O13" s="74">
        <f t="shared" si="4"/>
        <v>1097600</v>
      </c>
    </row>
    <row r="14" spans="1:22" ht="51" x14ac:dyDescent="0.2">
      <c r="A14" s="37"/>
      <c r="B14" s="125">
        <v>2</v>
      </c>
      <c r="C14" s="139" t="s">
        <v>9</v>
      </c>
      <c r="D14" s="3"/>
      <c r="E14" s="41">
        <v>1</v>
      </c>
      <c r="F14" s="40" t="s">
        <v>148</v>
      </c>
      <c r="G14" s="40" t="s">
        <v>10</v>
      </c>
      <c r="H14" s="40" t="s">
        <v>5</v>
      </c>
      <c r="I14" s="77">
        <f t="shared" si="0"/>
        <v>74941.176470588238</v>
      </c>
      <c r="J14" s="78">
        <f t="shared" si="1"/>
        <v>74941.176470588238</v>
      </c>
      <c r="K14" s="68">
        <v>19</v>
      </c>
      <c r="L14" s="77">
        <f t="shared" si="2"/>
        <v>14238.823529411766</v>
      </c>
      <c r="M14" s="77">
        <f t="shared" si="3"/>
        <v>14238.823529411766</v>
      </c>
      <c r="N14" s="77">
        <v>89180</v>
      </c>
      <c r="O14" s="74">
        <f t="shared" si="4"/>
        <v>89180</v>
      </c>
    </row>
    <row r="15" spans="1:22" ht="51" x14ac:dyDescent="0.2">
      <c r="A15" s="37"/>
      <c r="B15" s="125"/>
      <c r="C15" s="139"/>
      <c r="D15" s="3"/>
      <c r="E15" s="41">
        <v>1</v>
      </c>
      <c r="F15" s="40" t="s">
        <v>94</v>
      </c>
      <c r="G15" s="40"/>
      <c r="H15" s="40" t="s">
        <v>5</v>
      </c>
      <c r="I15" s="77">
        <f t="shared" si="0"/>
        <v>69176.470588235301</v>
      </c>
      <c r="J15" s="78">
        <f t="shared" si="1"/>
        <v>69176.470588235301</v>
      </c>
      <c r="K15" s="68">
        <v>19</v>
      </c>
      <c r="L15" s="77">
        <f t="shared" si="2"/>
        <v>13143.529411764708</v>
      </c>
      <c r="M15" s="77">
        <f t="shared" si="3"/>
        <v>13143.529411764708</v>
      </c>
      <c r="N15" s="77">
        <v>82320</v>
      </c>
      <c r="O15" s="74">
        <f t="shared" si="4"/>
        <v>82320</v>
      </c>
    </row>
    <row r="16" spans="1:22" ht="51" x14ac:dyDescent="0.2">
      <c r="A16" s="37"/>
      <c r="B16" s="125"/>
      <c r="C16" s="139"/>
      <c r="D16" s="3"/>
      <c r="E16" s="41">
        <v>1</v>
      </c>
      <c r="F16" s="40" t="s">
        <v>95</v>
      </c>
      <c r="G16" s="40"/>
      <c r="H16" s="28"/>
      <c r="I16" s="77">
        <f t="shared" si="0"/>
        <v>103764.70588235295</v>
      </c>
      <c r="J16" s="78">
        <f t="shared" si="1"/>
        <v>103764.70588235295</v>
      </c>
      <c r="K16" s="68">
        <v>19</v>
      </c>
      <c r="L16" s="77">
        <f t="shared" si="2"/>
        <v>19715.294117647059</v>
      </c>
      <c r="M16" s="77">
        <f t="shared" si="3"/>
        <v>19715.294117647059</v>
      </c>
      <c r="N16" s="77">
        <v>123480</v>
      </c>
      <c r="O16" s="74">
        <f t="shared" si="4"/>
        <v>123480</v>
      </c>
    </row>
    <row r="17" spans="1:15" ht="38.25" x14ac:dyDescent="0.2">
      <c r="A17" s="37"/>
      <c r="B17" s="125"/>
      <c r="C17" s="139"/>
      <c r="D17" s="3"/>
      <c r="E17" s="41">
        <v>1</v>
      </c>
      <c r="F17" s="40" t="s">
        <v>149</v>
      </c>
      <c r="G17" s="40" t="s">
        <v>11</v>
      </c>
      <c r="H17" s="40" t="s">
        <v>5</v>
      </c>
      <c r="I17" s="77">
        <f t="shared" si="0"/>
        <v>518823.52941176476</v>
      </c>
      <c r="J17" s="78">
        <f t="shared" si="1"/>
        <v>518823.52941176476</v>
      </c>
      <c r="K17" s="68">
        <v>19</v>
      </c>
      <c r="L17" s="77">
        <f t="shared" si="2"/>
        <v>98576.470588235301</v>
      </c>
      <c r="M17" s="77">
        <f t="shared" si="3"/>
        <v>98576.470588235301</v>
      </c>
      <c r="N17" s="77">
        <v>617400</v>
      </c>
      <c r="O17" s="74">
        <f t="shared" si="4"/>
        <v>617400</v>
      </c>
    </row>
    <row r="18" spans="1:15" ht="51" x14ac:dyDescent="0.2">
      <c r="A18" s="37"/>
      <c r="B18" s="125"/>
      <c r="C18" s="139"/>
      <c r="D18" s="3"/>
      <c r="E18" s="41">
        <v>1</v>
      </c>
      <c r="F18" s="40" t="s">
        <v>150</v>
      </c>
      <c r="G18" s="40"/>
      <c r="H18" s="28"/>
      <c r="I18" s="77">
        <f t="shared" si="0"/>
        <v>83011.76470588235</v>
      </c>
      <c r="J18" s="78">
        <f t="shared" si="1"/>
        <v>83011.76470588235</v>
      </c>
      <c r="K18" s="68">
        <v>19</v>
      </c>
      <c r="L18" s="77">
        <f t="shared" si="2"/>
        <v>15772.235294117647</v>
      </c>
      <c r="M18" s="77">
        <f t="shared" si="3"/>
        <v>15772.235294117647</v>
      </c>
      <c r="N18" s="77">
        <v>98784</v>
      </c>
      <c r="O18" s="74">
        <f t="shared" si="4"/>
        <v>98784</v>
      </c>
    </row>
    <row r="19" spans="1:15" ht="38.25" x14ac:dyDescent="0.2">
      <c r="A19" s="37"/>
      <c r="B19" s="125"/>
      <c r="C19" s="139"/>
      <c r="D19" s="3"/>
      <c r="E19" s="41">
        <v>1</v>
      </c>
      <c r="F19" s="40" t="s">
        <v>151</v>
      </c>
      <c r="G19" s="40" t="s">
        <v>11</v>
      </c>
      <c r="H19" s="28"/>
      <c r="I19" s="77">
        <f t="shared" si="0"/>
        <v>691764.70588235301</v>
      </c>
      <c r="J19" s="78">
        <f t="shared" si="1"/>
        <v>691764.70588235301</v>
      </c>
      <c r="K19" s="68">
        <v>19</v>
      </c>
      <c r="L19" s="77">
        <f t="shared" si="2"/>
        <v>131435.29411764708</v>
      </c>
      <c r="M19" s="77">
        <f t="shared" si="3"/>
        <v>131435.29411764708</v>
      </c>
      <c r="N19" s="77">
        <v>823200</v>
      </c>
      <c r="O19" s="74">
        <f t="shared" si="4"/>
        <v>823200</v>
      </c>
    </row>
    <row r="20" spans="1:15" ht="51" x14ac:dyDescent="0.2">
      <c r="A20" s="37"/>
      <c r="B20" s="125"/>
      <c r="C20" s="139"/>
      <c r="D20" s="3"/>
      <c r="E20" s="41">
        <v>1</v>
      </c>
      <c r="F20" s="40" t="s">
        <v>152</v>
      </c>
      <c r="G20" s="40"/>
      <c r="H20" s="40" t="s">
        <v>5</v>
      </c>
      <c r="I20" s="77">
        <f t="shared" si="0"/>
        <v>98000</v>
      </c>
      <c r="J20" s="78">
        <f t="shared" si="1"/>
        <v>98000</v>
      </c>
      <c r="K20" s="68">
        <v>19</v>
      </c>
      <c r="L20" s="77">
        <f t="shared" si="2"/>
        <v>18620</v>
      </c>
      <c r="M20" s="77">
        <f t="shared" si="3"/>
        <v>18620</v>
      </c>
      <c r="N20" s="77">
        <v>116620</v>
      </c>
      <c r="O20" s="74">
        <f t="shared" si="4"/>
        <v>116620</v>
      </c>
    </row>
    <row r="21" spans="1:15" ht="38.25" x14ac:dyDescent="0.2">
      <c r="A21" s="37"/>
      <c r="B21" s="129"/>
      <c r="C21" s="139"/>
      <c r="D21" s="3"/>
      <c r="E21" s="41">
        <v>1</v>
      </c>
      <c r="F21" s="40" t="s">
        <v>153</v>
      </c>
      <c r="G21" s="40"/>
      <c r="H21" s="28"/>
      <c r="I21" s="77">
        <f t="shared" si="0"/>
        <v>691764.70588235301</v>
      </c>
      <c r="J21" s="78">
        <f t="shared" si="1"/>
        <v>691764.70588235301</v>
      </c>
      <c r="K21" s="68">
        <v>19</v>
      </c>
      <c r="L21" s="77">
        <f t="shared" si="2"/>
        <v>131435.29411764708</v>
      </c>
      <c r="M21" s="77">
        <f t="shared" si="3"/>
        <v>131435.29411764708</v>
      </c>
      <c r="N21" s="77">
        <v>823200</v>
      </c>
      <c r="O21" s="74">
        <f t="shared" si="4"/>
        <v>823200</v>
      </c>
    </row>
    <row r="22" spans="1:15" ht="25.5" x14ac:dyDescent="0.2">
      <c r="A22" s="37"/>
      <c r="B22" s="124">
        <v>3</v>
      </c>
      <c r="C22" s="138" t="s">
        <v>13</v>
      </c>
      <c r="D22" s="5"/>
      <c r="E22" s="38">
        <v>1</v>
      </c>
      <c r="F22" s="39" t="s">
        <v>154</v>
      </c>
      <c r="G22" s="40"/>
      <c r="H22" s="28"/>
      <c r="I22" s="77">
        <f t="shared" si="0"/>
        <v>74941.176470588238</v>
      </c>
      <c r="J22" s="78">
        <f t="shared" si="1"/>
        <v>74941.176470588238</v>
      </c>
      <c r="K22" s="68">
        <v>19</v>
      </c>
      <c r="L22" s="77">
        <f t="shared" si="2"/>
        <v>14238.823529411766</v>
      </c>
      <c r="M22" s="77">
        <f t="shared" si="3"/>
        <v>14238.823529411766</v>
      </c>
      <c r="N22" s="77">
        <v>89180</v>
      </c>
      <c r="O22" s="74">
        <f t="shared" si="4"/>
        <v>89180</v>
      </c>
    </row>
    <row r="23" spans="1:15" ht="63.75" x14ac:dyDescent="0.2">
      <c r="A23" s="37"/>
      <c r="B23" s="125"/>
      <c r="C23" s="138"/>
      <c r="D23" s="5"/>
      <c r="E23" s="38">
        <v>1</v>
      </c>
      <c r="F23" s="39" t="s">
        <v>155</v>
      </c>
      <c r="G23" s="40"/>
      <c r="H23" s="40" t="s">
        <v>5</v>
      </c>
      <c r="I23" s="77">
        <f t="shared" si="0"/>
        <v>69176.470588235301</v>
      </c>
      <c r="J23" s="78">
        <f t="shared" si="1"/>
        <v>69176.470588235301</v>
      </c>
      <c r="K23" s="68">
        <v>19</v>
      </c>
      <c r="L23" s="77">
        <f t="shared" si="2"/>
        <v>13143.529411764708</v>
      </c>
      <c r="M23" s="77">
        <f t="shared" si="3"/>
        <v>13143.529411764708</v>
      </c>
      <c r="N23" s="77">
        <v>82320</v>
      </c>
      <c r="O23" s="74">
        <f t="shared" si="4"/>
        <v>82320</v>
      </c>
    </row>
    <row r="24" spans="1:15" ht="51" x14ac:dyDescent="0.2">
      <c r="A24" s="37"/>
      <c r="B24" s="129"/>
      <c r="C24" s="138"/>
      <c r="D24" s="26"/>
      <c r="E24" s="38">
        <v>1</v>
      </c>
      <c r="F24" s="39" t="s">
        <v>156</v>
      </c>
      <c r="G24" s="40"/>
      <c r="H24" s="28"/>
      <c r="I24" s="77">
        <f t="shared" si="0"/>
        <v>103764.70588235295</v>
      </c>
      <c r="J24" s="78">
        <f t="shared" si="1"/>
        <v>103764.70588235295</v>
      </c>
      <c r="K24" s="68">
        <v>19</v>
      </c>
      <c r="L24" s="77">
        <f t="shared" si="2"/>
        <v>19715.294117647059</v>
      </c>
      <c r="M24" s="77">
        <f t="shared" si="3"/>
        <v>19715.294117647059</v>
      </c>
      <c r="N24" s="77">
        <v>123480</v>
      </c>
      <c r="O24" s="74">
        <f t="shared" si="4"/>
        <v>123480</v>
      </c>
    </row>
    <row r="25" spans="1:15" ht="76.5" x14ac:dyDescent="0.2">
      <c r="A25" s="37"/>
      <c r="B25" s="28">
        <v>4</v>
      </c>
      <c r="C25" s="27" t="s">
        <v>14</v>
      </c>
      <c r="D25" s="28"/>
      <c r="E25" s="41">
        <v>1</v>
      </c>
      <c r="F25" s="40" t="s">
        <v>96</v>
      </c>
      <c r="G25" s="40"/>
      <c r="H25" s="28"/>
      <c r="I25" s="77">
        <f t="shared" si="0"/>
        <v>922352.9411764706</v>
      </c>
      <c r="J25" s="78">
        <f t="shared" si="1"/>
        <v>922352.9411764706</v>
      </c>
      <c r="K25" s="68">
        <v>19</v>
      </c>
      <c r="L25" s="77">
        <f t="shared" si="2"/>
        <v>175247.05882352943</v>
      </c>
      <c r="M25" s="77">
        <f t="shared" si="3"/>
        <v>175247.05882352943</v>
      </c>
      <c r="N25" s="77">
        <v>1097600</v>
      </c>
      <c r="O25" s="74">
        <f t="shared" si="4"/>
        <v>1097600</v>
      </c>
    </row>
    <row r="26" spans="1:15" ht="102" x14ac:dyDescent="0.2">
      <c r="A26" s="37"/>
      <c r="B26" s="134">
        <v>5</v>
      </c>
      <c r="C26" s="126" t="s">
        <v>15</v>
      </c>
      <c r="D26" s="42"/>
      <c r="E26" s="38">
        <v>1</v>
      </c>
      <c r="F26" s="39" t="s">
        <v>16</v>
      </c>
      <c r="G26" s="40"/>
      <c r="H26" s="28"/>
      <c r="I26" s="77">
        <f t="shared" si="0"/>
        <v>403529.4117647059</v>
      </c>
      <c r="J26" s="78">
        <f t="shared" si="1"/>
        <v>403529.4117647059</v>
      </c>
      <c r="K26" s="68">
        <v>19</v>
      </c>
      <c r="L26" s="77">
        <f t="shared" si="2"/>
        <v>76670.588235294126</v>
      </c>
      <c r="M26" s="77">
        <f t="shared" si="3"/>
        <v>76670.588235294126</v>
      </c>
      <c r="N26" s="77">
        <v>480200</v>
      </c>
      <c r="O26" s="74">
        <f t="shared" si="4"/>
        <v>480200</v>
      </c>
    </row>
    <row r="27" spans="1:15" ht="114.75" x14ac:dyDescent="0.2">
      <c r="A27" s="37"/>
      <c r="B27" s="135"/>
      <c r="C27" s="127"/>
      <c r="D27" s="43"/>
      <c r="E27" s="44">
        <v>1</v>
      </c>
      <c r="F27" s="39" t="s">
        <v>17</v>
      </c>
      <c r="G27" s="40"/>
      <c r="H27" s="28"/>
      <c r="I27" s="77">
        <f t="shared" si="0"/>
        <v>51882.352941176476</v>
      </c>
      <c r="J27" s="78">
        <f t="shared" si="1"/>
        <v>51882.352941176476</v>
      </c>
      <c r="K27" s="68">
        <v>19</v>
      </c>
      <c r="L27" s="77">
        <f t="shared" si="2"/>
        <v>9857.6470588235297</v>
      </c>
      <c r="M27" s="77">
        <f t="shared" si="3"/>
        <v>9857.6470588235297</v>
      </c>
      <c r="N27" s="77">
        <v>61740</v>
      </c>
      <c r="O27" s="74">
        <f t="shared" si="4"/>
        <v>61740</v>
      </c>
    </row>
    <row r="28" spans="1:15" ht="51" x14ac:dyDescent="0.2">
      <c r="A28" s="37"/>
      <c r="B28" s="135"/>
      <c r="C28" s="127"/>
      <c r="D28" s="43"/>
      <c r="E28" s="44">
        <v>1</v>
      </c>
      <c r="F28" s="45" t="s">
        <v>18</v>
      </c>
      <c r="G28" s="46"/>
      <c r="H28" s="28"/>
      <c r="I28" s="77">
        <f t="shared" si="0"/>
        <v>28823.529411764706</v>
      </c>
      <c r="J28" s="78">
        <f t="shared" si="1"/>
        <v>28823.529411764706</v>
      </c>
      <c r="K28" s="68">
        <v>19</v>
      </c>
      <c r="L28" s="77">
        <f t="shared" si="2"/>
        <v>5476.4705882352946</v>
      </c>
      <c r="M28" s="77">
        <f t="shared" si="3"/>
        <v>5476.4705882352946</v>
      </c>
      <c r="N28" s="77">
        <v>34300</v>
      </c>
      <c r="O28" s="74">
        <f t="shared" si="4"/>
        <v>34300</v>
      </c>
    </row>
    <row r="29" spans="1:15" ht="63.75" x14ac:dyDescent="0.2">
      <c r="A29" s="37"/>
      <c r="B29" s="135"/>
      <c r="C29" s="127"/>
      <c r="D29" s="43"/>
      <c r="E29" s="44">
        <v>1</v>
      </c>
      <c r="F29" s="47" t="s">
        <v>157</v>
      </c>
      <c r="G29" s="48"/>
      <c r="H29" s="28"/>
      <c r="I29" s="77">
        <f t="shared" si="0"/>
        <v>40352.941176470587</v>
      </c>
      <c r="J29" s="78">
        <f t="shared" si="1"/>
        <v>40352.941176470587</v>
      </c>
      <c r="K29" s="68">
        <v>19</v>
      </c>
      <c r="L29" s="77">
        <f t="shared" si="2"/>
        <v>7667.0588235294117</v>
      </c>
      <c r="M29" s="77">
        <f t="shared" si="3"/>
        <v>7667.0588235294117</v>
      </c>
      <c r="N29" s="77">
        <v>48020</v>
      </c>
      <c r="O29" s="74">
        <f t="shared" si="4"/>
        <v>48020</v>
      </c>
    </row>
    <row r="30" spans="1:15" ht="25.5" x14ac:dyDescent="0.2">
      <c r="A30" s="37"/>
      <c r="B30" s="135"/>
      <c r="C30" s="127"/>
      <c r="D30" s="43"/>
      <c r="E30" s="44">
        <v>1</v>
      </c>
      <c r="F30" s="6" t="s">
        <v>19</v>
      </c>
      <c r="G30" s="48"/>
      <c r="H30" s="28"/>
      <c r="I30" s="77">
        <f t="shared" si="0"/>
        <v>23058.823529411766</v>
      </c>
      <c r="J30" s="78">
        <f t="shared" si="1"/>
        <v>23058.823529411766</v>
      </c>
      <c r="K30" s="68">
        <v>19</v>
      </c>
      <c r="L30" s="77">
        <f t="shared" si="2"/>
        <v>4381.1764705882351</v>
      </c>
      <c r="M30" s="77">
        <f t="shared" si="3"/>
        <v>4381.1764705882351</v>
      </c>
      <c r="N30" s="77">
        <v>27440</v>
      </c>
      <c r="O30" s="74">
        <f t="shared" si="4"/>
        <v>27440</v>
      </c>
    </row>
    <row r="31" spans="1:15" ht="25.5" x14ac:dyDescent="0.2">
      <c r="A31" s="37"/>
      <c r="B31" s="136"/>
      <c r="C31" s="128"/>
      <c r="D31" s="49"/>
      <c r="E31" s="50">
        <v>1</v>
      </c>
      <c r="F31" s="6" t="s">
        <v>20</v>
      </c>
      <c r="G31" s="48"/>
      <c r="H31" s="28"/>
      <c r="I31" s="77">
        <f t="shared" si="0"/>
        <v>20752.941176470587</v>
      </c>
      <c r="J31" s="78">
        <f t="shared" si="1"/>
        <v>20752.941176470587</v>
      </c>
      <c r="K31" s="68">
        <v>19</v>
      </c>
      <c r="L31" s="77">
        <f t="shared" si="2"/>
        <v>3943.0588235294117</v>
      </c>
      <c r="M31" s="77">
        <f t="shared" si="3"/>
        <v>3943.0588235294117</v>
      </c>
      <c r="N31" s="77">
        <v>24696</v>
      </c>
      <c r="O31" s="74">
        <f t="shared" si="4"/>
        <v>24696</v>
      </c>
    </row>
    <row r="32" spans="1:15" ht="63.75" x14ac:dyDescent="0.2">
      <c r="A32" s="37"/>
      <c r="B32" s="124">
        <v>6</v>
      </c>
      <c r="C32" s="124" t="s">
        <v>21</v>
      </c>
      <c r="D32" s="27"/>
      <c r="E32" s="3">
        <v>1</v>
      </c>
      <c r="F32" s="4" t="s">
        <v>22</v>
      </c>
      <c r="G32" s="48"/>
      <c r="H32" s="28"/>
      <c r="I32" s="77">
        <f t="shared" si="0"/>
        <v>403529.4117647059</v>
      </c>
      <c r="J32" s="78">
        <f t="shared" si="1"/>
        <v>403529.4117647059</v>
      </c>
      <c r="K32" s="68">
        <v>19</v>
      </c>
      <c r="L32" s="77">
        <f t="shared" si="2"/>
        <v>76670.588235294126</v>
      </c>
      <c r="M32" s="77">
        <f t="shared" si="3"/>
        <v>76670.588235294126</v>
      </c>
      <c r="N32" s="77">
        <v>480200</v>
      </c>
      <c r="O32" s="74">
        <f t="shared" si="4"/>
        <v>480200</v>
      </c>
    </row>
    <row r="33" spans="1:15" ht="76.5" x14ac:dyDescent="0.2">
      <c r="A33" s="37"/>
      <c r="B33" s="125"/>
      <c r="C33" s="125"/>
      <c r="D33" s="27"/>
      <c r="E33" s="3">
        <v>1</v>
      </c>
      <c r="F33" s="51" t="s">
        <v>30</v>
      </c>
      <c r="G33" s="48"/>
      <c r="H33" s="28"/>
      <c r="I33" s="77">
        <f t="shared" si="0"/>
        <v>103764.70588235295</v>
      </c>
      <c r="J33" s="78">
        <f t="shared" si="1"/>
        <v>103764.70588235295</v>
      </c>
      <c r="K33" s="68">
        <v>19</v>
      </c>
      <c r="L33" s="77">
        <f t="shared" si="2"/>
        <v>19715.294117647059</v>
      </c>
      <c r="M33" s="77">
        <f t="shared" si="3"/>
        <v>19715.294117647059</v>
      </c>
      <c r="N33" s="77">
        <v>123480</v>
      </c>
      <c r="O33" s="74">
        <f t="shared" si="4"/>
        <v>123480</v>
      </c>
    </row>
    <row r="34" spans="1:15" ht="51" x14ac:dyDescent="0.2">
      <c r="A34" s="37"/>
      <c r="B34" s="125"/>
      <c r="C34" s="125"/>
      <c r="D34" s="27"/>
      <c r="E34" s="3">
        <v>1</v>
      </c>
      <c r="F34" s="51" t="s">
        <v>23</v>
      </c>
      <c r="G34" s="48"/>
      <c r="H34" s="28"/>
      <c r="I34" s="77">
        <f t="shared" si="0"/>
        <v>23058.823529411766</v>
      </c>
      <c r="J34" s="78">
        <f t="shared" si="1"/>
        <v>23058.823529411766</v>
      </c>
      <c r="K34" s="68">
        <v>19</v>
      </c>
      <c r="L34" s="77">
        <f t="shared" si="2"/>
        <v>4381.1764705882351</v>
      </c>
      <c r="M34" s="77">
        <f t="shared" si="3"/>
        <v>4381.1764705882351</v>
      </c>
      <c r="N34" s="77">
        <v>27440</v>
      </c>
      <c r="O34" s="74">
        <f t="shared" si="4"/>
        <v>27440</v>
      </c>
    </row>
    <row r="35" spans="1:15" ht="102" x14ac:dyDescent="0.2">
      <c r="A35" s="37"/>
      <c r="B35" s="125"/>
      <c r="C35" s="125"/>
      <c r="D35" s="27"/>
      <c r="E35" s="3">
        <v>1</v>
      </c>
      <c r="F35" s="51" t="s">
        <v>24</v>
      </c>
      <c r="G35" s="48"/>
      <c r="H35" s="28"/>
      <c r="I35" s="77">
        <f t="shared" si="0"/>
        <v>265176.4705882353</v>
      </c>
      <c r="J35" s="78">
        <f t="shared" si="1"/>
        <v>265176.4705882353</v>
      </c>
      <c r="K35" s="68">
        <v>19</v>
      </c>
      <c r="L35" s="77">
        <f t="shared" si="2"/>
        <v>50383.529411764706</v>
      </c>
      <c r="M35" s="77">
        <f t="shared" si="3"/>
        <v>50383.529411764706</v>
      </c>
      <c r="N35" s="77">
        <v>315560</v>
      </c>
      <c r="O35" s="74">
        <f t="shared" si="4"/>
        <v>315560</v>
      </c>
    </row>
    <row r="36" spans="1:15" x14ac:dyDescent="0.2">
      <c r="A36" s="37"/>
      <c r="B36" s="125"/>
      <c r="C36" s="125"/>
      <c r="D36" s="27"/>
      <c r="E36" s="3">
        <v>1</v>
      </c>
      <c r="F36" s="4" t="s">
        <v>25</v>
      </c>
      <c r="G36" s="48"/>
      <c r="H36" s="28"/>
      <c r="I36" s="77">
        <f t="shared" si="0"/>
        <v>6440.0000000000009</v>
      </c>
      <c r="J36" s="78">
        <f t="shared" si="1"/>
        <v>6440.0000000000009</v>
      </c>
      <c r="K36" s="68">
        <v>19</v>
      </c>
      <c r="L36" s="77">
        <f t="shared" si="2"/>
        <v>1223.6000000000001</v>
      </c>
      <c r="M36" s="77">
        <f t="shared" si="3"/>
        <v>1223.6000000000001</v>
      </c>
      <c r="N36" s="77">
        <v>7663.6</v>
      </c>
      <c r="O36" s="79">
        <f t="shared" si="4"/>
        <v>7663.6</v>
      </c>
    </row>
    <row r="37" spans="1:15" ht="76.5" x14ac:dyDescent="0.2">
      <c r="A37" s="37"/>
      <c r="B37" s="125"/>
      <c r="C37" s="125"/>
      <c r="D37" s="27"/>
      <c r="E37" s="3">
        <v>1</v>
      </c>
      <c r="F37" s="51" t="s">
        <v>29</v>
      </c>
      <c r="G37" s="48"/>
      <c r="H37" s="28"/>
      <c r="I37" s="77">
        <f t="shared" si="0"/>
        <v>403529.4117647059</v>
      </c>
      <c r="J37" s="78">
        <f t="shared" si="1"/>
        <v>403529.4117647059</v>
      </c>
      <c r="K37" s="68">
        <v>19</v>
      </c>
      <c r="L37" s="77">
        <f t="shared" si="2"/>
        <v>76670.588235294126</v>
      </c>
      <c r="M37" s="77">
        <f t="shared" si="3"/>
        <v>76670.588235294126</v>
      </c>
      <c r="N37" s="77">
        <v>480200</v>
      </c>
      <c r="O37" s="74">
        <f t="shared" si="4"/>
        <v>480200</v>
      </c>
    </row>
    <row r="38" spans="1:15" ht="76.5" x14ac:dyDescent="0.2">
      <c r="A38" s="37"/>
      <c r="B38" s="125"/>
      <c r="C38" s="125"/>
      <c r="D38" s="28"/>
      <c r="E38" s="41">
        <v>1</v>
      </c>
      <c r="F38" s="51" t="s">
        <v>28</v>
      </c>
      <c r="G38" s="28"/>
      <c r="H38" s="28"/>
      <c r="I38" s="77">
        <f t="shared" si="0"/>
        <v>103764.70588235295</v>
      </c>
      <c r="J38" s="78">
        <f t="shared" si="1"/>
        <v>103764.70588235295</v>
      </c>
      <c r="K38" s="68">
        <v>19</v>
      </c>
      <c r="L38" s="77">
        <f t="shared" si="2"/>
        <v>19715.294117647059</v>
      </c>
      <c r="M38" s="77">
        <f t="shared" si="3"/>
        <v>19715.294117647059</v>
      </c>
      <c r="N38" s="77">
        <v>123480</v>
      </c>
      <c r="O38" s="74">
        <f t="shared" si="4"/>
        <v>123480</v>
      </c>
    </row>
    <row r="39" spans="1:15" ht="63.75" x14ac:dyDescent="0.2">
      <c r="A39" s="37"/>
      <c r="B39" s="125"/>
      <c r="C39" s="125"/>
      <c r="D39" s="28"/>
      <c r="E39" s="41">
        <v>1</v>
      </c>
      <c r="F39" s="4" t="s">
        <v>27</v>
      </c>
      <c r="G39" s="28"/>
      <c r="H39" s="28"/>
      <c r="I39" s="77">
        <f t="shared" si="0"/>
        <v>403529.4117647059</v>
      </c>
      <c r="J39" s="78">
        <f t="shared" si="1"/>
        <v>403529.4117647059</v>
      </c>
      <c r="K39" s="68">
        <v>19</v>
      </c>
      <c r="L39" s="77">
        <f t="shared" si="2"/>
        <v>76670.588235294126</v>
      </c>
      <c r="M39" s="77">
        <f t="shared" si="3"/>
        <v>76670.588235294126</v>
      </c>
      <c r="N39" s="77">
        <v>480200</v>
      </c>
      <c r="O39" s="74">
        <f t="shared" si="4"/>
        <v>480200</v>
      </c>
    </row>
    <row r="40" spans="1:15" ht="84.75" customHeight="1" x14ac:dyDescent="0.2">
      <c r="A40" s="37"/>
      <c r="B40" s="129"/>
      <c r="C40" s="129"/>
      <c r="D40" s="28"/>
      <c r="E40" s="41">
        <v>1</v>
      </c>
      <c r="F40" s="51" t="s">
        <v>26</v>
      </c>
      <c r="G40" s="28"/>
      <c r="H40" s="28"/>
      <c r="I40" s="77">
        <f t="shared" si="0"/>
        <v>98000</v>
      </c>
      <c r="J40" s="78">
        <f t="shared" si="1"/>
        <v>98000</v>
      </c>
      <c r="K40" s="68">
        <v>19</v>
      </c>
      <c r="L40" s="77">
        <f t="shared" si="2"/>
        <v>18620</v>
      </c>
      <c r="M40" s="77">
        <f t="shared" si="3"/>
        <v>18620</v>
      </c>
      <c r="N40" s="77">
        <v>116620</v>
      </c>
      <c r="O40" s="74">
        <f t="shared" si="4"/>
        <v>116620</v>
      </c>
    </row>
    <row r="41" spans="1:15" ht="191.25" x14ac:dyDescent="0.2">
      <c r="A41" s="37"/>
      <c r="B41" s="124">
        <v>7</v>
      </c>
      <c r="C41" s="126" t="s">
        <v>31</v>
      </c>
      <c r="D41" s="26"/>
      <c r="E41" s="38">
        <v>1</v>
      </c>
      <c r="F41" s="45" t="s">
        <v>32</v>
      </c>
      <c r="G41" s="28"/>
      <c r="H41" s="28"/>
      <c r="I41" s="77">
        <f t="shared" si="0"/>
        <v>807058.82352941181</v>
      </c>
      <c r="J41" s="78">
        <f t="shared" si="1"/>
        <v>807058.82352941181</v>
      </c>
      <c r="K41" s="68">
        <v>19</v>
      </c>
      <c r="L41" s="77">
        <f t="shared" si="2"/>
        <v>153341.17647058825</v>
      </c>
      <c r="M41" s="77">
        <f t="shared" si="3"/>
        <v>153341.17647058825</v>
      </c>
      <c r="N41" s="77">
        <v>960400</v>
      </c>
      <c r="O41" s="74">
        <f t="shared" si="4"/>
        <v>960400</v>
      </c>
    </row>
    <row r="42" spans="1:15" ht="25.5" x14ac:dyDescent="0.2">
      <c r="A42" s="37"/>
      <c r="B42" s="125"/>
      <c r="C42" s="127"/>
      <c r="D42" s="26"/>
      <c r="E42" s="38">
        <v>1</v>
      </c>
      <c r="F42" s="45" t="s">
        <v>33</v>
      </c>
      <c r="G42" s="28"/>
      <c r="H42" s="28"/>
      <c r="I42" s="77">
        <f t="shared" si="0"/>
        <v>115294.11764705883</v>
      </c>
      <c r="J42" s="78">
        <f t="shared" si="1"/>
        <v>115294.11764705883</v>
      </c>
      <c r="K42" s="68">
        <v>19</v>
      </c>
      <c r="L42" s="77">
        <f t="shared" si="2"/>
        <v>21905.882352941178</v>
      </c>
      <c r="M42" s="77">
        <f t="shared" si="3"/>
        <v>21905.882352941178</v>
      </c>
      <c r="N42" s="77">
        <v>137200</v>
      </c>
      <c r="O42" s="74">
        <f t="shared" si="4"/>
        <v>137200</v>
      </c>
    </row>
    <row r="43" spans="1:15" ht="25.5" x14ac:dyDescent="0.2">
      <c r="A43" s="37"/>
      <c r="B43" s="125"/>
      <c r="C43" s="127"/>
      <c r="D43" s="26"/>
      <c r="E43" s="38">
        <v>1</v>
      </c>
      <c r="F43" s="45" t="s">
        <v>34</v>
      </c>
      <c r="G43" s="28"/>
      <c r="H43" s="28"/>
      <c r="I43" s="77">
        <f t="shared" si="0"/>
        <v>115294.11764705883</v>
      </c>
      <c r="J43" s="78">
        <f t="shared" si="1"/>
        <v>115294.11764705883</v>
      </c>
      <c r="K43" s="68">
        <v>19</v>
      </c>
      <c r="L43" s="77">
        <f t="shared" si="2"/>
        <v>21905.882352941178</v>
      </c>
      <c r="M43" s="77">
        <f t="shared" si="3"/>
        <v>21905.882352941178</v>
      </c>
      <c r="N43" s="77">
        <v>137200</v>
      </c>
      <c r="O43" s="74">
        <f t="shared" si="4"/>
        <v>137200</v>
      </c>
    </row>
    <row r="44" spans="1:15" x14ac:dyDescent="0.2">
      <c r="A44" s="37"/>
      <c r="B44" s="125"/>
      <c r="C44" s="127"/>
      <c r="D44" s="26"/>
      <c r="E44" s="38">
        <v>1</v>
      </c>
      <c r="F44" s="45" t="s">
        <v>97</v>
      </c>
      <c r="G44" s="28"/>
      <c r="H44" s="28"/>
      <c r="I44" s="77">
        <f t="shared" si="0"/>
        <v>115294.11764705883</v>
      </c>
      <c r="J44" s="78">
        <f t="shared" si="1"/>
        <v>115294.11764705883</v>
      </c>
      <c r="K44" s="68">
        <v>19</v>
      </c>
      <c r="L44" s="77">
        <f t="shared" si="2"/>
        <v>21905.882352941178</v>
      </c>
      <c r="M44" s="77">
        <f t="shared" si="3"/>
        <v>21905.882352941178</v>
      </c>
      <c r="N44" s="77">
        <v>137200</v>
      </c>
      <c r="O44" s="74">
        <f t="shared" si="4"/>
        <v>137200</v>
      </c>
    </row>
    <row r="45" spans="1:15" ht="216.75" x14ac:dyDescent="0.2">
      <c r="A45" s="37"/>
      <c r="B45" s="125"/>
      <c r="C45" s="127"/>
      <c r="D45" s="26"/>
      <c r="E45" s="38">
        <v>1</v>
      </c>
      <c r="F45" s="45" t="s">
        <v>36</v>
      </c>
      <c r="G45" s="28"/>
      <c r="H45" s="28"/>
      <c r="I45" s="77">
        <f t="shared" si="0"/>
        <v>219058.82352941178</v>
      </c>
      <c r="J45" s="78">
        <f t="shared" si="1"/>
        <v>219058.82352941178</v>
      </c>
      <c r="K45" s="68">
        <v>19</v>
      </c>
      <c r="L45" s="77">
        <f t="shared" si="2"/>
        <v>41621.176470588238</v>
      </c>
      <c r="M45" s="77">
        <f t="shared" si="3"/>
        <v>41621.176470588238</v>
      </c>
      <c r="N45" s="77">
        <v>260680</v>
      </c>
      <c r="O45" s="74">
        <f t="shared" si="4"/>
        <v>260680</v>
      </c>
    </row>
    <row r="46" spans="1:15" ht="25.5" x14ac:dyDescent="0.2">
      <c r="A46" s="37"/>
      <c r="B46" s="129"/>
      <c r="C46" s="128"/>
      <c r="D46" s="26"/>
      <c r="E46" s="38">
        <v>1</v>
      </c>
      <c r="F46" s="45" t="s">
        <v>35</v>
      </c>
      <c r="G46" s="28"/>
      <c r="H46" s="28"/>
      <c r="I46" s="77">
        <f t="shared" si="0"/>
        <v>9660</v>
      </c>
      <c r="J46" s="78">
        <f t="shared" si="1"/>
        <v>9660</v>
      </c>
      <c r="K46" s="68">
        <v>19</v>
      </c>
      <c r="L46" s="77">
        <f t="shared" si="2"/>
        <v>1835.4</v>
      </c>
      <c r="M46" s="77">
        <f t="shared" si="3"/>
        <v>1835.4</v>
      </c>
      <c r="N46" s="77">
        <v>11495.4</v>
      </c>
      <c r="O46" s="79">
        <f t="shared" si="4"/>
        <v>11495.4</v>
      </c>
    </row>
    <row r="47" spans="1:15" ht="89.25" x14ac:dyDescent="0.2">
      <c r="A47" s="37"/>
      <c r="B47" s="124">
        <v>8</v>
      </c>
      <c r="C47" s="124" t="s">
        <v>37</v>
      </c>
      <c r="D47" s="28"/>
      <c r="E47" s="41">
        <v>1</v>
      </c>
      <c r="F47" s="51" t="s">
        <v>39</v>
      </c>
      <c r="G47" s="28"/>
      <c r="H47" s="28"/>
      <c r="I47" s="77">
        <f t="shared" si="0"/>
        <v>634117.64705882361</v>
      </c>
      <c r="J47" s="78">
        <f t="shared" si="1"/>
        <v>634117.64705882361</v>
      </c>
      <c r="K47" s="68">
        <v>19</v>
      </c>
      <c r="L47" s="77">
        <f t="shared" si="2"/>
        <v>120482.35294117649</v>
      </c>
      <c r="M47" s="77">
        <f t="shared" si="3"/>
        <v>120482.35294117649</v>
      </c>
      <c r="N47" s="77">
        <v>754600</v>
      </c>
      <c r="O47" s="74">
        <f t="shared" si="4"/>
        <v>754600</v>
      </c>
    </row>
    <row r="48" spans="1:15" ht="63.75" x14ac:dyDescent="0.2">
      <c r="A48" s="37"/>
      <c r="B48" s="125"/>
      <c r="C48" s="125"/>
      <c r="D48" s="28"/>
      <c r="E48" s="41">
        <v>1</v>
      </c>
      <c r="F48" s="51" t="s">
        <v>38</v>
      </c>
      <c r="G48" s="28"/>
      <c r="H48" s="28"/>
      <c r="I48" s="77">
        <f t="shared" si="0"/>
        <v>34588.23529411765</v>
      </c>
      <c r="J48" s="78">
        <f t="shared" si="1"/>
        <v>34588.23529411765</v>
      </c>
      <c r="K48" s="68">
        <v>19</v>
      </c>
      <c r="L48" s="77">
        <f t="shared" si="2"/>
        <v>6571.7647058823541</v>
      </c>
      <c r="M48" s="77">
        <f t="shared" si="3"/>
        <v>6571.7647058823541</v>
      </c>
      <c r="N48" s="77">
        <v>41160</v>
      </c>
      <c r="O48" s="74">
        <f t="shared" si="4"/>
        <v>41160</v>
      </c>
    </row>
    <row r="49" spans="1:15" ht="38.25" x14ac:dyDescent="0.2">
      <c r="A49" s="37"/>
      <c r="B49" s="125"/>
      <c r="C49" s="125"/>
      <c r="D49" s="28"/>
      <c r="E49" s="41">
        <v>1</v>
      </c>
      <c r="F49" s="51" t="s">
        <v>40</v>
      </c>
      <c r="G49" s="28"/>
      <c r="H49" s="28"/>
      <c r="I49" s="77">
        <f t="shared" si="0"/>
        <v>20752.941176470587</v>
      </c>
      <c r="J49" s="78">
        <f t="shared" si="1"/>
        <v>20752.941176470587</v>
      </c>
      <c r="K49" s="68">
        <v>19</v>
      </c>
      <c r="L49" s="77">
        <f t="shared" si="2"/>
        <v>3943.0588235294117</v>
      </c>
      <c r="M49" s="77">
        <f t="shared" si="3"/>
        <v>3943.0588235294117</v>
      </c>
      <c r="N49" s="77">
        <v>24696</v>
      </c>
      <c r="O49" s="74">
        <f t="shared" si="4"/>
        <v>24696</v>
      </c>
    </row>
    <row r="50" spans="1:15" ht="38.25" x14ac:dyDescent="0.2">
      <c r="A50" s="37"/>
      <c r="B50" s="129"/>
      <c r="C50" s="129"/>
      <c r="D50" s="3">
        <v>39112604</v>
      </c>
      <c r="E50" s="41">
        <v>1</v>
      </c>
      <c r="F50" s="51" t="s">
        <v>98</v>
      </c>
      <c r="G50" s="28"/>
      <c r="H50" s="28">
        <v>350846</v>
      </c>
      <c r="I50" s="77">
        <f t="shared" si="0"/>
        <v>40352.941176470587</v>
      </c>
      <c r="J50" s="78">
        <f t="shared" si="1"/>
        <v>40352.941176470587</v>
      </c>
      <c r="K50" s="68">
        <v>19</v>
      </c>
      <c r="L50" s="77">
        <f t="shared" si="2"/>
        <v>7667.0588235294117</v>
      </c>
      <c r="M50" s="77">
        <f t="shared" si="3"/>
        <v>7667.0588235294117</v>
      </c>
      <c r="N50" s="77">
        <v>48020</v>
      </c>
      <c r="O50" s="74">
        <f t="shared" si="4"/>
        <v>48020</v>
      </c>
    </row>
    <row r="51" spans="1:15" ht="63.75" x14ac:dyDescent="0.2">
      <c r="A51" s="37"/>
      <c r="B51" s="124">
        <v>9</v>
      </c>
      <c r="C51" s="126" t="s">
        <v>41</v>
      </c>
      <c r="D51" s="26"/>
      <c r="E51" s="38">
        <v>1</v>
      </c>
      <c r="F51" s="45" t="s">
        <v>158</v>
      </c>
      <c r="G51" s="28"/>
      <c r="H51" s="28">
        <f>+H50*0.051</f>
        <v>17893.146000000001</v>
      </c>
      <c r="I51" s="77">
        <f t="shared" si="0"/>
        <v>403529.4117647059</v>
      </c>
      <c r="J51" s="78">
        <f t="shared" si="1"/>
        <v>403529.4117647059</v>
      </c>
      <c r="K51" s="68">
        <v>19</v>
      </c>
      <c r="L51" s="77">
        <f t="shared" si="2"/>
        <v>76670.588235294126</v>
      </c>
      <c r="M51" s="77">
        <f t="shared" si="3"/>
        <v>76670.588235294126</v>
      </c>
      <c r="N51" s="77">
        <v>480200</v>
      </c>
      <c r="O51" s="74">
        <f t="shared" si="4"/>
        <v>480200</v>
      </c>
    </row>
    <row r="52" spans="1:15" ht="51" x14ac:dyDescent="0.2">
      <c r="A52" s="37"/>
      <c r="B52" s="125"/>
      <c r="C52" s="127"/>
      <c r="D52" s="26"/>
      <c r="E52" s="38">
        <v>1</v>
      </c>
      <c r="F52" s="45" t="s">
        <v>159</v>
      </c>
      <c r="G52" s="28"/>
      <c r="H52" s="28">
        <f>369090*1.051</f>
        <v>387913.58999999997</v>
      </c>
      <c r="I52" s="77">
        <f t="shared" si="0"/>
        <v>461176.4705882353</v>
      </c>
      <c r="J52" s="78">
        <f t="shared" si="1"/>
        <v>461176.4705882353</v>
      </c>
      <c r="K52" s="68">
        <v>19</v>
      </c>
      <c r="L52" s="77">
        <f t="shared" si="2"/>
        <v>87623.529411764714</v>
      </c>
      <c r="M52" s="77">
        <f t="shared" si="3"/>
        <v>87623.529411764714</v>
      </c>
      <c r="N52" s="77">
        <v>548800</v>
      </c>
      <c r="O52" s="74">
        <f t="shared" si="4"/>
        <v>548800</v>
      </c>
    </row>
    <row r="53" spans="1:15" ht="63.75" x14ac:dyDescent="0.2">
      <c r="A53" s="37"/>
      <c r="B53" s="125"/>
      <c r="C53" s="127"/>
      <c r="D53" s="26"/>
      <c r="E53" s="38">
        <v>1</v>
      </c>
      <c r="F53" s="45" t="s">
        <v>160</v>
      </c>
      <c r="G53" s="28"/>
      <c r="H53" s="28"/>
      <c r="I53" s="77">
        <f t="shared" si="0"/>
        <v>403529.4117647059</v>
      </c>
      <c r="J53" s="78">
        <f t="shared" si="1"/>
        <v>403529.4117647059</v>
      </c>
      <c r="K53" s="68">
        <v>19</v>
      </c>
      <c r="L53" s="77">
        <f t="shared" si="2"/>
        <v>76670.588235294126</v>
      </c>
      <c r="M53" s="77">
        <f t="shared" si="3"/>
        <v>76670.588235294126</v>
      </c>
      <c r="N53" s="77">
        <v>480200</v>
      </c>
      <c r="O53" s="74">
        <f t="shared" si="4"/>
        <v>480200</v>
      </c>
    </row>
    <row r="54" spans="1:15" ht="178.5" x14ac:dyDescent="0.2">
      <c r="A54" s="37"/>
      <c r="B54" s="125"/>
      <c r="C54" s="127"/>
      <c r="D54" s="26"/>
      <c r="E54" s="38">
        <v>1</v>
      </c>
      <c r="F54" s="45" t="s">
        <v>42</v>
      </c>
      <c r="G54" s="28"/>
      <c r="H54" s="28"/>
      <c r="I54" s="77">
        <f t="shared" si="0"/>
        <v>2421176.4705882352</v>
      </c>
      <c r="J54" s="78">
        <f t="shared" si="1"/>
        <v>2421176.4705882352</v>
      </c>
      <c r="K54" s="68">
        <v>19</v>
      </c>
      <c r="L54" s="77">
        <f t="shared" si="2"/>
        <v>460023.5294117647</v>
      </c>
      <c r="M54" s="77">
        <f t="shared" si="3"/>
        <v>460023.5294117647</v>
      </c>
      <c r="N54" s="77">
        <v>2881200</v>
      </c>
      <c r="O54" s="74">
        <f t="shared" si="4"/>
        <v>2881200</v>
      </c>
    </row>
    <row r="55" spans="1:15" ht="114.75" x14ac:dyDescent="0.2">
      <c r="A55" s="37"/>
      <c r="B55" s="125"/>
      <c r="C55" s="127"/>
      <c r="D55" s="26"/>
      <c r="E55" s="38">
        <v>1</v>
      </c>
      <c r="F55" s="45" t="s">
        <v>43</v>
      </c>
      <c r="G55" s="28"/>
      <c r="H55" s="28"/>
      <c r="I55" s="77">
        <f t="shared" si="0"/>
        <v>2421176.4705882352</v>
      </c>
      <c r="J55" s="78">
        <f t="shared" si="1"/>
        <v>2421176.4705882352</v>
      </c>
      <c r="K55" s="68">
        <v>19</v>
      </c>
      <c r="L55" s="77">
        <f t="shared" si="2"/>
        <v>460023.5294117647</v>
      </c>
      <c r="M55" s="77">
        <f t="shared" si="3"/>
        <v>460023.5294117647</v>
      </c>
      <c r="N55" s="77">
        <v>2881200</v>
      </c>
      <c r="O55" s="74">
        <f t="shared" si="4"/>
        <v>2881200</v>
      </c>
    </row>
    <row r="56" spans="1:15" ht="89.25" x14ac:dyDescent="0.2">
      <c r="A56" s="37"/>
      <c r="B56" s="125"/>
      <c r="C56" s="127"/>
      <c r="D56" s="26"/>
      <c r="E56" s="38">
        <v>1</v>
      </c>
      <c r="F56" s="45" t="s">
        <v>44</v>
      </c>
      <c r="G56" s="28"/>
      <c r="H56" s="28"/>
      <c r="I56" s="77">
        <f t="shared" si="0"/>
        <v>40352.941176470587</v>
      </c>
      <c r="J56" s="78">
        <f t="shared" si="1"/>
        <v>40352.941176470587</v>
      </c>
      <c r="K56" s="68">
        <v>19</v>
      </c>
      <c r="L56" s="77">
        <f t="shared" si="2"/>
        <v>7667.0588235294117</v>
      </c>
      <c r="M56" s="77">
        <f t="shared" si="3"/>
        <v>7667.0588235294117</v>
      </c>
      <c r="N56" s="77">
        <v>48020</v>
      </c>
      <c r="O56" s="74">
        <f t="shared" si="4"/>
        <v>48020</v>
      </c>
    </row>
    <row r="57" spans="1:15" ht="25.5" x14ac:dyDescent="0.2">
      <c r="A57" s="37"/>
      <c r="B57" s="125"/>
      <c r="C57" s="127"/>
      <c r="D57" s="26"/>
      <c r="E57" s="38">
        <v>1</v>
      </c>
      <c r="F57" s="45" t="s">
        <v>45</v>
      </c>
      <c r="G57" s="28"/>
      <c r="H57" s="28"/>
      <c r="I57" s="77">
        <f t="shared" si="0"/>
        <v>28823.529411764706</v>
      </c>
      <c r="J57" s="78">
        <f t="shared" si="1"/>
        <v>28823.529411764706</v>
      </c>
      <c r="K57" s="68">
        <v>19</v>
      </c>
      <c r="L57" s="77">
        <f t="shared" si="2"/>
        <v>5476.4705882352946</v>
      </c>
      <c r="M57" s="77">
        <f t="shared" si="3"/>
        <v>5476.4705882352946</v>
      </c>
      <c r="N57" s="77">
        <v>34300</v>
      </c>
      <c r="O57" s="74">
        <f t="shared" si="4"/>
        <v>34300</v>
      </c>
    </row>
    <row r="58" spans="1:15" ht="76.5" x14ac:dyDescent="0.2">
      <c r="A58" s="37"/>
      <c r="B58" s="125"/>
      <c r="C58" s="127"/>
      <c r="D58" s="26"/>
      <c r="E58" s="52">
        <v>1</v>
      </c>
      <c r="F58" s="53" t="s">
        <v>46</v>
      </c>
      <c r="G58" s="28"/>
      <c r="H58" s="28"/>
      <c r="I58" s="77">
        <f t="shared" si="0"/>
        <v>305529.4117647059</v>
      </c>
      <c r="J58" s="78">
        <f t="shared" si="1"/>
        <v>305529.4117647059</v>
      </c>
      <c r="K58" s="68">
        <v>19</v>
      </c>
      <c r="L58" s="77">
        <f t="shared" si="2"/>
        <v>58050.588235294119</v>
      </c>
      <c r="M58" s="77">
        <f t="shared" si="3"/>
        <v>58050.588235294119</v>
      </c>
      <c r="N58" s="77">
        <v>363580</v>
      </c>
      <c r="O58" s="74">
        <f t="shared" si="4"/>
        <v>363580</v>
      </c>
    </row>
    <row r="59" spans="1:15" ht="25.5" x14ac:dyDescent="0.2">
      <c r="A59" s="37"/>
      <c r="B59" s="125"/>
      <c r="C59" s="127"/>
      <c r="D59" s="26"/>
      <c r="E59" s="52">
        <v>1</v>
      </c>
      <c r="F59" s="53" t="s">
        <v>48</v>
      </c>
      <c r="G59" s="28"/>
      <c r="H59" s="28"/>
      <c r="I59" s="77">
        <f t="shared" si="0"/>
        <v>172941.17647058825</v>
      </c>
      <c r="J59" s="78">
        <f t="shared" si="1"/>
        <v>172941.17647058825</v>
      </c>
      <c r="K59" s="68">
        <v>19</v>
      </c>
      <c r="L59" s="77">
        <f t="shared" si="2"/>
        <v>32858.823529411769</v>
      </c>
      <c r="M59" s="77">
        <f t="shared" si="3"/>
        <v>32858.823529411769</v>
      </c>
      <c r="N59" s="77">
        <v>205800</v>
      </c>
      <c r="O59" s="74">
        <f t="shared" si="4"/>
        <v>205800</v>
      </c>
    </row>
    <row r="60" spans="1:15" x14ac:dyDescent="0.2">
      <c r="A60" s="37"/>
      <c r="B60" s="125"/>
      <c r="C60" s="127"/>
      <c r="D60" s="26"/>
      <c r="E60" s="52">
        <v>1</v>
      </c>
      <c r="F60" s="53" t="s">
        <v>49</v>
      </c>
      <c r="G60" s="28"/>
      <c r="H60" s="28"/>
      <c r="I60" s="77">
        <f t="shared" si="0"/>
        <v>172941.17647058825</v>
      </c>
      <c r="J60" s="78">
        <f t="shared" si="1"/>
        <v>172941.17647058825</v>
      </c>
      <c r="K60" s="68">
        <v>19</v>
      </c>
      <c r="L60" s="77">
        <f t="shared" si="2"/>
        <v>32858.823529411769</v>
      </c>
      <c r="M60" s="77">
        <f t="shared" si="3"/>
        <v>32858.823529411769</v>
      </c>
      <c r="N60" s="77">
        <v>205800</v>
      </c>
      <c r="O60" s="74">
        <f t="shared" si="4"/>
        <v>205800</v>
      </c>
    </row>
    <row r="61" spans="1:15" ht="25.5" x14ac:dyDescent="0.2">
      <c r="A61" s="37"/>
      <c r="B61" s="125"/>
      <c r="C61" s="127"/>
      <c r="D61" s="26"/>
      <c r="E61" s="52">
        <v>1</v>
      </c>
      <c r="F61" s="53" t="s">
        <v>50</v>
      </c>
      <c r="G61" s="28"/>
      <c r="H61" s="28"/>
      <c r="I61" s="77">
        <f t="shared" si="0"/>
        <v>172941.17647058825</v>
      </c>
      <c r="J61" s="78">
        <f t="shared" si="1"/>
        <v>172941.17647058825</v>
      </c>
      <c r="K61" s="68">
        <v>19</v>
      </c>
      <c r="L61" s="77">
        <f t="shared" si="2"/>
        <v>32858.823529411769</v>
      </c>
      <c r="M61" s="77">
        <f t="shared" si="3"/>
        <v>32858.823529411769</v>
      </c>
      <c r="N61" s="77">
        <v>205800</v>
      </c>
      <c r="O61" s="74">
        <f t="shared" si="4"/>
        <v>205800</v>
      </c>
    </row>
    <row r="62" spans="1:15" ht="38.25" x14ac:dyDescent="0.2">
      <c r="A62" s="37"/>
      <c r="B62" s="125"/>
      <c r="C62" s="127"/>
      <c r="D62" s="26"/>
      <c r="E62" s="52">
        <v>1</v>
      </c>
      <c r="F62" s="53" t="s">
        <v>47</v>
      </c>
      <c r="G62" s="28"/>
      <c r="H62" s="28"/>
      <c r="I62" s="77">
        <f t="shared" si="0"/>
        <v>34588.23529411765</v>
      </c>
      <c r="J62" s="78">
        <f t="shared" si="1"/>
        <v>34588.23529411765</v>
      </c>
      <c r="K62" s="68">
        <v>19</v>
      </c>
      <c r="L62" s="77">
        <f t="shared" si="2"/>
        <v>6571.7647058823541</v>
      </c>
      <c r="M62" s="77">
        <f t="shared" si="3"/>
        <v>6571.7647058823541</v>
      </c>
      <c r="N62" s="77">
        <v>41160</v>
      </c>
      <c r="O62" s="74">
        <f t="shared" si="4"/>
        <v>41160</v>
      </c>
    </row>
    <row r="63" spans="1:15" ht="38.25" x14ac:dyDescent="0.2">
      <c r="A63" s="37"/>
      <c r="B63" s="129"/>
      <c r="C63" s="128"/>
      <c r="D63" s="26"/>
      <c r="E63" s="52">
        <v>1</v>
      </c>
      <c r="F63" s="53" t="s">
        <v>99</v>
      </c>
      <c r="G63" s="28"/>
      <c r="H63" s="28"/>
      <c r="I63" s="77">
        <f t="shared" si="0"/>
        <v>115294.11764705883</v>
      </c>
      <c r="J63" s="78">
        <f t="shared" si="1"/>
        <v>115294.11764705883</v>
      </c>
      <c r="K63" s="68">
        <v>19</v>
      </c>
      <c r="L63" s="77">
        <f t="shared" si="2"/>
        <v>21905.882352941178</v>
      </c>
      <c r="M63" s="77">
        <f t="shared" si="3"/>
        <v>21905.882352941178</v>
      </c>
      <c r="N63" s="77">
        <v>137200</v>
      </c>
      <c r="O63" s="74">
        <f t="shared" si="4"/>
        <v>137200</v>
      </c>
    </row>
    <row r="64" spans="1:15" ht="76.5" x14ac:dyDescent="0.2">
      <c r="A64" s="37"/>
      <c r="B64" s="28">
        <v>10</v>
      </c>
      <c r="C64" s="28" t="s">
        <v>100</v>
      </c>
      <c r="D64" s="28"/>
      <c r="E64" s="41">
        <v>1</v>
      </c>
      <c r="F64" s="51" t="s">
        <v>101</v>
      </c>
      <c r="G64" s="28"/>
      <c r="H64" s="28"/>
      <c r="I64" s="77">
        <f t="shared" si="0"/>
        <v>447240.87058823527</v>
      </c>
      <c r="J64" s="78">
        <f t="shared" si="1"/>
        <v>447240.87058823527</v>
      </c>
      <c r="K64" s="68">
        <v>19</v>
      </c>
      <c r="L64" s="77">
        <f t="shared" si="2"/>
        <v>84975.765411764703</v>
      </c>
      <c r="M64" s="77">
        <f t="shared" si="3"/>
        <v>84975.765411764703</v>
      </c>
      <c r="N64" s="77">
        <v>532216.63599999994</v>
      </c>
      <c r="O64" s="74">
        <f t="shared" si="4"/>
        <v>532216.63599999994</v>
      </c>
    </row>
    <row r="65" spans="1:15" ht="38.25" x14ac:dyDescent="0.2">
      <c r="A65" s="37"/>
      <c r="B65" s="126">
        <v>11</v>
      </c>
      <c r="C65" s="126" t="s">
        <v>102</v>
      </c>
      <c r="D65" s="26"/>
      <c r="E65" s="38">
        <v>1</v>
      </c>
      <c r="F65" s="45" t="s">
        <v>51</v>
      </c>
      <c r="G65" s="28"/>
      <c r="H65" s="28"/>
      <c r="I65" s="77">
        <f t="shared" si="0"/>
        <v>345882.3529411765</v>
      </c>
      <c r="J65" s="78">
        <f t="shared" si="1"/>
        <v>345882.3529411765</v>
      </c>
      <c r="K65" s="68">
        <v>19</v>
      </c>
      <c r="L65" s="77">
        <f t="shared" si="2"/>
        <v>65717.647058823539</v>
      </c>
      <c r="M65" s="77">
        <f t="shared" si="3"/>
        <v>65717.647058823539</v>
      </c>
      <c r="N65" s="77">
        <v>411600</v>
      </c>
      <c r="O65" s="74">
        <f t="shared" si="4"/>
        <v>411600</v>
      </c>
    </row>
    <row r="66" spans="1:15" ht="38.1" customHeight="1" x14ac:dyDescent="0.2">
      <c r="A66" s="37"/>
      <c r="B66" s="127"/>
      <c r="C66" s="127"/>
      <c r="D66" s="26"/>
      <c r="E66" s="38">
        <v>1</v>
      </c>
      <c r="F66" s="45" t="s">
        <v>52</v>
      </c>
      <c r="G66" s="28"/>
      <c r="H66" s="28"/>
      <c r="I66" s="77">
        <f t="shared" si="0"/>
        <v>345882.3529411765</v>
      </c>
      <c r="J66" s="78">
        <f t="shared" si="1"/>
        <v>345882.3529411765</v>
      </c>
      <c r="K66" s="68">
        <v>19</v>
      </c>
      <c r="L66" s="77">
        <f t="shared" si="2"/>
        <v>65717.647058823539</v>
      </c>
      <c r="M66" s="77">
        <f t="shared" si="3"/>
        <v>65717.647058823539</v>
      </c>
      <c r="N66" s="77">
        <v>411600</v>
      </c>
      <c r="O66" s="74">
        <f t="shared" si="4"/>
        <v>411600</v>
      </c>
    </row>
    <row r="67" spans="1:15" ht="38.25" x14ac:dyDescent="0.2">
      <c r="A67" s="37"/>
      <c r="B67" s="127"/>
      <c r="C67" s="127"/>
      <c r="D67" s="26"/>
      <c r="E67" s="38">
        <v>1</v>
      </c>
      <c r="F67" s="45" t="s">
        <v>53</v>
      </c>
      <c r="G67" s="28"/>
      <c r="H67" s="28"/>
      <c r="I67" s="77">
        <f t="shared" si="0"/>
        <v>345882.3529411765</v>
      </c>
      <c r="J67" s="78">
        <f t="shared" si="1"/>
        <v>345882.3529411765</v>
      </c>
      <c r="K67" s="68">
        <v>19</v>
      </c>
      <c r="L67" s="77">
        <f t="shared" si="2"/>
        <v>65717.647058823539</v>
      </c>
      <c r="M67" s="77">
        <f t="shared" si="3"/>
        <v>65717.647058823539</v>
      </c>
      <c r="N67" s="77">
        <v>411600</v>
      </c>
      <c r="O67" s="74">
        <f t="shared" si="4"/>
        <v>411600</v>
      </c>
    </row>
    <row r="68" spans="1:15" ht="25.5" x14ac:dyDescent="0.2">
      <c r="A68" s="37"/>
      <c r="B68" s="127"/>
      <c r="C68" s="127"/>
      <c r="D68" s="26"/>
      <c r="E68" s="38">
        <v>1</v>
      </c>
      <c r="F68" s="45" t="s">
        <v>54</v>
      </c>
      <c r="G68" s="28"/>
      <c r="H68" s="28"/>
      <c r="I68" s="77">
        <f t="shared" si="0"/>
        <v>634117.64705882361</v>
      </c>
      <c r="J68" s="78">
        <f t="shared" si="1"/>
        <v>634117.64705882361</v>
      </c>
      <c r="K68" s="68">
        <v>19</v>
      </c>
      <c r="L68" s="77">
        <f t="shared" si="2"/>
        <v>120482.35294117649</v>
      </c>
      <c r="M68" s="77">
        <f t="shared" si="3"/>
        <v>120482.35294117649</v>
      </c>
      <c r="N68" s="77">
        <v>754600</v>
      </c>
      <c r="O68" s="74">
        <f t="shared" si="4"/>
        <v>754600</v>
      </c>
    </row>
    <row r="69" spans="1:15" ht="25.5" x14ac:dyDescent="0.2">
      <c r="A69" s="37"/>
      <c r="B69" s="127"/>
      <c r="C69" s="127"/>
      <c r="D69" s="26"/>
      <c r="E69" s="38">
        <v>1</v>
      </c>
      <c r="F69" s="45" t="s">
        <v>55</v>
      </c>
      <c r="G69" s="28"/>
      <c r="H69" s="28"/>
      <c r="I69" s="77">
        <f t="shared" si="0"/>
        <v>749411.76470588241</v>
      </c>
      <c r="J69" s="78">
        <f t="shared" si="1"/>
        <v>749411.76470588241</v>
      </c>
      <c r="K69" s="68">
        <v>19</v>
      </c>
      <c r="L69" s="77">
        <f t="shared" si="2"/>
        <v>142388.23529411765</v>
      </c>
      <c r="M69" s="77">
        <f t="shared" si="3"/>
        <v>142388.23529411765</v>
      </c>
      <c r="N69" s="77">
        <v>891800</v>
      </c>
      <c r="O69" s="74">
        <f t="shared" si="4"/>
        <v>891800</v>
      </c>
    </row>
    <row r="70" spans="1:15" ht="25.5" x14ac:dyDescent="0.2">
      <c r="A70" s="37"/>
      <c r="B70" s="127"/>
      <c r="C70" s="127"/>
      <c r="D70" s="26"/>
      <c r="E70" s="38">
        <v>1</v>
      </c>
      <c r="F70" s="45" t="s">
        <v>56</v>
      </c>
      <c r="G70" s="28"/>
      <c r="H70" s="28"/>
      <c r="I70" s="77">
        <f t="shared" si="0"/>
        <v>749411.76470588241</v>
      </c>
      <c r="J70" s="78">
        <f t="shared" si="1"/>
        <v>749411.76470588241</v>
      </c>
      <c r="K70" s="68">
        <v>19</v>
      </c>
      <c r="L70" s="77">
        <f t="shared" si="2"/>
        <v>142388.23529411765</v>
      </c>
      <c r="M70" s="77">
        <f t="shared" si="3"/>
        <v>142388.23529411765</v>
      </c>
      <c r="N70" s="77">
        <v>891800</v>
      </c>
      <c r="O70" s="74">
        <f t="shared" si="4"/>
        <v>891800</v>
      </c>
    </row>
    <row r="71" spans="1:15" ht="25.5" x14ac:dyDescent="0.2">
      <c r="A71" s="37"/>
      <c r="B71" s="127"/>
      <c r="C71" s="127"/>
      <c r="D71" s="26"/>
      <c r="E71" s="38">
        <v>1</v>
      </c>
      <c r="F71" s="45" t="s">
        <v>54</v>
      </c>
      <c r="G71" s="28"/>
      <c r="H71" s="28"/>
      <c r="I71" s="77">
        <f t="shared" si="0"/>
        <v>634117.64705882361</v>
      </c>
      <c r="J71" s="78">
        <f t="shared" si="1"/>
        <v>634117.64705882361</v>
      </c>
      <c r="K71" s="68">
        <v>19</v>
      </c>
      <c r="L71" s="77">
        <f t="shared" si="2"/>
        <v>120482.35294117649</v>
      </c>
      <c r="M71" s="77">
        <f t="shared" si="3"/>
        <v>120482.35294117649</v>
      </c>
      <c r="N71" s="77">
        <v>754600</v>
      </c>
      <c r="O71" s="74">
        <f t="shared" si="4"/>
        <v>754600</v>
      </c>
    </row>
    <row r="72" spans="1:15" ht="25.5" x14ac:dyDescent="0.2">
      <c r="A72" s="37"/>
      <c r="B72" s="127"/>
      <c r="C72" s="127"/>
      <c r="D72" s="26"/>
      <c r="E72" s="38">
        <v>1</v>
      </c>
      <c r="F72" s="45" t="s">
        <v>103</v>
      </c>
      <c r="G72" s="28"/>
      <c r="H72" s="28"/>
      <c r="I72" s="77">
        <f t="shared" ref="I72:I106" si="5">N72/1.19</f>
        <v>1037647.0588235295</v>
      </c>
      <c r="J72" s="78">
        <f t="shared" ref="J72:J106" si="6">I72</f>
        <v>1037647.0588235295</v>
      </c>
      <c r="K72" s="68">
        <v>19</v>
      </c>
      <c r="L72" s="77">
        <f t="shared" ref="L72:L106" si="7">I72*19%</f>
        <v>197152.9411764706</v>
      </c>
      <c r="M72" s="77">
        <f t="shared" ref="M72:M106" si="8">L72</f>
        <v>197152.9411764706</v>
      </c>
      <c r="N72" s="77">
        <v>1234800</v>
      </c>
      <c r="O72" s="74">
        <f t="shared" ref="O72:O106" si="9">N72</f>
        <v>1234800</v>
      </c>
    </row>
    <row r="73" spans="1:15" ht="89.25" x14ac:dyDescent="0.2">
      <c r="A73" s="37"/>
      <c r="B73" s="127"/>
      <c r="C73" s="127"/>
      <c r="D73" s="26"/>
      <c r="E73" s="38">
        <v>1</v>
      </c>
      <c r="F73" s="45" t="s">
        <v>57</v>
      </c>
      <c r="G73" s="28"/>
      <c r="H73" s="28"/>
      <c r="I73" s="77">
        <f t="shared" si="5"/>
        <v>74941.176470588238</v>
      </c>
      <c r="J73" s="78">
        <f t="shared" si="6"/>
        <v>74941.176470588238</v>
      </c>
      <c r="K73" s="68">
        <v>19</v>
      </c>
      <c r="L73" s="77">
        <f t="shared" si="7"/>
        <v>14238.823529411766</v>
      </c>
      <c r="M73" s="77">
        <f t="shared" si="8"/>
        <v>14238.823529411766</v>
      </c>
      <c r="N73" s="77">
        <v>89180</v>
      </c>
      <c r="O73" s="74">
        <f t="shared" si="9"/>
        <v>89180</v>
      </c>
    </row>
    <row r="74" spans="1:15" ht="268.5" thickBot="1" x14ac:dyDescent="0.25">
      <c r="A74" s="37"/>
      <c r="B74" s="128"/>
      <c r="C74" s="128"/>
      <c r="D74" s="26"/>
      <c r="E74" s="38">
        <v>1</v>
      </c>
      <c r="F74" s="45" t="s">
        <v>58</v>
      </c>
      <c r="G74" s="28"/>
      <c r="H74" s="28"/>
      <c r="I74" s="77">
        <f t="shared" si="5"/>
        <v>334352.9411764706</v>
      </c>
      <c r="J74" s="78">
        <f t="shared" si="6"/>
        <v>334352.9411764706</v>
      </c>
      <c r="K74" s="68">
        <v>19</v>
      </c>
      <c r="L74" s="77">
        <f t="shared" si="7"/>
        <v>63527.058823529413</v>
      </c>
      <c r="M74" s="77">
        <f t="shared" si="8"/>
        <v>63527.058823529413</v>
      </c>
      <c r="N74" s="77">
        <v>397880</v>
      </c>
      <c r="O74" s="74">
        <f t="shared" si="9"/>
        <v>397880</v>
      </c>
    </row>
    <row r="75" spans="1:15" ht="128.25" thickBot="1" x14ac:dyDescent="0.25">
      <c r="A75" s="37"/>
      <c r="B75" s="124">
        <v>12</v>
      </c>
      <c r="C75" s="139" t="s">
        <v>64</v>
      </c>
      <c r="D75" s="28"/>
      <c r="E75" s="28">
        <v>1</v>
      </c>
      <c r="F75" s="54" t="s">
        <v>161</v>
      </c>
      <c r="G75" s="28"/>
      <c r="H75" s="28"/>
      <c r="I75" s="77">
        <f t="shared" si="5"/>
        <v>92235.294117647063</v>
      </c>
      <c r="J75" s="78">
        <f t="shared" si="6"/>
        <v>92235.294117647063</v>
      </c>
      <c r="K75" s="68">
        <v>19</v>
      </c>
      <c r="L75" s="77">
        <f t="shared" si="7"/>
        <v>17524.705882352941</v>
      </c>
      <c r="M75" s="77">
        <f t="shared" si="8"/>
        <v>17524.705882352941</v>
      </c>
      <c r="N75" s="77">
        <v>109760</v>
      </c>
      <c r="O75" s="74">
        <f t="shared" si="9"/>
        <v>109760</v>
      </c>
    </row>
    <row r="76" spans="1:15" ht="128.25" thickBot="1" x14ac:dyDescent="0.25">
      <c r="A76" s="37"/>
      <c r="B76" s="129"/>
      <c r="C76" s="139"/>
      <c r="D76" s="28"/>
      <c r="E76" s="28">
        <v>1</v>
      </c>
      <c r="F76" s="55" t="s">
        <v>59</v>
      </c>
      <c r="G76" s="28"/>
      <c r="H76" s="28"/>
      <c r="I76" s="77">
        <f t="shared" si="5"/>
        <v>69176.470588235301</v>
      </c>
      <c r="J76" s="78">
        <f t="shared" si="6"/>
        <v>69176.470588235301</v>
      </c>
      <c r="K76" s="68">
        <v>19</v>
      </c>
      <c r="L76" s="77">
        <f t="shared" si="7"/>
        <v>13143.529411764708</v>
      </c>
      <c r="M76" s="77">
        <f t="shared" si="8"/>
        <v>13143.529411764708</v>
      </c>
      <c r="N76" s="77">
        <v>82320</v>
      </c>
      <c r="O76" s="74">
        <f t="shared" si="9"/>
        <v>82320</v>
      </c>
    </row>
    <row r="77" spans="1:15" ht="128.25" thickBot="1" x14ac:dyDescent="0.25">
      <c r="A77" s="37"/>
      <c r="B77" s="124">
        <v>13</v>
      </c>
      <c r="C77" s="138" t="s">
        <v>86</v>
      </c>
      <c r="D77" s="26"/>
      <c r="E77" s="38">
        <v>1</v>
      </c>
      <c r="F77" s="56" t="s">
        <v>60</v>
      </c>
      <c r="G77" s="28"/>
      <c r="H77" s="28"/>
      <c r="I77" s="77">
        <f t="shared" si="5"/>
        <v>63411.764705882357</v>
      </c>
      <c r="J77" s="78">
        <f t="shared" si="6"/>
        <v>63411.764705882357</v>
      </c>
      <c r="K77" s="68">
        <v>19</v>
      </c>
      <c r="L77" s="77">
        <f t="shared" si="7"/>
        <v>12048.235294117649</v>
      </c>
      <c r="M77" s="77">
        <f t="shared" si="8"/>
        <v>12048.235294117649</v>
      </c>
      <c r="N77" s="77">
        <v>75460</v>
      </c>
      <c r="O77" s="74">
        <f t="shared" si="9"/>
        <v>75460</v>
      </c>
    </row>
    <row r="78" spans="1:15" ht="128.25" thickBot="1" x14ac:dyDescent="0.25">
      <c r="A78" s="37"/>
      <c r="B78" s="125"/>
      <c r="C78" s="138"/>
      <c r="D78" s="26"/>
      <c r="E78" s="38">
        <v>1</v>
      </c>
      <c r="F78" s="57" t="s">
        <v>61</v>
      </c>
      <c r="G78" s="28"/>
      <c r="H78" s="28"/>
      <c r="I78" s="77">
        <f t="shared" si="5"/>
        <v>65717.647058823539</v>
      </c>
      <c r="J78" s="78">
        <f t="shared" si="6"/>
        <v>65717.647058823539</v>
      </c>
      <c r="K78" s="68">
        <v>19</v>
      </c>
      <c r="L78" s="77">
        <f t="shared" si="7"/>
        <v>12486.352941176472</v>
      </c>
      <c r="M78" s="77">
        <f t="shared" si="8"/>
        <v>12486.352941176472</v>
      </c>
      <c r="N78" s="77">
        <v>78204</v>
      </c>
      <c r="O78" s="74">
        <f t="shared" si="9"/>
        <v>78204</v>
      </c>
    </row>
    <row r="79" spans="1:15" ht="90" thickBot="1" x14ac:dyDescent="0.25">
      <c r="A79" s="37"/>
      <c r="B79" s="129"/>
      <c r="C79" s="138"/>
      <c r="D79" s="26"/>
      <c r="E79" s="38">
        <v>1</v>
      </c>
      <c r="F79" s="57" t="s">
        <v>62</v>
      </c>
      <c r="G79" s="28"/>
      <c r="H79" s="28"/>
      <c r="I79" s="77">
        <f t="shared" si="5"/>
        <v>115294.11764705883</v>
      </c>
      <c r="J79" s="78">
        <f t="shared" si="6"/>
        <v>115294.11764705883</v>
      </c>
      <c r="K79" s="68">
        <v>19</v>
      </c>
      <c r="L79" s="77">
        <f t="shared" si="7"/>
        <v>21905.882352941178</v>
      </c>
      <c r="M79" s="77">
        <f t="shared" si="8"/>
        <v>21905.882352941178</v>
      </c>
      <c r="N79" s="77">
        <v>137200</v>
      </c>
      <c r="O79" s="74">
        <f t="shared" si="9"/>
        <v>137200</v>
      </c>
    </row>
    <row r="80" spans="1:15" ht="89.25" x14ac:dyDescent="0.2">
      <c r="A80" s="37"/>
      <c r="B80" s="124">
        <v>14</v>
      </c>
      <c r="C80" s="124" t="s">
        <v>63</v>
      </c>
      <c r="D80" s="28"/>
      <c r="E80" s="41">
        <v>1</v>
      </c>
      <c r="F80" s="58" t="s">
        <v>89</v>
      </c>
      <c r="G80" s="28"/>
      <c r="H80" s="28"/>
      <c r="I80" s="77">
        <f t="shared" si="5"/>
        <v>155647.05882352943</v>
      </c>
      <c r="J80" s="78">
        <f t="shared" si="6"/>
        <v>155647.05882352943</v>
      </c>
      <c r="K80" s="68">
        <v>19</v>
      </c>
      <c r="L80" s="77">
        <f t="shared" si="7"/>
        <v>29572.941176470591</v>
      </c>
      <c r="M80" s="77">
        <f t="shared" si="8"/>
        <v>29572.941176470591</v>
      </c>
      <c r="N80" s="77">
        <v>185220</v>
      </c>
      <c r="O80" s="74">
        <f t="shared" si="9"/>
        <v>185220</v>
      </c>
    </row>
    <row r="81" spans="1:15" ht="89.25" x14ac:dyDescent="0.2">
      <c r="A81" s="37"/>
      <c r="B81" s="125"/>
      <c r="C81" s="125"/>
      <c r="D81" s="28"/>
      <c r="E81" s="41">
        <v>1</v>
      </c>
      <c r="F81" s="59" t="s">
        <v>90</v>
      </c>
      <c r="G81" s="28"/>
      <c r="H81" s="28"/>
      <c r="I81" s="77">
        <f t="shared" si="5"/>
        <v>126823.52941176471</v>
      </c>
      <c r="J81" s="78">
        <f t="shared" si="6"/>
        <v>126823.52941176471</v>
      </c>
      <c r="K81" s="68">
        <v>19</v>
      </c>
      <c r="L81" s="77">
        <f t="shared" si="7"/>
        <v>24096.470588235297</v>
      </c>
      <c r="M81" s="77">
        <f t="shared" si="8"/>
        <v>24096.470588235297</v>
      </c>
      <c r="N81" s="77">
        <v>150920</v>
      </c>
      <c r="O81" s="74">
        <f t="shared" si="9"/>
        <v>150920</v>
      </c>
    </row>
    <row r="82" spans="1:15" ht="51.75" thickBot="1" x14ac:dyDescent="0.25">
      <c r="A82" s="37"/>
      <c r="B82" s="125"/>
      <c r="C82" s="125"/>
      <c r="D82" s="28"/>
      <c r="E82" s="41">
        <v>1</v>
      </c>
      <c r="F82" s="55" t="s">
        <v>87</v>
      </c>
      <c r="G82" s="28"/>
      <c r="H82" s="28"/>
      <c r="I82" s="77">
        <f t="shared" si="5"/>
        <v>74941.176470588238</v>
      </c>
      <c r="J82" s="78">
        <f t="shared" si="6"/>
        <v>74941.176470588238</v>
      </c>
      <c r="K82" s="68">
        <v>19</v>
      </c>
      <c r="L82" s="77">
        <f t="shared" si="7"/>
        <v>14238.823529411766</v>
      </c>
      <c r="M82" s="77">
        <f t="shared" si="8"/>
        <v>14238.823529411766</v>
      </c>
      <c r="N82" s="77">
        <v>89180</v>
      </c>
      <c r="O82" s="74">
        <f t="shared" si="9"/>
        <v>89180</v>
      </c>
    </row>
    <row r="83" spans="1:15" ht="13.5" thickBot="1" x14ac:dyDescent="0.25">
      <c r="A83" s="37"/>
      <c r="B83" s="129"/>
      <c r="C83" s="125"/>
      <c r="D83" s="28"/>
      <c r="E83" s="41">
        <v>1</v>
      </c>
      <c r="F83" s="55" t="s">
        <v>88</v>
      </c>
      <c r="G83" s="28"/>
      <c r="H83" s="28"/>
      <c r="I83" s="77">
        <f t="shared" si="5"/>
        <v>40352.941176470587</v>
      </c>
      <c r="J83" s="78">
        <f t="shared" si="6"/>
        <v>40352.941176470587</v>
      </c>
      <c r="K83" s="68">
        <v>19</v>
      </c>
      <c r="L83" s="77">
        <f t="shared" si="7"/>
        <v>7667.0588235294117</v>
      </c>
      <c r="M83" s="77">
        <f t="shared" si="8"/>
        <v>7667.0588235294117</v>
      </c>
      <c r="N83" s="77">
        <v>48020</v>
      </c>
      <c r="O83" s="74">
        <f t="shared" si="9"/>
        <v>48020</v>
      </c>
    </row>
    <row r="84" spans="1:15" ht="128.25" thickBot="1" x14ac:dyDescent="0.25">
      <c r="A84" s="37"/>
      <c r="B84" s="124">
        <v>15</v>
      </c>
      <c r="C84" s="138" t="s">
        <v>67</v>
      </c>
      <c r="D84" s="26"/>
      <c r="E84" s="38">
        <v>1</v>
      </c>
      <c r="F84" s="56" t="s">
        <v>65</v>
      </c>
      <c r="G84" s="28"/>
      <c r="H84" s="28"/>
      <c r="I84" s="77">
        <f t="shared" si="5"/>
        <v>86470.588235294126</v>
      </c>
      <c r="J84" s="78">
        <f t="shared" si="6"/>
        <v>86470.588235294126</v>
      </c>
      <c r="K84" s="68">
        <v>19</v>
      </c>
      <c r="L84" s="77">
        <f t="shared" si="7"/>
        <v>16429.411764705885</v>
      </c>
      <c r="M84" s="77">
        <f t="shared" si="8"/>
        <v>16429.411764705885</v>
      </c>
      <c r="N84" s="77">
        <v>102900</v>
      </c>
      <c r="O84" s="74">
        <f t="shared" si="9"/>
        <v>102900</v>
      </c>
    </row>
    <row r="85" spans="1:15" ht="64.5" thickBot="1" x14ac:dyDescent="0.25">
      <c r="A85" s="37"/>
      <c r="B85" s="129"/>
      <c r="C85" s="138"/>
      <c r="D85" s="26"/>
      <c r="E85" s="38">
        <v>1</v>
      </c>
      <c r="F85" s="60" t="s">
        <v>66</v>
      </c>
      <c r="G85" s="28"/>
      <c r="H85" s="28"/>
      <c r="I85" s="77">
        <f t="shared" si="5"/>
        <v>178705.88235294117</v>
      </c>
      <c r="J85" s="78">
        <f t="shared" si="6"/>
        <v>178705.88235294117</v>
      </c>
      <c r="K85" s="68">
        <v>19</v>
      </c>
      <c r="L85" s="77">
        <f t="shared" si="7"/>
        <v>33954.117647058825</v>
      </c>
      <c r="M85" s="77">
        <f t="shared" si="8"/>
        <v>33954.117647058825</v>
      </c>
      <c r="N85" s="77">
        <v>212660</v>
      </c>
      <c r="O85" s="74">
        <f t="shared" si="9"/>
        <v>212660</v>
      </c>
    </row>
    <row r="86" spans="1:15" ht="137.44999999999999" customHeight="1" thickBot="1" x14ac:dyDescent="0.25">
      <c r="A86" s="37"/>
      <c r="B86" s="124">
        <v>16</v>
      </c>
      <c r="C86" s="125" t="s">
        <v>68</v>
      </c>
      <c r="D86" s="28"/>
      <c r="E86" s="41">
        <v>1</v>
      </c>
      <c r="F86" s="54" t="s">
        <v>69</v>
      </c>
      <c r="G86" s="28"/>
      <c r="H86" s="28"/>
      <c r="I86" s="77">
        <f t="shared" si="5"/>
        <v>92235.294117647063</v>
      </c>
      <c r="J86" s="78">
        <f t="shared" si="6"/>
        <v>92235.294117647063</v>
      </c>
      <c r="K86" s="68">
        <v>19</v>
      </c>
      <c r="L86" s="77">
        <f t="shared" si="7"/>
        <v>17524.705882352941</v>
      </c>
      <c r="M86" s="77">
        <f t="shared" si="8"/>
        <v>17524.705882352941</v>
      </c>
      <c r="N86" s="77">
        <v>109760</v>
      </c>
      <c r="O86" s="74">
        <f t="shared" si="9"/>
        <v>109760</v>
      </c>
    </row>
    <row r="87" spans="1:15" ht="128.25" thickBot="1" x14ac:dyDescent="0.25">
      <c r="A87" s="37"/>
      <c r="B87" s="125"/>
      <c r="C87" s="125"/>
      <c r="D87" s="28"/>
      <c r="E87" s="41">
        <v>1</v>
      </c>
      <c r="F87" s="55" t="s">
        <v>70</v>
      </c>
      <c r="G87" s="28"/>
      <c r="H87" s="28"/>
      <c r="I87" s="77">
        <f t="shared" si="5"/>
        <v>92235.294117647063</v>
      </c>
      <c r="J87" s="78">
        <f t="shared" si="6"/>
        <v>92235.294117647063</v>
      </c>
      <c r="K87" s="68">
        <v>19</v>
      </c>
      <c r="L87" s="77">
        <f t="shared" si="7"/>
        <v>17524.705882352941</v>
      </c>
      <c r="M87" s="77">
        <f t="shared" si="8"/>
        <v>17524.705882352941</v>
      </c>
      <c r="N87" s="77">
        <v>109760</v>
      </c>
      <c r="O87" s="74">
        <f t="shared" si="9"/>
        <v>109760</v>
      </c>
    </row>
    <row r="88" spans="1:15" ht="51.75" thickBot="1" x14ac:dyDescent="0.25">
      <c r="A88" s="37"/>
      <c r="B88" s="129"/>
      <c r="C88" s="125"/>
      <c r="D88" s="28"/>
      <c r="E88" s="41">
        <v>1</v>
      </c>
      <c r="F88" s="61" t="s">
        <v>162</v>
      </c>
      <c r="G88" s="28"/>
      <c r="H88" s="28"/>
      <c r="I88" s="77">
        <f t="shared" si="5"/>
        <v>178705.88235294117</v>
      </c>
      <c r="J88" s="78">
        <f t="shared" si="6"/>
        <v>178705.88235294117</v>
      </c>
      <c r="K88" s="68">
        <v>19</v>
      </c>
      <c r="L88" s="77">
        <f t="shared" si="7"/>
        <v>33954.117647058825</v>
      </c>
      <c r="M88" s="77">
        <f t="shared" si="8"/>
        <v>33954.117647058825</v>
      </c>
      <c r="N88" s="77">
        <v>212660</v>
      </c>
      <c r="O88" s="74">
        <f t="shared" si="9"/>
        <v>212660</v>
      </c>
    </row>
    <row r="89" spans="1:15" ht="141" thickBot="1" x14ac:dyDescent="0.25">
      <c r="A89" s="37"/>
      <c r="B89" s="124">
        <v>17</v>
      </c>
      <c r="C89" s="138" t="s">
        <v>71</v>
      </c>
      <c r="D89" s="26"/>
      <c r="E89" s="38">
        <v>1</v>
      </c>
      <c r="F89" s="56" t="s">
        <v>92</v>
      </c>
      <c r="G89" s="28"/>
      <c r="H89" s="28"/>
      <c r="I89" s="77">
        <f t="shared" si="5"/>
        <v>86470.588235294126</v>
      </c>
      <c r="J89" s="78">
        <f t="shared" si="6"/>
        <v>86470.588235294126</v>
      </c>
      <c r="K89" s="68">
        <v>19</v>
      </c>
      <c r="L89" s="77">
        <f t="shared" si="7"/>
        <v>16429.411764705885</v>
      </c>
      <c r="M89" s="77">
        <f t="shared" si="8"/>
        <v>16429.411764705885</v>
      </c>
      <c r="N89" s="77">
        <v>102900</v>
      </c>
      <c r="O89" s="74">
        <f t="shared" si="9"/>
        <v>102900</v>
      </c>
    </row>
    <row r="90" spans="1:15" ht="51.75" thickBot="1" x14ac:dyDescent="0.25">
      <c r="A90" s="37"/>
      <c r="B90" s="129"/>
      <c r="C90" s="138"/>
      <c r="D90" s="26"/>
      <c r="E90" s="38">
        <v>1</v>
      </c>
      <c r="F90" s="60" t="s">
        <v>162</v>
      </c>
      <c r="G90" s="28"/>
      <c r="H90" s="28"/>
      <c r="I90" s="77">
        <f t="shared" si="5"/>
        <v>178705.88235294117</v>
      </c>
      <c r="J90" s="78">
        <f t="shared" si="6"/>
        <v>178705.88235294117</v>
      </c>
      <c r="K90" s="68">
        <v>19</v>
      </c>
      <c r="L90" s="77">
        <f t="shared" si="7"/>
        <v>33954.117647058825</v>
      </c>
      <c r="M90" s="77">
        <f t="shared" si="8"/>
        <v>33954.117647058825</v>
      </c>
      <c r="N90" s="77">
        <v>212660</v>
      </c>
      <c r="O90" s="74">
        <f t="shared" si="9"/>
        <v>212660</v>
      </c>
    </row>
    <row r="91" spans="1:15" ht="119.45" customHeight="1" x14ac:dyDescent="0.2">
      <c r="A91" s="37"/>
      <c r="B91" s="124">
        <v>18</v>
      </c>
      <c r="C91" s="124" t="s">
        <v>72</v>
      </c>
      <c r="D91" s="28"/>
      <c r="E91" s="28"/>
      <c r="F91" s="58" t="s">
        <v>163</v>
      </c>
      <c r="G91" s="28"/>
      <c r="H91" s="28"/>
      <c r="I91" s="77">
        <f t="shared" si="5"/>
        <v>78763.176470588238</v>
      </c>
      <c r="J91" s="78">
        <f t="shared" si="6"/>
        <v>78763.176470588238</v>
      </c>
      <c r="K91" s="68">
        <v>19</v>
      </c>
      <c r="L91" s="77">
        <f t="shared" si="7"/>
        <v>14965.003529411766</v>
      </c>
      <c r="M91" s="77">
        <f t="shared" si="8"/>
        <v>14965.003529411766</v>
      </c>
      <c r="N91" s="77">
        <v>93728.18</v>
      </c>
      <c r="O91" s="74">
        <f t="shared" si="9"/>
        <v>93728.18</v>
      </c>
    </row>
    <row r="92" spans="1:15" ht="71.45" customHeight="1" x14ac:dyDescent="0.2">
      <c r="A92" s="37"/>
      <c r="B92" s="125"/>
      <c r="C92" s="125"/>
      <c r="D92" s="28"/>
      <c r="E92" s="41">
        <v>1</v>
      </c>
      <c r="F92" s="62" t="s">
        <v>164</v>
      </c>
      <c r="G92" s="28"/>
      <c r="H92" s="28"/>
      <c r="I92" s="77">
        <f t="shared" si="5"/>
        <v>96847.058823529413</v>
      </c>
      <c r="J92" s="78">
        <f t="shared" si="6"/>
        <v>96847.058823529413</v>
      </c>
      <c r="K92" s="68">
        <v>19</v>
      </c>
      <c r="L92" s="77">
        <f t="shared" si="7"/>
        <v>18400.941176470587</v>
      </c>
      <c r="M92" s="77">
        <f t="shared" si="8"/>
        <v>18400.941176470587</v>
      </c>
      <c r="N92" s="77">
        <v>115248</v>
      </c>
      <c r="O92" s="74">
        <f t="shared" si="9"/>
        <v>115248</v>
      </c>
    </row>
    <row r="93" spans="1:15" ht="127.5" x14ac:dyDescent="0.2">
      <c r="A93" s="37"/>
      <c r="B93" s="125"/>
      <c r="C93" s="125"/>
      <c r="D93" s="28"/>
      <c r="E93" s="63">
        <v>1</v>
      </c>
      <c r="F93" s="51" t="s">
        <v>73</v>
      </c>
      <c r="G93" s="48"/>
      <c r="H93" s="28"/>
      <c r="I93" s="77">
        <f t="shared" si="5"/>
        <v>78763.176470588238</v>
      </c>
      <c r="J93" s="78">
        <f t="shared" si="6"/>
        <v>78763.176470588238</v>
      </c>
      <c r="K93" s="68">
        <v>19</v>
      </c>
      <c r="L93" s="77">
        <f t="shared" si="7"/>
        <v>14965.003529411766</v>
      </c>
      <c r="M93" s="77">
        <f t="shared" si="8"/>
        <v>14965.003529411766</v>
      </c>
      <c r="N93" s="77">
        <v>93728.18</v>
      </c>
      <c r="O93" s="74">
        <f t="shared" si="9"/>
        <v>93728.18</v>
      </c>
    </row>
    <row r="94" spans="1:15" ht="72.599999999999994" customHeight="1" x14ac:dyDescent="0.2">
      <c r="A94" s="37"/>
      <c r="B94" s="125"/>
      <c r="C94" s="125"/>
      <c r="D94" s="28"/>
      <c r="E94" s="63">
        <v>1</v>
      </c>
      <c r="F94" s="71" t="s">
        <v>165</v>
      </c>
      <c r="G94" s="48"/>
      <c r="H94" s="28"/>
      <c r="I94" s="77">
        <f t="shared" si="5"/>
        <v>96847.058823529413</v>
      </c>
      <c r="J94" s="78">
        <f t="shared" si="6"/>
        <v>96847.058823529413</v>
      </c>
      <c r="K94" s="68">
        <v>19</v>
      </c>
      <c r="L94" s="77">
        <f t="shared" si="7"/>
        <v>18400.941176470587</v>
      </c>
      <c r="M94" s="77">
        <f t="shared" si="8"/>
        <v>18400.941176470587</v>
      </c>
      <c r="N94" s="77">
        <v>115248</v>
      </c>
      <c r="O94" s="74">
        <f t="shared" si="9"/>
        <v>115248</v>
      </c>
    </row>
    <row r="95" spans="1:15" ht="51" x14ac:dyDescent="0.2">
      <c r="A95" s="37"/>
      <c r="B95" s="125"/>
      <c r="C95" s="125"/>
      <c r="D95" s="28"/>
      <c r="E95" s="41">
        <v>1</v>
      </c>
      <c r="F95" s="64" t="s">
        <v>74</v>
      </c>
      <c r="G95" s="28"/>
      <c r="H95" s="28"/>
      <c r="I95" s="77">
        <f t="shared" si="5"/>
        <v>17294.117647058825</v>
      </c>
      <c r="J95" s="78">
        <f t="shared" si="6"/>
        <v>17294.117647058825</v>
      </c>
      <c r="K95" s="68">
        <v>19</v>
      </c>
      <c r="L95" s="77">
        <f t="shared" si="7"/>
        <v>3285.882352941177</v>
      </c>
      <c r="M95" s="77">
        <f t="shared" si="8"/>
        <v>3285.882352941177</v>
      </c>
      <c r="N95" s="77">
        <v>20580</v>
      </c>
      <c r="O95" s="74">
        <f t="shared" si="9"/>
        <v>20580</v>
      </c>
    </row>
    <row r="96" spans="1:15" ht="318.75" x14ac:dyDescent="0.2">
      <c r="A96" s="37"/>
      <c r="B96" s="125"/>
      <c r="C96" s="125"/>
      <c r="D96" s="28"/>
      <c r="E96" s="41">
        <v>1</v>
      </c>
      <c r="F96" s="62" t="s">
        <v>75</v>
      </c>
      <c r="G96" s="28"/>
      <c r="H96" s="28"/>
      <c r="I96" s="77">
        <f t="shared" si="5"/>
        <v>253647.05882352943</v>
      </c>
      <c r="J96" s="78">
        <f t="shared" si="6"/>
        <v>253647.05882352943</v>
      </c>
      <c r="K96" s="68">
        <v>19</v>
      </c>
      <c r="L96" s="77">
        <f t="shared" si="7"/>
        <v>48192.941176470595</v>
      </c>
      <c r="M96" s="77">
        <f t="shared" si="8"/>
        <v>48192.941176470595</v>
      </c>
      <c r="N96" s="77">
        <v>301840</v>
      </c>
      <c r="O96" s="74">
        <f t="shared" si="9"/>
        <v>301840</v>
      </c>
    </row>
    <row r="97" spans="1:15" ht="319.5" thickBot="1" x14ac:dyDescent="0.25">
      <c r="A97" s="37"/>
      <c r="B97" s="129"/>
      <c r="C97" s="129"/>
      <c r="D97" s="28"/>
      <c r="E97" s="41">
        <v>1</v>
      </c>
      <c r="F97" s="65" t="s">
        <v>76</v>
      </c>
      <c r="G97" s="28"/>
      <c r="H97" s="28"/>
      <c r="I97" s="77">
        <f t="shared" si="5"/>
        <v>253647.05882352943</v>
      </c>
      <c r="J97" s="78">
        <f t="shared" si="6"/>
        <v>253647.05882352943</v>
      </c>
      <c r="K97" s="68">
        <v>19</v>
      </c>
      <c r="L97" s="77">
        <f t="shared" si="7"/>
        <v>48192.941176470595</v>
      </c>
      <c r="M97" s="77">
        <f t="shared" si="8"/>
        <v>48192.941176470595</v>
      </c>
      <c r="N97" s="77">
        <v>301840</v>
      </c>
      <c r="O97" s="74">
        <f t="shared" si="9"/>
        <v>301840</v>
      </c>
    </row>
    <row r="98" spans="1:15" ht="90" thickBot="1" x14ac:dyDescent="0.25">
      <c r="A98" s="37"/>
      <c r="B98" s="124">
        <v>19</v>
      </c>
      <c r="C98" s="126" t="s">
        <v>85</v>
      </c>
      <c r="D98" s="26"/>
      <c r="E98" s="38">
        <v>1</v>
      </c>
      <c r="F98" s="56" t="s">
        <v>77</v>
      </c>
      <c r="G98" s="28"/>
      <c r="H98" s="28"/>
      <c r="I98" s="77">
        <f t="shared" si="5"/>
        <v>144117.64705882352</v>
      </c>
      <c r="J98" s="78">
        <f t="shared" si="6"/>
        <v>144117.64705882352</v>
      </c>
      <c r="K98" s="68">
        <v>19</v>
      </c>
      <c r="L98" s="77">
        <f t="shared" si="7"/>
        <v>27382.352941176468</v>
      </c>
      <c r="M98" s="77">
        <f t="shared" si="8"/>
        <v>27382.352941176468</v>
      </c>
      <c r="N98" s="77">
        <v>171500</v>
      </c>
      <c r="O98" s="74">
        <f t="shared" si="9"/>
        <v>171500</v>
      </c>
    </row>
    <row r="99" spans="1:15" ht="64.5" thickBot="1" x14ac:dyDescent="0.25">
      <c r="A99" s="37"/>
      <c r="B99" s="125"/>
      <c r="C99" s="127"/>
      <c r="D99" s="26"/>
      <c r="E99" s="38">
        <v>1</v>
      </c>
      <c r="F99" s="60" t="s">
        <v>78</v>
      </c>
      <c r="G99" s="28"/>
      <c r="H99" s="28"/>
      <c r="I99" s="77">
        <f t="shared" si="5"/>
        <v>152188.23529411765</v>
      </c>
      <c r="J99" s="78">
        <f t="shared" si="6"/>
        <v>152188.23529411765</v>
      </c>
      <c r="K99" s="68">
        <v>19</v>
      </c>
      <c r="L99" s="77">
        <f t="shared" si="7"/>
        <v>28915.764705882353</v>
      </c>
      <c r="M99" s="77">
        <f t="shared" si="8"/>
        <v>28915.764705882353</v>
      </c>
      <c r="N99" s="77">
        <v>181104</v>
      </c>
      <c r="O99" s="74">
        <f t="shared" si="9"/>
        <v>181104</v>
      </c>
    </row>
    <row r="100" spans="1:15" ht="64.5" thickBot="1" x14ac:dyDescent="0.25">
      <c r="A100" s="37"/>
      <c r="B100" s="125"/>
      <c r="C100" s="127"/>
      <c r="D100" s="26"/>
      <c r="E100" s="38">
        <v>1</v>
      </c>
      <c r="F100" s="60" t="s">
        <v>79</v>
      </c>
      <c r="G100" s="28"/>
      <c r="H100" s="28"/>
      <c r="I100" s="77">
        <f t="shared" si="5"/>
        <v>184470.58823529413</v>
      </c>
      <c r="J100" s="78">
        <f t="shared" si="6"/>
        <v>184470.58823529413</v>
      </c>
      <c r="K100" s="68">
        <v>19</v>
      </c>
      <c r="L100" s="77">
        <f t="shared" si="7"/>
        <v>35049.411764705881</v>
      </c>
      <c r="M100" s="77">
        <f t="shared" si="8"/>
        <v>35049.411764705881</v>
      </c>
      <c r="N100" s="77">
        <v>219520</v>
      </c>
      <c r="O100" s="74">
        <f t="shared" si="9"/>
        <v>219520</v>
      </c>
    </row>
    <row r="101" spans="1:15" ht="90" thickBot="1" x14ac:dyDescent="0.25">
      <c r="A101" s="37"/>
      <c r="B101" s="125"/>
      <c r="C101" s="127"/>
      <c r="D101" s="26"/>
      <c r="E101" s="38">
        <v>1</v>
      </c>
      <c r="F101" s="60" t="s">
        <v>80</v>
      </c>
      <c r="G101" s="28"/>
      <c r="H101" s="28"/>
      <c r="I101" s="77">
        <f t="shared" si="5"/>
        <v>288235.29411764705</v>
      </c>
      <c r="J101" s="78">
        <f t="shared" si="6"/>
        <v>288235.29411764705</v>
      </c>
      <c r="K101" s="68">
        <v>19</v>
      </c>
      <c r="L101" s="77">
        <f t="shared" si="7"/>
        <v>54764.705882352937</v>
      </c>
      <c r="M101" s="77">
        <f t="shared" si="8"/>
        <v>54764.705882352937</v>
      </c>
      <c r="N101" s="77">
        <v>343000</v>
      </c>
      <c r="O101" s="74">
        <f t="shared" si="9"/>
        <v>343000</v>
      </c>
    </row>
    <row r="102" spans="1:15" ht="64.5" thickBot="1" x14ac:dyDescent="0.25">
      <c r="A102" s="37"/>
      <c r="B102" s="125"/>
      <c r="C102" s="127"/>
      <c r="D102" s="26"/>
      <c r="E102" s="38">
        <v>1</v>
      </c>
      <c r="F102" s="60" t="s">
        <v>81</v>
      </c>
      <c r="G102" s="28"/>
      <c r="H102" s="28"/>
      <c r="I102" s="77">
        <f t="shared" si="5"/>
        <v>184470.58823529413</v>
      </c>
      <c r="J102" s="78">
        <f t="shared" si="6"/>
        <v>184470.58823529413</v>
      </c>
      <c r="K102" s="68">
        <v>19</v>
      </c>
      <c r="L102" s="77">
        <f t="shared" si="7"/>
        <v>35049.411764705881</v>
      </c>
      <c r="M102" s="77">
        <f t="shared" si="8"/>
        <v>35049.411764705881</v>
      </c>
      <c r="N102" s="77">
        <v>219520</v>
      </c>
      <c r="O102" s="74">
        <f t="shared" si="9"/>
        <v>219520</v>
      </c>
    </row>
    <row r="103" spans="1:15" ht="77.25" thickBot="1" x14ac:dyDescent="0.25">
      <c r="A103" s="37"/>
      <c r="B103" s="125"/>
      <c r="C103" s="127"/>
      <c r="D103" s="26"/>
      <c r="E103" s="38">
        <v>1</v>
      </c>
      <c r="F103" s="57" t="s">
        <v>82</v>
      </c>
      <c r="G103" s="28"/>
      <c r="H103" s="28"/>
      <c r="I103" s="77">
        <f t="shared" si="5"/>
        <v>265176.4705882353</v>
      </c>
      <c r="J103" s="78">
        <f t="shared" si="6"/>
        <v>265176.4705882353</v>
      </c>
      <c r="K103" s="68">
        <v>19</v>
      </c>
      <c r="L103" s="77">
        <f t="shared" si="7"/>
        <v>50383.529411764706</v>
      </c>
      <c r="M103" s="77">
        <f t="shared" si="8"/>
        <v>50383.529411764706</v>
      </c>
      <c r="N103" s="77">
        <v>315560</v>
      </c>
      <c r="O103" s="74">
        <f t="shared" si="9"/>
        <v>315560</v>
      </c>
    </row>
    <row r="104" spans="1:15" ht="51.75" thickBot="1" x14ac:dyDescent="0.25">
      <c r="A104" s="37"/>
      <c r="B104" s="125"/>
      <c r="C104" s="127"/>
      <c r="D104" s="26"/>
      <c r="E104" s="38">
        <v>1</v>
      </c>
      <c r="F104" s="57" t="s">
        <v>83</v>
      </c>
      <c r="G104" s="28"/>
      <c r="H104" s="28"/>
      <c r="I104" s="77">
        <f t="shared" si="5"/>
        <v>161411.76470588235</v>
      </c>
      <c r="J104" s="78">
        <f t="shared" si="6"/>
        <v>161411.76470588235</v>
      </c>
      <c r="K104" s="68">
        <v>19</v>
      </c>
      <c r="L104" s="77">
        <f t="shared" si="7"/>
        <v>30668.235294117647</v>
      </c>
      <c r="M104" s="77">
        <f t="shared" si="8"/>
        <v>30668.235294117647</v>
      </c>
      <c r="N104" s="77">
        <v>192080</v>
      </c>
      <c r="O104" s="74">
        <f t="shared" si="9"/>
        <v>192080</v>
      </c>
    </row>
    <row r="105" spans="1:15" ht="26.25" thickBot="1" x14ac:dyDescent="0.25">
      <c r="A105" s="37"/>
      <c r="B105" s="125"/>
      <c r="C105" s="127"/>
      <c r="D105" s="26"/>
      <c r="E105" s="38">
        <v>1</v>
      </c>
      <c r="F105" s="57" t="s">
        <v>84</v>
      </c>
      <c r="G105" s="28"/>
      <c r="H105" s="28"/>
      <c r="I105" s="77">
        <f t="shared" si="5"/>
        <v>184470.58823529413</v>
      </c>
      <c r="J105" s="78">
        <f t="shared" si="6"/>
        <v>184470.58823529413</v>
      </c>
      <c r="K105" s="68">
        <v>19</v>
      </c>
      <c r="L105" s="77">
        <f t="shared" si="7"/>
        <v>35049.411764705881</v>
      </c>
      <c r="M105" s="77">
        <f t="shared" si="8"/>
        <v>35049.411764705881</v>
      </c>
      <c r="N105" s="77">
        <v>219520</v>
      </c>
      <c r="O105" s="74">
        <f t="shared" si="9"/>
        <v>219520</v>
      </c>
    </row>
    <row r="106" spans="1:15" ht="76.5" x14ac:dyDescent="0.2">
      <c r="A106" s="37"/>
      <c r="B106" s="125"/>
      <c r="C106" s="127"/>
      <c r="D106" s="26"/>
      <c r="E106" s="38">
        <v>1</v>
      </c>
      <c r="F106" s="70" t="s">
        <v>166</v>
      </c>
      <c r="G106" s="28"/>
      <c r="H106" s="28"/>
      <c r="I106" s="77">
        <f t="shared" si="5"/>
        <v>196000</v>
      </c>
      <c r="J106" s="78">
        <f t="shared" si="6"/>
        <v>196000</v>
      </c>
      <c r="K106" s="68">
        <v>19</v>
      </c>
      <c r="L106" s="77">
        <f t="shared" si="7"/>
        <v>37240</v>
      </c>
      <c r="M106" s="77">
        <f t="shared" si="8"/>
        <v>37240</v>
      </c>
      <c r="N106" s="77">
        <v>233240</v>
      </c>
      <c r="O106" s="74">
        <f t="shared" si="9"/>
        <v>233240</v>
      </c>
    </row>
    <row r="107" spans="1:15" ht="43.15" customHeight="1" x14ac:dyDescent="0.2">
      <c r="B107" s="137" t="s">
        <v>140</v>
      </c>
      <c r="C107" s="137"/>
      <c r="D107" s="137"/>
      <c r="E107" s="137"/>
      <c r="F107" s="137"/>
      <c r="G107" s="69"/>
      <c r="H107" s="69"/>
      <c r="I107" s="77"/>
      <c r="J107" s="77"/>
      <c r="K107" s="68"/>
      <c r="L107" s="77"/>
      <c r="M107" s="77"/>
      <c r="N107" s="77"/>
      <c r="O107" s="75"/>
    </row>
    <row r="111" spans="1:15" x14ac:dyDescent="0.2">
      <c r="C111" s="32"/>
      <c r="F111" s="33"/>
    </row>
    <row r="112" spans="1:15" x14ac:dyDescent="0.2">
      <c r="C112" s="32"/>
      <c r="F112" s="33"/>
    </row>
    <row r="113" spans="2:7" x14ac:dyDescent="0.2">
      <c r="C113" s="32"/>
      <c r="F113" s="33"/>
    </row>
    <row r="114" spans="2:7" x14ac:dyDescent="0.2">
      <c r="B114" s="140"/>
      <c r="C114" s="140"/>
      <c r="D114" s="140"/>
      <c r="E114" s="140"/>
      <c r="F114" s="140"/>
      <c r="G114" s="140"/>
    </row>
    <row r="115" spans="2:7" ht="15.75" x14ac:dyDescent="0.2">
      <c r="B115" s="141" t="s">
        <v>167</v>
      </c>
      <c r="C115" s="141"/>
      <c r="D115" s="141"/>
      <c r="E115" s="141"/>
      <c r="F115" s="141"/>
      <c r="G115" s="141"/>
    </row>
    <row r="116" spans="2:7" x14ac:dyDescent="0.2">
      <c r="B116" s="142" t="s">
        <v>168</v>
      </c>
      <c r="C116" s="142"/>
      <c r="D116" s="142"/>
      <c r="E116" s="142"/>
      <c r="F116" s="142"/>
      <c r="G116" s="142"/>
    </row>
    <row r="117" spans="2:7" ht="15.75" x14ac:dyDescent="0.2">
      <c r="B117" s="144" t="s">
        <v>169</v>
      </c>
      <c r="C117" s="144"/>
      <c r="D117" s="144"/>
      <c r="E117" s="144"/>
      <c r="F117" s="144"/>
      <c r="G117" s="144"/>
    </row>
    <row r="123" spans="2:7" x14ac:dyDescent="0.2">
      <c r="F123" s="143"/>
    </row>
  </sheetData>
  <mergeCells count="41">
    <mergeCell ref="B114:G114"/>
    <mergeCell ref="B115:G115"/>
    <mergeCell ref="B116:G116"/>
    <mergeCell ref="B117:G117"/>
    <mergeCell ref="B107:F107"/>
    <mergeCell ref="C22:C24"/>
    <mergeCell ref="B14:B21"/>
    <mergeCell ref="B22:B24"/>
    <mergeCell ref="C7:C13"/>
    <mergeCell ref="B7:B13"/>
    <mergeCell ref="C14:C21"/>
    <mergeCell ref="C65:C74"/>
    <mergeCell ref="C75:C76"/>
    <mergeCell ref="C77:C79"/>
    <mergeCell ref="C84:C85"/>
    <mergeCell ref="C86:C88"/>
    <mergeCell ref="C80:C83"/>
    <mergeCell ref="C89:C90"/>
    <mergeCell ref="C91:C97"/>
    <mergeCell ref="C98:C106"/>
    <mergeCell ref="B3:O3"/>
    <mergeCell ref="B4:O4"/>
    <mergeCell ref="C47:C50"/>
    <mergeCell ref="C51:C63"/>
    <mergeCell ref="B51:B63"/>
    <mergeCell ref="B47:B50"/>
    <mergeCell ref="C26:C31"/>
    <mergeCell ref="B26:B31"/>
    <mergeCell ref="C32:C40"/>
    <mergeCell ref="B98:B106"/>
    <mergeCell ref="B65:B74"/>
    <mergeCell ref="C41:C46"/>
    <mergeCell ref="B41:B46"/>
    <mergeCell ref="B32:B40"/>
    <mergeCell ref="B75:B76"/>
    <mergeCell ref="B77:B79"/>
    <mergeCell ref="B80:B83"/>
    <mergeCell ref="B91:B97"/>
    <mergeCell ref="B89:B90"/>
    <mergeCell ref="B86:B88"/>
    <mergeCell ref="B84:B85"/>
  </mergeCells>
  <pageMargins left="0.7" right="0.7" top="0.75" bottom="0.75" header="0.3" footer="0.3"/>
  <pageSetup orientation="portrait" verticalDpi="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798A1B478BC764FAD73076543E764CD" ma:contentTypeVersion="16" ma:contentTypeDescription="Crear nuevo documento." ma:contentTypeScope="" ma:versionID="765dd8b7fe8e87b9b907f5a896927b09">
  <xsd:schema xmlns:xsd="http://www.w3.org/2001/XMLSchema" xmlns:xs="http://www.w3.org/2001/XMLSchema" xmlns:p="http://schemas.microsoft.com/office/2006/metadata/properties" xmlns:ns1="http://schemas.microsoft.com/sharepoint/v3" xmlns:ns2="594034df-474d-4b02-9ca2-944c66351583" xmlns:ns3="dfcf60e3-6080-4d69-aea6-ccda2266e1cc" targetNamespace="http://schemas.microsoft.com/office/2006/metadata/properties" ma:root="true" ma:fieldsID="1a00569ada334523ba9d1a2253b87abe" ns1:_="" ns2:_="" ns3:_="">
    <xsd:import namespace="http://schemas.microsoft.com/sharepoint/v3"/>
    <xsd:import namespace="594034df-474d-4b02-9ca2-944c66351583"/>
    <xsd:import namespace="dfcf60e3-6080-4d69-aea6-ccda2266e1c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ObjectDetectorVersions" minOccurs="0"/>
                <xsd:element ref="ns1:_ip_UnifiedCompliancePolicyProperties" minOccurs="0"/>
                <xsd:element ref="ns1:_ip_UnifiedCompliancePolicyUIAc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94034df-474d-4b02-9ca2-944c6635158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fcf60e3-6080-4d69-aea6-ccda2266e1c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ef8c0361-6276-45ee-86f9-67e31d3c98c8}" ma:internalName="TaxCatchAll" ma:showField="CatchAllData" ma:web="dfcf60e3-6080-4d69-aea6-ccda2266e1c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594034df-474d-4b02-9ca2-944c66351583">
      <Terms xmlns="http://schemas.microsoft.com/office/infopath/2007/PartnerControls"/>
    </lcf76f155ced4ddcb4097134ff3c332f>
    <_ip_UnifiedCompliancePolicyProperties xmlns="http://schemas.microsoft.com/sharepoint/v3" xsi:nil="true"/>
    <TaxCatchAll xmlns="dfcf60e3-6080-4d69-aea6-ccda2266e1cc" xsi:nil="true"/>
  </documentManagement>
</p:properties>
</file>

<file path=customXml/itemProps1.xml><?xml version="1.0" encoding="utf-8"?>
<ds:datastoreItem xmlns:ds="http://schemas.openxmlformats.org/officeDocument/2006/customXml" ds:itemID="{6B71877A-BE06-4776-9264-85759E710F3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594034df-474d-4b02-9ca2-944c66351583"/>
    <ds:schemaRef ds:uri="dfcf60e3-6080-4d69-aea6-ccda2266e1c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C3A58F3-D6AE-40B1-9B49-FCC91D9B5F68}">
  <ds:schemaRefs>
    <ds:schemaRef ds:uri="http://schemas.microsoft.com/sharepoint/v3/contenttype/forms"/>
  </ds:schemaRefs>
</ds:datastoreItem>
</file>

<file path=customXml/itemProps3.xml><?xml version="1.0" encoding="utf-8"?>
<ds:datastoreItem xmlns:ds="http://schemas.openxmlformats.org/officeDocument/2006/customXml" ds:itemID="{B4B63B51-5D2D-41B0-AED7-53A5C0370862}">
  <ds:schemaRefs>
    <ds:schemaRef ds:uri="http://schemas.microsoft.com/office/2006/metadata/properties"/>
    <ds:schemaRef ds:uri="http://schemas.microsoft.com/office/infopath/2007/PartnerControls"/>
    <ds:schemaRef ds:uri="http://schemas.microsoft.com/sharepoint/v3"/>
    <ds:schemaRef ds:uri="594034df-474d-4b02-9ca2-944c66351583"/>
    <ds:schemaRef ds:uri="dfcf60e3-6080-4d69-aea6-ccda2266e1c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CONSUINTER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TRABAJO</cp:lastModifiedBy>
  <cp:lastPrinted>2026-02-25T22:45:58Z</cp:lastPrinted>
  <dcterms:created xsi:type="dcterms:W3CDTF">2024-02-07T21:23:20Z</dcterms:created>
  <dcterms:modified xsi:type="dcterms:W3CDTF">2026-03-04T16:54:13Z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2025-02-19T00:25:17Z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dca7c6ba-8181-46e1-aff2-35efb746226c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y fmtid="{D5CDD505-2E9C-101B-9397-08002B2CF9AE}" pid="10" name="ContentTypeId">
    <vt:lpwstr>0x0101008798A1B478BC764FAD73076543E764CD</vt:lpwstr>
  </property>
  <property fmtid="{D5CDD505-2E9C-101B-9397-08002B2CF9AE}" pid="11" name="MediaServiceImageTags">
    <vt:lpwstr/>
  </property>
</Properties>
</file>