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ldemarpenagos_itm_edu_co/Documents/8 MC DE 2026 PRESTACION SERVICIOS FUMIGACION DESINFECCION/"/>
    </mc:Choice>
  </mc:AlternateContent>
  <xr:revisionPtr revIDLastSave="1" documentId="8_{2BD9A4F0-0BD9-4CF5-B9FC-C946D23E4E9D}" xr6:coauthVersionLast="47" xr6:coauthVersionMax="47" xr10:uidLastSave="{653F03B6-387E-47A1-9573-283439E9712B}"/>
  <bookViews>
    <workbookView xWindow="-120" yWindow="-120" windowWidth="29040" windowHeight="15720" xr2:uid="{D7CE2060-1250-4A99-9D2B-956835961EF5}"/>
  </bookViews>
  <sheets>
    <sheet name="Estudio del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4" i="1" l="1"/>
  <c r="H43" i="1"/>
  <c r="H42" i="1"/>
  <c r="H30" i="1"/>
  <c r="G31" i="1"/>
  <c r="H31" i="1" s="1"/>
  <c r="G30" i="1"/>
  <c r="G29" i="1"/>
  <c r="H29" i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F27" i="1"/>
  <c r="E27" i="1" l="1"/>
</calcChain>
</file>

<file path=xl/sharedStrings.xml><?xml version="1.0" encoding="utf-8"?>
<sst xmlns="http://schemas.openxmlformats.org/spreadsheetml/2006/main" count="65" uniqueCount="56">
  <si>
    <t>IDENTIFICACIÓN DE LA NECESIDAD Y DEFINICIÓN DEL PRESUPUESTO</t>
  </si>
  <si>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</si>
  <si>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</si>
  <si>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</si>
  <si>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</si>
  <si>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</si>
  <si>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</si>
  <si>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</si>
  <si>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</si>
  <si>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NOMBRE DEL CONTACTO</t>
  </si>
  <si>
    <t>DATOS DE CONTACTO</t>
  </si>
  <si>
    <t>FECHA DE LA COTIZACIÓN</t>
  </si>
  <si>
    <t>VIGENCIA DE LA COTIZACIÓN</t>
  </si>
  <si>
    <t>COTIZANTE 2</t>
  </si>
  <si>
    <t>ITEM</t>
  </si>
  <si>
    <t>ESPECIFICACIONES TÉCNICAS DETALLADAS</t>
  </si>
  <si>
    <t>UNIDAD</t>
  </si>
  <si>
    <t>CANT.</t>
  </si>
  <si>
    <t>PROMEDIO</t>
  </si>
  <si>
    <t>VALOR  TOTAL ANTES DEL IVA</t>
  </si>
  <si>
    <t>VALOR UNITARIO ANTES DE IVA</t>
  </si>
  <si>
    <t>VALOR TOTAL ANTES DEL IVA</t>
  </si>
  <si>
    <t>VALOR DEL IVA 19%</t>
  </si>
  <si>
    <t>VALOR TOTAL IVA INCLUIDO</t>
  </si>
  <si>
    <t>treinta (30) días</t>
  </si>
  <si>
    <t>Diagnóstico de fumigación inicial, incluye informe de hallazgos de focos y recomendaciones generales.</t>
  </si>
  <si>
    <t>Todos</t>
  </si>
  <si>
    <t>Nota: Tenga en cuenta que las actividades se podrán desarrollar en las siguientes franjas, previa concertación con la Institución:
Para la sede Castilla: A partir del sábado a las 4:00 p.m., domingos o festivos de 7:30 a.m. a 6:00 p.m.
Para las sedes Prado y Floresta: A partir del sábado a las 6:00 p.m., domingos o festivos de 7:30 a.m. a 6:00 p.m.
Para las sedes Robledo y Fraternidad (Boston): Únicamente domingos o festivos de 7:30 a.m. a 6:00 p.m.</t>
  </si>
  <si>
    <t>SANDRA TATIANA SANCHEZ</t>
  </si>
  <si>
    <t>FUMICOL S.A.S</t>
  </si>
  <si>
    <t>3172487505 / sandra.sanchez@fumicol.co / Calle 30 No. 71-37</t>
  </si>
  <si>
    <t>COTIZANTE 3</t>
  </si>
  <si>
    <r>
      <rPr>
        <b/>
        <sz val="11"/>
        <color theme="1"/>
        <rFont val="Arial Narrow"/>
        <family val="2"/>
      </rPr>
      <t xml:space="preserve">Fumigación convencional: </t>
    </r>
    <r>
      <rPr>
        <sz val="11"/>
        <color theme="1"/>
        <rFont val="Arial Narrow"/>
        <family val="2"/>
      </rPr>
      <t>Desinsectación por aspersión (control de insectos voladores y rastreros)</t>
    </r>
  </si>
  <si>
    <r>
      <rPr>
        <b/>
        <sz val="11"/>
        <color theme="1"/>
        <rFont val="Arial Narrow"/>
        <family val="2"/>
      </rPr>
      <t xml:space="preserve">Campus Robledo:
</t>
    </r>
    <r>
      <rPr>
        <sz val="11"/>
        <color theme="1"/>
        <rFont val="Arial Narrow"/>
        <family val="2"/>
      </rPr>
      <t>Áreas abiertas: 25.600 m²
Áreas edificadas: 42.600 m²
Área total aproximada: 68.200 m²</t>
    </r>
  </si>
  <si>
    <r>
      <rPr>
        <b/>
        <sz val="11"/>
        <color theme="1"/>
        <rFont val="Arial Narrow"/>
        <family val="2"/>
      </rPr>
      <t>Campus Fraternidad:</t>
    </r>
    <r>
      <rPr>
        <sz val="11"/>
        <color theme="1"/>
        <rFont val="Arial Narrow"/>
        <family val="2"/>
      </rPr>
      <t xml:space="preserve">
Áreas abiertas: 102.700 m²
Áreas edificadas: 37.400 m²
Área total aproximada: 140.100 m²</t>
    </r>
  </si>
  <si>
    <r>
      <rPr>
        <b/>
        <sz val="11"/>
        <color theme="1"/>
        <rFont val="Arial Narrow"/>
        <family val="2"/>
      </rPr>
      <t xml:space="preserve">Campus Floresta: 
</t>
    </r>
    <r>
      <rPr>
        <sz val="11"/>
        <color theme="1"/>
        <rFont val="Arial Narrow"/>
        <family val="2"/>
      </rPr>
      <t>Áreas abiertas: 1.000 m²
Áreas edificadas: 3.000 m²
Área total aproximada: 4.000 m²</t>
    </r>
  </si>
  <si>
    <r>
      <rPr>
        <b/>
        <sz val="11"/>
        <color theme="1"/>
        <rFont val="Arial Narrow"/>
        <family val="2"/>
      </rPr>
      <t xml:space="preserve">Campus Prado:
</t>
    </r>
    <r>
      <rPr>
        <sz val="11"/>
        <color theme="1"/>
        <rFont val="Arial Narrow"/>
        <family val="2"/>
      </rPr>
      <t>Áreas abiertas: 500 m²
Áreas edificadas: 2.900 m²
Área total aproximada: 3.400 m²</t>
    </r>
  </si>
  <si>
    <r>
      <rPr>
        <b/>
        <sz val="11"/>
        <color theme="1"/>
        <rFont val="Arial Narrow"/>
        <family val="2"/>
      </rPr>
      <t xml:space="preserve">Campus Castilla:
</t>
    </r>
    <r>
      <rPr>
        <sz val="11"/>
        <color theme="1"/>
        <rFont val="Arial Narrow"/>
        <family val="2"/>
      </rPr>
      <t>Áreas abiertas: 3.500 m²
Áreas edificadas: 5.400 m²
Área total aproximada: 8.900 m²</t>
    </r>
  </si>
  <si>
    <r>
      <rPr>
        <b/>
        <sz val="11"/>
        <color theme="1"/>
        <rFont val="Arial Narrow"/>
        <family val="2"/>
      </rPr>
      <t xml:space="preserve">Control de Roedores: </t>
    </r>
    <r>
      <rPr>
        <sz val="11"/>
        <color theme="1"/>
        <rFont val="Arial Narrow"/>
        <family val="2"/>
      </rPr>
      <t>Servicio de instalación de cajas de cebadero con cebos rodenticidas anticoagulantes para control de roedores según los hallazgos derivados del diagnóstico inicial, de acuerdo con requerimiento y presupuesto. Incluye estudio de ubicación, suministro, instalación, marcación, aseguramiento, fijación y cebo anticoagulante. Las cajas deben ser de material resistente para uso exterior o interior. Valor por cada caja.</t>
    </r>
  </si>
  <si>
    <r>
      <rPr>
        <b/>
        <sz val="11"/>
        <color theme="1"/>
        <rFont val="Arial Narrow"/>
        <family val="2"/>
      </rPr>
      <t xml:space="preserve">Control de Roedores: </t>
    </r>
    <r>
      <rPr>
        <sz val="11"/>
        <color theme="1"/>
        <rFont val="Arial Narrow"/>
        <family val="2"/>
      </rPr>
      <t>Servicio de mantenimiento de cajas de cebadero con cebos rodenticidas anticoagulantes para control de roedores, incluye  inspección, remarcación, aseguramiento y fijación, de acuerdo con requerimiento y presupuesto. Valor por cada caja.</t>
    </r>
  </si>
  <si>
    <r>
      <rPr>
        <b/>
        <sz val="11"/>
        <color theme="1"/>
        <rFont val="Arial Narrow"/>
        <family val="2"/>
      </rPr>
      <t xml:space="preserve">Desinfección ambiental: </t>
    </r>
    <r>
      <rPr>
        <sz val="11"/>
        <color theme="1"/>
        <rFont val="Arial Narrow"/>
        <family val="2"/>
      </rPr>
      <t>Control desinfección ambiental, aérea o atmosférica, para destrucción de microorganismos patógenos. Énfasis en zonas como áreas de preparación y consumo de alimentos, servicios sanitarios, áreas de almacenamiento de residuos, gimnasios. En las áreas donde se conserva archivo, se debe realizar un trabajo con micronebulización.</t>
    </r>
  </si>
  <si>
    <r>
      <rPr>
        <b/>
        <sz val="11"/>
        <color theme="1"/>
        <rFont val="Arial Narrow"/>
        <family val="2"/>
      </rPr>
      <t xml:space="preserve">Campus Robledo:
</t>
    </r>
    <r>
      <rPr>
        <sz val="11"/>
        <color theme="1"/>
        <rFont val="Arial Narrow"/>
        <family val="2"/>
      </rPr>
      <t>Áreas edificadas: 42.600 m²</t>
    </r>
  </si>
  <si>
    <r>
      <rPr>
        <b/>
        <sz val="11"/>
        <color theme="1"/>
        <rFont val="Arial Narrow"/>
        <family val="2"/>
      </rPr>
      <t>Campus Fraternidad:</t>
    </r>
    <r>
      <rPr>
        <sz val="11"/>
        <color theme="1"/>
        <rFont val="Arial Narrow"/>
        <family val="2"/>
      </rPr>
      <t xml:space="preserve">
Áreas edificadas: 37.400 m²</t>
    </r>
  </si>
  <si>
    <r>
      <rPr>
        <b/>
        <sz val="11"/>
        <color theme="1"/>
        <rFont val="Arial Narrow"/>
        <family val="2"/>
      </rPr>
      <t xml:space="preserve">Campus Floresta: 
</t>
    </r>
    <r>
      <rPr>
        <sz val="11"/>
        <color theme="1"/>
        <rFont val="Arial Narrow"/>
        <family val="2"/>
      </rPr>
      <t>Áreas edificadas: 3.000 m²</t>
    </r>
  </si>
  <si>
    <r>
      <rPr>
        <b/>
        <sz val="11"/>
        <color theme="1"/>
        <rFont val="Arial Narrow"/>
        <family val="2"/>
      </rPr>
      <t xml:space="preserve">Campus Prado:
</t>
    </r>
    <r>
      <rPr>
        <sz val="11"/>
        <color theme="1"/>
        <rFont val="Arial Narrow"/>
        <family val="2"/>
      </rPr>
      <t>Áreas edificadas: 2.900 m²</t>
    </r>
  </si>
  <si>
    <r>
      <rPr>
        <b/>
        <sz val="11"/>
        <color theme="1"/>
        <rFont val="Arial Narrow"/>
        <family val="2"/>
      </rPr>
      <t xml:space="preserve">Campus Castilla:
</t>
    </r>
    <r>
      <rPr>
        <sz val="11"/>
        <color theme="1"/>
        <rFont val="Arial Narrow"/>
        <family val="2"/>
      </rPr>
      <t>Áreas edificadas: 5.400 m²</t>
    </r>
  </si>
  <si>
    <t>Prestación de servicio de fumigación, desinfección y control de plagas en los diferentes campus del Institución Universitaria – ITM, de acuerdo con las especificaciones técnicas.</t>
  </si>
  <si>
    <t>ALEJANDRO AMARILES GIRALDO</t>
  </si>
  <si>
    <t>CONTROL TOTAL GIP S.A.S</t>
  </si>
  <si>
    <t>301 509 21 73 - 313 625 88 95 / controltotalgip@gmail.com.co / CARRERA 47 40 94, ITAGUI, ANTIOQUIA</t>
  </si>
  <si>
    <t>XIOMARA MUÑOZ ARBOLEDA</t>
  </si>
  <si>
    <t>SANAM SANEAMIENTO AMBIENTAL S.A.S</t>
  </si>
  <si>
    <t>3165227499 / sanam@sanambiental.com - comercial@sanambiental.com / Carrera 81A # 40-68 Barrio Simon Bolivar, Laureles</t>
  </si>
  <si>
    <t>treinta y seis (36) días</t>
  </si>
  <si>
    <t>OBSERVACION</t>
  </si>
  <si>
    <t>(No se toma encuenta en el analisis del mercado, por que tiene una dispersion mayor del 20% en los precios cotizados.)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</si>
</sst>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5" xfId="0" applyFont="1" applyBorder="1"/>
    <xf numFmtId="0" fontId="4" fillId="0" borderId="17" xfId="0" applyFont="1" applyBorder="1"/>
    <xf numFmtId="0" fontId="4" fillId="0" borderId="25" xfId="0" applyFont="1" applyBorder="1"/>
    <xf numFmtId="0" fontId="4" fillId="0" borderId="27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4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6" fillId="0" borderId="0" xfId="0" applyFont="1"/>
    <xf numFmtId="0" fontId="7" fillId="5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3" fillId="4" borderId="17" xfId="1" applyNumberFormat="1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4" fillId="4" borderId="17" xfId="1" applyNumberFormat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6" fillId="0" borderId="27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3" fillId="4" borderId="30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5" fillId="3" borderId="33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3" fillId="3" borderId="28" xfId="0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right" vertical="center" wrapText="1"/>
    </xf>
    <xf numFmtId="0" fontId="3" fillId="3" borderId="10" xfId="0" applyFont="1" applyFill="1" applyBorder="1" applyAlignment="1">
      <alignment horizontal="right" vertical="center" wrapText="1"/>
    </xf>
    <xf numFmtId="0" fontId="3" fillId="3" borderId="33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4" fillId="0" borderId="38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top"/>
    </xf>
    <xf numFmtId="0" fontId="6" fillId="0" borderId="35" xfId="0" applyFont="1" applyBorder="1" applyAlignment="1">
      <alignment horizontal="left" vertical="top"/>
    </xf>
    <xf numFmtId="0" fontId="6" fillId="0" borderId="36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top"/>
    </xf>
    <xf numFmtId="0" fontId="6" fillId="0" borderId="17" xfId="0" applyFont="1" applyBorder="1" applyAlignment="1">
      <alignment horizontal="left" vertical="top"/>
    </xf>
    <xf numFmtId="14" fontId="6" fillId="0" borderId="2" xfId="0" applyNumberFormat="1" applyFont="1" applyBorder="1" applyAlignment="1">
      <alignment horizontal="left" vertical="top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top"/>
    </xf>
    <xf numFmtId="0" fontId="6" fillId="0" borderId="20" xfId="0" applyFont="1" applyBorder="1" applyAlignment="1">
      <alignment horizontal="left" vertical="top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4" fillId="0" borderId="27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AC45"/>
  <sheetViews>
    <sheetView tabSelected="1" topLeftCell="A4" zoomScale="85" zoomScaleNormal="85" workbookViewId="0">
      <selection activeCell="J16" sqref="J16"/>
    </sheetView>
  </sheetViews>
  <sheetFormatPr baseColWidth="10" defaultColWidth="11.42578125" defaultRowHeight="16.5" x14ac:dyDescent="0.3"/>
  <cols>
    <col min="1" max="1" width="5.42578125" style="2" bestFit="1" customWidth="1" collapsed="1"/>
    <col min="2" max="2" width="31.140625" style="2" customWidth="1" collapsed="1"/>
    <col min="3" max="3" width="24.42578125" style="2" customWidth="1" collapsed="1"/>
    <col min="4" max="4" width="6.42578125" style="2" customWidth="1" collapsed="1"/>
    <col min="5" max="5" width="18.7109375" style="2" customWidth="1" collapsed="1"/>
    <col min="6" max="6" width="18.7109375" style="2" customWidth="1"/>
    <col min="7" max="7" width="23.85546875" style="11" customWidth="1" collapsed="1"/>
    <col min="8" max="8" width="29.42578125" style="2" customWidth="1" collapsed="1"/>
    <col min="9" max="9" width="11.42578125" style="2" collapsed="1"/>
    <col min="10" max="11" width="11.42578125" style="2"/>
    <col min="12" max="12" width="11.42578125" style="2" collapsed="1"/>
    <col min="13" max="17" width="11.42578125" style="2"/>
    <col min="18" max="18" width="11.42578125" style="2" collapsed="1"/>
    <col min="19" max="21" width="11.42578125" style="2"/>
    <col min="22" max="22" width="11.42578125" style="2" collapsed="1"/>
    <col min="23" max="25" width="11.42578125" style="2"/>
    <col min="26" max="26" width="11.42578125" style="2" collapsed="1"/>
    <col min="27" max="27" width="11.42578125" style="2"/>
    <col min="28" max="28" width="11.42578125" style="2" collapsed="1"/>
    <col min="29" max="29" width="11.42578125" style="2"/>
    <col min="30" max="16384" width="11.42578125" style="2" collapsed="1"/>
  </cols>
  <sheetData>
    <row r="1" spans="1:8" x14ac:dyDescent="0.3">
      <c r="A1" s="68"/>
      <c r="B1" s="69"/>
      <c r="C1" s="82" t="s">
        <v>0</v>
      </c>
      <c r="D1" s="83"/>
      <c r="E1" s="83"/>
      <c r="F1" s="17"/>
      <c r="G1" s="9" t="s">
        <v>1</v>
      </c>
      <c r="H1" s="3" t="s">
        <v>2</v>
      </c>
    </row>
    <row r="2" spans="1:8" x14ac:dyDescent="0.3">
      <c r="A2" s="70"/>
      <c r="B2" s="71"/>
      <c r="C2" s="84"/>
      <c r="D2" s="85"/>
      <c r="E2" s="85"/>
      <c r="F2" s="18"/>
      <c r="G2" s="10" t="s">
        <v>3</v>
      </c>
      <c r="H2" s="4" t="s">
        <v>4</v>
      </c>
    </row>
    <row r="3" spans="1:8" x14ac:dyDescent="0.3">
      <c r="A3" s="72"/>
      <c r="B3" s="73"/>
      <c r="C3" s="86"/>
      <c r="D3" s="87"/>
      <c r="E3" s="87"/>
      <c r="F3" s="19"/>
      <c r="G3" s="10" t="s">
        <v>5</v>
      </c>
      <c r="H3" s="4" t="s">
        <v>6</v>
      </c>
    </row>
    <row r="4" spans="1:8" x14ac:dyDescent="0.3">
      <c r="A4" s="5"/>
      <c r="H4" s="6"/>
    </row>
    <row r="5" spans="1:8" x14ac:dyDescent="0.3">
      <c r="A5" s="76" t="s">
        <v>7</v>
      </c>
      <c r="B5" s="77"/>
      <c r="C5" s="78"/>
      <c r="D5" s="74" t="s">
        <v>46</v>
      </c>
      <c r="E5" s="74"/>
      <c r="F5" s="74"/>
      <c r="G5" s="74"/>
      <c r="H5" s="75"/>
    </row>
    <row r="6" spans="1:8" x14ac:dyDescent="0.3">
      <c r="A6" s="79"/>
      <c r="B6" s="80"/>
      <c r="C6" s="81"/>
      <c r="D6" s="74"/>
      <c r="E6" s="74"/>
      <c r="F6" s="74"/>
      <c r="G6" s="74"/>
      <c r="H6" s="75"/>
    </row>
    <row r="7" spans="1:8" ht="17.25" thickBot="1" x14ac:dyDescent="0.35">
      <c r="A7" s="5"/>
      <c r="B7" s="7"/>
      <c r="C7" s="7"/>
      <c r="H7" s="6"/>
    </row>
    <row r="8" spans="1:8" x14ac:dyDescent="0.3">
      <c r="A8" s="51" t="s">
        <v>8</v>
      </c>
      <c r="B8" s="52"/>
      <c r="C8" s="52"/>
      <c r="D8" s="88" t="s">
        <v>29</v>
      </c>
      <c r="E8" s="88"/>
      <c r="F8" s="88"/>
      <c r="G8" s="88"/>
      <c r="H8" s="89"/>
    </row>
    <row r="9" spans="1:8" x14ac:dyDescent="0.3">
      <c r="A9" s="56" t="s">
        <v>9</v>
      </c>
      <c r="B9" s="57"/>
      <c r="C9" s="57"/>
      <c r="D9" s="58" t="s">
        <v>28</v>
      </c>
      <c r="E9" s="58"/>
      <c r="F9" s="58"/>
      <c r="G9" s="58"/>
      <c r="H9" s="59"/>
    </row>
    <row r="10" spans="1:8" x14ac:dyDescent="0.3">
      <c r="A10" s="56" t="s">
        <v>10</v>
      </c>
      <c r="B10" s="57"/>
      <c r="C10" s="57"/>
      <c r="D10" s="58" t="s">
        <v>30</v>
      </c>
      <c r="E10" s="58"/>
      <c r="F10" s="58"/>
      <c r="G10" s="58"/>
      <c r="H10" s="59"/>
    </row>
    <row r="11" spans="1:8" x14ac:dyDescent="0.3">
      <c r="A11" s="56" t="s">
        <v>11</v>
      </c>
      <c r="B11" s="57"/>
      <c r="C11" s="57"/>
      <c r="D11" s="60">
        <v>46059</v>
      </c>
      <c r="E11" s="58"/>
      <c r="F11" s="58"/>
      <c r="G11" s="58"/>
      <c r="H11" s="59"/>
    </row>
    <row r="12" spans="1:8" ht="17.25" thickBot="1" x14ac:dyDescent="0.35">
      <c r="A12" s="61" t="s">
        <v>12</v>
      </c>
      <c r="B12" s="62"/>
      <c r="C12" s="62"/>
      <c r="D12" s="63" t="s">
        <v>24</v>
      </c>
      <c r="E12" s="63"/>
      <c r="F12" s="63"/>
      <c r="G12" s="63"/>
      <c r="H12" s="64"/>
    </row>
    <row r="13" spans="1:8" ht="17.25" thickBot="1" x14ac:dyDescent="0.35">
      <c r="A13" s="70"/>
      <c r="B13" s="90"/>
      <c r="C13" s="8"/>
      <c r="D13" s="90"/>
      <c r="E13" s="90"/>
      <c r="F13" s="90"/>
      <c r="G13" s="90"/>
      <c r="H13" s="91"/>
    </row>
    <row r="14" spans="1:8" x14ac:dyDescent="0.3">
      <c r="A14" s="51" t="s">
        <v>13</v>
      </c>
      <c r="B14" s="52"/>
      <c r="C14" s="52"/>
      <c r="D14" s="53" t="s">
        <v>48</v>
      </c>
      <c r="E14" s="54"/>
      <c r="F14" s="54"/>
      <c r="G14" s="54"/>
      <c r="H14" s="55"/>
    </row>
    <row r="15" spans="1:8" x14ac:dyDescent="0.3">
      <c r="A15" s="56" t="s">
        <v>9</v>
      </c>
      <c r="B15" s="57"/>
      <c r="C15" s="57"/>
      <c r="D15" s="58" t="s">
        <v>47</v>
      </c>
      <c r="E15" s="58"/>
      <c r="F15" s="58"/>
      <c r="G15" s="58"/>
      <c r="H15" s="59"/>
    </row>
    <row r="16" spans="1:8" x14ac:dyDescent="0.3">
      <c r="A16" s="56" t="s">
        <v>10</v>
      </c>
      <c r="B16" s="57"/>
      <c r="C16" s="57"/>
      <c r="D16" s="58" t="s">
        <v>49</v>
      </c>
      <c r="E16" s="58"/>
      <c r="F16" s="58"/>
      <c r="G16" s="58"/>
      <c r="H16" s="59"/>
    </row>
    <row r="17" spans="1:8" x14ac:dyDescent="0.3">
      <c r="A17" s="56" t="s">
        <v>11</v>
      </c>
      <c r="B17" s="57"/>
      <c r="C17" s="57"/>
      <c r="D17" s="60">
        <v>46076</v>
      </c>
      <c r="E17" s="58"/>
      <c r="F17" s="58"/>
      <c r="G17" s="58"/>
      <c r="H17" s="59"/>
    </row>
    <row r="18" spans="1:8" ht="17.25" thickBot="1" x14ac:dyDescent="0.35">
      <c r="A18" s="61" t="s">
        <v>54</v>
      </c>
      <c r="B18" s="62"/>
      <c r="C18" s="62"/>
      <c r="D18" s="63" t="s">
        <v>55</v>
      </c>
      <c r="E18" s="63"/>
      <c r="F18" s="63"/>
      <c r="G18" s="63"/>
      <c r="H18" s="64"/>
    </row>
    <row r="19" spans="1:8" ht="17.25" thickBot="1" x14ac:dyDescent="0.35">
      <c r="A19" s="20"/>
      <c r="B19" s="21"/>
      <c r="C19" s="21"/>
      <c r="D19" s="22"/>
      <c r="E19" s="22"/>
      <c r="F19" s="22"/>
      <c r="G19" s="22"/>
      <c r="H19" s="23"/>
    </row>
    <row r="20" spans="1:8" x14ac:dyDescent="0.3">
      <c r="A20" s="51" t="s">
        <v>31</v>
      </c>
      <c r="B20" s="52"/>
      <c r="C20" s="52"/>
      <c r="D20" s="53" t="s">
        <v>51</v>
      </c>
      <c r="E20" s="54"/>
      <c r="F20" s="54"/>
      <c r="G20" s="54"/>
      <c r="H20" s="55"/>
    </row>
    <row r="21" spans="1:8" x14ac:dyDescent="0.3">
      <c r="A21" s="56" t="s">
        <v>9</v>
      </c>
      <c r="B21" s="57"/>
      <c r="C21" s="57"/>
      <c r="D21" s="58" t="s">
        <v>50</v>
      </c>
      <c r="E21" s="58"/>
      <c r="F21" s="58"/>
      <c r="G21" s="58"/>
      <c r="H21" s="59"/>
    </row>
    <row r="22" spans="1:8" x14ac:dyDescent="0.3">
      <c r="A22" s="56" t="s">
        <v>10</v>
      </c>
      <c r="B22" s="57"/>
      <c r="C22" s="57"/>
      <c r="D22" s="58" t="s">
        <v>52</v>
      </c>
      <c r="E22" s="58"/>
      <c r="F22" s="58"/>
      <c r="G22" s="58"/>
      <c r="H22" s="59"/>
    </row>
    <row r="23" spans="1:8" x14ac:dyDescent="0.3">
      <c r="A23" s="56" t="s">
        <v>11</v>
      </c>
      <c r="B23" s="57"/>
      <c r="C23" s="57"/>
      <c r="D23" s="60">
        <v>46078</v>
      </c>
      <c r="E23" s="58"/>
      <c r="F23" s="58"/>
      <c r="G23" s="58"/>
      <c r="H23" s="59"/>
    </row>
    <row r="24" spans="1:8" ht="17.25" thickBot="1" x14ac:dyDescent="0.35">
      <c r="A24" s="61" t="s">
        <v>12</v>
      </c>
      <c r="B24" s="62"/>
      <c r="C24" s="62"/>
      <c r="D24" s="63" t="s">
        <v>53</v>
      </c>
      <c r="E24" s="63"/>
      <c r="F24" s="63"/>
      <c r="G24" s="63"/>
      <c r="H24" s="64"/>
    </row>
    <row r="25" spans="1:8" x14ac:dyDescent="0.3">
      <c r="A25" s="20"/>
      <c r="B25" s="21"/>
      <c r="C25" s="21"/>
      <c r="D25" s="22"/>
      <c r="E25" s="22"/>
      <c r="F25" s="22"/>
      <c r="G25" s="22"/>
      <c r="H25" s="23"/>
    </row>
    <row r="26" spans="1:8" x14ac:dyDescent="0.3">
      <c r="A26" s="5"/>
      <c r="H26" s="6"/>
    </row>
    <row r="27" spans="1:8" ht="45.75" customHeight="1" x14ac:dyDescent="0.3">
      <c r="A27" s="49" t="s">
        <v>14</v>
      </c>
      <c r="B27" s="47" t="s">
        <v>15</v>
      </c>
      <c r="C27" s="47" t="s">
        <v>16</v>
      </c>
      <c r="D27" s="47" t="s">
        <v>17</v>
      </c>
      <c r="E27" s="1" t="str">
        <f>+D8</f>
        <v>FUMICOL S.A.S</v>
      </c>
      <c r="F27" s="1" t="str">
        <f>+D20</f>
        <v>SANAM SANEAMIENTO AMBIENTAL S.A.S</v>
      </c>
      <c r="G27" s="12" t="s">
        <v>18</v>
      </c>
      <c r="H27" s="65" t="s">
        <v>19</v>
      </c>
    </row>
    <row r="28" spans="1:8" ht="33" x14ac:dyDescent="0.3">
      <c r="A28" s="50"/>
      <c r="B28" s="48"/>
      <c r="C28" s="48"/>
      <c r="D28" s="48"/>
      <c r="E28" s="1" t="s">
        <v>20</v>
      </c>
      <c r="F28" s="1" t="s">
        <v>20</v>
      </c>
      <c r="G28" s="13" t="s">
        <v>20</v>
      </c>
      <c r="H28" s="66"/>
    </row>
    <row r="29" spans="1:8" ht="49.5" x14ac:dyDescent="0.3">
      <c r="A29" s="24">
        <v>1</v>
      </c>
      <c r="B29" s="25" t="s">
        <v>25</v>
      </c>
      <c r="C29" s="25" t="s">
        <v>26</v>
      </c>
      <c r="D29" s="24">
        <v>1</v>
      </c>
      <c r="E29" s="26">
        <v>214500</v>
      </c>
      <c r="F29" s="26">
        <v>0</v>
      </c>
      <c r="G29" s="15">
        <f>E29</f>
        <v>214500</v>
      </c>
      <c r="H29" s="16">
        <f t="shared" ref="H29:H41" si="0">+G29*D29</f>
        <v>214500</v>
      </c>
    </row>
    <row r="30" spans="1:8" ht="82.5" x14ac:dyDescent="0.3">
      <c r="A30" s="28">
        <v>2</v>
      </c>
      <c r="B30" s="31" t="s">
        <v>32</v>
      </c>
      <c r="C30" s="25" t="s">
        <v>33</v>
      </c>
      <c r="D30" s="24">
        <v>1</v>
      </c>
      <c r="E30" s="26">
        <v>2119000</v>
      </c>
      <c r="F30" s="26">
        <v>4260000</v>
      </c>
      <c r="G30" s="15">
        <f t="shared" ref="G30:G41" si="1">+ROUND(AVERAGE(E30:F30),0)</f>
        <v>3189500</v>
      </c>
      <c r="H30" s="16">
        <f t="shared" si="0"/>
        <v>3189500</v>
      </c>
    </row>
    <row r="31" spans="1:8" ht="82.5" x14ac:dyDescent="0.3">
      <c r="A31" s="29"/>
      <c r="B31" s="32"/>
      <c r="C31" s="25" t="s">
        <v>34</v>
      </c>
      <c r="D31" s="24">
        <v>1</v>
      </c>
      <c r="E31" s="26">
        <v>2340000</v>
      </c>
      <c r="F31" s="26">
        <v>3740000</v>
      </c>
      <c r="G31" s="15">
        <f t="shared" si="1"/>
        <v>3040000</v>
      </c>
      <c r="H31" s="16">
        <f t="shared" si="0"/>
        <v>3040000</v>
      </c>
    </row>
    <row r="32" spans="1:8" ht="82.5" x14ac:dyDescent="0.3">
      <c r="A32" s="29"/>
      <c r="B32" s="32"/>
      <c r="C32" s="25" t="s">
        <v>35</v>
      </c>
      <c r="D32" s="24">
        <v>1</v>
      </c>
      <c r="E32" s="26">
        <v>351000</v>
      </c>
      <c r="F32" s="26">
        <v>882000</v>
      </c>
      <c r="G32" s="15">
        <f t="shared" si="1"/>
        <v>616500</v>
      </c>
      <c r="H32" s="16">
        <f t="shared" si="0"/>
        <v>616500</v>
      </c>
    </row>
    <row r="33" spans="1:8" ht="82.5" x14ac:dyDescent="0.3">
      <c r="A33" s="29"/>
      <c r="B33" s="32"/>
      <c r="C33" s="25" t="s">
        <v>36</v>
      </c>
      <c r="D33" s="24">
        <v>1</v>
      </c>
      <c r="E33" s="26">
        <v>315900</v>
      </c>
      <c r="F33" s="26">
        <v>852600</v>
      </c>
      <c r="G33" s="15">
        <f t="shared" si="1"/>
        <v>584250</v>
      </c>
      <c r="H33" s="16">
        <f t="shared" si="0"/>
        <v>584250</v>
      </c>
    </row>
    <row r="34" spans="1:8" ht="82.5" x14ac:dyDescent="0.3">
      <c r="A34" s="30"/>
      <c r="B34" s="33"/>
      <c r="C34" s="25" t="s">
        <v>37</v>
      </c>
      <c r="D34" s="24">
        <v>1</v>
      </c>
      <c r="E34" s="26">
        <v>430300</v>
      </c>
      <c r="F34" s="26">
        <v>1587600</v>
      </c>
      <c r="G34" s="15">
        <f t="shared" si="1"/>
        <v>1008950</v>
      </c>
      <c r="H34" s="16">
        <f t="shared" si="0"/>
        <v>1008950</v>
      </c>
    </row>
    <row r="35" spans="1:8" ht="120" customHeight="1" x14ac:dyDescent="0.3">
      <c r="A35" s="24">
        <v>3</v>
      </c>
      <c r="B35" s="43" t="s">
        <v>38</v>
      </c>
      <c r="C35" s="44"/>
      <c r="D35" s="24">
        <v>1</v>
      </c>
      <c r="E35" s="26">
        <v>45500</v>
      </c>
      <c r="F35" s="26">
        <v>25000</v>
      </c>
      <c r="G35" s="15">
        <f t="shared" si="1"/>
        <v>35250</v>
      </c>
      <c r="H35" s="16">
        <f t="shared" si="0"/>
        <v>35250</v>
      </c>
    </row>
    <row r="36" spans="1:8" ht="78" customHeight="1" x14ac:dyDescent="0.3">
      <c r="A36" s="24">
        <v>4</v>
      </c>
      <c r="B36" s="43" t="s">
        <v>39</v>
      </c>
      <c r="C36" s="44"/>
      <c r="D36" s="24">
        <v>1</v>
      </c>
      <c r="E36" s="26">
        <v>13000</v>
      </c>
      <c r="F36" s="26">
        <v>3000</v>
      </c>
      <c r="G36" s="15">
        <f t="shared" si="1"/>
        <v>8000</v>
      </c>
      <c r="H36" s="16">
        <f t="shared" si="0"/>
        <v>8000</v>
      </c>
    </row>
    <row r="37" spans="1:8" ht="33" x14ac:dyDescent="0.3">
      <c r="A37" s="45">
        <v>5</v>
      </c>
      <c r="B37" s="46" t="s">
        <v>40</v>
      </c>
      <c r="C37" s="25" t="s">
        <v>41</v>
      </c>
      <c r="D37" s="24">
        <v>1</v>
      </c>
      <c r="E37" s="26">
        <v>780000</v>
      </c>
      <c r="F37" s="26">
        <v>2130000</v>
      </c>
      <c r="G37" s="15">
        <f t="shared" si="1"/>
        <v>1455000</v>
      </c>
      <c r="H37" s="16">
        <f t="shared" si="0"/>
        <v>1455000</v>
      </c>
    </row>
    <row r="38" spans="1:8" ht="33" x14ac:dyDescent="0.3">
      <c r="A38" s="45"/>
      <c r="B38" s="46"/>
      <c r="C38" s="25" t="s">
        <v>42</v>
      </c>
      <c r="D38" s="24">
        <v>1</v>
      </c>
      <c r="E38" s="26">
        <v>845000</v>
      </c>
      <c r="F38" s="26">
        <v>1870000</v>
      </c>
      <c r="G38" s="15">
        <f t="shared" si="1"/>
        <v>1357500</v>
      </c>
      <c r="H38" s="16">
        <f t="shared" si="0"/>
        <v>1357500</v>
      </c>
    </row>
    <row r="39" spans="1:8" ht="33" x14ac:dyDescent="0.3">
      <c r="A39" s="45"/>
      <c r="B39" s="46"/>
      <c r="C39" s="25" t="s">
        <v>43</v>
      </c>
      <c r="D39" s="24">
        <v>1</v>
      </c>
      <c r="E39" s="26">
        <v>260000</v>
      </c>
      <c r="F39" s="26">
        <v>360000</v>
      </c>
      <c r="G39" s="15">
        <f t="shared" si="1"/>
        <v>310000</v>
      </c>
      <c r="H39" s="16">
        <f t="shared" si="0"/>
        <v>310000</v>
      </c>
    </row>
    <row r="40" spans="1:8" ht="33" x14ac:dyDescent="0.3">
      <c r="A40" s="45"/>
      <c r="B40" s="46"/>
      <c r="C40" s="25" t="s">
        <v>44</v>
      </c>
      <c r="D40" s="24">
        <v>1</v>
      </c>
      <c r="E40" s="26">
        <v>260000</v>
      </c>
      <c r="F40" s="26">
        <v>348000</v>
      </c>
      <c r="G40" s="15">
        <f t="shared" si="1"/>
        <v>304000</v>
      </c>
      <c r="H40" s="16">
        <f t="shared" si="0"/>
        <v>304000</v>
      </c>
    </row>
    <row r="41" spans="1:8" ht="33" x14ac:dyDescent="0.3">
      <c r="A41" s="45"/>
      <c r="B41" s="46"/>
      <c r="C41" s="25" t="s">
        <v>45</v>
      </c>
      <c r="D41" s="24">
        <v>1</v>
      </c>
      <c r="E41" s="26">
        <v>377000</v>
      </c>
      <c r="F41" s="26">
        <v>648000</v>
      </c>
      <c r="G41" s="15">
        <f t="shared" si="1"/>
        <v>512500</v>
      </c>
      <c r="H41" s="16">
        <f t="shared" si="0"/>
        <v>512500</v>
      </c>
    </row>
    <row r="42" spans="1:8" ht="16.5" customHeight="1" x14ac:dyDescent="0.3">
      <c r="A42" s="40" t="s">
        <v>21</v>
      </c>
      <c r="B42" s="41"/>
      <c r="C42" s="41"/>
      <c r="D42" s="41"/>
      <c r="E42" s="41"/>
      <c r="F42" s="41"/>
      <c r="G42" s="42"/>
      <c r="H42" s="14">
        <f>+ROUND((SUM(H29:H41)), 0)</f>
        <v>12635950</v>
      </c>
    </row>
    <row r="43" spans="1:8" ht="16.5" customHeight="1" x14ac:dyDescent="0.3">
      <c r="A43" s="34" t="s">
        <v>22</v>
      </c>
      <c r="B43" s="35"/>
      <c r="C43" s="35"/>
      <c r="D43" s="35"/>
      <c r="E43" s="35"/>
      <c r="F43" s="35"/>
      <c r="G43" s="36"/>
      <c r="H43" s="14">
        <f>+ROUND((H42*19%), 0)</f>
        <v>2400831</v>
      </c>
    </row>
    <row r="44" spans="1:8" ht="16.5" customHeight="1" x14ac:dyDescent="0.3">
      <c r="A44" s="37" t="s">
        <v>23</v>
      </c>
      <c r="B44" s="38"/>
      <c r="C44" s="38"/>
      <c r="D44" s="38"/>
      <c r="E44" s="38"/>
      <c r="F44" s="38"/>
      <c r="G44" s="39"/>
      <c r="H44" s="27">
        <f>+ROUND(SUM(H42:H43), 0)</f>
        <v>15036781</v>
      </c>
    </row>
    <row r="45" spans="1:8" ht="66" customHeight="1" x14ac:dyDescent="0.3">
      <c r="A45" s="67" t="s">
        <v>27</v>
      </c>
      <c r="B45" s="67"/>
      <c r="C45" s="67"/>
      <c r="D45" s="67"/>
      <c r="E45" s="67"/>
      <c r="F45" s="67"/>
      <c r="G45" s="67"/>
      <c r="H45" s="67"/>
    </row>
  </sheetData>
  <mergeCells count="51">
    <mergeCell ref="A45:H45"/>
    <mergeCell ref="A1:B3"/>
    <mergeCell ref="D5:H6"/>
    <mergeCell ref="A5:C6"/>
    <mergeCell ref="A8:C8"/>
    <mergeCell ref="C1:E3"/>
    <mergeCell ref="D8:H8"/>
    <mergeCell ref="D9:H9"/>
    <mergeCell ref="D10:H10"/>
    <mergeCell ref="D11:H11"/>
    <mergeCell ref="A9:C9"/>
    <mergeCell ref="A10:C10"/>
    <mergeCell ref="A11:C11"/>
    <mergeCell ref="D12:H12"/>
    <mergeCell ref="A13:B13"/>
    <mergeCell ref="D13:H13"/>
    <mergeCell ref="D18:H18"/>
    <mergeCell ref="A17:C17"/>
    <mergeCell ref="A18:C18"/>
    <mergeCell ref="A12:C12"/>
    <mergeCell ref="A14:C14"/>
    <mergeCell ref="A15:C15"/>
    <mergeCell ref="A16:C16"/>
    <mergeCell ref="D14:H14"/>
    <mergeCell ref="D15:H15"/>
    <mergeCell ref="D16:H16"/>
    <mergeCell ref="D17:H17"/>
    <mergeCell ref="C27:C28"/>
    <mergeCell ref="A27:A28"/>
    <mergeCell ref="B27:B28"/>
    <mergeCell ref="D27:D28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H27:H28"/>
    <mergeCell ref="A30:A34"/>
    <mergeCell ref="B30:B34"/>
    <mergeCell ref="A43:G43"/>
    <mergeCell ref="A44:G44"/>
    <mergeCell ref="A42:G42"/>
    <mergeCell ref="B35:C35"/>
    <mergeCell ref="B36:C36"/>
    <mergeCell ref="A37:A41"/>
    <mergeCell ref="B37:B41"/>
  </mergeCells>
  <pageMargins left="0.7" right="0.7" top="0.75" bottom="0.75" header="0.3" footer="0.3"/>
  <pageSetup orientation="portrait" r:id="rId1"/>
  <ignoredErrors>
    <ignoredError sqref="G32:H41 H31" formulaRange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5" ma:contentTypeDescription="Crear nuevo documento." ma:contentTypeScope="" ma:versionID="f37a840954fab263c95ffea969dd31f6">
  <xsd:schema xmlns:xsd="http://www.w3.org/2001/XMLSchema" xmlns:xs="http://www.w3.org/2001/XMLSchema" xmlns:p="http://schemas.microsoft.com/office/2006/metadata/properties" xmlns:ns2="8341f547-e6c3-460f-b08f-9d0887320f6b" xmlns:ns3="b85f6fcf-befd-4a6b-a456-ea0676348e62" targetNamespace="http://schemas.microsoft.com/office/2006/metadata/properties" ma:root="true" ma:fieldsID="e35577559cbcbed81c0757d616259b1f" ns2:_="" ns3:_="">
    <xsd:import namespace="8341f547-e6c3-460f-b08f-9d0887320f6b"/>
    <xsd:import namespace="b85f6fcf-befd-4a6b-a456-ea0676348e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9a66201-9f92-4eaf-bf40-eb9d2a89b2af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A97BA6-7881-40C4-ABB6-4FEC331C17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5EB268-5737-44E0-A96F-CF43F546180B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customXml/itemProps3.xml><?xml version="1.0" encoding="utf-8"?>
<ds:datastoreItem xmlns:ds="http://schemas.openxmlformats.org/officeDocument/2006/customXml" ds:itemID="{DEECD7A5-0785-4A18-8AD4-825AB9E6B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41f547-e6c3-460f-b08f-9d0887320f6b"/>
    <ds:schemaRef ds:uri="b85f6fcf-befd-4a6b-a456-ea0676348e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Aldemar Penagos</cp:lastModifiedBy>
  <cp:revision/>
  <dcterms:created xsi:type="dcterms:W3CDTF">2023-09-27T15:10:58Z</dcterms:created>
  <dcterms:modified xsi:type="dcterms:W3CDTF">2026-03-16T20:48:40Z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  <property fmtid="{D5CDD505-2E9C-101B-9397-08002B2CF9AE}" pid="3" name="MediaServiceImageTags">
    <vt:lpwstr/>
  </property>
</Properties>
</file>