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Usuario\Desktop\EDESAN\CONTRATOS EDESAN CONTRATANTE\CONTRATOS 2026\IP-002-2026 PTAR COLECTOR SAN VICENTE\"/>
    </mc:Choice>
  </mc:AlternateContent>
  <xr:revisionPtr revIDLastSave="0" documentId="13_ncr:1_{8C68C599-0EC6-4960-8AAC-0DF4E45C10DE}" xr6:coauthVersionLast="47" xr6:coauthVersionMax="47" xr10:uidLastSave="{00000000-0000-0000-0000-000000000000}"/>
  <bookViews>
    <workbookView xWindow="-120" yWindow="-120" windowWidth="29040" windowHeight="15720" firstSheet="3" activeTab="3" xr2:uid="{63E338F5-167C-4EB3-A663-417631DDC550}"/>
  </bookViews>
  <sheets>
    <sheet name="NARIÑO - OBRA" sheetId="1" state="hidden" r:id="rId1"/>
    <sheet name="EST.DIS.VIAS SCarlos-OBRA" sheetId="2" state="hidden" r:id="rId2"/>
    <sheet name="EST.DIS.VIAS SCarlos-INTERVENTO" sheetId="5" state="hidden" r:id="rId3"/>
    <sheet name="MATRIZ DE RIESGOS" sheetId="4" r:id="rId4"/>
    <sheet name="Hoja2" sheetId="3" r:id="rId5"/>
  </sheets>
  <definedNames>
    <definedName name="_xlnm._FilterDatabase" localSheetId="2" hidden="1">'EST.DIS.VIAS SCarlos-INTERVENTO'!$A$9:$AB$28</definedName>
    <definedName name="_xlnm._FilterDatabase" localSheetId="1" hidden="1">'EST.DIS.VIAS SCarlos-OBRA'!$A$9:$AA$31</definedName>
    <definedName name="_xlnm._FilterDatabase" localSheetId="3" hidden="1">'MATRIZ DE RIESGOS'!$A$9:$AA$37</definedName>
    <definedName name="_xlnm._FilterDatabase" localSheetId="0" hidden="1">'NARIÑO - OBRA'!$A$8:$AA$36</definedName>
    <definedName name="_xlnm.Print_Area" localSheetId="2">'EST.DIS.VIAS SCarlos-INTERVENTO'!$B$1:$AA$40</definedName>
    <definedName name="_xlnm.Print_Area" localSheetId="1">'EST.DIS.VIAS SCarlos-OBRA'!$B$1:$Z$48</definedName>
    <definedName name="_xlnm.Print_Area" localSheetId="3">'MATRIZ DE RIESGOS'!$A$1:$Z$50</definedName>
    <definedName name="_xlnm.Print_Area" localSheetId="0">'NARIÑO - OBRA'!$A$1:$Z$53</definedName>
    <definedName name="_xlnm.Print_Titles" localSheetId="2">'EST.DIS.VIAS SCarlos-INTERVENTO'!$1:$9</definedName>
    <definedName name="_xlnm.Print_Titles" localSheetId="1">'EST.DIS.VIAS SCarlos-OBRA'!$1:$9</definedName>
    <definedName name="_xlnm.Print_Titles" localSheetId="3">'MATRIZ DE RIESGOS'!$1:$9</definedName>
    <definedName name="_xlnm.Print_Titles" localSheetId="0">'NARIÑO - OBRA'!$1:$8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S28" i="5" l="1"/>
  <c r="M28" i="5"/>
  <c r="S27" i="5"/>
  <c r="T27" i="5" s="1"/>
  <c r="M27" i="5"/>
  <c r="S26" i="5"/>
  <c r="T26" i="5" s="1"/>
  <c r="L26" i="5"/>
  <c r="M26" i="5" s="1"/>
  <c r="S25" i="5"/>
  <c r="T25" i="5" s="1"/>
  <c r="M25" i="5"/>
  <c r="L25" i="5"/>
  <c r="T24" i="5"/>
  <c r="S24" i="5"/>
  <c r="L24" i="5"/>
  <c r="M24" i="5" s="1"/>
  <c r="L23" i="5"/>
  <c r="M23" i="5" s="1"/>
  <c r="R22" i="5"/>
  <c r="Q22" i="5"/>
  <c r="L22" i="5"/>
  <c r="V20" i="5"/>
  <c r="S20" i="5"/>
  <c r="T20" i="5" s="1"/>
  <c r="L20" i="5"/>
  <c r="M20" i="5" s="1"/>
  <c r="V19" i="5"/>
  <c r="M19" i="5"/>
  <c r="V18" i="5"/>
  <c r="M18" i="5"/>
  <c r="L17" i="5"/>
  <c r="M17" i="5" s="1"/>
  <c r="S16" i="5"/>
  <c r="T16" i="5" s="1"/>
  <c r="M16" i="5"/>
  <c r="L16" i="5"/>
  <c r="S15" i="5"/>
  <c r="T15" i="5" s="1"/>
  <c r="L15" i="5"/>
  <c r="M15" i="5" s="1"/>
  <c r="S14" i="5"/>
  <c r="T14" i="5" s="1"/>
  <c r="L14" i="5"/>
  <c r="M14" i="5" s="1"/>
  <c r="S13" i="5"/>
  <c r="T13" i="5" s="1"/>
  <c r="L13" i="5"/>
  <c r="M13" i="5" s="1"/>
  <c r="S12" i="5"/>
  <c r="T12" i="5" s="1"/>
  <c r="L12" i="5"/>
  <c r="M12" i="5" s="1"/>
  <c r="S11" i="5"/>
  <c r="T11" i="5" s="1"/>
  <c r="L11" i="5"/>
  <c r="M11" i="5" s="1"/>
  <c r="L10" i="5"/>
  <c r="M10" i="5" s="1"/>
  <c r="R31" i="4"/>
  <c r="S31" i="4" s="1"/>
  <c r="K31" i="4"/>
  <c r="L31" i="4" s="1"/>
  <c r="R30" i="4"/>
  <c r="S30" i="4" s="1"/>
  <c r="K30" i="4"/>
  <c r="L30" i="4" s="1"/>
  <c r="R28" i="4"/>
  <c r="S28" i="4" s="1"/>
  <c r="K28" i="4"/>
  <c r="L28" i="4" s="1"/>
  <c r="R26" i="4"/>
  <c r="S26" i="4" s="1"/>
  <c r="K26" i="4"/>
  <c r="L26" i="4" s="1"/>
  <c r="R24" i="4"/>
  <c r="S24" i="4" s="1"/>
  <c r="K24" i="4"/>
  <c r="L24" i="4" s="1"/>
  <c r="R22" i="4"/>
  <c r="S22" i="4" s="1"/>
  <c r="K22" i="4"/>
  <c r="L22" i="4" s="1"/>
  <c r="U20" i="4"/>
  <c r="U16" i="4"/>
  <c r="R16" i="4"/>
  <c r="S16" i="4" s="1"/>
  <c r="K16" i="4"/>
  <c r="L16" i="4" s="1"/>
  <c r="R15" i="4"/>
  <c r="S15" i="4" s="1"/>
  <c r="K15" i="4"/>
  <c r="L15" i="4" s="1"/>
  <c r="R14" i="4"/>
  <c r="S14" i="4" s="1"/>
  <c r="K14" i="4"/>
  <c r="L14" i="4" s="1"/>
  <c r="R13" i="4"/>
  <c r="S13" i="4" s="1"/>
  <c r="K13" i="4"/>
  <c r="L13" i="4" s="1"/>
  <c r="R12" i="4"/>
  <c r="S12" i="4" s="1"/>
  <c r="K12" i="4"/>
  <c r="L12" i="4" s="1"/>
  <c r="R11" i="4"/>
  <c r="S11" i="4" s="1"/>
  <c r="K11" i="4"/>
  <c r="L11" i="4" s="1"/>
  <c r="R10" i="4"/>
  <c r="S10" i="4" s="1"/>
  <c r="K10" i="4"/>
  <c r="L10" i="4" s="1"/>
  <c r="R31" i="2"/>
  <c r="L31" i="2"/>
  <c r="R30" i="2"/>
  <c r="S30" i="2" s="1"/>
  <c r="L30" i="2"/>
  <c r="R29" i="2"/>
  <c r="S29" i="2" s="1"/>
  <c r="R28" i="2"/>
  <c r="S28" i="2" s="1"/>
  <c r="K29" i="2"/>
  <c r="L29" i="2" s="1"/>
  <c r="K28" i="2"/>
  <c r="L28" i="2" s="1"/>
  <c r="K27" i="2"/>
  <c r="L27" i="2" s="1"/>
  <c r="K26" i="2"/>
  <c r="L26" i="2" s="1"/>
  <c r="L21" i="2"/>
  <c r="L20" i="2"/>
  <c r="K19" i="2"/>
  <c r="L19" i="2" s="1"/>
  <c r="K22" i="2"/>
  <c r="L22" i="2" s="1"/>
  <c r="A4" i="3"/>
  <c r="A1" i="3"/>
  <c r="C1" i="3" s="1"/>
  <c r="R14" i="2"/>
  <c r="S14" i="2" s="1"/>
  <c r="K14" i="2"/>
  <c r="L14" i="2" s="1"/>
  <c r="R13" i="2"/>
  <c r="S13" i="2" s="1"/>
  <c r="K13" i="2"/>
  <c r="L13" i="2" s="1"/>
  <c r="R12" i="2"/>
  <c r="S12" i="2" s="1"/>
  <c r="K12" i="2"/>
  <c r="L12" i="2" s="1"/>
  <c r="R11" i="2"/>
  <c r="S11" i="2" s="1"/>
  <c r="K11" i="2"/>
  <c r="L11" i="2" s="1"/>
  <c r="R27" i="2"/>
  <c r="S27" i="2" s="1"/>
  <c r="R24" i="2"/>
  <c r="S24" i="2" s="1"/>
  <c r="K24" i="2"/>
  <c r="L24" i="2" s="1"/>
  <c r="R22" i="2"/>
  <c r="S22" i="2" s="1"/>
  <c r="U20" i="2"/>
  <c r="U18" i="2"/>
  <c r="R18" i="2"/>
  <c r="S18" i="2" s="1"/>
  <c r="K18" i="2"/>
  <c r="L18" i="2" s="1"/>
  <c r="R17" i="2"/>
  <c r="S17" i="2" s="1"/>
  <c r="K17" i="2"/>
  <c r="L17" i="2" s="1"/>
  <c r="R16" i="2"/>
  <c r="S16" i="2" s="1"/>
  <c r="K16" i="2"/>
  <c r="L16" i="2" s="1"/>
  <c r="R15" i="2"/>
  <c r="S15" i="2" s="1"/>
  <c r="K15" i="2"/>
  <c r="L15" i="2" s="1"/>
  <c r="R10" i="2"/>
  <c r="S10" i="2" s="1"/>
  <c r="K10" i="2"/>
  <c r="L10" i="2" s="1"/>
  <c r="R30" i="1"/>
  <c r="S30" i="1" s="1"/>
  <c r="K30" i="1"/>
  <c r="L30" i="1" s="1"/>
  <c r="R29" i="1"/>
  <c r="S29" i="1" s="1"/>
  <c r="K29" i="1"/>
  <c r="L29" i="1" s="1"/>
  <c r="R27" i="1"/>
  <c r="S27" i="1" s="1"/>
  <c r="K27" i="1"/>
  <c r="L27" i="1" s="1"/>
  <c r="R25" i="1"/>
  <c r="S25" i="1" s="1"/>
  <c r="K25" i="1"/>
  <c r="L25" i="1" s="1"/>
  <c r="R23" i="1"/>
  <c r="S23" i="1" s="1"/>
  <c r="K23" i="1"/>
  <c r="L23" i="1" s="1"/>
  <c r="R21" i="1"/>
  <c r="S21" i="1" s="1"/>
  <c r="K21" i="1"/>
  <c r="L21" i="1" s="1"/>
  <c r="U19" i="1"/>
  <c r="U15" i="1"/>
  <c r="R15" i="1"/>
  <c r="S15" i="1" s="1"/>
  <c r="K15" i="1"/>
  <c r="L15" i="1" s="1"/>
  <c r="R14" i="1"/>
  <c r="S14" i="1" s="1"/>
  <c r="K14" i="1"/>
  <c r="L14" i="1" s="1"/>
  <c r="R13" i="1"/>
  <c r="S13" i="1" s="1"/>
  <c r="K13" i="1"/>
  <c r="L13" i="1" s="1"/>
  <c r="R12" i="1"/>
  <c r="S12" i="1" s="1"/>
  <c r="K12" i="1"/>
  <c r="L12" i="1" s="1"/>
  <c r="R11" i="1"/>
  <c r="S11" i="1" s="1"/>
  <c r="K11" i="1"/>
  <c r="L11" i="1" s="1"/>
  <c r="R10" i="1"/>
  <c r="S10" i="1" s="1"/>
  <c r="K10" i="1"/>
  <c r="L10" i="1" s="1"/>
  <c r="R9" i="1"/>
  <c r="S9" i="1" s="1"/>
  <c r="K9" i="1"/>
  <c r="L9" i="1" s="1"/>
  <c r="B1" i="3" l="1"/>
  <c r="A2" i="3"/>
  <c r="S2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O7" authorId="0" shapeId="0" xr:uid="{DF2E5EE7-35A9-4F4A-A6A5-6EFA11EC9EE6}">
      <text>
        <r>
          <rPr>
            <b/>
            <sz val="9"/>
            <color indexed="81"/>
            <rFont val="Tahoma"/>
            <family val="2"/>
          </rPr>
          <t>Autor:</t>
        </r>
        <r>
          <rPr>
            <sz val="9"/>
            <color indexed="81"/>
            <rFont val="Tahoma"/>
            <family val="2"/>
          </rPr>
          <t xml:space="preserve">
[Describir el tratamiento o control a ser implementado]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O8" authorId="0" shapeId="0" xr:uid="{92059C7B-AEC1-4DA6-9D57-78F6E22036AE}">
      <text>
        <r>
          <rPr>
            <b/>
            <sz val="9"/>
            <color indexed="81"/>
            <rFont val="Tahoma"/>
            <family val="2"/>
          </rPr>
          <t>Autor:</t>
        </r>
        <r>
          <rPr>
            <sz val="9"/>
            <color indexed="81"/>
            <rFont val="Tahoma"/>
            <family val="2"/>
          </rPr>
          <t xml:space="preserve">
[Describir el tratamiento o control a ser implementado]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P8" authorId="0" shapeId="0" xr:uid="{8F3BD799-5E72-4C4F-9647-EFC82EB608F3}">
      <text>
        <r>
          <rPr>
            <b/>
            <sz val="9"/>
            <color indexed="81"/>
            <rFont val="Tahoma"/>
            <family val="2"/>
          </rPr>
          <t>Autor:</t>
        </r>
        <r>
          <rPr>
            <sz val="9"/>
            <color indexed="81"/>
            <rFont val="Tahoma"/>
            <family val="2"/>
          </rPr>
          <t xml:space="preserve">
[Describir el tratamiento o control a ser implementado]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O8" authorId="0" shapeId="0" xr:uid="{1F49F8B8-F0F2-4A03-869D-24E14467C46B}">
      <text>
        <r>
          <rPr>
            <b/>
            <sz val="9"/>
            <color indexed="81"/>
            <rFont val="Tahoma"/>
            <family val="2"/>
          </rPr>
          <t>Autor:</t>
        </r>
        <r>
          <rPr>
            <sz val="9"/>
            <color indexed="81"/>
            <rFont val="Tahoma"/>
            <family val="2"/>
          </rPr>
          <t xml:space="preserve">
[Describir el tratamiento o control a ser implementado]</t>
        </r>
      </text>
    </comment>
  </commentList>
</comments>
</file>

<file path=xl/sharedStrings.xml><?xml version="1.0" encoding="utf-8"?>
<sst xmlns="http://schemas.openxmlformats.org/spreadsheetml/2006/main" count="1881" uniqueCount="341">
  <si>
    <t>EMPRESA DE DESARROLLO DE SAN CARLOS - EDESAN E.I.C.E</t>
  </si>
  <si>
    <t>1.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t>
  </si>
  <si>
    <t>2. Corresponderá al contratista seleccionado la asunción del Riesgo previsible propio de este tipo de contratación asumiendo su costo, siempre que el mismo no se encuentre expresamente a cargo de la Entidad en el contrato</t>
  </si>
  <si>
    <t>3. De acuerdo con procedimiento de la referencia, nos permitimos establecer la tipificación, estimación y asignación de los riesgos previsibles que puedan afectar el presente procedimiento.</t>
  </si>
  <si>
    <t xml:space="preserve">MATRIZ DE RIESGOS </t>
  </si>
  <si>
    <t>No</t>
  </si>
  <si>
    <t>Clase</t>
  </si>
  <si>
    <t>Fuente</t>
  </si>
  <si>
    <t>Etapa</t>
  </si>
  <si>
    <t>Tipo</t>
  </si>
  <si>
    <t>Descripción (Que puede pasar y, como puede ocurrir)</t>
  </si>
  <si>
    <t>Consecuencia de la ocurrencia del evento</t>
  </si>
  <si>
    <t>Probabilidad</t>
  </si>
  <si>
    <t>Impacto</t>
  </si>
  <si>
    <t>Calificación Total</t>
  </si>
  <si>
    <t>Prioridad</t>
  </si>
  <si>
    <t>¿A quién se le asigna?</t>
  </si>
  <si>
    <t>Tratamiento/Controles a ser implementados</t>
  </si>
  <si>
    <t>Control a ser implementado</t>
  </si>
  <si>
    <t>Impacto después del tratamiento</t>
  </si>
  <si>
    <t>¿Afecta el equilibrio económico del contrato?</t>
  </si>
  <si>
    <t>Persona responsable por implementar el tratamiento</t>
  </si>
  <si>
    <t>Fecha estimada en que se inicia el tratamiento</t>
  </si>
  <si>
    <t>Fecha estimada en que se cumple el tratamiento.</t>
  </si>
  <si>
    <t>Monitoreo y Revisión</t>
  </si>
  <si>
    <t>Calificación</t>
  </si>
  <si>
    <t>Categoria</t>
  </si>
  <si>
    <t>cómo se realiza el monitoreo</t>
  </si>
  <si>
    <t>¿Periodicidad Cuando?</t>
  </si>
  <si>
    <t>Específico</t>
  </si>
  <si>
    <t>Externo</t>
  </si>
  <si>
    <t>Ejecución</t>
  </si>
  <si>
    <t>Operacionales</t>
  </si>
  <si>
    <t>Reclamaciones de postventa debido al deterioro de la vía por malos procesos constructivos y/o diseños técnicos deficientes.</t>
  </si>
  <si>
    <t>Reduccion de la vida útil de la vía</t>
  </si>
  <si>
    <t>Contratista / Interventoria</t>
  </si>
  <si>
    <t>Transferir el Riesgo</t>
  </si>
  <si>
    <t>Revisión detallada de todos los aspectos técnicos del proyecto previa ejecución del mismo.
Seguimiento e interventoría de las actividades constructivas para garantizar su correcta ejecución.</t>
  </si>
  <si>
    <t>NO</t>
  </si>
  <si>
    <t>Desde el inicio de obra de ejcución del proyecto</t>
  </si>
  <si>
    <t>Finalización del termino del contrato</t>
  </si>
  <si>
    <t>Informes de visita de obra, así como seguimeinto a los informes de interventoria del proyecto</t>
  </si>
  <si>
    <t>Planeación</t>
  </si>
  <si>
    <t>Modificación y ajustes de los diseños y/o estudios, falta de documentación</t>
  </si>
  <si>
    <t>Incumplimiento de requisitos para gestionar el proyecto</t>
  </si>
  <si>
    <t>MUNICIPIO</t>
  </si>
  <si>
    <t>Evitar el Riesgo</t>
  </si>
  <si>
    <t>Trabajo conjunto con los entes involucrados en la formulación y revisión del proyecto.</t>
  </si>
  <si>
    <t>SI</t>
  </si>
  <si>
    <t>Desde el proceso de formulación y estructuración del proyecto</t>
  </si>
  <si>
    <t>Seguimiento continuo al expediente del proyecto</t>
  </si>
  <si>
    <t>Inmediata</t>
  </si>
  <si>
    <t>3-Actividad</t>
  </si>
  <si>
    <t>General</t>
  </si>
  <si>
    <t>Problemas de la calidad de los materiales, equipos o mano de obra para la ejecución del proyecto.</t>
  </si>
  <si>
    <t>Problemas técnicos, económicos y operativos durante el desarrollo, ejecución de inadecuados procesos constructivos y falta de garantías para la entidad contratante respecto a calidad del bien o servicio entregado. 
efectos derivados del incumplimiento de las especificaciones técnicas y características de los, insumos y demás elementos necesarios para la ejecución del contrato
Reprocesos en los métodos constructivos para suplir las deficiencias.</t>
  </si>
  <si>
    <t>Exigencia de certificados de calidad, mano de obra calificada, capacitada, y revisión de la calidad de los materiales</t>
  </si>
  <si>
    <t>Revisión de certificados de calidad y materiales de obra. Seguimiento a los informes de interventoría</t>
  </si>
  <si>
    <t xml:space="preserve">Mensual  </t>
  </si>
  <si>
    <t>2-Componente (Productos)</t>
  </si>
  <si>
    <t>Deficiencias en la estabilidad de la vía</t>
  </si>
  <si>
    <t>Perdida de las condiciones de iniciales de la vía, por daños irreversibles en la misma</t>
  </si>
  <si>
    <t>Responsabilidad civil extraconstractual</t>
  </si>
  <si>
    <t>Se presentan daños a terceros en el desarrollo de la obra</t>
  </si>
  <si>
    <t>Expedición de polizas que cubran dicho riesgo</t>
  </si>
  <si>
    <t>Poliza de responsabilidad civil extracontractual del contratista ejecutor</t>
  </si>
  <si>
    <t>Problemas de orden Público</t>
  </si>
  <si>
    <t>Paralisis total en procesos constructivos por incidencia en la seguridad de las personas que ejecutan las obras.</t>
  </si>
  <si>
    <t xml:space="preserve">MUNICIPIO </t>
  </si>
  <si>
    <t>Aceptar el Riesgo</t>
  </si>
  <si>
    <t>Hacer seguimiento permanente al cronograma de obra.</t>
  </si>
  <si>
    <t>Revisión de actualización de cronograma de obra y seguimietno a los informes de interventoría. Revisión de Plan de Contingencia</t>
  </si>
  <si>
    <t>Al momento de ocurrencia del evento</t>
  </si>
  <si>
    <t xml:space="preserve">Problemas Climaticos </t>
  </si>
  <si>
    <t>Reducción en el rendimiento de los procesos constructivos por incidencia en la afectación de los materiales y la suspension de labores por trabajos a cielo abierto.</t>
  </si>
  <si>
    <t>Especifico</t>
  </si>
  <si>
    <t>Interno</t>
  </si>
  <si>
    <t>Permisos ante Entidades Municipales por daños en redes existentes</t>
  </si>
  <si>
    <t>No ejecución de las actividades que hacen parte del contrato.
Se suspenden actividades parcial o temporalmente</t>
  </si>
  <si>
    <t>3. Posible</t>
  </si>
  <si>
    <t>1. INSIGNIFICANTE</t>
  </si>
  <si>
    <t>Riesgo bajo</t>
  </si>
  <si>
    <t xml:space="preserve">Contratista / Municipio </t>
  </si>
  <si>
    <t>Gestión de permiso por daños en redes de acueducto, alcantarillado y energía</t>
  </si>
  <si>
    <t>Contar con acompañamiento de la interventoria y del supervisor</t>
  </si>
  <si>
    <t>2. Menor</t>
  </si>
  <si>
    <t>Riesgo Medio</t>
  </si>
  <si>
    <t>podría</t>
  </si>
  <si>
    <t>Contratista y Municipio</t>
  </si>
  <si>
    <t>Durante la ejecución de las obras.</t>
  </si>
  <si>
    <t>Hasta la finalización de las obras y o terminación de las actividades</t>
  </si>
  <si>
    <t>Revisión periódica</t>
  </si>
  <si>
    <t>continua</t>
  </si>
  <si>
    <t>operacionales</t>
  </si>
  <si>
    <t>Escases de materiales e insumos</t>
  </si>
  <si>
    <t>Traumatismos para el desarrollo y ejecución de las actividades de obra, viéndose directamente afectados los tiempos de ejecución y cronogramas de obra proyectados para el desarrollo de las actividades- desequilibrio económico del contrato.</t>
  </si>
  <si>
    <t>4. Probable</t>
  </si>
  <si>
    <t>3. Moderado</t>
  </si>
  <si>
    <t>Riesgo Alto</t>
  </si>
  <si>
    <t>Estudio de análisis de mercado para la utilización de nuevos proveedores y/o estudio de alternativas de uso de materiales alternos conjuntamente con la entidad contratante y/o el interventor.</t>
  </si>
  <si>
    <t>total</t>
  </si>
  <si>
    <t>Desde el momento de aparición del evento de falta de materiales.</t>
  </si>
  <si>
    <t>Al momento de superar la falencia de los materiales requeridos.</t>
  </si>
  <si>
    <t>Ejecutando un estudio de las posibilidades de adquisición frente a los aspectos económicos y probabilidades de uso de materiales similares.</t>
  </si>
  <si>
    <t>Al momento del evento.</t>
  </si>
  <si>
    <t>Programación del servicio.
Perjuicios ocasionados por el incumplimiento del programa de trabajo, que afectan la oportuna ejecución del servicio</t>
  </si>
  <si>
    <t>1. Retrasos en la ejecución. 
2. Sanciones Penales, Disciplinarios y/o administrativas. 
3. Hallazgos de fiscales.
4. Deficiente gestión.
5. Se requieren aprobaciones o autorizaciones por parte de otras entidades o autoridades que van a generar retrazos en la contratación y/o ejecución del contrato.</t>
  </si>
  <si>
    <t xml:space="preserve">3. Posible </t>
  </si>
  <si>
    <t>4. Mayor</t>
  </si>
  <si>
    <t>Riesgo alto</t>
  </si>
  <si>
    <t>Contratista</t>
  </si>
  <si>
    <t>Realizar las gestiones necesarias para obtener  las aprobaciones requeridas.
Identificar políticas y normas gubernamentales que podrían aplicar al proceso de contratación y asegurar su cumplimiento.
Identificar los problemas de concesión de licencias que pueden afectar el proyecto, y efectuar su oportuno trámite.
Estipulación contractual que permita en caso de ser necesario ajustar los tiempos de entrega deﬁnidos en los documentos del proceso. Seguimiento al desarrollo de las actividades y al cronograma previsto con el ﬁn de garantizar el cumplimiento del mismo.</t>
  </si>
  <si>
    <t>2. Improbable</t>
  </si>
  <si>
    <t>Si</t>
  </si>
  <si>
    <t>Dependencia a cargo de la contratación</t>
  </si>
  <si>
    <t>Evaluación de la propuesta</t>
  </si>
  <si>
    <t>Estudio de documentos</t>
  </si>
  <si>
    <t>En el momento de la elaboración del proceso de invitación del contrato y durante la legalización del contrato.</t>
  </si>
  <si>
    <t>Tiempos de ejecución superiores a los tiempos pactados en el contrato.</t>
  </si>
  <si>
    <t>Problemas para el contratista con respecto a compromisos referentes a la fecha de terminación del contrato, adicionales en tiempo, necesidad de ampliación de tiempos de las garantías por perdida de vigencia.</t>
  </si>
  <si>
    <t>Revisiones periódicas de las actividades con respecto a los cronogramas de ejecución de obra.</t>
  </si>
  <si>
    <t>Irregularidad en los sistemas de seguridad social, referidos a los compromisos del contratista para con el personal de obra y requerimientos de ley para la prestación de sus servicios.</t>
  </si>
  <si>
    <t>Problemas por falta de cobertura en cuanto a sistemas de seguridad social, riesgos, etc., frente a la ocurrencia de eventos catastróficos, accidentes y temas legales de contratación frente a entes de control, ley y normatividad vigente frente a la contratación</t>
  </si>
  <si>
    <t>Riesgo Extremo</t>
  </si>
  <si>
    <t>Exigencia por parte de la entidad contratante del soporte de afiliación y cumplimiento de las leyes frente respecto a los sistemas de seguridad social, al momento de inicio de las obras.</t>
  </si>
  <si>
    <t>1. Insignificante</t>
  </si>
  <si>
    <t>Riesgo Bajo</t>
  </si>
  <si>
    <t>no</t>
  </si>
  <si>
    <t>El interventor del contrato.</t>
  </si>
  <si>
    <t>Desde que se inicia la ejecución del contrato.</t>
  </si>
  <si>
    <t>Hasta la terminación de las obras y/o terminación de las actividades objeto de contrato.</t>
  </si>
  <si>
    <t>Mediante la revisión de afiliaciones a los sistemas de seguridad social, planillas y verificación de pago de parafiscales.</t>
  </si>
  <si>
    <t>De calendario</t>
  </si>
  <si>
    <t xml:space="preserve">Atrasos en la ejecución de las obras </t>
  </si>
  <si>
    <t xml:space="preserve">Incumplimiento de plazos y sobrecostos administrativos </t>
  </si>
  <si>
    <t>Financieros</t>
  </si>
  <si>
    <t>Insolvencia del contratista.</t>
  </si>
  <si>
    <t>Falta de flujo de caja para empezar las actividades.
Problemas para el desarrollo de la obra por iliquidez representado así falta de recursos para el desarrollo normal de las actividades.</t>
  </si>
  <si>
    <t>riesgo extremo</t>
  </si>
  <si>
    <t>Ejecución de cortes de obra y balances económicos para ver el real estado de los movimientos financieros de la obra en ejecución y así ejecutar los respectivos correctivos, que lleven a la estabilidad económica del contrato.</t>
  </si>
  <si>
    <t>Desde que se inicia la ejecución del contrato</t>
  </si>
  <si>
    <t>Al finalizar la ejecución de las obras.</t>
  </si>
  <si>
    <t>Mediante la ejecución de balances financieros periódicos.</t>
  </si>
  <si>
    <t>Dependiendo del tiempo estimado para la ejecución de las obras y el monto del contrato.</t>
  </si>
  <si>
    <t>De costos</t>
  </si>
  <si>
    <t xml:space="preserve">Mayores cantidades de obra, por procedimientos constructivos inadecuados. </t>
  </si>
  <si>
    <t>Retrasos de obra y reprocesos  en la aplicación de los métodos constructivos.</t>
  </si>
  <si>
    <t xml:space="preserve">Reducir la probabilidad de la ocurrencia del evento, cuando el Riesgo debe ser aceptado. </t>
  </si>
  <si>
    <t>Supervisión permanente en la ejecución</t>
  </si>
  <si>
    <t>Económicos</t>
  </si>
  <si>
    <t>Sobrecosto/variación en materiales. 
Incremento de los Precios</t>
  </si>
  <si>
    <t>Disminución de sus utilidades proyectadas.</t>
  </si>
  <si>
    <t xml:space="preserve">Contratista / Interventoria /Municipio </t>
  </si>
  <si>
    <t>Ejecución por parte del contratista de continuos balances y/o cortes económicos que permitan establecer el grado de liquidez y/o estado financiero y así evitar problemas en cuanto a compromisos adquiridos</t>
  </si>
  <si>
    <t>1. Raro</t>
  </si>
  <si>
    <t>El contratista</t>
  </si>
  <si>
    <t>Desde la presentación de la propuesta económica a la entidad contratante</t>
  </si>
  <si>
    <t>Mediante cortes de obra, balances económicos y financieros.</t>
  </si>
  <si>
    <t>Depende del tipo, monto y tipos de compromisos económicos adquiridos por el contratista</t>
  </si>
  <si>
    <t>Administrativos</t>
  </si>
  <si>
    <t>Uso de obras ejecutadas antes del recibo final.</t>
  </si>
  <si>
    <t>Deterioro en la unidad de vivienda mejorada.</t>
  </si>
  <si>
    <t>Contar con acompañamiento social y jornadas de información al beneficiario</t>
  </si>
  <si>
    <t>Desde la finalización de la obra de ejecución</t>
  </si>
  <si>
    <t>Entrega final de las unidades de vivienda a los beneficiarios</t>
  </si>
  <si>
    <t>Jornadas de capacitación social a los beneficarios</t>
  </si>
  <si>
    <t>No tener personal idóneo para las Administración por parte del contratista.</t>
  </si>
  <si>
    <t>Mala calidad de las obras, problemas técnicos, retraso de actividades, desequilibrio económico para el contratista, falta de garantías para la entidad contratante.</t>
  </si>
  <si>
    <t>3. MODERADO</t>
  </si>
  <si>
    <t>Uso de mano de obra calificada, según el perfil y experiencia para el desarrollo de la misma. Perfil por actividad.</t>
  </si>
  <si>
    <t>Desde el inicio y ejecución de las obras.</t>
  </si>
  <si>
    <t>Una vez terminada la ejecución de las obras.</t>
  </si>
  <si>
    <t>Mediante el estudio de perfiles del personal frente a las actividades que se requieren desarrollar</t>
  </si>
  <si>
    <t>Depende del desarrollo de las actividades y/o mano de obra a contratar.</t>
  </si>
  <si>
    <t>Falta de expedición de las polizas que indica la ley para el desarrollo de proyectos constructivos</t>
  </si>
  <si>
    <t>Incumplimiento por parte del municipio en la solicitud y expedición de las polizas que le apliquen al proyecto</t>
  </si>
  <si>
    <t>Establecer clausulas en los contratos de obra suscritos por el municipio donde se le solicite al contratista la expedición de dichas polizas</t>
  </si>
  <si>
    <t>Desde el inicio de contratación de contrato de obra y ejecución</t>
  </si>
  <si>
    <t>Al momento de firma del contrato</t>
  </si>
  <si>
    <t>Realización de contrato de obra en los terminos expuestos</t>
  </si>
  <si>
    <t>Demora o no pago de los compromisos adquiridos por la entidad contratante.</t>
  </si>
  <si>
    <t>Este retraso se genera por omisión parcial o total de los requisitos en la presentación de las facturas.
Problemas de liquidez para el contratista y desarrollo de las obras, problemas con los tiempos de ejecución proyectados, problemas para la entidad frente a la ley de contratación</t>
  </si>
  <si>
    <t xml:space="preserve">Municipio / Entidad </t>
  </si>
  <si>
    <t>Control de certificados de disponibilidad presupuestal y registros presupuestales, verificación de actas, acumulados, amortización y anticipos, para tener una proyección económica real de los compromisos.</t>
  </si>
  <si>
    <t>El Interventor.</t>
  </si>
  <si>
    <t>Hasta la terminación del contrato.</t>
  </si>
  <si>
    <t>mediante la revisión de disponibilidades presupuestales y revisión de registros presupuestales- revisión de actas parciales frente a valores contratados</t>
  </si>
  <si>
    <t>Depende de los tiempos de ejecución y el monto del contrato en ejecución.</t>
  </si>
  <si>
    <t>De mercado</t>
  </si>
  <si>
    <t>Fluctuación de precios en los costos y materiales cuyos precios están regulados por el Gobierno.</t>
  </si>
  <si>
    <t xml:space="preserve">El efecto producido por la variación atípica de los precios, determinados por el Departamento Nacional de Estadística Dane a  través del Índice de Costos de la Construcción Pesada (ICCP). </t>
  </si>
  <si>
    <t>Verificación de precios según el DANE, en el momento del incremento y utilización de factores de reversión. Riesgo que asume -MUNICIPIO- sólo en caso que la fluctuación haya sido exorbitante (fluctuación mayor al 50%).</t>
  </si>
  <si>
    <t>Al momento del incremento en caso de presentarse esta situación</t>
  </si>
  <si>
    <t>Una vez se surta un proceso de reversión de los incrementos generados</t>
  </si>
  <si>
    <t>Monitorea el avance de obra y los porcentajes de ejecución tanto física como financiera, alertando si se genera una variación significativa entre ambos.</t>
  </si>
  <si>
    <t>Salida o escasez  en el mercado de insumos o materias primas para la ejecución de las obras objeto del contrato.</t>
  </si>
  <si>
    <t>Aumento en los costos directos de ejecución del proyecto</t>
  </si>
  <si>
    <t>Utilizar materiales de alta rotación y permanencia en el mercado. Verificación de precios y reversión de los mismos, con el Dane, para el momento en que se genera el riesgo.</t>
  </si>
  <si>
    <t>Realizar seguimiento y control a la ejecución del presupuesto de obra</t>
  </si>
  <si>
    <t>Regulatorios</t>
  </si>
  <si>
    <t>Accidentes ocasionados por falta de controles y/o indebido manejo de los sistemas de seguridad industrial.</t>
  </si>
  <si>
    <t>Demandas al contratista y a la entidad contratante por afectaciones a terceros.</t>
  </si>
  <si>
    <t>Probable</t>
  </si>
  <si>
    <t>Mayor</t>
  </si>
  <si>
    <t>Implementación de sistemas de seguridad industrial</t>
  </si>
  <si>
    <t>Podría</t>
  </si>
  <si>
    <t>El Contratista</t>
  </si>
  <si>
    <t>Hasta la terminación del contrato</t>
  </si>
  <si>
    <t>Revisión periódica mediante la verificación del cumplimiento de la normatividad respecto a la seguridad industrial.</t>
  </si>
  <si>
    <t>Diaria</t>
  </si>
  <si>
    <t>Tributario</t>
  </si>
  <si>
    <t>Modificaciones en materia tributaria aparecidas durante la ejecución del contrato.</t>
  </si>
  <si>
    <t>Contratista/
Municipio</t>
  </si>
  <si>
    <t>ejecución por parte del contratista de continuos balances y/o cortes económicos que permitan establecer el grado de liquidez y/o estado financiero y así evitar problemas en cuanto a compromisos adquiridos</t>
  </si>
  <si>
    <t>Verificación Contable, en el momento del incremento y utilización de factores de reversión. Riesgo que asume -MUNICIPIO- sólo en caso que la fluctuación haya sido exorbitante (fluctuación mayor al 50%).</t>
  </si>
  <si>
    <t>De la naturaleza</t>
  </si>
  <si>
    <t>Desastres naturales</t>
  </si>
  <si>
    <t>Pausa o abandono del proceso-desequilibrio económico y técnico. 
ocurre cuando se dan desastres naturales como terremotos, inundaciones, sequías, etc.</t>
  </si>
  <si>
    <t>probable</t>
  </si>
  <si>
    <t>Catastrófico</t>
  </si>
  <si>
    <t>Municipio / Entidad /Contratista</t>
  </si>
  <si>
    <t>Imposibilidad de tratamiento. Esperar tiempos de normalización y recuperación de los procesos.</t>
  </si>
  <si>
    <t>Verificación Interventoria, por medio de control del Estado del tiempo y los tiempos perdidos por este tipo de acontecimientos.</t>
  </si>
  <si>
    <t>el Interventor.</t>
  </si>
  <si>
    <t>Desde la ocurrencia del evento.</t>
  </si>
  <si>
    <t>indeterminado</t>
  </si>
  <si>
    <t>Indeterminado, mediante el manejo de tiempos de recuperación y normalización de procesos.</t>
  </si>
  <si>
    <t xml:space="preserve">Técnologicos </t>
  </si>
  <si>
    <t>Suspensión de Servicios Públicos</t>
  </si>
  <si>
    <t>Pausa o abandono del proceso-desequilibrio económico y técnico.</t>
  </si>
  <si>
    <t>Proyectar cronogramas de ejecución de obra teniendo en cuenta márgenes de tiempo de inoperatividad y/o planes de contingencia en el desarrollo de actividades.</t>
  </si>
  <si>
    <t>Hacer seguimiento permanente al cronograma de obra.
Contar con acompañamiento de la interventoria y del supervisor</t>
  </si>
  <si>
    <t>el Interventor</t>
  </si>
  <si>
    <t xml:space="preserve">Fallas en los sistemas de comunicación de voz y de datos </t>
  </si>
  <si>
    <t>2. imporbable</t>
  </si>
  <si>
    <t>Sociales o políticos</t>
  </si>
  <si>
    <t>Ocurrencia de eventos que perjudican el correcto desarrollo de las actividades contractuales; tales como paros de diversas índoles, cierre de vías, problemas de movilidad de materiales y/o insumos por causas externas etc.</t>
  </si>
  <si>
    <t>Problemas concernientes al desarrollo y/o evolución de las obras, por falta de abastecimiento de insumos y/o materiales, posibilidad de suspensiones de obra y por ende posibilidad de problemas en cuanto a la proyección de tiempos de ejecución y vigencia de garantías exigidas.</t>
  </si>
  <si>
    <t>Mayor.</t>
  </si>
  <si>
    <t>Riesgo Alto.</t>
  </si>
  <si>
    <t>Debido a que los procesos son externos son casi imposibles de tratar.</t>
  </si>
  <si>
    <t>Acompañamiento de la parte social y acompañamiento del municipio</t>
  </si>
  <si>
    <t xml:space="preserve">4. Probable </t>
  </si>
  <si>
    <t>Riesgo Extremo.</t>
  </si>
  <si>
    <t>Total.</t>
  </si>
  <si>
    <t>El interventor del contrato de obra.</t>
  </si>
  <si>
    <t>Durante la ejecución del contrato.</t>
  </si>
  <si>
    <t>hasta la terminación de las obras y/o terminación de las actividades objeto de contrato</t>
  </si>
  <si>
    <t>Solo en la ocurrencia del evento</t>
  </si>
  <si>
    <t>En la ocurrencia del evento</t>
  </si>
  <si>
    <t>Categoría del Riesgo</t>
  </si>
  <si>
    <t>Se requiere acción inmediata</t>
  </si>
  <si>
    <t>8, 9  y 10</t>
  </si>
  <si>
    <t>Riesgo extremo</t>
  </si>
  <si>
    <t>Necesita atención de la alta gerencia</t>
  </si>
  <si>
    <t>6 y 7</t>
  </si>
  <si>
    <t>Debe especificarse responsabilidad gerencial</t>
  </si>
  <si>
    <t>Riesgo medio</t>
  </si>
  <si>
    <t>Revisión de la aplicación de procedimientos de rutina</t>
  </si>
  <si>
    <t>2, 3 y 4</t>
  </si>
  <si>
    <t>Administrar mediante procedimientos de rutina</t>
  </si>
  <si>
    <t>Elaboró:</t>
  </si>
  <si>
    <t>BEATRIZ ELENA CASTAÑO PUERTA</t>
  </si>
  <si>
    <t>GESTIÓN TÉCNICA Y PRESUPUESTAL DE PROYECTOS</t>
  </si>
  <si>
    <t>ANEXO. MATRIZ DE RIESGOS</t>
  </si>
  <si>
    <t>Seleccionar laboratorios con capacidad técnica adecuada.
Establecer cláusulas contractuales sobre plazos de entrega.
Planificación anticipada y holgura en el cronograma.
Tener acuerdos con varios laboratorios.
Mantener contratos con múltiples laboratorios de confianza</t>
  </si>
  <si>
    <t>Desde el inicio de los diseños del proyecto</t>
  </si>
  <si>
    <t>Finalización el item de estudios de suelos</t>
  </si>
  <si>
    <t>Informes de seguimeinto a los informes de interventoria del proyecto</t>
  </si>
  <si>
    <t>Informes mensuales, o quincenales de seguimeinto a los informes de interventoria del proyecto</t>
  </si>
  <si>
    <r>
      <rPr>
        <b/>
        <sz val="9"/>
        <color theme="1"/>
        <rFont val="Arial"/>
        <family val="2"/>
      </rPr>
      <t>OBJETO:</t>
    </r>
    <r>
      <rPr>
        <sz val="9"/>
        <color theme="1"/>
        <rFont val="Arial"/>
        <family val="2"/>
      </rPr>
      <t xml:space="preserve">  CONSULTORÍA PARA ELABORACIÓN DE ESTUDIOS Y DISEÑOS ENFOCADO EN EL DESARROLLO DE PROYECTOS DE INFRAESTRUCTURA VIAL EN EL MUNICIPIO DE SAN CARLOS, EN DESARROLLO DEL PROYECTO DE INVERSIÓN BPIN 2024056490114 FINANCIADO CON RECURSOS DEL SISTEMA GENERAL DE REGALIAS</t>
    </r>
  </si>
  <si>
    <t>En los estudios y diseños uno de los principales riesgos se deriva en la demora en los tiempos de entrega de los ensayos de laboratorio por parte de los laboratoristas</t>
  </si>
  <si>
    <t>Al ser los laboratorios ajenos a los consultores, y se deben extraer las muestras y llevarlas a los laboratorios, se presentan demoras hasta un mes en entregar los ensayos, lo que condiciona la entrega de los resultados para continuar con el análisis y los informes finalestiempos de entrega de los ensayos de laboratorio por parte de los laboratoristas</t>
  </si>
  <si>
    <r>
      <rPr>
        <b/>
        <sz val="8"/>
        <color rgb="FF000000"/>
        <rFont val="Arial "/>
      </rPr>
      <t xml:space="preserve">Retrasos en el cronograma del proyecto: </t>
    </r>
    <r>
      <rPr>
        <sz val="8"/>
        <color rgb="FF000000"/>
        <rFont val="Arial "/>
      </rPr>
      <t xml:space="preserve">La entrega tardía de los ensayos de laboratorio impacta directamente en la planificación de los estudios y diseños viales.
</t>
    </r>
    <r>
      <rPr>
        <b/>
        <sz val="8"/>
        <color rgb="FF000000"/>
        <rFont val="Arial "/>
      </rPr>
      <t>Incremento de costos:</t>
    </r>
    <r>
      <rPr>
        <sz val="8"/>
        <color rgb="FF000000"/>
        <rFont val="Arial "/>
      </rPr>
      <t xml:space="preserve"> Los retrasos en la entrega de los ensayos de  laboratorio pueden generar sobrecostos al extender la duración del proyecto, tanto en la etapa de estudios como en la de ejecución</t>
    </r>
  </si>
  <si>
    <r>
      <rPr>
        <b/>
        <sz val="8"/>
        <color rgb="FF000000"/>
        <rFont val="Arial "/>
      </rPr>
      <t xml:space="preserve">Retraso en la entrega de los informes
finales: </t>
    </r>
    <r>
      <rPr>
        <sz val="8"/>
        <color rgb="FF000000"/>
        <rFont val="Arial "/>
      </rPr>
      <t>Al no contar con los resultados de los ensayos en el tiempo estipulado, se retrasan los análisis técnicos necesarios para generar los informes finales del proyecto. 
Esto puede extender los plazos de entrega en todas las etapas posteriores, afectando el cronograma general del proyecto e incrementando la contratación de personal, uso de equipos y recursos logísticos, lo que incrementa los costos operativos del proyecto</t>
    </r>
  </si>
  <si>
    <t>Seleccionar laboratorios cercanos o con logística más eficiente: Priorizar laboratorios que garanticen tiempos de entrega más cortos, preferentemente cercanos al área de trabajo o con sistemas de transporte más eficientes.
Establecer acuerdos contractuales estrictos: Incluir en los contratos con los laboratorios cláusulas específicas sobre los tiempos de entrega, con penalizaciones en caso de incumplimiento</t>
  </si>
  <si>
    <t>Dificultades de acceso a los puntos donde se deben realizar los levantamientos de información en campo, y más en épocas de invierno y teniendo en cuenta que son vías de tercer orden que dificulta su acceso</t>
  </si>
  <si>
    <t>Planificación con márgenes de tiempo adicionales: Incluir en el cronograma márgenes adicionales para compensar posibles retrasos por condiciones climáticas</t>
  </si>
  <si>
    <t>Si el equipo de campo debe tomar las muestras en condiciones climáticas no óptimas, la calidad de los datos recolectados podría verse comprometida.
Por ejemplo, el exceso de agua en el suelo podría alterar los resultados de los ensayos geotécnicos.</t>
  </si>
  <si>
    <t>Finalización el item de estudios de suelos y levantamientos topograficos.</t>
  </si>
  <si>
    <t>Legal</t>
  </si>
  <si>
    <t>Sanciones ambientales, suspensión de
actividades, revocación de licencias, litigios
por daño ambienta</t>
  </si>
  <si>
    <t>La ejecución de estudios y diseños para proyectos de infraestructura vial puede requerir permisos y licencias ambientales específicas. El incumplimiento de las obligaciones ambientales o la falta de obtención de los permisos pertinentes puede resultar en acciones legales por parte de las autoridades reguladoras o las comunidades afectadas</t>
  </si>
  <si>
    <t>Realizar un análisis de impacto ambiental adecuado; obtener todas las licencias y permisos necesarios antes de iniciar los estudios; y cumplir con todas las exigencias impuestas por las autoridades
medioambientales.</t>
  </si>
  <si>
    <t>Retrasos en las tomas y entregas de resultados por condiciones climáticas que impiden la toma de muestras y los procedimientos en territorio.</t>
  </si>
  <si>
    <t>Las condiciones climáticas adversas pueden impedir que el personal de campo realice las tomas de muestras programadas en los plazos establecidos. Esto provoca una paralización temporal de los estudios técnicos hasta que las condiciones mejoren</t>
  </si>
  <si>
    <t>Contratista / Interventoria / EDESAN / Municipio</t>
  </si>
  <si>
    <t>Monitoreo constante de las condiciones climáticas: Implementar un
sistema de monitoreo meteorológico que permita prever condiciones adversas y
reprogramar actividades con antelación.</t>
  </si>
  <si>
    <t>Problemas de la calidad de equipos o mano de obra no calificada para la ejecución del trabajo de campo proyecto.</t>
  </si>
  <si>
    <t>Problemas técnicos, económicos y operativos durante el desarrollo, ejecución de inadecuados de toma de muestras y falta de garantías para la entidad contratante respecto a calidad del bien o servicio entregado. 
efectos derivados del incumplimiento de las especificaciones técnicas y características de los equipos o mano de obra, y además elementos necesarios para la ejecución del contrato
Reprocesos en los diseños, y trabajos de campo para suplir las deficiencias.</t>
  </si>
  <si>
    <t>Exigencia de certificados de calidad de equipos, mano de obra calificada, capacitada, y revisión de la calidad de los certificados de calibración de equipos topograficos y equipos de campo.</t>
  </si>
  <si>
    <t>Paralisis total en procesos de campo por incidencia en la seguridad de las personas que ejecutan las obras.</t>
  </si>
  <si>
    <t>Programación.
Perjuicios ocasionados por el incumplimiento del programa de trabajo, que afectan la oportuna ejecución de los estudios</t>
  </si>
  <si>
    <t>Desde el inicio de la ejcución del proyecto</t>
  </si>
  <si>
    <t>Atrasos en la ejecución de los diseños</t>
  </si>
  <si>
    <t>Problemas técnicos, retraso de actividades, desequilibrio económico para el contratista, falta de garantías para la entidad contratante.</t>
  </si>
  <si>
    <t>Contratista / EDESAN</t>
  </si>
  <si>
    <t>Contratista / Interventor / EDESAN</t>
  </si>
  <si>
    <t>Interventor</t>
  </si>
  <si>
    <t>ANEXO 3. MATRIZ DE RIESGOS</t>
  </si>
  <si>
    <r>
      <rPr>
        <b/>
        <sz val="9"/>
        <color theme="1"/>
        <rFont val="Arial"/>
        <family val="2"/>
      </rPr>
      <t>OBJETO:</t>
    </r>
    <r>
      <rPr>
        <sz val="9"/>
        <color theme="1"/>
        <rFont val="Arial"/>
        <family val="2"/>
      </rPr>
      <t xml:space="preserve">  INTERVENTORIA TÉCNICA, CONSULTORÍA PARA ELABORACIÓN DE ESTUDIOS Y DISEÑOS ENFOCADO EN EL DESARROLLO DE PROYECTOS DE INFRAESTRUCTURA VIAL EN EL MUNICIPIO DE SAN CARLOS, EN DESARROLLO DEL PROYECTO DE INVERSIÓN BPIN 2024056490114 FINANCIADO CON RECURSOS DEL SISTEMA GENERAL DE REGALIAS</t>
    </r>
  </si>
  <si>
    <t>Porcentaje de participación de los profesionales en la obra durante su ejecución, menor a lo estipulado en el presupuesto</t>
  </si>
  <si>
    <t>Incumplimiento en el cronograma 
Atrasos generados en la entrega de diseños</t>
  </si>
  <si>
    <t>Consultor / Interventoria</t>
  </si>
  <si>
    <t>Seguimiento y control financiero por parte del interventor</t>
  </si>
  <si>
    <t>Bajo</t>
  </si>
  <si>
    <t>Consultor / Interventoria / Supervisión</t>
  </si>
  <si>
    <t>Falta de seguimiento al cronograma:
- No se lleva control de la cantidfad y el tiempo en que se deben raealizar los estudios de suelos.
- No se lleva control al trabajo de campo de la topografía.
- No se lleva control del estado del clima, por tratarse de actividades a campo abierto.</t>
  </si>
  <si>
    <r>
      <rPr>
        <b/>
        <sz val="8"/>
        <color rgb="FF000000"/>
        <rFont val="Arial "/>
      </rPr>
      <t xml:space="preserve">Retraso en la entrega de los informes
Parciales y finales: </t>
    </r>
    <r>
      <rPr>
        <sz val="8"/>
        <color rgb="FF000000"/>
        <rFont val="Arial "/>
      </rPr>
      <t xml:space="preserve">
Esto puede extender los plazos de entrega en todas las etapas posteriores, afectando el cronograma general del proyecto e incrementando la contratación de personal, uso de equipos y recursos logísticos, lo que incrementa los costos operativos del proyecto</t>
    </r>
  </si>
  <si>
    <t>Llevar control de los ensayos realizados, según cronograma
Llevar control de los días de campo de topografia y avances diarios.
Llevar control del estado del clima a diario</t>
  </si>
  <si>
    <t>Consultor/ Interventoria</t>
  </si>
  <si>
    <t>Sanciones ambientales, suspensión de actividades, revocación de licencias, litigios por daño ambienta</t>
  </si>
  <si>
    <t>Contratista / Interventoria / Supervisión / Municipio</t>
  </si>
  <si>
    <t xml:space="preserve">EDESAN / MUNICIPIO </t>
  </si>
  <si>
    <t>1. Retrasos en la entrega de informes
2. Sanciones Penales, Disciplinarios y/o administrativas. 
3. Hallazgos fiscales.
4. Deficiente gestión.
5. Se requieren aprobaciones o autorizaciones por parte de otras entidades o autoridades que van a generar retrazos en la contratación y/o ejecución del contrato.</t>
  </si>
  <si>
    <t xml:space="preserve">Desde el inicio y seguimiento Mensual  </t>
  </si>
  <si>
    <t>Informes de avances, seguimeinto a cronogramas del consultor</t>
  </si>
  <si>
    <t>Operacional</t>
  </si>
  <si>
    <t>Falta de coordinación interinstitucional</t>
  </si>
  <si>
    <t>Concurrencia de gestiones ante diferentes entidades oficiales.</t>
  </si>
  <si>
    <t>Alto</t>
  </si>
  <si>
    <t>Contratante</t>
  </si>
  <si>
    <t>Estableciendo canales de comunicación entre las entidades</t>
  </si>
  <si>
    <t>Financiero</t>
  </si>
  <si>
    <t xml:space="preserve">Liquidez </t>
  </si>
  <si>
    <t>Retrasos e incumplimientos por falta de financiacion.</t>
  </si>
  <si>
    <t>Seguimiento y control financiero por parte del interventor
Contar con acompañamiento de la del supervisor</t>
  </si>
  <si>
    <t>Interventor / Supervisor</t>
  </si>
  <si>
    <t xml:space="preserve">Consultor / Interventor / Supervisor </t>
  </si>
  <si>
    <t>Total</t>
  </si>
  <si>
    <t>Supervisor</t>
  </si>
  <si>
    <t>Problemas concernientes al desarrollo y/o evolución de los diseños, por falta de afectación a los puntos de diseño, posibilidad de suspensiones de ensayos, avance topografico y por ende posibilidad de problemas en cuanto a la proyección de tiempos de ejecución y vigencia de garantías exigidas.</t>
  </si>
  <si>
    <t>Consultor / Interventor / Supervisor</t>
  </si>
  <si>
    <t xml:space="preserve">Acompañamiento de la parte social y acompañamiento del Supervisor y Municipio </t>
  </si>
  <si>
    <t>Reclamaciones de postventa debido al deterioro del proyecto por malos procesos constructivos y/o diseños técnicos deficientes.</t>
  </si>
  <si>
    <t>Reduccion de la vida útil del proyecto</t>
  </si>
  <si>
    <t>Deficiencias en la estabilidad del proyecto</t>
  </si>
  <si>
    <t>Perdida de las condiciones de iniciales, por daños irreversibles en la misma</t>
  </si>
  <si>
    <t xml:space="preserve">Permisos ante Entidades Municipales </t>
  </si>
  <si>
    <t>Gestión de permiso</t>
  </si>
  <si>
    <r>
      <rPr>
        <b/>
        <sz val="9"/>
        <color theme="1"/>
        <rFont val="Arial"/>
        <family val="2"/>
      </rPr>
      <t>OBJETO:</t>
    </r>
    <r>
      <rPr>
        <sz val="9"/>
        <color theme="1"/>
        <rFont val="Arial"/>
        <family val="2"/>
      </rPr>
      <t xml:space="preserve"> DESARROLLAR LAS ACTIVIDADES INHERENTES AL CONTRATO INTERADMINISTRATIVO NO CI-057-2025, PARA LA EJECUCIÓN DEL PROYECTO DENOMINADO “DISMINUIR LA CARGA CONTAMINANTE DEL RÍO SAN CARLOS POR MEDIO DE LA CONSTRUCCIÓN DEL COLECTOR SAN VICENTE Y LA FASE II DE LA PLANTA DE TRATAMIENTO DE AGUAS RESIDUALES DE LA ZONA URBANA DEL MUNICIPIO DE SAN CARLOS – ANTIOQUIA, según especificaciones técnicas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</si>
</sst>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Aptos Narrow"/>
      <family val="2"/>
      <scheme val="minor"/>
    </font>
    <font>
      <b/>
      <sz val="11"/>
      <color theme="1"/>
      <name val="Aptos Narrow"/>
      <family val="2"/>
      <scheme val="minor"/>
    </font>
    <font>
      <sz val="8"/>
      <color theme="1"/>
      <name val="Arial"/>
      <family val="2"/>
    </font>
    <font>
      <b/>
      <sz val="12"/>
      <name val="Arial"/>
      <family val="2"/>
    </font>
    <font>
      <sz val="8"/>
      <color rgb="FFFF0000"/>
      <name val="Arial"/>
      <family val="2"/>
    </font>
    <font>
      <sz val="9"/>
      <color theme="1"/>
      <name val="Arial"/>
      <family val="2"/>
    </font>
    <font>
      <sz val="10"/>
      <color theme="1"/>
      <name val="Arial"/>
      <family val="2"/>
    </font>
    <font>
      <b/>
      <sz val="8"/>
      <color theme="0"/>
      <name val="Arial"/>
      <family val="2"/>
    </font>
    <font>
      <b/>
      <sz val="8"/>
      <color rgb="FF000000"/>
      <name val="Arial"/>
      <family val="2"/>
    </font>
    <font>
      <b/>
      <sz val="8"/>
      <color rgb="FF000000"/>
      <name val="Arial "/>
    </font>
    <font>
      <sz val="8"/>
      <color rgb="FF000000"/>
      <name val="Arial"/>
      <family val="2"/>
    </font>
    <font>
      <sz val="8"/>
      <color rgb="FF000000"/>
      <name val="Arial "/>
    </font>
    <font>
      <sz val="8"/>
      <name val="Arial "/>
    </font>
    <font>
      <sz val="8"/>
      <color theme="1"/>
      <name val="Arial "/>
    </font>
    <font>
      <sz val="11"/>
      <color rgb="FF000000"/>
      <name val="Arial"/>
      <family val="2"/>
    </font>
    <font>
      <b/>
      <sz val="11"/>
      <color theme="1"/>
      <name val="Arial"/>
      <family val="2"/>
    </font>
    <font>
      <b/>
      <sz val="9"/>
      <color indexed="81"/>
      <name val="Tahoma"/>
      <family val="2"/>
    </font>
    <font>
      <sz val="9"/>
      <color indexed="81"/>
      <name val="Tahoma"/>
      <family val="2"/>
    </font>
    <font>
      <b/>
      <sz val="9"/>
      <color theme="1"/>
      <name val="Arial"/>
      <family val="2"/>
    </font>
    <font>
      <sz val="9"/>
      <color rgb="FF000000"/>
      <name val="ArialNarrow"/>
    </font>
    <font>
      <sz val="8"/>
      <color theme="5" tint="0.39997558519241921"/>
      <name val="Arial"/>
      <family val="2"/>
    </font>
    <font>
      <sz val="11"/>
      <color theme="1"/>
      <name val="Arial Narrow"/>
      <family val="2"/>
    </font>
  </fonts>
  <fills count="9">
    <fill>
      <patternFill patternType="none"/>
    </fill>
    <fill>
      <patternFill patternType="gray125"/>
    </fill>
    <fill>
      <patternFill patternType="solid">
        <fgColor theme="9"/>
        <bgColor indexed="64"/>
      </patternFill>
    </fill>
    <fill>
      <patternFill patternType="solid">
        <fgColor rgb="FFFF000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FFFF00"/>
        <bgColor indexed="64"/>
      </patternFill>
    </fill>
    <fill>
      <patternFill patternType="solid">
        <fgColor theme="7" tint="0.39997558519241921"/>
        <bgColor indexed="64"/>
      </patternFill>
    </fill>
    <fill>
      <patternFill patternType="solid">
        <fgColor rgb="FF00B050"/>
        <bgColor indexed="64"/>
      </patternFill>
    </fill>
  </fills>
  <borders count="29">
    <border>
      <left/>
      <right/>
      <top/>
      <bottom/>
      <diagonal/>
    </border>
    <border>
      <left style="medium">
        <color indexed="64"/>
      </left>
      <right/>
      <top style="medium">
        <color indexed="64"/>
      </top>
      <bottom/>
      <diagonal/>
    </border>
    <border>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top/>
      <bottom style="thin">
        <color indexed="64"/>
      </bottom>
      <diagonal/>
    </border>
    <border>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style="medium">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s>
  <cellStyleXfs count="1">
    <xf numFmtId="0" fontId="0" fillId="0" borderId="0"/>
  </cellStyleXfs>
  <cellXfs count="153">
    <xf numFmtId="0" fontId="0" fillId="0" borderId="0" xfId="0"/>
    <xf numFmtId="0" fontId="2" fillId="0" borderId="1" xfId="0" applyFont="1" applyBorder="1"/>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2" fillId="0" borderId="0" xfId="0" applyFont="1"/>
    <xf numFmtId="0" fontId="2" fillId="0" borderId="8" xfId="0" applyFont="1" applyBorder="1"/>
    <xf numFmtId="0" fontId="3"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5" fillId="0" borderId="2" xfId="0" applyFont="1" applyBorder="1"/>
    <xf numFmtId="0" fontId="5" fillId="0" borderId="0" xfId="0" applyFont="1"/>
    <xf numFmtId="0" fontId="6" fillId="0" borderId="0" xfId="0" applyFont="1" applyAlignment="1">
      <alignment wrapText="1"/>
    </xf>
    <xf numFmtId="0" fontId="2" fillId="0" borderId="20" xfId="0" applyFont="1" applyBorder="1"/>
    <xf numFmtId="0" fontId="5" fillId="0" borderId="9" xfId="0" applyFont="1" applyBorder="1"/>
    <xf numFmtId="0" fontId="7" fillId="2" borderId="21" xfId="0" applyFont="1" applyFill="1" applyBorder="1" applyAlignment="1">
      <alignment vertical="center"/>
    </xf>
    <xf numFmtId="0" fontId="7" fillId="2" borderId="9" xfId="0" applyFont="1" applyFill="1" applyBorder="1" applyAlignment="1">
      <alignment vertical="center"/>
    </xf>
    <xf numFmtId="0" fontId="7" fillId="2" borderId="23" xfId="0" applyFont="1" applyFill="1" applyBorder="1" applyAlignment="1">
      <alignment vertical="center" wrapText="1"/>
    </xf>
    <xf numFmtId="0" fontId="7" fillId="2" borderId="22" xfId="0" applyFont="1" applyFill="1" applyBorder="1" applyAlignment="1">
      <alignment vertical="center" wrapText="1"/>
    </xf>
    <xf numFmtId="0" fontId="7" fillId="2" borderId="22" xfId="0" applyFont="1" applyFill="1" applyBorder="1" applyAlignment="1">
      <alignment vertical="center"/>
    </xf>
    <xf numFmtId="0" fontId="7" fillId="2" borderId="14" xfId="0" applyFont="1" applyFill="1" applyBorder="1" applyAlignment="1">
      <alignment vertical="center"/>
    </xf>
    <xf numFmtId="0" fontId="9" fillId="4" borderId="15" xfId="0" applyFont="1" applyFill="1" applyBorder="1" applyAlignment="1">
      <alignment horizontal="center" vertical="center" textRotation="90" wrapText="1"/>
    </xf>
    <xf numFmtId="0" fontId="9" fillId="5" borderId="15" xfId="0" applyFont="1" applyFill="1" applyBorder="1" applyAlignment="1">
      <alignment horizontal="center" vertical="center" wrapText="1"/>
    </xf>
    <xf numFmtId="0" fontId="10" fillId="0" borderId="15" xfId="0" applyFont="1" applyBorder="1" applyAlignment="1">
      <alignment horizontal="center" vertical="center" textRotation="90"/>
    </xf>
    <xf numFmtId="0" fontId="10" fillId="0" borderId="15" xfId="0" applyFont="1" applyBorder="1" applyAlignment="1">
      <alignment horizontal="center" vertical="center"/>
    </xf>
    <xf numFmtId="0" fontId="11" fillId="0" borderId="15" xfId="0" applyFont="1" applyBorder="1" applyAlignment="1">
      <alignment horizontal="center" vertical="center" textRotation="90"/>
    </xf>
    <xf numFmtId="0" fontId="11" fillId="0" borderId="15" xfId="0" applyFont="1" applyBorder="1" applyAlignment="1">
      <alignment horizontal="center" vertical="center" textRotation="90" wrapText="1"/>
    </xf>
    <xf numFmtId="0" fontId="11" fillId="0" borderId="15" xfId="0" applyFont="1" applyBorder="1" applyAlignment="1">
      <alignment horizontal="left" vertical="center" wrapText="1"/>
    </xf>
    <xf numFmtId="0" fontId="11" fillId="0" borderId="15" xfId="0" applyFont="1" applyBorder="1" applyAlignment="1">
      <alignment horizontal="center" vertical="center"/>
    </xf>
    <xf numFmtId="0" fontId="11" fillId="0" borderId="15" xfId="0" applyFont="1" applyBorder="1" applyAlignment="1">
      <alignment horizontal="right" vertical="center" wrapText="1"/>
    </xf>
    <xf numFmtId="0" fontId="11" fillId="0" borderId="15" xfId="0" applyFont="1" applyBorder="1" applyAlignment="1">
      <alignment horizontal="center" vertical="center" wrapText="1"/>
    </xf>
    <xf numFmtId="0" fontId="12" fillId="0" borderId="15" xfId="0" applyFont="1" applyBorder="1" applyAlignment="1">
      <alignment vertical="center" wrapText="1"/>
    </xf>
    <xf numFmtId="0" fontId="13" fillId="0" borderId="15" xfId="0" applyFont="1" applyBorder="1" applyAlignment="1">
      <alignment textRotation="90"/>
    </xf>
    <xf numFmtId="0" fontId="13" fillId="0" borderId="15" xfId="0" applyFont="1" applyBorder="1" applyAlignment="1">
      <alignment horizontal="center" vertical="center" textRotation="90"/>
    </xf>
    <xf numFmtId="0" fontId="13" fillId="0" borderId="15" xfId="0" applyFont="1" applyBorder="1" applyAlignment="1">
      <alignment horizontal="center" vertical="center" wrapText="1"/>
    </xf>
    <xf numFmtId="0" fontId="2" fillId="0" borderId="0" xfId="0" applyFont="1" applyAlignment="1">
      <alignment horizontal="center" vertical="center"/>
    </xf>
    <xf numFmtId="0" fontId="9" fillId="0" borderId="15" xfId="0" applyFont="1" applyBorder="1" applyAlignment="1">
      <alignment horizontal="center" vertical="center" textRotation="90" wrapText="1"/>
    </xf>
    <xf numFmtId="0" fontId="11" fillId="0" borderId="15" xfId="0" applyFont="1" applyBorder="1" applyAlignment="1">
      <alignment vertical="center" wrapText="1"/>
    </xf>
    <xf numFmtId="0" fontId="11" fillId="0" borderId="15" xfId="0" applyFont="1" applyBorder="1" applyAlignment="1">
      <alignment horizontal="justify" vertical="center" wrapText="1"/>
    </xf>
    <xf numFmtId="0" fontId="10" fillId="0" borderId="15" xfId="0" applyFont="1" applyBorder="1" applyAlignment="1">
      <alignment horizontal="center" vertical="center" textRotation="90" wrapText="1"/>
    </xf>
    <xf numFmtId="0" fontId="2" fillId="6" borderId="0" xfId="0" applyFont="1" applyFill="1"/>
    <xf numFmtId="0" fontId="2" fillId="0" borderId="0" xfId="0" applyFont="1" applyAlignment="1">
      <alignment textRotation="90"/>
    </xf>
    <xf numFmtId="0" fontId="2" fillId="0" borderId="0" xfId="0" applyFont="1" applyAlignment="1">
      <alignment textRotation="90" wrapText="1"/>
    </xf>
    <xf numFmtId="0" fontId="2" fillId="0" borderId="0" xfId="0" applyFont="1" applyAlignment="1">
      <alignment wrapText="1"/>
    </xf>
    <xf numFmtId="0" fontId="2" fillId="0" borderId="23" xfId="0" applyFont="1" applyBorder="1"/>
    <xf numFmtId="0" fontId="2" fillId="0" borderId="24" xfId="0" applyFont="1" applyBorder="1"/>
    <xf numFmtId="0" fontId="2" fillId="0" borderId="2" xfId="0" applyFont="1" applyBorder="1"/>
    <xf numFmtId="0" fontId="2" fillId="0" borderId="17" xfId="0" applyFont="1" applyBorder="1" applyAlignment="1">
      <alignment wrapText="1"/>
    </xf>
    <xf numFmtId="0" fontId="0" fillId="0" borderId="23" xfId="0" applyBorder="1"/>
    <xf numFmtId="0" fontId="2" fillId="0" borderId="22" xfId="0" applyFont="1" applyBorder="1"/>
    <xf numFmtId="0" fontId="2" fillId="0" borderId="14" xfId="0" applyFont="1" applyBorder="1"/>
    <xf numFmtId="0" fontId="0" fillId="0" borderId="15" xfId="0" applyBorder="1"/>
    <xf numFmtId="0" fontId="14" fillId="0" borderId="0" xfId="0" applyFont="1" applyAlignment="1">
      <alignment vertical="center"/>
    </xf>
    <xf numFmtId="0" fontId="2" fillId="0" borderId="9" xfId="0" applyFont="1" applyBorder="1"/>
    <xf numFmtId="0" fontId="19" fillId="0" borderId="0" xfId="0" applyFont="1" applyAlignment="1">
      <alignment vertical="center" wrapText="1"/>
    </xf>
    <xf numFmtId="0" fontId="2" fillId="0" borderId="15" xfId="0" applyFont="1" applyBorder="1"/>
    <xf numFmtId="0" fontId="0" fillId="0" borderId="0" xfId="0"/>
    <xf numFmtId="0" fontId="2" fillId="0" borderId="1" xfId="0" applyFont="1" applyBorder="1"/>
    <xf numFmtId="0" fontId="3" fillId="0" borderId="2" xfId="0" applyFont="1" applyBorder="1" applyAlignment="1">
      <alignment vertical="center"/>
    </xf>
    <xf numFmtId="0" fontId="2" fillId="0" borderId="0" xfId="0" applyFont="1"/>
    <xf numFmtId="0" fontId="2" fillId="0" borderId="8" xfId="0" applyFont="1" applyBorder="1"/>
    <xf numFmtId="0" fontId="3"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5" fillId="0" borderId="0" xfId="0" applyFont="1"/>
    <xf numFmtId="0" fontId="2" fillId="0" borderId="20" xfId="0" applyFont="1" applyBorder="1"/>
    <xf numFmtId="0" fontId="7" fillId="2" borderId="21" xfId="0" applyFont="1" applyFill="1" applyBorder="1" applyAlignment="1">
      <alignment vertical="center"/>
    </xf>
    <xf numFmtId="0" fontId="7" fillId="2" borderId="9" xfId="0" applyFont="1" applyFill="1" applyBorder="1" applyAlignment="1">
      <alignment vertical="center"/>
    </xf>
    <xf numFmtId="0" fontId="7" fillId="2" borderId="23" xfId="0" applyFont="1" applyFill="1" applyBorder="1" applyAlignment="1">
      <alignment vertical="center" wrapText="1"/>
    </xf>
    <xf numFmtId="0" fontId="7" fillId="2" borderId="22" xfId="0" applyFont="1" applyFill="1" applyBorder="1" applyAlignment="1">
      <alignment vertical="center" wrapText="1"/>
    </xf>
    <xf numFmtId="0" fontId="7" fillId="2" borderId="22" xfId="0" applyFont="1" applyFill="1" applyBorder="1" applyAlignment="1">
      <alignment vertical="center"/>
    </xf>
    <xf numFmtId="0" fontId="7" fillId="2" borderId="14" xfId="0" applyFont="1" applyFill="1" applyBorder="1" applyAlignment="1">
      <alignment vertical="center"/>
    </xf>
    <xf numFmtId="0" fontId="9" fillId="4" borderId="15" xfId="0" applyFont="1" applyFill="1" applyBorder="1" applyAlignment="1">
      <alignment horizontal="center" vertical="center" textRotation="90" wrapText="1"/>
    </xf>
    <xf numFmtId="0" fontId="9" fillId="5" borderId="15" xfId="0" applyFont="1" applyFill="1" applyBorder="1" applyAlignment="1">
      <alignment horizontal="center" vertical="center" wrapText="1"/>
    </xf>
    <xf numFmtId="0" fontId="10" fillId="0" borderId="15" xfId="0" applyFont="1" applyBorder="1" applyAlignment="1">
      <alignment horizontal="center" vertical="center" textRotation="90"/>
    </xf>
    <xf numFmtId="0" fontId="10" fillId="0" borderId="15" xfId="0" applyFont="1" applyBorder="1" applyAlignment="1">
      <alignment horizontal="center" vertical="center"/>
    </xf>
    <xf numFmtId="0" fontId="11" fillId="0" borderId="15" xfId="0" applyFont="1" applyBorder="1" applyAlignment="1">
      <alignment horizontal="center" vertical="center" textRotation="90"/>
    </xf>
    <xf numFmtId="0" fontId="11" fillId="0" borderId="15" xfId="0" applyFont="1" applyBorder="1" applyAlignment="1">
      <alignment horizontal="center" vertical="center" textRotation="90" wrapText="1"/>
    </xf>
    <xf numFmtId="0" fontId="11" fillId="0" borderId="15" xfId="0" applyFont="1" applyBorder="1" applyAlignment="1">
      <alignment horizontal="left" vertical="center" wrapText="1"/>
    </xf>
    <xf numFmtId="0" fontId="11" fillId="0" borderId="15" xfId="0" applyFont="1" applyBorder="1" applyAlignment="1">
      <alignment horizontal="center" vertical="center"/>
    </xf>
    <xf numFmtId="0" fontId="11" fillId="0" borderId="15" xfId="0" applyFont="1" applyBorder="1" applyAlignment="1">
      <alignment horizontal="right" vertical="center" wrapText="1"/>
    </xf>
    <xf numFmtId="0" fontId="11" fillId="0" borderId="15" xfId="0" applyFont="1" applyBorder="1" applyAlignment="1">
      <alignment horizontal="center" vertical="center" wrapText="1"/>
    </xf>
    <xf numFmtId="0" fontId="12" fillId="0" borderId="15" xfId="0" applyFont="1" applyBorder="1" applyAlignment="1">
      <alignment vertical="center" wrapText="1"/>
    </xf>
    <xf numFmtId="0" fontId="13" fillId="0" borderId="15" xfId="0" applyFont="1" applyBorder="1" applyAlignment="1">
      <alignment horizontal="center" vertical="center" textRotation="90"/>
    </xf>
    <xf numFmtId="0" fontId="13" fillId="0" borderId="15" xfId="0" applyFont="1" applyBorder="1" applyAlignment="1">
      <alignment horizontal="center" vertical="center" wrapText="1"/>
    </xf>
    <xf numFmtId="0" fontId="11" fillId="0" borderId="15" xfId="0" applyFont="1" applyBorder="1" applyAlignment="1">
      <alignment vertical="center" wrapText="1"/>
    </xf>
    <xf numFmtId="0" fontId="11" fillId="0" borderId="15" xfId="0" applyFont="1" applyBorder="1" applyAlignment="1">
      <alignment horizontal="justify" vertical="center" wrapText="1"/>
    </xf>
    <xf numFmtId="0" fontId="10" fillId="0" borderId="15" xfId="0" applyFont="1" applyBorder="1" applyAlignment="1">
      <alignment horizontal="center" vertical="center" textRotation="90" wrapText="1"/>
    </xf>
    <xf numFmtId="0" fontId="2" fillId="0" borderId="0" xfId="0" applyFont="1" applyAlignment="1">
      <alignment textRotation="90"/>
    </xf>
    <xf numFmtId="0" fontId="2" fillId="0" borderId="0" xfId="0" applyFont="1" applyAlignment="1">
      <alignment textRotation="90" wrapText="1"/>
    </xf>
    <xf numFmtId="0" fontId="2" fillId="0" borderId="0" xfId="0" applyFont="1" applyAlignment="1">
      <alignment wrapText="1"/>
    </xf>
    <xf numFmtId="0" fontId="0" fillId="0" borderId="15" xfId="0" applyBorder="1"/>
    <xf numFmtId="0" fontId="14" fillId="0" borderId="0" xfId="0" applyFont="1" applyAlignment="1">
      <alignment vertical="center"/>
    </xf>
    <xf numFmtId="0" fontId="2" fillId="0" borderId="9" xfId="0" applyFont="1" applyBorder="1"/>
    <xf numFmtId="0" fontId="8" fillId="3" borderId="15" xfId="0" applyFont="1" applyFill="1" applyBorder="1" applyAlignment="1">
      <alignment horizontal="center" vertical="center"/>
    </xf>
    <xf numFmtId="0" fontId="20" fillId="0" borderId="15" xfId="0" applyFont="1" applyBorder="1" applyAlignment="1">
      <alignment horizontal="center" vertical="center"/>
    </xf>
    <xf numFmtId="0" fontId="2" fillId="0" borderId="15" xfId="0" applyFont="1" applyBorder="1"/>
    <xf numFmtId="0" fontId="15" fillId="0" borderId="0" xfId="0" applyFont="1" applyAlignment="1">
      <alignment vertical="center"/>
    </xf>
    <xf numFmtId="0" fontId="2" fillId="0" borderId="9" xfId="0" applyFont="1" applyBorder="1" applyAlignment="1">
      <alignment textRotation="90"/>
    </xf>
    <xf numFmtId="0" fontId="2" fillId="0" borderId="9" xfId="0" applyFont="1" applyBorder="1" applyAlignment="1">
      <alignment textRotation="90" wrapText="1"/>
    </xf>
    <xf numFmtId="0" fontId="3" fillId="0" borderId="24" xfId="0" applyFont="1" applyBorder="1" applyAlignment="1">
      <alignment vertical="center"/>
    </xf>
    <xf numFmtId="0" fontId="3" fillId="0" borderId="17"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6" fillId="0" borderId="26" xfId="0" applyFont="1" applyBorder="1" applyAlignment="1">
      <alignment wrapText="1"/>
    </xf>
    <xf numFmtId="0" fontId="5" fillId="0" borderId="28" xfId="0" applyFont="1" applyBorder="1"/>
    <xf numFmtId="0" fontId="3" fillId="0" borderId="11" xfId="0" applyFont="1" applyBorder="1" applyAlignment="1">
      <alignment vertical="center"/>
    </xf>
    <xf numFmtId="0" fontId="5" fillId="0" borderId="26" xfId="0" applyFont="1" applyBorder="1"/>
    <xf numFmtId="0" fontId="21" fillId="0" borderId="15" xfId="0" applyFont="1" applyBorder="1" applyAlignment="1">
      <alignment horizontal="center" vertical="center" wrapText="1"/>
    </xf>
    <xf numFmtId="0" fontId="3" fillId="0" borderId="0" xfId="0" applyFont="1" applyBorder="1" applyAlignment="1">
      <alignment vertical="center"/>
    </xf>
    <xf numFmtId="0" fontId="2" fillId="0" borderId="0" xfId="0" applyFont="1" applyBorder="1"/>
    <xf numFmtId="0" fontId="2" fillId="0" borderId="0" xfId="0" applyFont="1" applyBorder="1" applyAlignment="1">
      <alignment textRotation="90"/>
    </xf>
    <xf numFmtId="0" fontId="2" fillId="0" borderId="0" xfId="0" applyFont="1" applyBorder="1" applyAlignment="1">
      <alignment textRotation="90" wrapText="1"/>
    </xf>
    <xf numFmtId="0" fontId="3" fillId="0" borderId="2" xfId="0" applyFont="1" applyBorder="1" applyAlignment="1">
      <alignment horizontal="center" vertic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xf numFmtId="0" fontId="4" fillId="0" borderId="19" xfId="0" applyFont="1" applyBorder="1" applyAlignment="1">
      <alignment horizontal="center"/>
    </xf>
    <xf numFmtId="0" fontId="3" fillId="0" borderId="9" xfId="0" applyFont="1" applyBorder="1" applyAlignment="1">
      <alignment horizontal="center" vertical="center"/>
    </xf>
    <xf numFmtId="0" fontId="5" fillId="0" borderId="2" xfId="0" applyFont="1" applyBorder="1" applyAlignment="1">
      <alignment horizontal="left" vertical="center" wrapText="1"/>
    </xf>
    <xf numFmtId="0" fontId="6" fillId="0" borderId="0" xfId="0" applyFont="1" applyAlignment="1">
      <alignment horizontal="left" vertical="center" wrapText="1"/>
    </xf>
    <xf numFmtId="0" fontId="6" fillId="0" borderId="9" xfId="0" applyFont="1" applyBorder="1" applyAlignment="1">
      <alignment horizontal="left" vertical="center" wrapText="1"/>
    </xf>
    <xf numFmtId="0" fontId="7" fillId="2" borderId="22" xfId="0" applyFont="1" applyFill="1" applyBorder="1" applyAlignment="1">
      <alignment horizontal="center" vertical="center" wrapText="1"/>
    </xf>
    <xf numFmtId="0" fontId="8" fillId="3" borderId="15" xfId="0" applyFont="1" applyFill="1" applyBorder="1" applyAlignment="1">
      <alignment horizontal="center" vertical="center"/>
    </xf>
    <xf numFmtId="0" fontId="8" fillId="0" borderId="15" xfId="0" applyFont="1" applyBorder="1" applyAlignment="1">
      <alignment horizontal="center" vertical="center"/>
    </xf>
    <xf numFmtId="0" fontId="9" fillId="4" borderId="15" xfId="0" applyFont="1" applyFill="1" applyBorder="1" applyAlignment="1">
      <alignment horizontal="center" vertical="center" textRotation="90"/>
    </xf>
    <xf numFmtId="0" fontId="9" fillId="4" borderId="15" xfId="0" applyFont="1" applyFill="1" applyBorder="1" applyAlignment="1">
      <alignment horizontal="center" vertical="center" textRotation="90" wrapText="1"/>
    </xf>
    <xf numFmtId="0" fontId="9" fillId="4" borderId="15" xfId="0" applyFont="1" applyFill="1" applyBorder="1" applyAlignment="1">
      <alignment horizontal="center" vertical="center" wrapText="1"/>
    </xf>
    <xf numFmtId="0" fontId="9" fillId="5" borderId="15" xfId="0" applyFont="1" applyFill="1" applyBorder="1" applyAlignment="1">
      <alignment horizontal="center" vertical="center"/>
    </xf>
    <xf numFmtId="0" fontId="9" fillId="5" borderId="15" xfId="0" applyFont="1" applyFill="1" applyBorder="1" applyAlignment="1">
      <alignment horizontal="center" vertical="center" wrapText="1"/>
    </xf>
    <xf numFmtId="0" fontId="14" fillId="0" borderId="0" xfId="0" applyFont="1" applyAlignment="1">
      <alignment horizontal="left" vertical="center"/>
    </xf>
    <xf numFmtId="0" fontId="1" fillId="0" borderId="23" xfId="0" applyFont="1" applyBorder="1" applyAlignment="1">
      <alignment horizontal="center"/>
    </xf>
    <xf numFmtId="0" fontId="1" fillId="0" borderId="22" xfId="0" applyFont="1" applyBorder="1" applyAlignment="1">
      <alignment horizontal="center"/>
    </xf>
    <xf numFmtId="0" fontId="1" fillId="0" borderId="14" xfId="0" applyFont="1" applyBorder="1" applyAlignment="1">
      <alignment horizontal="center"/>
    </xf>
    <xf numFmtId="0" fontId="0" fillId="3" borderId="15" xfId="0" applyFill="1" applyBorder="1" applyAlignment="1">
      <alignment horizontal="center" vertical="center"/>
    </xf>
    <xf numFmtId="0" fontId="0" fillId="7" borderId="15" xfId="0" applyFill="1" applyBorder="1" applyAlignment="1">
      <alignment horizontal="center" vertical="center"/>
    </xf>
    <xf numFmtId="0" fontId="0" fillId="6" borderId="15" xfId="0" applyFill="1" applyBorder="1" applyAlignment="1">
      <alignment horizontal="center"/>
    </xf>
    <xf numFmtId="0" fontId="0" fillId="8" borderId="15" xfId="0" applyFill="1" applyBorder="1" applyAlignment="1">
      <alignment horizontal="center"/>
    </xf>
    <xf numFmtId="0" fontId="15" fillId="0" borderId="0" xfId="0" applyFont="1" applyAlignment="1">
      <alignment horizontal="left" vertical="center"/>
    </xf>
    <xf numFmtId="0" fontId="5" fillId="0" borderId="25" xfId="0" applyFont="1" applyBorder="1" applyAlignment="1">
      <alignment horizontal="center" vertical="center" wrapText="1"/>
    </xf>
    <xf numFmtId="0" fontId="1" fillId="0" borderId="15" xfId="0" applyFont="1" applyBorder="1" applyAlignment="1">
      <alignment horizontal="center"/>
    </xf>
    <xf numFmtId="0" fontId="5" fillId="0" borderId="0" xfId="0" applyFont="1" applyAlignment="1">
      <alignment horizontal="left" vertical="center" wrapText="1"/>
    </xf>
    <xf numFmtId="0" fontId="3" fillId="0" borderId="22" xfId="0" applyFont="1" applyBorder="1" applyAlignment="1">
      <alignment horizontal="center" vertical="center"/>
    </xf>
    <xf numFmtId="0" fontId="5" fillId="0" borderId="9" xfId="0" applyFont="1" applyBorder="1" applyAlignment="1">
      <alignment horizontal="center" vertical="center" wrapText="1"/>
    </xf>
    <xf numFmtId="0" fontId="7" fillId="2"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emf"/></Relationships>
</file>

<file path=xl/drawings/_rels/drawing4.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8</xdr:col>
      <xdr:colOff>141784</xdr:colOff>
      <xdr:row>48</xdr:row>
      <xdr:rowOff>65785</xdr:rowOff>
    </xdr:from>
    <xdr:to>
      <xdr:col>13</xdr:col>
      <xdr:colOff>650419</xdr:colOff>
      <xdr:row>48</xdr:row>
      <xdr:rowOff>587981</xdr:rowOff>
    </xdr:to>
    <xdr:pic>
      <xdr:nvPicPr>
        <xdr:cNvPr id="2" name="Imagen 1">
          <a:extLst>
            <a:ext uri="{FF2B5EF4-FFF2-40B4-BE49-F238E27FC236}">
              <a16:creationId xmlns:a16="http://schemas.microsoft.com/office/drawing/2014/main" id="{6C29687D-F5A4-42EB-8C8C-F7897FA18E62}"/>
            </a:ext>
          </a:extLst>
        </xdr:cNvPr>
        <xdr:cNvPicPr>
          <a:picLocks noChangeAspect="1"/>
        </xdr:cNvPicPr>
      </xdr:nvPicPr>
      <xdr:blipFill>
        <a:blip xmlns:r="http://schemas.openxmlformats.org/officeDocument/2006/relationships" r:embed="rId1" cstate="print"/>
        <a:srcRect t="35878" r="-12509"/>
        <a:stretch>
          <a:fillRect/>
        </a:stretch>
      </xdr:blipFill>
      <xdr:spPr bwMode="auto">
        <a:xfrm>
          <a:off x="4889044" y="41381425"/>
          <a:ext cx="2040255" cy="522196"/>
        </a:xfrm>
        <a:prstGeom prst="rect">
          <a:avLst/>
        </a:prstGeom>
        <a:noFill/>
        <a:ln w="9525">
          <a:noFill/>
          <a:miter lim="800000"/>
          <a:headEnd/>
          <a:tailEnd/>
        </a:ln>
      </xdr:spPr>
    </xdr:pic>
    <xdr:clientData/>
  </xdr:twoCellAnchor>
  <xdr:twoCellAnchor>
    <xdr:from>
      <xdr:col>21</xdr:col>
      <xdr:colOff>237915</xdr:colOff>
      <xdr:row>0</xdr:row>
      <xdr:rowOff>382690</xdr:rowOff>
    </xdr:from>
    <xdr:to>
      <xdr:col>24</xdr:col>
      <xdr:colOff>693421</xdr:colOff>
      <xdr:row>3</xdr:row>
      <xdr:rowOff>348706</xdr:rowOff>
    </xdr:to>
    <xdr:pic>
      <xdr:nvPicPr>
        <xdr:cNvPr id="3" name="WordPictureWatermark406711470">
          <a:extLst>
            <a:ext uri="{FF2B5EF4-FFF2-40B4-BE49-F238E27FC236}">
              <a16:creationId xmlns:a16="http://schemas.microsoft.com/office/drawing/2014/main" id="{481CAF57-69E1-4582-89B2-A5D99B51350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39" t="2532" r="49420" b="84811"/>
        <a:stretch/>
      </xdr:blipFill>
      <xdr:spPr bwMode="auto">
        <a:xfrm>
          <a:off x="13024275" y="382690"/>
          <a:ext cx="2832946" cy="12614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141784</xdr:colOff>
      <xdr:row>43</xdr:row>
      <xdr:rowOff>117155</xdr:rowOff>
    </xdr:from>
    <xdr:to>
      <xdr:col>13</xdr:col>
      <xdr:colOff>650419</xdr:colOff>
      <xdr:row>43</xdr:row>
      <xdr:rowOff>639351</xdr:rowOff>
    </xdr:to>
    <xdr:pic>
      <xdr:nvPicPr>
        <xdr:cNvPr id="2" name="Imagen 1">
          <a:extLst>
            <a:ext uri="{FF2B5EF4-FFF2-40B4-BE49-F238E27FC236}">
              <a16:creationId xmlns:a16="http://schemas.microsoft.com/office/drawing/2014/main" id="{E863900C-A2D9-4000-8B63-DD277ED8AE97}"/>
            </a:ext>
          </a:extLst>
        </xdr:cNvPr>
        <xdr:cNvPicPr>
          <a:picLocks noChangeAspect="1"/>
        </xdr:cNvPicPr>
      </xdr:nvPicPr>
      <xdr:blipFill>
        <a:blip xmlns:r="http://schemas.openxmlformats.org/officeDocument/2006/relationships" r:embed="rId1" cstate="print"/>
        <a:srcRect t="35878" r="-12509"/>
        <a:stretch>
          <a:fillRect/>
        </a:stretch>
      </xdr:blipFill>
      <xdr:spPr bwMode="auto">
        <a:xfrm>
          <a:off x="4885020" y="34595515"/>
          <a:ext cx="2049759" cy="522196"/>
        </a:xfrm>
        <a:prstGeom prst="rect">
          <a:avLst/>
        </a:prstGeom>
        <a:noFill/>
        <a:ln w="9525">
          <a:noFill/>
          <a:miter lim="800000"/>
          <a:headEnd/>
          <a:tailEnd/>
        </a:ln>
      </xdr:spPr>
    </xdr:pic>
    <xdr:clientData/>
  </xdr:twoCellAnchor>
  <xdr:twoCellAnchor>
    <xdr:from>
      <xdr:col>21</xdr:col>
      <xdr:colOff>426275</xdr:colOff>
      <xdr:row>1</xdr:row>
      <xdr:rowOff>23094</xdr:rowOff>
    </xdr:from>
    <xdr:to>
      <xdr:col>25</xdr:col>
      <xdr:colOff>42725</xdr:colOff>
      <xdr:row>4</xdr:row>
      <xdr:rowOff>171236</xdr:rowOff>
    </xdr:to>
    <xdr:pic>
      <xdr:nvPicPr>
        <xdr:cNvPr id="3" name="WordPictureWatermark406711470">
          <a:extLst>
            <a:ext uri="{FF2B5EF4-FFF2-40B4-BE49-F238E27FC236}">
              <a16:creationId xmlns:a16="http://schemas.microsoft.com/office/drawing/2014/main" id="{83205751-7972-40A9-9677-0067A700BF5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39" t="2532" r="49420" b="84811"/>
        <a:stretch/>
      </xdr:blipFill>
      <xdr:spPr bwMode="auto">
        <a:xfrm>
          <a:off x="13226163" y="528240"/>
          <a:ext cx="2844247" cy="1329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505147</xdr:colOff>
      <xdr:row>32</xdr:row>
      <xdr:rowOff>77056</xdr:rowOff>
    </xdr:from>
    <xdr:to>
      <xdr:col>19</xdr:col>
      <xdr:colOff>301885</xdr:colOff>
      <xdr:row>42</xdr:row>
      <xdr:rowOff>92150</xdr:rowOff>
    </xdr:to>
    <xdr:pic>
      <xdr:nvPicPr>
        <xdr:cNvPr id="4" name="Imagen 3">
          <a:extLst>
            <a:ext uri="{FF2B5EF4-FFF2-40B4-BE49-F238E27FC236}">
              <a16:creationId xmlns:a16="http://schemas.microsoft.com/office/drawing/2014/main" id="{C5F962EA-EB6E-407A-A435-FD6D8B7B9FAD}"/>
            </a:ext>
          </a:extLst>
        </xdr:cNvPr>
        <xdr:cNvPicPr>
          <a:picLocks noChangeAspect="1"/>
        </xdr:cNvPicPr>
      </xdr:nvPicPr>
      <xdr:blipFill>
        <a:blip xmlns:r="http://schemas.openxmlformats.org/officeDocument/2006/relationships" r:embed="rId3"/>
        <a:stretch>
          <a:fillRect/>
        </a:stretch>
      </xdr:blipFill>
      <xdr:spPr>
        <a:xfrm>
          <a:off x="8553237" y="32843056"/>
          <a:ext cx="2956041" cy="1599027"/>
        </a:xfrm>
        <a:prstGeom prst="rect">
          <a:avLst/>
        </a:prstGeom>
      </xdr:spPr>
    </xdr:pic>
    <xdr:clientData/>
  </xdr:twoCellAnchor>
  <xdr:twoCellAnchor editAs="oneCell">
    <xdr:from>
      <xdr:col>19</xdr:col>
      <xdr:colOff>393843</xdr:colOff>
      <xdr:row>33</xdr:row>
      <xdr:rowOff>111304</xdr:rowOff>
    </xdr:from>
    <xdr:to>
      <xdr:col>24</xdr:col>
      <xdr:colOff>120841</xdr:colOff>
      <xdr:row>43</xdr:row>
      <xdr:rowOff>17123</xdr:rowOff>
    </xdr:to>
    <xdr:pic>
      <xdr:nvPicPr>
        <xdr:cNvPr id="5" name="Imagen 4">
          <a:extLst>
            <a:ext uri="{FF2B5EF4-FFF2-40B4-BE49-F238E27FC236}">
              <a16:creationId xmlns:a16="http://schemas.microsoft.com/office/drawing/2014/main" id="{DACD0F9F-6755-48C8-8558-B053E3A95EC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601236" y="33005731"/>
          <a:ext cx="3708234" cy="1489752"/>
        </a:xfrm>
        <a:prstGeom prst="rect">
          <a:avLst/>
        </a:prstGeom>
        <a:noFill/>
        <a:ln>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320603</xdr:colOff>
      <xdr:row>31</xdr:row>
      <xdr:rowOff>123393</xdr:rowOff>
    </xdr:from>
    <xdr:to>
      <xdr:col>7</xdr:col>
      <xdr:colOff>1355178</xdr:colOff>
      <xdr:row>34</xdr:row>
      <xdr:rowOff>97756</xdr:rowOff>
    </xdr:to>
    <xdr:pic>
      <xdr:nvPicPr>
        <xdr:cNvPr id="2" name="Imagen 1">
          <a:extLst>
            <a:ext uri="{FF2B5EF4-FFF2-40B4-BE49-F238E27FC236}">
              <a16:creationId xmlns:a16="http://schemas.microsoft.com/office/drawing/2014/main" id="{D101382C-D1B2-49CA-B7BD-1630B07A3DCC}"/>
            </a:ext>
          </a:extLst>
        </xdr:cNvPr>
        <xdr:cNvPicPr>
          <a:picLocks noChangeAspect="1"/>
        </xdr:cNvPicPr>
      </xdr:nvPicPr>
      <xdr:blipFill>
        <a:blip xmlns:r="http://schemas.openxmlformats.org/officeDocument/2006/relationships" r:embed="rId1" cstate="print"/>
        <a:srcRect t="35878" r="-12509"/>
        <a:stretch>
          <a:fillRect/>
        </a:stretch>
      </xdr:blipFill>
      <xdr:spPr bwMode="auto">
        <a:xfrm>
          <a:off x="991163" y="33819033"/>
          <a:ext cx="2040415" cy="523003"/>
        </a:xfrm>
        <a:prstGeom prst="rect">
          <a:avLst/>
        </a:prstGeom>
        <a:noFill/>
        <a:ln w="9525">
          <a:noFill/>
          <a:miter lim="800000"/>
          <a:headEnd/>
          <a:tailEnd/>
        </a:ln>
      </xdr:spPr>
    </xdr:pic>
    <xdr:clientData/>
  </xdr:twoCellAnchor>
  <xdr:twoCellAnchor>
    <xdr:from>
      <xdr:col>22</xdr:col>
      <xdr:colOff>189208</xdr:colOff>
      <xdr:row>1</xdr:row>
      <xdr:rowOff>56961</xdr:rowOff>
    </xdr:from>
    <xdr:to>
      <xdr:col>25</xdr:col>
      <xdr:colOff>643858</xdr:colOff>
      <xdr:row>4</xdr:row>
      <xdr:rowOff>205103</xdr:rowOff>
    </xdr:to>
    <xdr:pic>
      <xdr:nvPicPr>
        <xdr:cNvPr id="3" name="WordPictureWatermark406711470">
          <a:extLst>
            <a:ext uri="{FF2B5EF4-FFF2-40B4-BE49-F238E27FC236}">
              <a16:creationId xmlns:a16="http://schemas.microsoft.com/office/drawing/2014/main" id="{B787A101-7305-47D9-8BDB-203AC51C0D9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39" t="2532" r="49420" b="84811"/>
        <a:stretch/>
      </xdr:blipFill>
      <xdr:spPr bwMode="auto">
        <a:xfrm>
          <a:off x="13402288" y="399861"/>
          <a:ext cx="2832090" cy="13444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505147</xdr:colOff>
      <xdr:row>29</xdr:row>
      <xdr:rowOff>77056</xdr:rowOff>
    </xdr:from>
    <xdr:to>
      <xdr:col>20</xdr:col>
      <xdr:colOff>301886</xdr:colOff>
      <xdr:row>39</xdr:row>
      <xdr:rowOff>20303</xdr:rowOff>
    </xdr:to>
    <xdr:pic>
      <xdr:nvPicPr>
        <xdr:cNvPr id="4" name="Imagen 3">
          <a:extLst>
            <a:ext uri="{FF2B5EF4-FFF2-40B4-BE49-F238E27FC236}">
              <a16:creationId xmlns:a16="http://schemas.microsoft.com/office/drawing/2014/main" id="{C08BD44F-7286-4C9F-88C1-03E0083A074E}"/>
            </a:ext>
          </a:extLst>
        </xdr:cNvPr>
        <xdr:cNvPicPr>
          <a:picLocks noChangeAspect="1"/>
        </xdr:cNvPicPr>
      </xdr:nvPicPr>
      <xdr:blipFill>
        <a:blip xmlns:r="http://schemas.openxmlformats.org/officeDocument/2006/relationships" r:embed="rId3"/>
        <a:stretch>
          <a:fillRect/>
        </a:stretch>
      </xdr:blipFill>
      <xdr:spPr>
        <a:xfrm>
          <a:off x="8970967" y="33460276"/>
          <a:ext cx="2959039" cy="1642507"/>
        </a:xfrm>
        <a:prstGeom prst="rect">
          <a:avLst/>
        </a:prstGeom>
      </xdr:spPr>
    </xdr:pic>
    <xdr:clientData/>
  </xdr:twoCellAnchor>
  <xdr:twoCellAnchor editAs="oneCell">
    <xdr:from>
      <xdr:col>20</xdr:col>
      <xdr:colOff>426500</xdr:colOff>
      <xdr:row>30</xdr:row>
      <xdr:rowOff>13332</xdr:rowOff>
    </xdr:from>
    <xdr:to>
      <xdr:col>25</xdr:col>
      <xdr:colOff>153497</xdr:colOff>
      <xdr:row>38</xdr:row>
      <xdr:rowOff>93325</xdr:rowOff>
    </xdr:to>
    <xdr:pic>
      <xdr:nvPicPr>
        <xdr:cNvPr id="5" name="Imagen 4">
          <a:extLst>
            <a:ext uri="{FF2B5EF4-FFF2-40B4-BE49-F238E27FC236}">
              <a16:creationId xmlns:a16="http://schemas.microsoft.com/office/drawing/2014/main" id="{049E9288-7834-4B7A-9FEA-B4FFC3486CF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054620" y="33526092"/>
          <a:ext cx="3689397" cy="1520173"/>
        </a:xfrm>
        <a:prstGeom prst="rect">
          <a:avLst/>
        </a:prstGeom>
        <a:noFill/>
        <a:ln>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21</xdr:col>
      <xdr:colOff>237915</xdr:colOff>
      <xdr:row>0</xdr:row>
      <xdr:rowOff>382690</xdr:rowOff>
    </xdr:from>
    <xdr:to>
      <xdr:col>24</xdr:col>
      <xdr:colOff>693421</xdr:colOff>
      <xdr:row>4</xdr:row>
      <xdr:rowOff>348706</xdr:rowOff>
    </xdr:to>
    <xdr:pic>
      <xdr:nvPicPr>
        <xdr:cNvPr id="3" name="WordPictureWatermark406711470">
          <a:extLst>
            <a:ext uri="{FF2B5EF4-FFF2-40B4-BE49-F238E27FC236}">
              <a16:creationId xmlns:a16="http://schemas.microsoft.com/office/drawing/2014/main" id="{55FE2A76-41F5-474A-9195-E0DD806854FA}"/>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639" t="2532" r="49420" b="84811"/>
        <a:stretch/>
      </xdr:blipFill>
      <xdr:spPr bwMode="auto">
        <a:xfrm>
          <a:off x="13024275" y="382690"/>
          <a:ext cx="2832946" cy="12614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42809</xdr:colOff>
      <xdr:row>38</xdr:row>
      <xdr:rowOff>2</xdr:rowOff>
    </xdr:from>
    <xdr:to>
      <xdr:col>21</xdr:col>
      <xdr:colOff>42809</xdr:colOff>
      <xdr:row>46</xdr:row>
      <xdr:rowOff>61918</xdr:rowOff>
    </xdr:to>
    <xdr:pic>
      <xdr:nvPicPr>
        <xdr:cNvPr id="8" name="Imagen 7">
          <a:extLst>
            <a:ext uri="{FF2B5EF4-FFF2-40B4-BE49-F238E27FC236}">
              <a16:creationId xmlns:a16="http://schemas.microsoft.com/office/drawing/2014/main" id="{53D0E605-FBF4-4F56-8C5E-58550E1F4944}"/>
            </a:ext>
          </a:extLst>
        </xdr:cNvPr>
        <xdr:cNvPicPr>
          <a:picLocks noChangeAspect="1"/>
        </xdr:cNvPicPr>
      </xdr:nvPicPr>
      <xdr:blipFill rotWithShape="1">
        <a:blip xmlns:r="http://schemas.openxmlformats.org/officeDocument/2006/relationships" r:embed="rId2"/>
        <a:srcRect l="2786"/>
        <a:stretch/>
      </xdr:blipFill>
      <xdr:spPr>
        <a:xfrm>
          <a:off x="9854629" y="39564069"/>
          <a:ext cx="2988068" cy="1448926"/>
        </a:xfrm>
        <a:prstGeom prst="rect">
          <a:avLst/>
        </a:prstGeom>
      </xdr:spPr>
    </xdr:pic>
    <xdr:clientData/>
  </xdr:twoCellAnchor>
  <xdr:twoCellAnchor editAs="oneCell">
    <xdr:from>
      <xdr:col>21</xdr:col>
      <xdr:colOff>48067</xdr:colOff>
      <xdr:row>38</xdr:row>
      <xdr:rowOff>102033</xdr:rowOff>
    </xdr:from>
    <xdr:to>
      <xdr:col>24</xdr:col>
      <xdr:colOff>813598</xdr:colOff>
      <xdr:row>46</xdr:row>
      <xdr:rowOff>34248</xdr:rowOff>
    </xdr:to>
    <xdr:pic>
      <xdr:nvPicPr>
        <xdr:cNvPr id="9" name="Imagen 8">
          <a:extLst>
            <a:ext uri="{FF2B5EF4-FFF2-40B4-BE49-F238E27FC236}">
              <a16:creationId xmlns:a16="http://schemas.microsoft.com/office/drawing/2014/main" id="{CC55AD35-3CFA-453A-9E7A-31CAA78472A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847955" y="39666100"/>
          <a:ext cx="3154272" cy="1319225"/>
        </a:xfrm>
        <a:prstGeom prst="rect">
          <a:avLst/>
        </a:prstGeom>
        <a:noFill/>
        <a:ln>
          <a:solidFill>
            <a:schemeClr val="tx1"/>
          </a:solid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4</xdr:col>
      <xdr:colOff>589219</xdr:colOff>
      <xdr:row>16</xdr:row>
      <xdr:rowOff>126127</xdr:rowOff>
    </xdr:to>
    <xdr:pic>
      <xdr:nvPicPr>
        <xdr:cNvPr id="2" name="Imagen 1">
          <a:extLst>
            <a:ext uri="{FF2B5EF4-FFF2-40B4-BE49-F238E27FC236}">
              <a16:creationId xmlns:a16="http://schemas.microsoft.com/office/drawing/2014/main" id="{A8DE5103-590F-4A65-967F-A53F50EAA617}"/>
            </a:ext>
          </a:extLst>
        </xdr:cNvPr>
        <xdr:cNvPicPr>
          <a:picLocks noChangeAspect="1"/>
        </xdr:cNvPicPr>
      </xdr:nvPicPr>
      <xdr:blipFill>
        <a:blip xmlns:r="http://schemas.openxmlformats.org/officeDocument/2006/relationships" r:embed="rId1"/>
        <a:stretch>
          <a:fillRect/>
        </a:stretch>
      </xdr:blipFill>
      <xdr:spPr>
        <a:xfrm>
          <a:off x="0" y="1280160"/>
          <a:ext cx="3759139" cy="1772047"/>
        </a:xfrm>
        <a:prstGeom prst="rect">
          <a:avLst/>
        </a:prstGeom>
      </xdr:spPr>
    </xdr:pic>
    <xdr:clientData/>
  </xdr:twoCellAnchor>
  <xdr:twoCellAnchor editAs="oneCell">
    <xdr:from>
      <xdr:col>4</xdr:col>
      <xdr:colOff>713833</xdr:colOff>
      <xdr:row>7</xdr:row>
      <xdr:rowOff>119156</xdr:rowOff>
    </xdr:from>
    <xdr:to>
      <xdr:col>9</xdr:col>
      <xdr:colOff>440830</xdr:colOff>
      <xdr:row>16</xdr:row>
      <xdr:rowOff>16269</xdr:rowOff>
    </xdr:to>
    <xdr:pic>
      <xdr:nvPicPr>
        <xdr:cNvPr id="3" name="Imagen 2">
          <a:extLst>
            <a:ext uri="{FF2B5EF4-FFF2-40B4-BE49-F238E27FC236}">
              <a16:creationId xmlns:a16="http://schemas.microsoft.com/office/drawing/2014/main" id="{1DEA3196-34E5-4476-87FB-50BEA00D9C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3753" y="1399316"/>
          <a:ext cx="3689397" cy="1543033"/>
        </a:xfrm>
        <a:prstGeom prst="rect">
          <a:avLst/>
        </a:prstGeom>
        <a:noFill/>
        <a:ln>
          <a:solidFill>
            <a:schemeClr val="tx1"/>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C8C69-AAB3-4EF8-809F-594C17991CF7}">
  <sheetPr>
    <tabColor rgb="FFFFFF00"/>
  </sheetPr>
  <dimension ref="A1:AA51"/>
  <sheetViews>
    <sheetView view="pageBreakPreview" topLeftCell="B1" zoomScale="89" zoomScaleNormal="120" zoomScaleSheetLayoutView="89" workbookViewId="0">
      <selection activeCell="U22" sqref="U22"/>
    </sheetView>
  </sheetViews>
  <sheetFormatPr baseColWidth="10" defaultColWidth="11.42578125" defaultRowHeight="11.25"/>
  <cols>
    <col min="1" max="1" width="6.7109375" style="5" hidden="1" customWidth="1"/>
    <col min="2" max="5" width="4.85546875" style="41" customWidth="1"/>
    <col min="6" max="6" width="4.85546875" style="42" customWidth="1"/>
    <col min="7" max="7" width="17.42578125" style="5" customWidth="1"/>
    <col min="8" max="8" width="27.28515625" style="5" customWidth="1"/>
    <col min="9" max="12" width="4.42578125" style="41" customWidth="1"/>
    <col min="13" max="13" width="4.42578125" style="43" customWidth="1"/>
    <col min="14" max="15" width="25.5703125" style="5" customWidth="1"/>
    <col min="16" max="16" width="6.140625" style="5" customWidth="1"/>
    <col min="17" max="19" width="4.7109375" style="5" customWidth="1"/>
    <col min="20" max="20" width="11.42578125" style="5"/>
    <col min="21" max="21" width="11.42578125" style="43"/>
    <col min="22" max="24" width="11.42578125" style="5"/>
    <col min="25" max="25" width="12.28515625" style="5" customWidth="1"/>
    <col min="26" max="26" width="1.28515625" style="5" customWidth="1"/>
    <col min="27" max="16384" width="11.42578125" style="5"/>
  </cols>
  <sheetData>
    <row r="1" spans="1:27" ht="39.6" customHeight="1">
      <c r="A1" s="1"/>
      <c r="B1" s="2"/>
      <c r="C1" s="113" t="s">
        <v>0</v>
      </c>
      <c r="D1" s="113"/>
      <c r="E1" s="113"/>
      <c r="F1" s="113"/>
      <c r="G1" s="113"/>
      <c r="H1" s="113"/>
      <c r="I1" s="113"/>
      <c r="J1" s="113"/>
      <c r="K1" s="113"/>
      <c r="L1" s="113"/>
      <c r="M1" s="113"/>
      <c r="N1" s="113"/>
      <c r="O1" s="113"/>
      <c r="P1" s="113"/>
      <c r="Q1" s="113"/>
      <c r="R1" s="113"/>
      <c r="S1" s="113"/>
      <c r="T1" s="3"/>
      <c r="U1" s="4"/>
      <c r="V1" s="114"/>
      <c r="W1" s="115"/>
      <c r="X1" s="115"/>
      <c r="Y1" s="116"/>
    </row>
    <row r="2" spans="1:27" ht="31.15" customHeight="1">
      <c r="A2" s="6"/>
      <c r="B2" s="7"/>
      <c r="C2" s="126" t="s">
        <v>299</v>
      </c>
      <c r="D2" s="126"/>
      <c r="E2" s="126"/>
      <c r="F2" s="126"/>
      <c r="G2" s="126"/>
      <c r="H2" s="126"/>
      <c r="I2" s="126"/>
      <c r="J2" s="126"/>
      <c r="K2" s="126"/>
      <c r="L2" s="126"/>
      <c r="M2" s="126"/>
      <c r="N2" s="126"/>
      <c r="O2" s="126"/>
      <c r="P2" s="126"/>
      <c r="Q2" s="126"/>
      <c r="R2" s="126"/>
      <c r="S2" s="126"/>
      <c r="T2" s="8"/>
      <c r="U2" s="9"/>
      <c r="V2" s="117"/>
      <c r="W2" s="118"/>
      <c r="X2" s="118"/>
      <c r="Y2" s="119"/>
    </row>
    <row r="3" spans="1:27" s="11" customFormat="1" ht="31.15" customHeight="1">
      <c r="A3" s="6"/>
      <c r="B3" s="10"/>
      <c r="C3" s="127" t="s">
        <v>1</v>
      </c>
      <c r="D3" s="127"/>
      <c r="E3" s="127"/>
      <c r="F3" s="127"/>
      <c r="G3" s="127"/>
      <c r="H3" s="127"/>
      <c r="I3" s="127"/>
      <c r="J3" s="127"/>
      <c r="K3" s="127"/>
      <c r="L3" s="127"/>
      <c r="M3" s="127"/>
      <c r="N3" s="127"/>
      <c r="O3" s="127"/>
      <c r="P3" s="127"/>
      <c r="Q3" s="127"/>
      <c r="R3" s="127"/>
      <c r="S3" s="127"/>
      <c r="T3" s="8"/>
      <c r="U3" s="9"/>
      <c r="V3" s="120"/>
      <c r="W3" s="121"/>
      <c r="X3" s="121"/>
      <c r="Y3" s="122"/>
    </row>
    <row r="4" spans="1:27" s="11" customFormat="1" ht="28.15" customHeight="1">
      <c r="A4" s="6"/>
      <c r="B4" s="12"/>
      <c r="C4" s="128" t="s">
        <v>2</v>
      </c>
      <c r="D4" s="128"/>
      <c r="E4" s="128"/>
      <c r="F4" s="128"/>
      <c r="G4" s="128"/>
      <c r="H4" s="128"/>
      <c r="I4" s="128"/>
      <c r="J4" s="128"/>
      <c r="K4" s="128"/>
      <c r="L4" s="128"/>
      <c r="M4" s="128"/>
      <c r="N4" s="128"/>
      <c r="O4" s="128"/>
      <c r="P4" s="128"/>
      <c r="Q4" s="128"/>
      <c r="R4" s="128"/>
      <c r="S4" s="128"/>
      <c r="T4" s="8"/>
      <c r="U4" s="9"/>
      <c r="V4" s="123"/>
      <c r="W4" s="124"/>
      <c r="X4" s="124"/>
      <c r="Y4" s="125"/>
    </row>
    <row r="5" spans="1:27" s="11" customFormat="1" ht="25.9" customHeight="1" thickBot="1">
      <c r="A5" s="13"/>
      <c r="B5" s="14"/>
      <c r="C5" s="129" t="s">
        <v>3</v>
      </c>
      <c r="D5" s="129"/>
      <c r="E5" s="129"/>
      <c r="F5" s="129"/>
      <c r="G5" s="129"/>
      <c r="H5" s="129"/>
      <c r="I5" s="129"/>
      <c r="J5" s="129"/>
      <c r="K5" s="129"/>
      <c r="L5" s="129"/>
      <c r="M5" s="129"/>
      <c r="N5" s="129"/>
      <c r="O5" s="129"/>
      <c r="P5" s="129"/>
      <c r="Q5" s="129"/>
      <c r="R5" s="129"/>
      <c r="S5" s="129"/>
      <c r="T5" s="8"/>
      <c r="U5" s="9"/>
      <c r="V5" s="123"/>
      <c r="W5" s="124"/>
      <c r="X5" s="124"/>
      <c r="Y5" s="125"/>
    </row>
    <row r="6" spans="1:27" ht="23.45" customHeight="1">
      <c r="A6" s="15"/>
      <c r="B6" s="16"/>
      <c r="C6" s="130" t="s">
        <v>4</v>
      </c>
      <c r="D6" s="130"/>
      <c r="E6" s="130"/>
      <c r="F6" s="130"/>
      <c r="G6" s="130"/>
      <c r="H6" s="130"/>
      <c r="I6" s="130"/>
      <c r="J6" s="130"/>
      <c r="K6" s="130"/>
      <c r="L6" s="130"/>
      <c r="M6" s="130"/>
      <c r="N6" s="130"/>
      <c r="O6" s="130"/>
      <c r="P6" s="130"/>
      <c r="Q6" s="130"/>
      <c r="R6" s="130"/>
      <c r="S6" s="130"/>
      <c r="T6" s="17"/>
      <c r="U6" s="18"/>
      <c r="V6" s="19"/>
      <c r="W6" s="19"/>
      <c r="X6" s="19"/>
      <c r="Y6" s="20"/>
    </row>
    <row r="7" spans="1:27" ht="24.6" customHeight="1">
      <c r="A7" s="131" t="s">
        <v>5</v>
      </c>
      <c r="B7" s="132" t="s">
        <v>5</v>
      </c>
      <c r="C7" s="133" t="s">
        <v>6</v>
      </c>
      <c r="D7" s="133" t="s">
        <v>7</v>
      </c>
      <c r="E7" s="133" t="s">
        <v>8</v>
      </c>
      <c r="F7" s="134" t="s">
        <v>9</v>
      </c>
      <c r="G7" s="135" t="s">
        <v>10</v>
      </c>
      <c r="H7" s="135" t="s">
        <v>11</v>
      </c>
      <c r="I7" s="134" t="s">
        <v>12</v>
      </c>
      <c r="J7" s="134" t="s">
        <v>13</v>
      </c>
      <c r="K7" s="134" t="s">
        <v>14</v>
      </c>
      <c r="L7" s="134" t="s">
        <v>15</v>
      </c>
      <c r="M7" s="134" t="s">
        <v>16</v>
      </c>
      <c r="N7" s="135" t="s">
        <v>17</v>
      </c>
      <c r="O7" s="135" t="s">
        <v>18</v>
      </c>
      <c r="P7" s="135" t="s">
        <v>19</v>
      </c>
      <c r="Q7" s="135"/>
      <c r="R7" s="135"/>
      <c r="S7" s="135"/>
      <c r="T7" s="137" t="s">
        <v>20</v>
      </c>
      <c r="U7" s="137" t="s">
        <v>21</v>
      </c>
      <c r="V7" s="137" t="s">
        <v>22</v>
      </c>
      <c r="W7" s="137" t="s">
        <v>23</v>
      </c>
      <c r="X7" s="136" t="s">
        <v>24</v>
      </c>
      <c r="Y7" s="136"/>
    </row>
    <row r="8" spans="1:27" ht="61.9" customHeight="1">
      <c r="A8" s="131"/>
      <c r="B8" s="132"/>
      <c r="C8" s="133"/>
      <c r="D8" s="133"/>
      <c r="E8" s="133"/>
      <c r="F8" s="134"/>
      <c r="G8" s="135"/>
      <c r="H8" s="135"/>
      <c r="I8" s="134"/>
      <c r="J8" s="134"/>
      <c r="K8" s="134"/>
      <c r="L8" s="134"/>
      <c r="M8" s="134"/>
      <c r="N8" s="135"/>
      <c r="O8" s="135"/>
      <c r="P8" s="21" t="s">
        <v>12</v>
      </c>
      <c r="Q8" s="21" t="s">
        <v>13</v>
      </c>
      <c r="R8" s="21" t="s">
        <v>25</v>
      </c>
      <c r="S8" s="21" t="s">
        <v>26</v>
      </c>
      <c r="T8" s="137"/>
      <c r="U8" s="137"/>
      <c r="V8" s="137"/>
      <c r="W8" s="137"/>
      <c r="X8" s="22" t="s">
        <v>27</v>
      </c>
      <c r="Y8" s="22" t="s">
        <v>28</v>
      </c>
    </row>
    <row r="9" spans="1:27" ht="117" customHeight="1">
      <c r="A9" s="23"/>
      <c r="B9" s="24">
        <v>1</v>
      </c>
      <c r="C9" s="25" t="s">
        <v>29</v>
      </c>
      <c r="D9" s="25" t="s">
        <v>30</v>
      </c>
      <c r="E9" s="26" t="s">
        <v>31</v>
      </c>
      <c r="F9" s="26" t="s">
        <v>32</v>
      </c>
      <c r="G9" s="27" t="s">
        <v>33</v>
      </c>
      <c r="H9" s="27" t="s">
        <v>34</v>
      </c>
      <c r="I9" s="25">
        <v>3</v>
      </c>
      <c r="J9" s="28">
        <v>4</v>
      </c>
      <c r="K9" s="25">
        <f>+I9+J9</f>
        <v>7</v>
      </c>
      <c r="L9" s="26" t="str">
        <f>+IF(K9&lt;=4,"BAJO",IF(K9=5, "MEDIO",IF(K9&lt;=7,"ALTO","EXTREMO")))</f>
        <v>ALTO</v>
      </c>
      <c r="M9" s="26" t="s">
        <v>35</v>
      </c>
      <c r="N9" s="29" t="s">
        <v>36</v>
      </c>
      <c r="O9" s="29" t="s">
        <v>37</v>
      </c>
      <c r="P9" s="26">
        <v>2</v>
      </c>
      <c r="Q9" s="26">
        <v>3</v>
      </c>
      <c r="R9" s="28">
        <f>P9+Q9</f>
        <v>5</v>
      </c>
      <c r="S9" s="25" t="str">
        <f t="shared" ref="S9:S15" si="0">+IF(R9&lt;=4,"BAJO",IF(R9=5, "MEDIO",IF(R9&lt;=7,"ALTO","EXTREMO")))</f>
        <v>MEDIO</v>
      </c>
      <c r="T9" s="30" t="s">
        <v>38</v>
      </c>
      <c r="U9" s="26" t="s">
        <v>35</v>
      </c>
      <c r="V9" s="29" t="s">
        <v>39</v>
      </c>
      <c r="W9" s="29" t="s">
        <v>40</v>
      </c>
      <c r="X9" s="29" t="s">
        <v>41</v>
      </c>
      <c r="Y9" s="29" t="s">
        <v>41</v>
      </c>
    </row>
    <row r="10" spans="1:27" ht="86.45" customHeight="1">
      <c r="A10" s="23"/>
      <c r="B10" s="24">
        <v>2</v>
      </c>
      <c r="C10" s="25" t="s">
        <v>29</v>
      </c>
      <c r="D10" s="25" t="s">
        <v>30</v>
      </c>
      <c r="E10" s="26" t="s">
        <v>42</v>
      </c>
      <c r="F10" s="26" t="s">
        <v>32</v>
      </c>
      <c r="G10" s="27" t="s">
        <v>43</v>
      </c>
      <c r="H10" s="27" t="s">
        <v>44</v>
      </c>
      <c r="I10" s="25">
        <v>3</v>
      </c>
      <c r="J10" s="28">
        <v>4</v>
      </c>
      <c r="K10" s="25">
        <f>+I10+J10</f>
        <v>7</v>
      </c>
      <c r="L10" s="26" t="str">
        <f>+IF(K10&lt;=4,"BAJO",IF(K10=5, "MEDIO",IF(K10&lt;=7,"ALTO","EXTREMO")))</f>
        <v>ALTO</v>
      </c>
      <c r="M10" s="26" t="s">
        <v>45</v>
      </c>
      <c r="N10" s="29" t="s">
        <v>46</v>
      </c>
      <c r="O10" s="29" t="s">
        <v>47</v>
      </c>
      <c r="P10" s="26">
        <v>1</v>
      </c>
      <c r="Q10" s="26">
        <v>2</v>
      </c>
      <c r="R10" s="28">
        <f>+P10+Q10</f>
        <v>3</v>
      </c>
      <c r="S10" s="25" t="str">
        <f t="shared" si="0"/>
        <v>BAJO</v>
      </c>
      <c r="T10" s="30" t="s">
        <v>48</v>
      </c>
      <c r="U10" s="29" t="s">
        <v>45</v>
      </c>
      <c r="V10" s="29" t="s">
        <v>49</v>
      </c>
      <c r="W10" s="29" t="s">
        <v>40</v>
      </c>
      <c r="X10" s="29" t="s">
        <v>50</v>
      </c>
      <c r="Y10" s="29" t="s">
        <v>51</v>
      </c>
    </row>
    <row r="11" spans="1:27" ht="147" customHeight="1">
      <c r="A11" s="23" t="s">
        <v>52</v>
      </c>
      <c r="B11" s="24">
        <v>3</v>
      </c>
      <c r="C11" s="25" t="s">
        <v>53</v>
      </c>
      <c r="D11" s="25" t="s">
        <v>30</v>
      </c>
      <c r="E11" s="26" t="s">
        <v>31</v>
      </c>
      <c r="F11" s="26" t="s">
        <v>32</v>
      </c>
      <c r="G11" s="27" t="s">
        <v>54</v>
      </c>
      <c r="H11" s="31" t="s">
        <v>55</v>
      </c>
      <c r="I11" s="25">
        <v>2</v>
      </c>
      <c r="J11" s="28">
        <v>3</v>
      </c>
      <c r="K11" s="25">
        <f t="shared" ref="K11:K15" si="1">+I11+J11</f>
        <v>5</v>
      </c>
      <c r="L11" s="26" t="str">
        <f t="shared" ref="L11:L15" si="2">+IF(K11&lt;=4,"BAJO",IF(K11=5, "MEDIO",IF(K11&lt;=7,"ALTO","EXTREMO")))</f>
        <v>MEDIO</v>
      </c>
      <c r="M11" s="26" t="s">
        <v>35</v>
      </c>
      <c r="N11" s="29" t="s">
        <v>46</v>
      </c>
      <c r="O11" s="29" t="s">
        <v>56</v>
      </c>
      <c r="P11" s="26">
        <v>1</v>
      </c>
      <c r="Q11" s="26">
        <v>2</v>
      </c>
      <c r="R11" s="28">
        <f>+P11+Q11</f>
        <v>3</v>
      </c>
      <c r="S11" s="25" t="str">
        <f t="shared" si="0"/>
        <v>BAJO</v>
      </c>
      <c r="T11" s="30" t="s">
        <v>48</v>
      </c>
      <c r="U11" s="26" t="s">
        <v>35</v>
      </c>
      <c r="V11" s="29" t="s">
        <v>39</v>
      </c>
      <c r="W11" s="29" t="s">
        <v>40</v>
      </c>
      <c r="X11" s="29" t="s">
        <v>57</v>
      </c>
      <c r="Y11" s="29" t="s">
        <v>58</v>
      </c>
    </row>
    <row r="12" spans="1:27" ht="86.45" customHeight="1">
      <c r="A12" s="23" t="s">
        <v>59</v>
      </c>
      <c r="B12" s="24">
        <v>4</v>
      </c>
      <c r="C12" s="25" t="s">
        <v>29</v>
      </c>
      <c r="D12" s="25" t="s">
        <v>30</v>
      </c>
      <c r="E12" s="26" t="s">
        <v>31</v>
      </c>
      <c r="F12" s="26" t="s">
        <v>32</v>
      </c>
      <c r="G12" s="27" t="s">
        <v>60</v>
      </c>
      <c r="H12" s="27" t="s">
        <v>61</v>
      </c>
      <c r="I12" s="25">
        <v>3</v>
      </c>
      <c r="J12" s="28">
        <v>8</v>
      </c>
      <c r="K12" s="25">
        <f t="shared" si="1"/>
        <v>11</v>
      </c>
      <c r="L12" s="26" t="str">
        <f t="shared" si="2"/>
        <v>EXTREMO</v>
      </c>
      <c r="M12" s="26" t="s">
        <v>35</v>
      </c>
      <c r="N12" s="29" t="s">
        <v>36</v>
      </c>
      <c r="O12" s="29" t="s">
        <v>37</v>
      </c>
      <c r="P12" s="26">
        <v>1</v>
      </c>
      <c r="Q12" s="26">
        <v>8</v>
      </c>
      <c r="R12" s="28">
        <f>P12+Q12</f>
        <v>9</v>
      </c>
      <c r="S12" s="25" t="str">
        <f t="shared" si="0"/>
        <v>EXTREMO</v>
      </c>
      <c r="T12" s="30" t="s">
        <v>38</v>
      </c>
      <c r="U12" s="26" t="s">
        <v>35</v>
      </c>
      <c r="V12" s="29" t="s">
        <v>39</v>
      </c>
      <c r="W12" s="29" t="s">
        <v>40</v>
      </c>
      <c r="X12" s="29" t="s">
        <v>41</v>
      </c>
      <c r="Y12" s="29" t="s">
        <v>58</v>
      </c>
    </row>
    <row r="13" spans="1:27" ht="86.45" customHeight="1">
      <c r="A13" s="23" t="s">
        <v>52</v>
      </c>
      <c r="B13" s="24">
        <v>5</v>
      </c>
      <c r="C13" s="25" t="s">
        <v>29</v>
      </c>
      <c r="D13" s="25" t="s">
        <v>30</v>
      </c>
      <c r="E13" s="26" t="s">
        <v>31</v>
      </c>
      <c r="F13" s="26" t="s">
        <v>32</v>
      </c>
      <c r="G13" s="27" t="s">
        <v>62</v>
      </c>
      <c r="H13" s="27" t="s">
        <v>63</v>
      </c>
      <c r="I13" s="25">
        <v>4</v>
      </c>
      <c r="J13" s="28">
        <v>3</v>
      </c>
      <c r="K13" s="25">
        <f t="shared" si="1"/>
        <v>7</v>
      </c>
      <c r="L13" s="26" t="str">
        <f t="shared" si="2"/>
        <v>ALTO</v>
      </c>
      <c r="M13" s="26" t="s">
        <v>35</v>
      </c>
      <c r="N13" s="29" t="s">
        <v>36</v>
      </c>
      <c r="O13" s="29" t="s">
        <v>64</v>
      </c>
      <c r="P13" s="26">
        <v>3</v>
      </c>
      <c r="Q13" s="26">
        <v>1</v>
      </c>
      <c r="R13" s="28">
        <f t="shared" ref="R13" si="3">P13+Q13</f>
        <v>4</v>
      </c>
      <c r="S13" s="25" t="str">
        <f t="shared" si="0"/>
        <v>BAJO</v>
      </c>
      <c r="T13" s="30" t="s">
        <v>48</v>
      </c>
      <c r="U13" s="26" t="s">
        <v>35</v>
      </c>
      <c r="V13" s="29" t="s">
        <v>39</v>
      </c>
      <c r="W13" s="29" t="s">
        <v>40</v>
      </c>
      <c r="X13" s="29" t="s">
        <v>65</v>
      </c>
      <c r="Y13" s="29" t="s">
        <v>51</v>
      </c>
    </row>
    <row r="14" spans="1:27" ht="86.45" customHeight="1">
      <c r="A14" s="23" t="s">
        <v>52</v>
      </c>
      <c r="B14" s="24">
        <v>6</v>
      </c>
      <c r="C14" s="25" t="s">
        <v>53</v>
      </c>
      <c r="D14" s="25" t="s">
        <v>30</v>
      </c>
      <c r="E14" s="26" t="s">
        <v>31</v>
      </c>
      <c r="F14" s="26" t="s">
        <v>32</v>
      </c>
      <c r="G14" s="27" t="s">
        <v>66</v>
      </c>
      <c r="H14" s="27" t="s">
        <v>67</v>
      </c>
      <c r="I14" s="25">
        <v>2</v>
      </c>
      <c r="J14" s="28">
        <v>3</v>
      </c>
      <c r="K14" s="25">
        <f t="shared" si="1"/>
        <v>5</v>
      </c>
      <c r="L14" s="26" t="str">
        <f t="shared" si="2"/>
        <v>MEDIO</v>
      </c>
      <c r="M14" s="26" t="s">
        <v>68</v>
      </c>
      <c r="N14" s="29" t="s">
        <v>69</v>
      </c>
      <c r="O14" s="29" t="s">
        <v>70</v>
      </c>
      <c r="P14" s="26">
        <v>2</v>
      </c>
      <c r="Q14" s="26">
        <v>3</v>
      </c>
      <c r="R14" s="28">
        <f t="shared" ref="R14:R15" si="4">+P14+Q14</f>
        <v>5</v>
      </c>
      <c r="S14" s="25" t="str">
        <f t="shared" si="0"/>
        <v>MEDIO</v>
      </c>
      <c r="T14" s="30" t="s">
        <v>48</v>
      </c>
      <c r="U14" s="26" t="s">
        <v>68</v>
      </c>
      <c r="V14" s="29" t="s">
        <v>39</v>
      </c>
      <c r="W14" s="29" t="s">
        <v>40</v>
      </c>
      <c r="X14" s="29" t="s">
        <v>71</v>
      </c>
      <c r="Y14" s="29" t="s">
        <v>72</v>
      </c>
    </row>
    <row r="15" spans="1:27" ht="86.45" customHeight="1">
      <c r="A15" s="23" t="s">
        <v>52</v>
      </c>
      <c r="B15" s="24">
        <v>7</v>
      </c>
      <c r="C15" s="25" t="s">
        <v>53</v>
      </c>
      <c r="D15" s="25" t="s">
        <v>30</v>
      </c>
      <c r="E15" s="26" t="s">
        <v>31</v>
      </c>
      <c r="F15" s="26" t="s">
        <v>32</v>
      </c>
      <c r="G15" s="27" t="s">
        <v>73</v>
      </c>
      <c r="H15" s="27" t="s">
        <v>74</v>
      </c>
      <c r="I15" s="25">
        <v>2</v>
      </c>
      <c r="J15" s="28">
        <v>3</v>
      </c>
      <c r="K15" s="25">
        <f t="shared" si="1"/>
        <v>5</v>
      </c>
      <c r="L15" s="26" t="str">
        <f t="shared" si="2"/>
        <v>MEDIO</v>
      </c>
      <c r="M15" s="26" t="s">
        <v>45</v>
      </c>
      <c r="N15" s="29" t="s">
        <v>69</v>
      </c>
      <c r="O15" s="29" t="s">
        <v>70</v>
      </c>
      <c r="P15" s="26">
        <v>1</v>
      </c>
      <c r="Q15" s="26">
        <v>2</v>
      </c>
      <c r="R15" s="28">
        <f t="shared" si="4"/>
        <v>3</v>
      </c>
      <c r="S15" s="25" t="str">
        <f t="shared" si="0"/>
        <v>BAJO</v>
      </c>
      <c r="T15" s="30" t="s">
        <v>48</v>
      </c>
      <c r="U15" s="26" t="str">
        <f t="shared" ref="U15" si="5">+M15</f>
        <v>MUNICIPIO</v>
      </c>
      <c r="V15" s="29" t="s">
        <v>39</v>
      </c>
      <c r="W15" s="29" t="s">
        <v>40</v>
      </c>
      <c r="X15" s="29" t="s">
        <v>71</v>
      </c>
      <c r="Y15" s="29" t="s">
        <v>72</v>
      </c>
    </row>
    <row r="16" spans="1:27" ht="101.45" customHeight="1">
      <c r="A16" s="24"/>
      <c r="B16" s="24">
        <v>8</v>
      </c>
      <c r="C16" s="25" t="s">
        <v>75</v>
      </c>
      <c r="D16" s="25" t="s">
        <v>76</v>
      </c>
      <c r="E16" s="25" t="s">
        <v>31</v>
      </c>
      <c r="F16" s="26" t="s">
        <v>32</v>
      </c>
      <c r="G16" s="29" t="s">
        <v>77</v>
      </c>
      <c r="H16" s="27" t="s">
        <v>78</v>
      </c>
      <c r="I16" s="32" t="s">
        <v>79</v>
      </c>
      <c r="J16" s="32" t="s">
        <v>80</v>
      </c>
      <c r="K16" s="28">
        <v>4</v>
      </c>
      <c r="L16" s="33" t="s">
        <v>81</v>
      </c>
      <c r="M16" s="26" t="s">
        <v>82</v>
      </c>
      <c r="N16" s="29" t="s">
        <v>83</v>
      </c>
      <c r="O16" s="34" t="s">
        <v>84</v>
      </c>
      <c r="P16" s="26" t="s">
        <v>79</v>
      </c>
      <c r="Q16" s="26" t="s">
        <v>85</v>
      </c>
      <c r="R16" s="28">
        <v>5</v>
      </c>
      <c r="S16" s="25" t="s">
        <v>86</v>
      </c>
      <c r="T16" s="28" t="s">
        <v>87</v>
      </c>
      <c r="U16" s="30" t="s">
        <v>88</v>
      </c>
      <c r="V16" s="29" t="s">
        <v>89</v>
      </c>
      <c r="W16" s="29" t="s">
        <v>90</v>
      </c>
      <c r="X16" s="29" t="s">
        <v>91</v>
      </c>
      <c r="Y16" s="29" t="s">
        <v>92</v>
      </c>
      <c r="AA16" s="35"/>
    </row>
    <row r="17" spans="1:26" ht="123.75">
      <c r="A17" s="24"/>
      <c r="B17" s="24">
        <v>9</v>
      </c>
      <c r="C17" s="25" t="s">
        <v>75</v>
      </c>
      <c r="D17" s="25" t="s">
        <v>76</v>
      </c>
      <c r="E17" s="25" t="s">
        <v>31</v>
      </c>
      <c r="F17" s="26" t="s">
        <v>93</v>
      </c>
      <c r="G17" s="29" t="s">
        <v>94</v>
      </c>
      <c r="H17" s="27" t="s">
        <v>95</v>
      </c>
      <c r="I17" s="25" t="s">
        <v>96</v>
      </c>
      <c r="J17" s="25" t="s">
        <v>97</v>
      </c>
      <c r="K17" s="28">
        <v>7</v>
      </c>
      <c r="L17" s="25" t="s">
        <v>98</v>
      </c>
      <c r="M17" s="26" t="s">
        <v>35</v>
      </c>
      <c r="N17" s="29" t="s">
        <v>99</v>
      </c>
      <c r="O17" s="34" t="s">
        <v>84</v>
      </c>
      <c r="P17" s="26" t="s">
        <v>79</v>
      </c>
      <c r="Q17" s="26" t="s">
        <v>85</v>
      </c>
      <c r="R17" s="28">
        <v>5</v>
      </c>
      <c r="S17" s="25" t="s">
        <v>86</v>
      </c>
      <c r="T17" s="28" t="s">
        <v>100</v>
      </c>
      <c r="U17" s="30" t="s">
        <v>35</v>
      </c>
      <c r="V17" s="29" t="s">
        <v>101</v>
      </c>
      <c r="W17" s="29" t="s">
        <v>102</v>
      </c>
      <c r="X17" s="29" t="s">
        <v>103</v>
      </c>
      <c r="Y17" s="29" t="s">
        <v>104</v>
      </c>
    </row>
    <row r="18" spans="1:26" ht="186" customHeight="1">
      <c r="A18" s="24"/>
      <c r="B18" s="24">
        <v>10</v>
      </c>
      <c r="C18" s="25" t="s">
        <v>29</v>
      </c>
      <c r="D18" s="25" t="s">
        <v>30</v>
      </c>
      <c r="E18" s="25" t="s">
        <v>42</v>
      </c>
      <c r="F18" s="36" t="s">
        <v>32</v>
      </c>
      <c r="G18" s="37" t="s">
        <v>105</v>
      </c>
      <c r="H18" s="38" t="s">
        <v>106</v>
      </c>
      <c r="I18" s="26" t="s">
        <v>107</v>
      </c>
      <c r="J18" s="25" t="s">
        <v>108</v>
      </c>
      <c r="K18" s="30">
        <v>7</v>
      </c>
      <c r="L18" s="25" t="s">
        <v>109</v>
      </c>
      <c r="M18" s="26" t="s">
        <v>110</v>
      </c>
      <c r="N18" s="38" t="s">
        <v>111</v>
      </c>
      <c r="O18" s="34" t="s">
        <v>84</v>
      </c>
      <c r="P18" s="26" t="s">
        <v>112</v>
      </c>
      <c r="Q18" s="26" t="s">
        <v>85</v>
      </c>
      <c r="R18" s="30">
        <v>4</v>
      </c>
      <c r="S18" s="25" t="s">
        <v>81</v>
      </c>
      <c r="T18" s="25" t="s">
        <v>113</v>
      </c>
      <c r="U18" s="37" t="s">
        <v>114</v>
      </c>
      <c r="V18" s="37" t="s">
        <v>115</v>
      </c>
      <c r="W18" s="37" t="s">
        <v>115</v>
      </c>
      <c r="X18" s="37" t="s">
        <v>116</v>
      </c>
      <c r="Y18" s="29" t="s">
        <v>117</v>
      </c>
    </row>
    <row r="19" spans="1:26" ht="123.75">
      <c r="A19" s="24"/>
      <c r="B19" s="24">
        <v>11</v>
      </c>
      <c r="C19" s="25" t="s">
        <v>53</v>
      </c>
      <c r="D19" s="25" t="s">
        <v>76</v>
      </c>
      <c r="E19" s="25" t="s">
        <v>31</v>
      </c>
      <c r="F19" s="36" t="s">
        <v>32</v>
      </c>
      <c r="G19" s="29" t="s">
        <v>118</v>
      </c>
      <c r="H19" s="27" t="s">
        <v>119</v>
      </c>
      <c r="I19" s="25" t="s">
        <v>96</v>
      </c>
      <c r="J19" s="25" t="s">
        <v>97</v>
      </c>
      <c r="K19" s="28">
        <v>7</v>
      </c>
      <c r="L19" s="25" t="s">
        <v>98</v>
      </c>
      <c r="M19" s="26" t="s">
        <v>110</v>
      </c>
      <c r="N19" s="29" t="s">
        <v>120</v>
      </c>
      <c r="O19" s="29" t="s">
        <v>70</v>
      </c>
      <c r="P19" s="26" t="s">
        <v>107</v>
      </c>
      <c r="Q19" s="26" t="s">
        <v>85</v>
      </c>
      <c r="R19" s="28">
        <v>5</v>
      </c>
      <c r="S19" s="25" t="s">
        <v>86</v>
      </c>
      <c r="T19" s="30" t="s">
        <v>48</v>
      </c>
      <c r="U19" s="26" t="str">
        <f t="shared" ref="U19" si="6">+M19</f>
        <v>Contratista</v>
      </c>
      <c r="V19" s="29" t="s">
        <v>39</v>
      </c>
      <c r="W19" s="29" t="s">
        <v>40</v>
      </c>
      <c r="X19" s="29" t="s">
        <v>71</v>
      </c>
      <c r="Y19" s="29" t="s">
        <v>72</v>
      </c>
    </row>
    <row r="20" spans="1:26" ht="101.25">
      <c r="A20" s="24"/>
      <c r="B20" s="24">
        <v>12</v>
      </c>
      <c r="C20" s="25" t="s">
        <v>53</v>
      </c>
      <c r="D20" s="25" t="s">
        <v>76</v>
      </c>
      <c r="E20" s="25" t="s">
        <v>31</v>
      </c>
      <c r="F20" s="36" t="s">
        <v>32</v>
      </c>
      <c r="G20" s="29" t="s">
        <v>121</v>
      </c>
      <c r="H20" s="27" t="s">
        <v>122</v>
      </c>
      <c r="I20" s="25" t="s">
        <v>96</v>
      </c>
      <c r="J20" s="25" t="s">
        <v>108</v>
      </c>
      <c r="K20" s="28">
        <v>8</v>
      </c>
      <c r="L20" s="25" t="s">
        <v>123</v>
      </c>
      <c r="M20" s="26" t="s">
        <v>110</v>
      </c>
      <c r="N20" s="29" t="s">
        <v>124</v>
      </c>
      <c r="O20" s="34" t="s">
        <v>84</v>
      </c>
      <c r="P20" s="26" t="s">
        <v>107</v>
      </c>
      <c r="Q20" s="25" t="s">
        <v>125</v>
      </c>
      <c r="R20" s="28">
        <v>4</v>
      </c>
      <c r="S20" s="25" t="s">
        <v>126</v>
      </c>
      <c r="T20" s="28" t="s">
        <v>127</v>
      </c>
      <c r="U20" s="30" t="s">
        <v>128</v>
      </c>
      <c r="V20" s="29" t="s">
        <v>129</v>
      </c>
      <c r="W20" s="29" t="s">
        <v>130</v>
      </c>
      <c r="X20" s="29" t="s">
        <v>131</v>
      </c>
      <c r="Y20" s="29" t="s">
        <v>92</v>
      </c>
    </row>
    <row r="21" spans="1:26" ht="75.599999999999994" customHeight="1">
      <c r="A21" s="39" t="s">
        <v>52</v>
      </c>
      <c r="B21" s="24">
        <v>13</v>
      </c>
      <c r="C21" s="25" t="s">
        <v>53</v>
      </c>
      <c r="D21" s="25" t="s">
        <v>30</v>
      </c>
      <c r="E21" s="26" t="s">
        <v>31</v>
      </c>
      <c r="F21" s="26" t="s">
        <v>132</v>
      </c>
      <c r="G21" s="27" t="s">
        <v>133</v>
      </c>
      <c r="H21" s="27" t="s">
        <v>134</v>
      </c>
      <c r="I21" s="25">
        <v>3</v>
      </c>
      <c r="J21" s="28">
        <v>4</v>
      </c>
      <c r="K21" s="25">
        <f>+I21+J21</f>
        <v>7</v>
      </c>
      <c r="L21" s="26" t="str">
        <f>+IF(K21&lt;=4,"BAJO",IF(K21=5, "MEDIO",IF(K21&lt;=7,"ALTO","EXTREMO")))</f>
        <v>ALTO</v>
      </c>
      <c r="M21" s="26" t="s">
        <v>45</v>
      </c>
      <c r="N21" s="29" t="s">
        <v>69</v>
      </c>
      <c r="O21" s="29" t="s">
        <v>70</v>
      </c>
      <c r="P21" s="26">
        <v>1</v>
      </c>
      <c r="Q21" s="26">
        <v>2</v>
      </c>
      <c r="R21" s="28">
        <f>+P21+Q21</f>
        <v>3</v>
      </c>
      <c r="S21" s="25" t="str">
        <f t="shared" ref="S21" si="7">+IF(R21&lt;=4,"BAJO",IF(R21=5, "MEDIO",IF(R21&lt;=7,"ALTO","EXTREMO")))</f>
        <v>BAJO</v>
      </c>
      <c r="T21" s="30" t="s">
        <v>48</v>
      </c>
      <c r="U21" s="26" t="s">
        <v>45</v>
      </c>
      <c r="V21" s="29" t="s">
        <v>39</v>
      </c>
      <c r="W21" s="29" t="s">
        <v>40</v>
      </c>
      <c r="X21" s="29" t="s">
        <v>41</v>
      </c>
      <c r="Y21" s="29" t="s">
        <v>58</v>
      </c>
    </row>
    <row r="22" spans="1:26" ht="120" customHeight="1">
      <c r="A22" s="24"/>
      <c r="B22" s="24">
        <v>14</v>
      </c>
      <c r="C22" s="25" t="s">
        <v>53</v>
      </c>
      <c r="D22" s="25" t="s">
        <v>76</v>
      </c>
      <c r="E22" s="25" t="s">
        <v>31</v>
      </c>
      <c r="F22" s="26" t="s">
        <v>135</v>
      </c>
      <c r="G22" s="29" t="s">
        <v>136</v>
      </c>
      <c r="H22" s="27" t="s">
        <v>137</v>
      </c>
      <c r="I22" s="25" t="s">
        <v>96</v>
      </c>
      <c r="J22" s="25" t="s">
        <v>108</v>
      </c>
      <c r="K22" s="28">
        <v>8</v>
      </c>
      <c r="L22" s="25" t="s">
        <v>138</v>
      </c>
      <c r="M22" s="26" t="s">
        <v>110</v>
      </c>
      <c r="N22" s="29" t="s">
        <v>139</v>
      </c>
      <c r="O22" s="34" t="s">
        <v>84</v>
      </c>
      <c r="P22" s="26" t="s">
        <v>107</v>
      </c>
      <c r="Q22" s="26" t="s">
        <v>85</v>
      </c>
      <c r="R22" s="28">
        <v>5</v>
      </c>
      <c r="S22" s="25" t="s">
        <v>86</v>
      </c>
      <c r="T22" s="28" t="s">
        <v>100</v>
      </c>
      <c r="U22" s="30" t="s">
        <v>110</v>
      </c>
      <c r="V22" s="29" t="s">
        <v>140</v>
      </c>
      <c r="W22" s="29" t="s">
        <v>141</v>
      </c>
      <c r="X22" s="29" t="s">
        <v>142</v>
      </c>
      <c r="Y22" s="29" t="s">
        <v>143</v>
      </c>
    </row>
    <row r="23" spans="1:26" ht="76.150000000000006" customHeight="1">
      <c r="A23" s="39" t="s">
        <v>59</v>
      </c>
      <c r="B23" s="24">
        <v>15</v>
      </c>
      <c r="C23" s="25" t="s">
        <v>53</v>
      </c>
      <c r="D23" s="25" t="s">
        <v>30</v>
      </c>
      <c r="E23" s="26" t="s">
        <v>31</v>
      </c>
      <c r="F23" s="26" t="s">
        <v>144</v>
      </c>
      <c r="G23" s="27" t="s">
        <v>145</v>
      </c>
      <c r="H23" s="27" t="s">
        <v>146</v>
      </c>
      <c r="I23" s="25">
        <v>2</v>
      </c>
      <c r="J23" s="28">
        <v>4</v>
      </c>
      <c r="K23" s="25">
        <f>+I23+J23</f>
        <v>6</v>
      </c>
      <c r="L23" s="26" t="str">
        <f>+IF(K23&lt;=4,"BAJO",IF(K23=5, "MEDIO",IF(K23&lt;=7,"ALTO","EXTREMO")))</f>
        <v>ALTO</v>
      </c>
      <c r="M23" s="26" t="s">
        <v>45</v>
      </c>
      <c r="N23" s="29" t="s">
        <v>147</v>
      </c>
      <c r="O23" s="29" t="s">
        <v>148</v>
      </c>
      <c r="P23" s="26">
        <v>1</v>
      </c>
      <c r="Q23" s="26">
        <v>2</v>
      </c>
      <c r="R23" s="28">
        <f>P23+Q23</f>
        <v>3</v>
      </c>
      <c r="S23" s="25" t="str">
        <f t="shared" ref="S23:S25" si="8">+IF(R23&lt;=4,"BAJO",IF(R23=5, "MEDIO",IF(R23&lt;=7,"ALTO","EXTREMO")))</f>
        <v>BAJO</v>
      </c>
      <c r="T23" s="30" t="s">
        <v>48</v>
      </c>
      <c r="U23" s="26" t="s">
        <v>45</v>
      </c>
      <c r="V23" s="29" t="s">
        <v>39</v>
      </c>
      <c r="W23" s="29" t="s">
        <v>40</v>
      </c>
      <c r="X23" s="29" t="s">
        <v>41</v>
      </c>
      <c r="Y23" s="29" t="s">
        <v>58</v>
      </c>
    </row>
    <row r="24" spans="1:26" s="40" customFormat="1" ht="76.150000000000006" customHeight="1">
      <c r="A24" s="24"/>
      <c r="B24" s="24">
        <v>16</v>
      </c>
      <c r="C24" s="25" t="s">
        <v>75</v>
      </c>
      <c r="D24" s="25" t="s">
        <v>76</v>
      </c>
      <c r="E24" s="25" t="s">
        <v>31</v>
      </c>
      <c r="F24" s="26" t="s">
        <v>149</v>
      </c>
      <c r="G24" s="29" t="s">
        <v>150</v>
      </c>
      <c r="H24" s="27" t="s">
        <v>151</v>
      </c>
      <c r="I24" s="25" t="s">
        <v>96</v>
      </c>
      <c r="J24" s="25" t="s">
        <v>97</v>
      </c>
      <c r="K24" s="28">
        <v>5</v>
      </c>
      <c r="L24" s="25" t="s">
        <v>86</v>
      </c>
      <c r="M24" s="26" t="s">
        <v>152</v>
      </c>
      <c r="N24" s="29" t="s">
        <v>153</v>
      </c>
      <c r="O24" s="29" t="s">
        <v>148</v>
      </c>
      <c r="P24" s="26" t="s">
        <v>154</v>
      </c>
      <c r="Q24" s="26" t="s">
        <v>85</v>
      </c>
      <c r="R24" s="28">
        <v>3</v>
      </c>
      <c r="S24" s="25" t="s">
        <v>126</v>
      </c>
      <c r="T24" s="28" t="s">
        <v>100</v>
      </c>
      <c r="U24" s="30" t="s">
        <v>155</v>
      </c>
      <c r="V24" s="29" t="s">
        <v>156</v>
      </c>
      <c r="W24" s="29" t="s">
        <v>90</v>
      </c>
      <c r="X24" s="29" t="s">
        <v>157</v>
      </c>
      <c r="Y24" s="29" t="s">
        <v>158</v>
      </c>
      <c r="Z24" s="5"/>
    </row>
    <row r="25" spans="1:26" ht="76.150000000000006" customHeight="1">
      <c r="A25" s="39" t="s">
        <v>59</v>
      </c>
      <c r="B25" s="24">
        <v>17</v>
      </c>
      <c r="C25" s="25" t="s">
        <v>29</v>
      </c>
      <c r="D25" s="25" t="s">
        <v>30</v>
      </c>
      <c r="E25" s="26" t="s">
        <v>31</v>
      </c>
      <c r="F25" s="26" t="s">
        <v>159</v>
      </c>
      <c r="G25" s="27" t="s">
        <v>160</v>
      </c>
      <c r="H25" s="27" t="s">
        <v>161</v>
      </c>
      <c r="I25" s="25">
        <v>4</v>
      </c>
      <c r="J25" s="28">
        <v>3</v>
      </c>
      <c r="K25" s="25">
        <f>+I25+J25</f>
        <v>7</v>
      </c>
      <c r="L25" s="26" t="str">
        <f>+IF(K25&lt;=4,"BAJO",IF(K25=5, "MEDIO",IF(K25&lt;=7,"ALTO","EXTREMO")))</f>
        <v>ALTO</v>
      </c>
      <c r="M25" s="26" t="s">
        <v>45</v>
      </c>
      <c r="N25" s="29" t="s">
        <v>36</v>
      </c>
      <c r="O25" s="29" t="s">
        <v>162</v>
      </c>
      <c r="P25" s="26">
        <v>1</v>
      </c>
      <c r="Q25" s="26">
        <v>2</v>
      </c>
      <c r="R25" s="28">
        <f t="shared" ref="R25" si="9">+P25+Q25</f>
        <v>3</v>
      </c>
      <c r="S25" s="25" t="str">
        <f t="shared" si="8"/>
        <v>BAJO</v>
      </c>
      <c r="T25" s="30" t="s">
        <v>48</v>
      </c>
      <c r="U25" s="26" t="s">
        <v>45</v>
      </c>
      <c r="V25" s="29" t="s">
        <v>163</v>
      </c>
      <c r="W25" s="29" t="s">
        <v>164</v>
      </c>
      <c r="X25" s="29" t="s">
        <v>165</v>
      </c>
      <c r="Y25" s="29" t="s">
        <v>51</v>
      </c>
    </row>
    <row r="26" spans="1:26" ht="94.9" customHeight="1">
      <c r="A26" s="39" t="s">
        <v>52</v>
      </c>
      <c r="B26" s="24">
        <v>18</v>
      </c>
      <c r="C26" s="26" t="s">
        <v>53</v>
      </c>
      <c r="D26" s="26" t="s">
        <v>30</v>
      </c>
      <c r="E26" s="26" t="s">
        <v>31</v>
      </c>
      <c r="F26" s="26" t="s">
        <v>159</v>
      </c>
      <c r="G26" s="29" t="s">
        <v>166</v>
      </c>
      <c r="H26" s="27" t="s">
        <v>167</v>
      </c>
      <c r="I26" s="25" t="s">
        <v>107</v>
      </c>
      <c r="J26" s="33" t="s">
        <v>168</v>
      </c>
      <c r="K26" s="28">
        <v>6</v>
      </c>
      <c r="L26" s="33" t="s">
        <v>109</v>
      </c>
      <c r="M26" s="26" t="s">
        <v>110</v>
      </c>
      <c r="N26" s="29" t="s">
        <v>169</v>
      </c>
      <c r="O26" s="34" t="s">
        <v>84</v>
      </c>
      <c r="P26" s="26" t="s">
        <v>79</v>
      </c>
      <c r="Q26" s="26" t="s">
        <v>85</v>
      </c>
      <c r="R26" s="28">
        <v>5</v>
      </c>
      <c r="S26" s="25" t="s">
        <v>86</v>
      </c>
      <c r="T26" s="28" t="s">
        <v>87</v>
      </c>
      <c r="U26" s="30" t="s">
        <v>35</v>
      </c>
      <c r="V26" s="29" t="s">
        <v>170</v>
      </c>
      <c r="W26" s="29" t="s">
        <v>171</v>
      </c>
      <c r="X26" s="29" t="s">
        <v>172</v>
      </c>
      <c r="Y26" s="29" t="s">
        <v>173</v>
      </c>
    </row>
    <row r="27" spans="1:26" ht="94.15" customHeight="1">
      <c r="A27" s="39" t="s">
        <v>52</v>
      </c>
      <c r="B27" s="24">
        <v>19</v>
      </c>
      <c r="C27" s="26" t="s">
        <v>29</v>
      </c>
      <c r="D27" s="26" t="s">
        <v>30</v>
      </c>
      <c r="E27" s="26" t="s">
        <v>31</v>
      </c>
      <c r="F27" s="26" t="s">
        <v>159</v>
      </c>
      <c r="G27" s="29" t="s">
        <v>174</v>
      </c>
      <c r="H27" s="27" t="s">
        <v>175</v>
      </c>
      <c r="I27" s="25">
        <v>9</v>
      </c>
      <c r="J27" s="33">
        <v>5</v>
      </c>
      <c r="K27" s="28">
        <f t="shared" ref="K27" si="10">+I27+J27</f>
        <v>14</v>
      </c>
      <c r="L27" s="33" t="str">
        <f t="shared" ref="L27" si="11">+IF(K27&lt;=4,"BAJO",IF(K27=5, "MEDIO",IF(K27&lt;=7,"ALTO","EXTREMO")))</f>
        <v>EXTREMO</v>
      </c>
      <c r="M27" s="26" t="s">
        <v>45</v>
      </c>
      <c r="N27" s="29" t="s">
        <v>36</v>
      </c>
      <c r="O27" s="34" t="s">
        <v>176</v>
      </c>
      <c r="P27" s="26">
        <v>2</v>
      </c>
      <c r="Q27" s="26">
        <v>5</v>
      </c>
      <c r="R27" s="28">
        <f t="shared" ref="R27" si="12">P27+Q27</f>
        <v>7</v>
      </c>
      <c r="S27" s="25" t="str">
        <f t="shared" ref="S27" si="13">+IF(R27&lt;=4,"BAJO",IF(R27=5, "MEDIO",IF(R27&lt;=7,"ALTO","EXTREMO")))</f>
        <v>ALTO</v>
      </c>
      <c r="T27" s="28" t="s">
        <v>48</v>
      </c>
      <c r="U27" s="30" t="s">
        <v>45</v>
      </c>
      <c r="V27" s="29" t="s">
        <v>177</v>
      </c>
      <c r="W27" s="29" t="s">
        <v>178</v>
      </c>
      <c r="X27" s="29" t="s">
        <v>179</v>
      </c>
      <c r="Y27" s="29" t="s">
        <v>72</v>
      </c>
    </row>
    <row r="28" spans="1:26" ht="94.15" customHeight="1">
      <c r="A28" s="39"/>
      <c r="B28" s="24">
        <v>20</v>
      </c>
      <c r="C28" s="26" t="s">
        <v>75</v>
      </c>
      <c r="D28" s="26" t="s">
        <v>76</v>
      </c>
      <c r="E28" s="26" t="s">
        <v>31</v>
      </c>
      <c r="F28" s="26" t="s">
        <v>149</v>
      </c>
      <c r="G28" s="29" t="s">
        <v>180</v>
      </c>
      <c r="H28" s="27" t="s">
        <v>181</v>
      </c>
      <c r="I28" s="25" t="s">
        <v>107</v>
      </c>
      <c r="J28" s="33" t="s">
        <v>85</v>
      </c>
      <c r="K28" s="28">
        <v>5</v>
      </c>
      <c r="L28" s="33" t="s">
        <v>86</v>
      </c>
      <c r="M28" s="26" t="s">
        <v>182</v>
      </c>
      <c r="N28" s="29" t="s">
        <v>183</v>
      </c>
      <c r="O28" s="34" t="s">
        <v>84</v>
      </c>
      <c r="P28" s="26" t="s">
        <v>154</v>
      </c>
      <c r="Q28" s="26" t="s">
        <v>85</v>
      </c>
      <c r="R28" s="28">
        <v>3</v>
      </c>
      <c r="S28" s="25" t="s">
        <v>126</v>
      </c>
      <c r="T28" s="28" t="s">
        <v>100</v>
      </c>
      <c r="U28" s="30" t="s">
        <v>184</v>
      </c>
      <c r="V28" s="29" t="s">
        <v>129</v>
      </c>
      <c r="W28" s="29" t="s">
        <v>185</v>
      </c>
      <c r="X28" s="29" t="s">
        <v>186</v>
      </c>
      <c r="Y28" s="29" t="s">
        <v>187</v>
      </c>
    </row>
    <row r="29" spans="1:26" ht="94.15" customHeight="1">
      <c r="A29" s="39" t="s">
        <v>59</v>
      </c>
      <c r="B29" s="24">
        <v>21</v>
      </c>
      <c r="C29" s="26" t="s">
        <v>53</v>
      </c>
      <c r="D29" s="26" t="s">
        <v>30</v>
      </c>
      <c r="E29" s="26" t="s">
        <v>31</v>
      </c>
      <c r="F29" s="26" t="s">
        <v>188</v>
      </c>
      <c r="G29" s="29" t="s">
        <v>189</v>
      </c>
      <c r="H29" s="27" t="s">
        <v>190</v>
      </c>
      <c r="I29" s="25">
        <v>3</v>
      </c>
      <c r="J29" s="33">
        <v>4</v>
      </c>
      <c r="K29" s="28">
        <f t="shared" ref="K29:K30" si="14">+I29+J29</f>
        <v>7</v>
      </c>
      <c r="L29" s="33" t="str">
        <f t="shared" ref="L29" si="15">+IF(K29&lt;=4,"BAJO",IF(K29=5, "MEDIO",IF(K29&lt;=7,"ALTO","EXTREMO")))</f>
        <v>ALTO</v>
      </c>
      <c r="M29" s="26" t="s">
        <v>45</v>
      </c>
      <c r="N29" s="29" t="s">
        <v>46</v>
      </c>
      <c r="O29" s="34" t="s">
        <v>191</v>
      </c>
      <c r="P29" s="26">
        <v>2</v>
      </c>
      <c r="Q29" s="26">
        <v>2</v>
      </c>
      <c r="R29" s="28">
        <f>+P29+Q29</f>
        <v>4</v>
      </c>
      <c r="S29" s="25" t="str">
        <f>+IF(R29&lt;=4,"BAJO",IF(R29=5, "MEDIO",IF(R29&lt;=7,"ALTO","EXTREMO")))</f>
        <v>BAJO</v>
      </c>
      <c r="T29" s="28" t="s">
        <v>48</v>
      </c>
      <c r="U29" s="30" t="s">
        <v>45</v>
      </c>
      <c r="V29" s="29" t="s">
        <v>192</v>
      </c>
      <c r="W29" s="29" t="s">
        <v>193</v>
      </c>
      <c r="X29" s="29" t="s">
        <v>194</v>
      </c>
      <c r="Y29" s="29" t="s">
        <v>72</v>
      </c>
    </row>
    <row r="30" spans="1:26" ht="94.15" customHeight="1">
      <c r="A30" s="39" t="s">
        <v>59</v>
      </c>
      <c r="B30" s="24">
        <v>22</v>
      </c>
      <c r="C30" s="26" t="s">
        <v>53</v>
      </c>
      <c r="D30" s="26" t="s">
        <v>30</v>
      </c>
      <c r="E30" s="26" t="s">
        <v>31</v>
      </c>
      <c r="F30" s="26" t="s">
        <v>188</v>
      </c>
      <c r="G30" s="29" t="s">
        <v>195</v>
      </c>
      <c r="H30" s="27" t="s">
        <v>196</v>
      </c>
      <c r="I30" s="25">
        <v>1</v>
      </c>
      <c r="J30" s="33">
        <v>3</v>
      </c>
      <c r="K30" s="28">
        <f t="shared" si="14"/>
        <v>4</v>
      </c>
      <c r="L30" s="33" t="str">
        <f>+IF(K30&lt;=4,"BAJO",IF(K30=5, "MEDIO",IF(K30&lt;=7,"ALTO","EXTREMO")))</f>
        <v>BAJO</v>
      </c>
      <c r="M30" s="26" t="s">
        <v>45</v>
      </c>
      <c r="N30" s="29" t="s">
        <v>46</v>
      </c>
      <c r="O30" s="34" t="s">
        <v>197</v>
      </c>
      <c r="P30" s="26">
        <v>1</v>
      </c>
      <c r="Q30" s="26">
        <v>2</v>
      </c>
      <c r="R30" s="28">
        <f>P30+Q30</f>
        <v>3</v>
      </c>
      <c r="S30" s="25" t="str">
        <f t="shared" ref="S30" si="16">+IF(R30&lt;=4,"BAJO",IF(R30=5, "MEDIO",IF(R30&lt;=7,"ALTO","EXTREMO")))</f>
        <v>BAJO</v>
      </c>
      <c r="T30" s="28" t="s">
        <v>48</v>
      </c>
      <c r="U30" s="30" t="s">
        <v>45</v>
      </c>
      <c r="V30" s="29" t="s">
        <v>39</v>
      </c>
      <c r="W30" s="29" t="s">
        <v>40</v>
      </c>
      <c r="X30" s="29" t="s">
        <v>198</v>
      </c>
      <c r="Y30" s="29" t="s">
        <v>58</v>
      </c>
    </row>
    <row r="31" spans="1:26" ht="112.5">
      <c r="A31" s="24"/>
      <c r="B31" s="24">
        <v>23</v>
      </c>
      <c r="C31" s="25" t="s">
        <v>53</v>
      </c>
      <c r="D31" s="25" t="s">
        <v>30</v>
      </c>
      <c r="E31" s="25" t="s">
        <v>31</v>
      </c>
      <c r="F31" s="26" t="s">
        <v>199</v>
      </c>
      <c r="G31" s="29" t="s">
        <v>200</v>
      </c>
      <c r="H31" s="27" t="s">
        <v>201</v>
      </c>
      <c r="I31" s="25" t="s">
        <v>202</v>
      </c>
      <c r="J31" s="25" t="s">
        <v>203</v>
      </c>
      <c r="K31" s="28">
        <v>8</v>
      </c>
      <c r="L31" s="25" t="s">
        <v>123</v>
      </c>
      <c r="M31" s="26" t="s">
        <v>110</v>
      </c>
      <c r="N31" s="29" t="s">
        <v>204</v>
      </c>
      <c r="O31" s="34" t="s">
        <v>84</v>
      </c>
      <c r="P31" s="26" t="s">
        <v>79</v>
      </c>
      <c r="Q31" s="25" t="s">
        <v>97</v>
      </c>
      <c r="R31" s="28">
        <v>6</v>
      </c>
      <c r="S31" s="25" t="s">
        <v>98</v>
      </c>
      <c r="T31" s="28" t="s">
        <v>205</v>
      </c>
      <c r="U31" s="30" t="s">
        <v>206</v>
      </c>
      <c r="V31" s="29" t="s">
        <v>140</v>
      </c>
      <c r="W31" s="29" t="s">
        <v>207</v>
      </c>
      <c r="X31" s="29" t="s">
        <v>208</v>
      </c>
      <c r="Y31" s="29" t="s">
        <v>209</v>
      </c>
    </row>
    <row r="32" spans="1:26" ht="90" customHeight="1">
      <c r="A32" s="24"/>
      <c r="B32" s="24">
        <v>24</v>
      </c>
      <c r="C32" s="25" t="s">
        <v>75</v>
      </c>
      <c r="D32" s="25" t="s">
        <v>76</v>
      </c>
      <c r="E32" s="25" t="s">
        <v>31</v>
      </c>
      <c r="F32" s="26" t="s">
        <v>210</v>
      </c>
      <c r="G32" s="29" t="s">
        <v>211</v>
      </c>
      <c r="H32" s="27" t="s">
        <v>151</v>
      </c>
      <c r="I32" s="25" t="s">
        <v>96</v>
      </c>
      <c r="J32" s="25" t="s">
        <v>97</v>
      </c>
      <c r="K32" s="28">
        <v>6</v>
      </c>
      <c r="L32" s="25" t="s">
        <v>98</v>
      </c>
      <c r="M32" s="26" t="s">
        <v>212</v>
      </c>
      <c r="N32" s="29" t="s">
        <v>213</v>
      </c>
      <c r="O32" s="34" t="s">
        <v>214</v>
      </c>
      <c r="P32" s="26" t="s">
        <v>154</v>
      </c>
      <c r="Q32" s="26" t="s">
        <v>85</v>
      </c>
      <c r="R32" s="28">
        <v>3</v>
      </c>
      <c r="S32" s="25" t="s">
        <v>126</v>
      </c>
      <c r="T32" s="28" t="s">
        <v>100</v>
      </c>
      <c r="U32" s="30" t="s">
        <v>155</v>
      </c>
      <c r="V32" s="29" t="s">
        <v>156</v>
      </c>
      <c r="W32" s="29" t="s">
        <v>90</v>
      </c>
      <c r="X32" s="29" t="s">
        <v>157</v>
      </c>
      <c r="Y32" s="29" t="s">
        <v>158</v>
      </c>
    </row>
    <row r="33" spans="1:25" ht="116.25">
      <c r="A33" s="24"/>
      <c r="B33" s="24">
        <v>25</v>
      </c>
      <c r="C33" s="25" t="s">
        <v>75</v>
      </c>
      <c r="D33" s="25" t="s">
        <v>30</v>
      </c>
      <c r="E33" s="25" t="s">
        <v>31</v>
      </c>
      <c r="F33" s="26" t="s">
        <v>215</v>
      </c>
      <c r="G33" s="29" t="s">
        <v>216</v>
      </c>
      <c r="H33" s="27" t="s">
        <v>217</v>
      </c>
      <c r="I33" s="25" t="s">
        <v>218</v>
      </c>
      <c r="J33" s="25" t="s">
        <v>219</v>
      </c>
      <c r="K33" s="28">
        <v>9</v>
      </c>
      <c r="L33" s="25" t="s">
        <v>123</v>
      </c>
      <c r="M33" s="26" t="s">
        <v>220</v>
      </c>
      <c r="N33" s="29" t="s">
        <v>221</v>
      </c>
      <c r="O33" s="34" t="s">
        <v>222</v>
      </c>
      <c r="P33" s="26" t="s">
        <v>79</v>
      </c>
      <c r="Q33" s="26" t="s">
        <v>85</v>
      </c>
      <c r="R33" s="28">
        <v>5</v>
      </c>
      <c r="S33" s="25" t="s">
        <v>86</v>
      </c>
      <c r="T33" s="28" t="s">
        <v>100</v>
      </c>
      <c r="U33" s="30" t="s">
        <v>223</v>
      </c>
      <c r="V33" s="29" t="s">
        <v>224</v>
      </c>
      <c r="W33" s="29" t="s">
        <v>225</v>
      </c>
      <c r="X33" s="29" t="s">
        <v>226</v>
      </c>
      <c r="Y33" s="29" t="s">
        <v>92</v>
      </c>
    </row>
    <row r="34" spans="1:25" ht="126" customHeight="1">
      <c r="A34" s="24"/>
      <c r="B34" s="24">
        <v>26</v>
      </c>
      <c r="C34" s="25" t="s">
        <v>53</v>
      </c>
      <c r="D34" s="25" t="s">
        <v>30</v>
      </c>
      <c r="E34" s="25" t="s">
        <v>31</v>
      </c>
      <c r="F34" s="26" t="s">
        <v>227</v>
      </c>
      <c r="G34" s="29" t="s">
        <v>228</v>
      </c>
      <c r="H34" s="27" t="s">
        <v>229</v>
      </c>
      <c r="I34" s="25" t="s">
        <v>218</v>
      </c>
      <c r="J34" s="25" t="s">
        <v>97</v>
      </c>
      <c r="K34" s="28">
        <v>6</v>
      </c>
      <c r="L34" s="25" t="s">
        <v>81</v>
      </c>
      <c r="M34" s="26" t="s">
        <v>220</v>
      </c>
      <c r="N34" s="29" t="s">
        <v>230</v>
      </c>
      <c r="O34" s="34" t="s">
        <v>231</v>
      </c>
      <c r="P34" s="26" t="s">
        <v>79</v>
      </c>
      <c r="Q34" s="26" t="s">
        <v>85</v>
      </c>
      <c r="R34" s="28">
        <v>5</v>
      </c>
      <c r="S34" s="25" t="s">
        <v>86</v>
      </c>
      <c r="T34" s="28" t="s">
        <v>127</v>
      </c>
      <c r="U34" s="30" t="s">
        <v>232</v>
      </c>
      <c r="V34" s="29" t="s">
        <v>224</v>
      </c>
      <c r="W34" s="29" t="s">
        <v>225</v>
      </c>
      <c r="X34" s="29" t="s">
        <v>226</v>
      </c>
      <c r="Y34" s="29" t="s">
        <v>92</v>
      </c>
    </row>
    <row r="35" spans="1:25" ht="108" customHeight="1">
      <c r="A35" s="24"/>
      <c r="B35" s="24">
        <v>28</v>
      </c>
      <c r="C35" s="25" t="s">
        <v>53</v>
      </c>
      <c r="D35" s="25" t="s">
        <v>30</v>
      </c>
      <c r="E35" s="25" t="s">
        <v>31</v>
      </c>
      <c r="F35" s="26" t="s">
        <v>227</v>
      </c>
      <c r="G35" s="29" t="s">
        <v>233</v>
      </c>
      <c r="H35" s="27" t="s">
        <v>229</v>
      </c>
      <c r="I35" s="25" t="s">
        <v>234</v>
      </c>
      <c r="J35" s="25" t="s">
        <v>97</v>
      </c>
      <c r="K35" s="28">
        <v>5</v>
      </c>
      <c r="L35" s="25" t="s">
        <v>86</v>
      </c>
      <c r="M35" s="26" t="s">
        <v>220</v>
      </c>
      <c r="N35" s="29" t="s">
        <v>230</v>
      </c>
      <c r="O35" s="34" t="s">
        <v>231</v>
      </c>
      <c r="P35" s="26" t="s">
        <v>79</v>
      </c>
      <c r="Q35" s="26" t="s">
        <v>85</v>
      </c>
      <c r="R35" s="28">
        <v>5</v>
      </c>
      <c r="S35" s="25" t="s">
        <v>86</v>
      </c>
      <c r="T35" s="28" t="s">
        <v>127</v>
      </c>
      <c r="U35" s="30" t="s">
        <v>232</v>
      </c>
      <c r="V35" s="29" t="s">
        <v>224</v>
      </c>
      <c r="W35" s="29" t="s">
        <v>225</v>
      </c>
      <c r="X35" s="29" t="s">
        <v>226</v>
      </c>
      <c r="Y35" s="29" t="s">
        <v>92</v>
      </c>
    </row>
    <row r="36" spans="1:25" ht="134.44999999999999" customHeight="1">
      <c r="A36" s="24"/>
      <c r="B36" s="24">
        <v>29</v>
      </c>
      <c r="C36" s="25" t="s">
        <v>75</v>
      </c>
      <c r="D36" s="25" t="s">
        <v>30</v>
      </c>
      <c r="E36" s="25" t="s">
        <v>42</v>
      </c>
      <c r="F36" s="26" t="s">
        <v>235</v>
      </c>
      <c r="G36" s="29" t="s">
        <v>236</v>
      </c>
      <c r="H36" s="27" t="s">
        <v>237</v>
      </c>
      <c r="I36" s="26" t="s">
        <v>107</v>
      </c>
      <c r="J36" s="25" t="s">
        <v>238</v>
      </c>
      <c r="K36" s="28">
        <v>7</v>
      </c>
      <c r="L36" s="25" t="s">
        <v>239</v>
      </c>
      <c r="M36" s="26" t="s">
        <v>220</v>
      </c>
      <c r="N36" s="29" t="s">
        <v>240</v>
      </c>
      <c r="O36" s="29" t="s">
        <v>241</v>
      </c>
      <c r="P36" s="26" t="s">
        <v>242</v>
      </c>
      <c r="Q36" s="25" t="s">
        <v>108</v>
      </c>
      <c r="R36" s="28">
        <v>8</v>
      </c>
      <c r="S36" s="25" t="s">
        <v>243</v>
      </c>
      <c r="T36" s="28" t="s">
        <v>244</v>
      </c>
      <c r="U36" s="30" t="s">
        <v>245</v>
      </c>
      <c r="V36" s="29" t="s">
        <v>246</v>
      </c>
      <c r="W36" s="29" t="s">
        <v>247</v>
      </c>
      <c r="X36" s="29" t="s">
        <v>248</v>
      </c>
      <c r="Y36" s="29" t="s">
        <v>249</v>
      </c>
    </row>
    <row r="39" spans="1:25" ht="15">
      <c r="I39" s="139" t="s">
        <v>250</v>
      </c>
      <c r="J39" s="140"/>
      <c r="K39" s="140"/>
      <c r="L39" s="140"/>
      <c r="M39" s="141"/>
      <c r="N39" s="44"/>
      <c r="O39" s="45"/>
      <c r="P39" s="45" t="s">
        <v>251</v>
      </c>
      <c r="Q39" s="46"/>
      <c r="R39" s="46"/>
      <c r="S39" s="46"/>
      <c r="T39" s="46"/>
      <c r="U39" s="47"/>
    </row>
    <row r="40" spans="1:25" ht="15">
      <c r="I40" s="142" t="s">
        <v>252</v>
      </c>
      <c r="J40" s="142"/>
      <c r="K40" s="142"/>
      <c r="L40" s="142"/>
      <c r="M40" s="142"/>
      <c r="N40" s="48" t="s">
        <v>253</v>
      </c>
      <c r="O40" s="48"/>
      <c r="P40" s="44" t="s">
        <v>254</v>
      </c>
      <c r="Q40" s="49"/>
      <c r="R40" s="49"/>
      <c r="S40" s="49"/>
      <c r="T40" s="49"/>
      <c r="U40" s="50"/>
    </row>
    <row r="41" spans="1:25" ht="15">
      <c r="I41" s="143" t="s">
        <v>255</v>
      </c>
      <c r="J41" s="143"/>
      <c r="K41" s="143"/>
      <c r="L41" s="143"/>
      <c r="M41" s="143"/>
      <c r="N41" s="51" t="s">
        <v>109</v>
      </c>
      <c r="O41" s="48"/>
      <c r="P41" s="44" t="s">
        <v>256</v>
      </c>
      <c r="Q41" s="49"/>
      <c r="R41" s="49"/>
      <c r="S41" s="49"/>
      <c r="T41" s="49"/>
      <c r="U41" s="50"/>
    </row>
    <row r="42" spans="1:25" ht="15">
      <c r="I42" s="144">
        <v>5</v>
      </c>
      <c r="J42" s="144"/>
      <c r="K42" s="144"/>
      <c r="L42" s="144"/>
      <c r="M42" s="144"/>
      <c r="N42" s="51" t="s">
        <v>257</v>
      </c>
      <c r="O42" s="48"/>
      <c r="P42" s="44" t="s">
        <v>258</v>
      </c>
      <c r="Q42" s="49"/>
      <c r="R42" s="49"/>
      <c r="S42" s="49"/>
      <c r="T42" s="49"/>
      <c r="U42" s="50"/>
    </row>
    <row r="43" spans="1:25" ht="15">
      <c r="I43" s="145" t="s">
        <v>259</v>
      </c>
      <c r="J43" s="145"/>
      <c r="K43" s="145"/>
      <c r="L43" s="145"/>
      <c r="M43" s="145"/>
      <c r="N43" s="51" t="s">
        <v>81</v>
      </c>
      <c r="O43" s="48"/>
      <c r="P43" s="44" t="s">
        <v>260</v>
      </c>
      <c r="Q43" s="49"/>
      <c r="R43" s="49"/>
      <c r="S43" s="49"/>
      <c r="T43" s="49"/>
      <c r="U43" s="50"/>
    </row>
    <row r="46" spans="1:25" ht="14.25">
      <c r="I46" s="52" t="s">
        <v>261</v>
      </c>
      <c r="J46" s="52"/>
      <c r="K46" s="52"/>
      <c r="L46" s="52"/>
      <c r="M46" s="52"/>
      <c r="N46" s="52"/>
      <c r="O46" s="52"/>
      <c r="P46" s="52"/>
      <c r="Q46" s="52"/>
      <c r="R46" s="52"/>
      <c r="S46" s="52"/>
      <c r="T46" s="52"/>
    </row>
    <row r="47" spans="1:25">
      <c r="I47" s="5"/>
      <c r="J47" s="5"/>
      <c r="K47" s="5"/>
      <c r="L47" s="5"/>
      <c r="M47" s="5"/>
      <c r="U47" s="5"/>
    </row>
    <row r="48" spans="1:25">
      <c r="I48" s="5"/>
      <c r="J48" s="5"/>
      <c r="K48" s="5"/>
      <c r="L48" s="5"/>
      <c r="M48" s="5"/>
      <c r="U48" s="5"/>
    </row>
    <row r="49" spans="9:21" ht="52.15" customHeight="1">
      <c r="I49" s="53"/>
      <c r="J49" s="53"/>
      <c r="K49" s="53"/>
      <c r="L49" s="53"/>
      <c r="M49" s="53"/>
      <c r="N49" s="53"/>
      <c r="U49" s="5"/>
    </row>
    <row r="50" spans="9:21" ht="15">
      <c r="I50" s="146" t="s">
        <v>262</v>
      </c>
      <c r="J50" s="146"/>
      <c r="K50" s="146"/>
      <c r="L50" s="146"/>
      <c r="M50" s="146"/>
      <c r="N50" s="146"/>
      <c r="O50" s="146"/>
      <c r="P50" s="146"/>
      <c r="Q50" s="146"/>
      <c r="R50" s="146"/>
      <c r="S50" s="146"/>
      <c r="T50" s="146"/>
      <c r="U50" s="146"/>
    </row>
    <row r="51" spans="9:21" ht="14.25">
      <c r="I51" s="138" t="s">
        <v>263</v>
      </c>
      <c r="J51" s="138"/>
      <c r="K51" s="138"/>
      <c r="L51" s="138"/>
      <c r="M51" s="138"/>
      <c r="N51" s="138"/>
      <c r="O51" s="138"/>
      <c r="P51" s="138"/>
      <c r="Q51" s="138"/>
      <c r="R51" s="138"/>
      <c r="S51" s="138"/>
      <c r="T51" s="138"/>
      <c r="U51" s="138"/>
    </row>
  </sheetData>
  <autoFilter ref="A8:AA36" xr:uid="{7978B8E8-83D5-4779-8A58-96F8603EB472}"/>
  <mergeCells count="35">
    <mergeCell ref="I51:U51"/>
    <mergeCell ref="I39:M39"/>
    <mergeCell ref="I40:M40"/>
    <mergeCell ref="I41:M41"/>
    <mergeCell ref="I42:M42"/>
    <mergeCell ref="I43:M43"/>
    <mergeCell ref="I50:U50"/>
    <mergeCell ref="X7:Y7"/>
    <mergeCell ref="J7:J8"/>
    <mergeCell ref="K7:K8"/>
    <mergeCell ref="L7:L8"/>
    <mergeCell ref="M7:M8"/>
    <mergeCell ref="N7:N8"/>
    <mergeCell ref="O7:O8"/>
    <mergeCell ref="P7:S7"/>
    <mergeCell ref="T7:T8"/>
    <mergeCell ref="U7:U8"/>
    <mergeCell ref="V7:V8"/>
    <mergeCell ref="W7:W8"/>
    <mergeCell ref="C6:S6"/>
    <mergeCell ref="A7:A8"/>
    <mergeCell ref="B7:B8"/>
    <mergeCell ref="C7:C8"/>
    <mergeCell ref="D7:D8"/>
    <mergeCell ref="E7:E8"/>
    <mergeCell ref="F7:F8"/>
    <mergeCell ref="G7:G8"/>
    <mergeCell ref="H7:H8"/>
    <mergeCell ref="I7:I8"/>
    <mergeCell ref="C1:S1"/>
    <mergeCell ref="V1:Y5"/>
    <mergeCell ref="C2:S2"/>
    <mergeCell ref="C3:S3"/>
    <mergeCell ref="C4:S4"/>
    <mergeCell ref="C5:S5"/>
  </mergeCells>
  <dataValidations count="1">
    <dataValidation type="list" allowBlank="1" showInputMessage="1" showErrorMessage="1" sqref="F10:F11 A9:A13 A23:A30 F23:F30 F21 A21" xr:uid="{24129725-1A4D-47CE-9C07-C49E4B574810}">
      <formula1>#REF!</formula1>
    </dataValidation>
  </dataValidations>
  <printOptions horizontalCentered="1"/>
  <pageMargins left="0.39370078740157483" right="0.39370078740157483" top="0.35433070866141736" bottom="0.35433070866141736" header="0.31496062992125984" footer="0.31496062992125984"/>
  <pageSetup scale="55" orientation="landscape" horizontalDpi="360" verticalDpi="360" r:id="rId1"/>
  <rowBreaks count="2" manualBreakCount="2">
    <brk id="27" max="25" man="1"/>
    <brk id="33" max="25"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0743B-F180-4A16-9C28-9E05F70F09D9}">
  <sheetPr filterMode="1">
    <tabColor theme="4" tint="0.59999389629810485"/>
  </sheetPr>
  <dimension ref="A1:Z46"/>
  <sheetViews>
    <sheetView showGridLines="0" view="pageBreakPreview" topLeftCell="B1" zoomScale="89" zoomScaleNormal="120" zoomScaleSheetLayoutView="89" workbookViewId="0">
      <selection activeCell="U22" sqref="U22"/>
    </sheetView>
  </sheetViews>
  <sheetFormatPr baseColWidth="10" defaultColWidth="11.42578125" defaultRowHeight="11.25"/>
  <cols>
    <col min="1" max="1" width="6.7109375" style="5" hidden="1" customWidth="1"/>
    <col min="2" max="5" width="4.85546875" style="41" customWidth="1"/>
    <col min="6" max="6" width="4.85546875" style="42" customWidth="1"/>
    <col min="7" max="7" width="17.42578125" style="5" customWidth="1"/>
    <col min="8" max="8" width="27.28515625" style="5" customWidth="1"/>
    <col min="9" max="12" width="4.42578125" style="41" customWidth="1"/>
    <col min="13" max="13" width="4.42578125" style="43" customWidth="1"/>
    <col min="14" max="15" width="25.5703125" style="5" customWidth="1"/>
    <col min="16" max="16" width="6.140625" style="5" customWidth="1"/>
    <col min="17" max="19" width="4.7109375" style="5" customWidth="1"/>
    <col min="20" max="20" width="11.42578125" style="5"/>
    <col min="21" max="21" width="11.42578125" style="43"/>
    <col min="22" max="24" width="11.42578125" style="5"/>
    <col min="25" max="25" width="12.28515625" style="5" customWidth="1"/>
    <col min="26" max="26" width="1.28515625" style="5" customWidth="1"/>
    <col min="27" max="16384" width="11.42578125" style="5"/>
  </cols>
  <sheetData>
    <row r="1" spans="1:25" ht="27" customHeight="1">
      <c r="A1" s="1"/>
      <c r="B1" s="2"/>
      <c r="C1" s="126" t="s">
        <v>264</v>
      </c>
      <c r="D1" s="126"/>
      <c r="E1" s="126"/>
      <c r="F1" s="126"/>
      <c r="G1" s="126"/>
      <c r="H1" s="126"/>
      <c r="I1" s="126"/>
      <c r="J1" s="126"/>
      <c r="K1" s="126"/>
      <c r="L1" s="126"/>
      <c r="M1" s="126"/>
      <c r="N1" s="126"/>
      <c r="O1" s="126"/>
      <c r="P1" s="126"/>
      <c r="Q1" s="126"/>
      <c r="R1" s="126"/>
      <c r="S1" s="126"/>
      <c r="T1" s="3"/>
      <c r="U1" s="4"/>
      <c r="V1" s="114"/>
      <c r="W1" s="115"/>
      <c r="X1" s="115"/>
      <c r="Y1" s="116"/>
    </row>
    <row r="2" spans="1:25" ht="27" customHeight="1">
      <c r="A2" s="6"/>
      <c r="B2" s="8"/>
      <c r="C2" s="113" t="s">
        <v>0</v>
      </c>
      <c r="D2" s="113"/>
      <c r="E2" s="113"/>
      <c r="F2" s="113"/>
      <c r="G2" s="113"/>
      <c r="H2" s="113"/>
      <c r="I2" s="113"/>
      <c r="J2" s="113"/>
      <c r="K2" s="113"/>
      <c r="L2" s="113"/>
      <c r="M2" s="113"/>
      <c r="N2" s="113"/>
      <c r="O2" s="113"/>
      <c r="P2" s="113"/>
      <c r="Q2" s="113"/>
      <c r="R2" s="113"/>
      <c r="S2" s="113"/>
      <c r="T2" s="8"/>
      <c r="U2" s="9"/>
      <c r="V2" s="117"/>
      <c r="W2" s="118"/>
      <c r="X2" s="118"/>
      <c r="Y2" s="119"/>
    </row>
    <row r="3" spans="1:25" ht="31.15" customHeight="1" thickBot="1">
      <c r="A3" s="6"/>
      <c r="B3" s="8"/>
      <c r="C3" s="147" t="s">
        <v>270</v>
      </c>
      <c r="D3" s="147"/>
      <c r="E3" s="147"/>
      <c r="F3" s="147"/>
      <c r="G3" s="147"/>
      <c r="H3" s="147"/>
      <c r="I3" s="147"/>
      <c r="J3" s="147"/>
      <c r="K3" s="147"/>
      <c r="L3" s="147"/>
      <c r="M3" s="147"/>
      <c r="N3" s="147"/>
      <c r="O3" s="147"/>
      <c r="P3" s="147"/>
      <c r="Q3" s="147"/>
      <c r="R3" s="147"/>
      <c r="S3" s="147"/>
      <c r="T3" s="8"/>
      <c r="U3" s="9"/>
      <c r="V3" s="117"/>
      <c r="W3" s="118"/>
      <c r="X3" s="118"/>
      <c r="Y3" s="119"/>
    </row>
    <row r="4" spans="1:25" s="11" customFormat="1" ht="31.15" customHeight="1">
      <c r="A4" s="6"/>
      <c r="B4" s="10"/>
      <c r="C4" s="149" t="s">
        <v>1</v>
      </c>
      <c r="D4" s="149"/>
      <c r="E4" s="149"/>
      <c r="F4" s="149"/>
      <c r="G4" s="149"/>
      <c r="H4" s="149"/>
      <c r="I4" s="149"/>
      <c r="J4" s="149"/>
      <c r="K4" s="149"/>
      <c r="L4" s="149"/>
      <c r="M4" s="149"/>
      <c r="N4" s="149"/>
      <c r="O4" s="149"/>
      <c r="P4" s="149"/>
      <c r="Q4" s="149"/>
      <c r="R4" s="149"/>
      <c r="S4" s="149"/>
      <c r="T4" s="8"/>
      <c r="U4" s="9"/>
      <c r="V4" s="120"/>
      <c r="W4" s="121"/>
      <c r="X4" s="121"/>
      <c r="Y4" s="122"/>
    </row>
    <row r="5" spans="1:25" s="11" customFormat="1" ht="28.15" customHeight="1">
      <c r="A5" s="6"/>
      <c r="B5" s="12"/>
      <c r="C5" s="128" t="s">
        <v>2</v>
      </c>
      <c r="D5" s="128"/>
      <c r="E5" s="128"/>
      <c r="F5" s="128"/>
      <c r="G5" s="128"/>
      <c r="H5" s="128"/>
      <c r="I5" s="128"/>
      <c r="J5" s="128"/>
      <c r="K5" s="128"/>
      <c r="L5" s="128"/>
      <c r="M5" s="128"/>
      <c r="N5" s="128"/>
      <c r="O5" s="128"/>
      <c r="P5" s="128"/>
      <c r="Q5" s="128"/>
      <c r="R5" s="128"/>
      <c r="S5" s="128"/>
      <c r="T5" s="8"/>
      <c r="U5" s="9"/>
      <c r="V5" s="123"/>
      <c r="W5" s="124"/>
      <c r="X5" s="124"/>
      <c r="Y5" s="125"/>
    </row>
    <row r="6" spans="1:25" s="11" customFormat="1" ht="25.9" customHeight="1" thickBot="1">
      <c r="A6" s="13"/>
      <c r="B6" s="14"/>
      <c r="C6" s="129" t="s">
        <v>3</v>
      </c>
      <c r="D6" s="129"/>
      <c r="E6" s="129"/>
      <c r="F6" s="129"/>
      <c r="G6" s="129"/>
      <c r="H6" s="129"/>
      <c r="I6" s="129"/>
      <c r="J6" s="129"/>
      <c r="K6" s="129"/>
      <c r="L6" s="129"/>
      <c r="M6" s="129"/>
      <c r="N6" s="129"/>
      <c r="O6" s="129"/>
      <c r="P6" s="129"/>
      <c r="Q6" s="129"/>
      <c r="R6" s="129"/>
      <c r="S6" s="129"/>
      <c r="T6" s="8"/>
      <c r="U6" s="9"/>
      <c r="V6" s="123"/>
      <c r="W6" s="124"/>
      <c r="X6" s="124"/>
      <c r="Y6" s="125"/>
    </row>
    <row r="7" spans="1:25" ht="23.45" customHeight="1">
      <c r="A7" s="15"/>
      <c r="B7" s="16"/>
      <c r="C7" s="130" t="s">
        <v>4</v>
      </c>
      <c r="D7" s="130"/>
      <c r="E7" s="130"/>
      <c r="F7" s="130"/>
      <c r="G7" s="130"/>
      <c r="H7" s="130"/>
      <c r="I7" s="130"/>
      <c r="J7" s="130"/>
      <c r="K7" s="130"/>
      <c r="L7" s="130"/>
      <c r="M7" s="130"/>
      <c r="N7" s="130"/>
      <c r="O7" s="130"/>
      <c r="P7" s="130"/>
      <c r="Q7" s="130"/>
      <c r="R7" s="130"/>
      <c r="S7" s="130"/>
      <c r="T7" s="17"/>
      <c r="U7" s="18"/>
      <c r="V7" s="19"/>
      <c r="W7" s="19"/>
      <c r="X7" s="19"/>
      <c r="Y7" s="20"/>
    </row>
    <row r="8" spans="1:25" ht="24.6" customHeight="1">
      <c r="A8" s="131" t="s">
        <v>5</v>
      </c>
      <c r="B8" s="132" t="s">
        <v>5</v>
      </c>
      <c r="C8" s="133" t="s">
        <v>6</v>
      </c>
      <c r="D8" s="133" t="s">
        <v>7</v>
      </c>
      <c r="E8" s="133" t="s">
        <v>8</v>
      </c>
      <c r="F8" s="134" t="s">
        <v>9</v>
      </c>
      <c r="G8" s="135" t="s">
        <v>10</v>
      </c>
      <c r="H8" s="135" t="s">
        <v>11</v>
      </c>
      <c r="I8" s="134" t="s">
        <v>12</v>
      </c>
      <c r="J8" s="134" t="s">
        <v>13</v>
      </c>
      <c r="K8" s="134" t="s">
        <v>14</v>
      </c>
      <c r="L8" s="134" t="s">
        <v>15</v>
      </c>
      <c r="M8" s="134" t="s">
        <v>16</v>
      </c>
      <c r="N8" s="135" t="s">
        <v>17</v>
      </c>
      <c r="O8" s="135" t="s">
        <v>18</v>
      </c>
      <c r="P8" s="135" t="s">
        <v>19</v>
      </c>
      <c r="Q8" s="135"/>
      <c r="R8" s="135"/>
      <c r="S8" s="135"/>
      <c r="T8" s="137" t="s">
        <v>20</v>
      </c>
      <c r="U8" s="137" t="s">
        <v>21</v>
      </c>
      <c r="V8" s="137" t="s">
        <v>22</v>
      </c>
      <c r="W8" s="137" t="s">
        <v>23</v>
      </c>
      <c r="X8" s="136" t="s">
        <v>24</v>
      </c>
      <c r="Y8" s="136"/>
    </row>
    <row r="9" spans="1:25" ht="61.9" customHeight="1">
      <c r="A9" s="131"/>
      <c r="B9" s="132"/>
      <c r="C9" s="133"/>
      <c r="D9" s="133"/>
      <c r="E9" s="133"/>
      <c r="F9" s="134"/>
      <c r="G9" s="135"/>
      <c r="H9" s="135"/>
      <c r="I9" s="134"/>
      <c r="J9" s="134"/>
      <c r="K9" s="134"/>
      <c r="L9" s="134"/>
      <c r="M9" s="134"/>
      <c r="N9" s="135"/>
      <c r="O9" s="135"/>
      <c r="P9" s="21" t="s">
        <v>12</v>
      </c>
      <c r="Q9" s="21" t="s">
        <v>13</v>
      </c>
      <c r="R9" s="21" t="s">
        <v>25</v>
      </c>
      <c r="S9" s="21" t="s">
        <v>26</v>
      </c>
      <c r="T9" s="137"/>
      <c r="U9" s="137"/>
      <c r="V9" s="137"/>
      <c r="W9" s="137"/>
      <c r="X9" s="22" t="s">
        <v>27</v>
      </c>
      <c r="Y9" s="22" t="s">
        <v>28</v>
      </c>
    </row>
    <row r="10" spans="1:25" ht="171.6" customHeight="1">
      <c r="A10" s="23"/>
      <c r="B10" s="24">
        <v>1</v>
      </c>
      <c r="C10" s="25" t="s">
        <v>29</v>
      </c>
      <c r="D10" s="25" t="s">
        <v>30</v>
      </c>
      <c r="E10" s="26" t="s">
        <v>42</v>
      </c>
      <c r="F10" s="26" t="s">
        <v>32</v>
      </c>
      <c r="G10" s="27" t="s">
        <v>271</v>
      </c>
      <c r="H10" s="27" t="s">
        <v>273</v>
      </c>
      <c r="I10" s="25">
        <v>3</v>
      </c>
      <c r="J10" s="28">
        <v>4</v>
      </c>
      <c r="K10" s="25">
        <f>+I10+J10</f>
        <v>7</v>
      </c>
      <c r="L10" s="26" t="str">
        <f>+IF(K10&lt;=4,"BAJO",IF(K10=5, "MEDIO",IF(K10&lt;=7,"ALTO","EXTREMO")))</f>
        <v>ALTO</v>
      </c>
      <c r="M10" s="26" t="s">
        <v>35</v>
      </c>
      <c r="N10" s="29" t="s">
        <v>46</v>
      </c>
      <c r="O10" s="29" t="s">
        <v>265</v>
      </c>
      <c r="P10" s="26">
        <v>3</v>
      </c>
      <c r="Q10" s="26">
        <v>2</v>
      </c>
      <c r="R10" s="28">
        <f>P10+Q10</f>
        <v>5</v>
      </c>
      <c r="S10" s="25" t="str">
        <f t="shared" ref="S10:S18" si="0">+IF(R10&lt;=4,"BAJO",IF(R10=5, "MEDIO",IF(R10&lt;=7,"ALTO","EXTREMO")))</f>
        <v>MEDIO</v>
      </c>
      <c r="T10" s="30" t="s">
        <v>38</v>
      </c>
      <c r="U10" s="26" t="s">
        <v>35</v>
      </c>
      <c r="V10" s="29" t="s">
        <v>266</v>
      </c>
      <c r="W10" s="29" t="s">
        <v>267</v>
      </c>
      <c r="X10" s="29" t="s">
        <v>268</v>
      </c>
      <c r="Y10" s="29" t="s">
        <v>269</v>
      </c>
    </row>
    <row r="11" spans="1:25" ht="203.45" customHeight="1">
      <c r="A11" s="23"/>
      <c r="B11" s="24">
        <v>1</v>
      </c>
      <c r="C11" s="25" t="s">
        <v>29</v>
      </c>
      <c r="D11" s="25" t="s">
        <v>30</v>
      </c>
      <c r="E11" s="26" t="s">
        <v>42</v>
      </c>
      <c r="F11" s="26" t="s">
        <v>132</v>
      </c>
      <c r="G11" s="27" t="s">
        <v>272</v>
      </c>
      <c r="H11" s="27" t="s">
        <v>274</v>
      </c>
      <c r="I11" s="25">
        <v>3</v>
      </c>
      <c r="J11" s="28">
        <v>4</v>
      </c>
      <c r="K11" s="25">
        <f>+I11+J11</f>
        <v>7</v>
      </c>
      <c r="L11" s="26" t="str">
        <f>+IF(K11&lt;=4,"BAJO",IF(K11=5, "MEDIO",IF(K11&lt;=7,"ALTO","EXTREMO")))</f>
        <v>ALTO</v>
      </c>
      <c r="M11" s="26" t="s">
        <v>35</v>
      </c>
      <c r="N11" s="29" t="s">
        <v>46</v>
      </c>
      <c r="O11" s="29" t="s">
        <v>275</v>
      </c>
      <c r="P11" s="26">
        <v>3</v>
      </c>
      <c r="Q11" s="26">
        <v>2</v>
      </c>
      <c r="R11" s="28">
        <f>P11+Q11</f>
        <v>5</v>
      </c>
      <c r="S11" s="25" t="str">
        <f t="shared" ref="S11" si="1">+IF(R11&lt;=4,"BAJO",IF(R11=5, "MEDIO",IF(R11&lt;=7,"ALTO","EXTREMO")))</f>
        <v>MEDIO</v>
      </c>
      <c r="T11" s="30" t="s">
        <v>38</v>
      </c>
      <c r="U11" s="26" t="s">
        <v>35</v>
      </c>
      <c r="V11" s="29" t="s">
        <v>266</v>
      </c>
      <c r="W11" s="29" t="s">
        <v>267</v>
      </c>
      <c r="X11" s="29" t="s">
        <v>268</v>
      </c>
      <c r="Y11" s="29" t="s">
        <v>269</v>
      </c>
    </row>
    <row r="12" spans="1:25" ht="203.45" hidden="1" customHeight="1">
      <c r="A12" s="23"/>
      <c r="B12" s="24">
        <v>3</v>
      </c>
      <c r="C12" s="25" t="s">
        <v>29</v>
      </c>
      <c r="D12" s="25" t="s">
        <v>76</v>
      </c>
      <c r="E12" s="26" t="s">
        <v>31</v>
      </c>
      <c r="F12" s="26"/>
      <c r="G12" s="27" t="s">
        <v>276</v>
      </c>
      <c r="H12" s="27" t="s">
        <v>278</v>
      </c>
      <c r="I12" s="25">
        <v>4</v>
      </c>
      <c r="J12" s="28">
        <v>4</v>
      </c>
      <c r="K12" s="25">
        <f>+I12+J12</f>
        <v>8</v>
      </c>
      <c r="L12" s="26" t="str">
        <f>+IF(K12&lt;=4,"BAJO",IF(K12=5, "MEDIO",IF(K12&lt;=7,"ALTO","EXTREMO")))</f>
        <v>EXTREMO</v>
      </c>
      <c r="M12" s="26" t="s">
        <v>35</v>
      </c>
      <c r="N12" s="29" t="s">
        <v>46</v>
      </c>
      <c r="O12" s="27" t="s">
        <v>277</v>
      </c>
      <c r="P12" s="26">
        <v>3</v>
      </c>
      <c r="Q12" s="26">
        <v>2</v>
      </c>
      <c r="R12" s="28">
        <f>P12+Q12</f>
        <v>5</v>
      </c>
      <c r="S12" s="25" t="str">
        <f t="shared" ref="S12" si="2">+IF(R12&lt;=4,"BAJO",IF(R12=5, "MEDIO",IF(R12&lt;=7,"ALTO","EXTREMO")))</f>
        <v>MEDIO</v>
      </c>
      <c r="T12" s="30" t="s">
        <v>38</v>
      </c>
      <c r="U12" s="26" t="s">
        <v>35</v>
      </c>
      <c r="V12" s="29" t="s">
        <v>266</v>
      </c>
      <c r="W12" s="29" t="s">
        <v>279</v>
      </c>
      <c r="X12" s="29" t="s">
        <v>268</v>
      </c>
      <c r="Y12" s="29" t="s">
        <v>269</v>
      </c>
    </row>
    <row r="13" spans="1:25" ht="226.15" customHeight="1">
      <c r="A13" s="23"/>
      <c r="B13" s="24">
        <v>2</v>
      </c>
      <c r="C13" s="25" t="s">
        <v>29</v>
      </c>
      <c r="D13" s="25" t="s">
        <v>76</v>
      </c>
      <c r="E13" s="26" t="s">
        <v>31</v>
      </c>
      <c r="F13" s="26" t="s">
        <v>280</v>
      </c>
      <c r="G13" s="54" t="s">
        <v>282</v>
      </c>
      <c r="H13" s="27" t="s">
        <v>281</v>
      </c>
      <c r="I13" s="25">
        <v>2</v>
      </c>
      <c r="J13" s="28">
        <v>4</v>
      </c>
      <c r="K13" s="25">
        <f>+I13+J13</f>
        <v>6</v>
      </c>
      <c r="L13" s="26" t="str">
        <f>+IF(K13&lt;=4,"BAJO",IF(K13=5, "MEDIO",IF(K13&lt;=7,"ALTO","EXTREMO")))</f>
        <v>ALTO</v>
      </c>
      <c r="M13" s="26" t="s">
        <v>35</v>
      </c>
      <c r="N13" s="29" t="s">
        <v>46</v>
      </c>
      <c r="O13" s="27" t="s">
        <v>283</v>
      </c>
      <c r="P13" s="26">
        <v>3</v>
      </c>
      <c r="Q13" s="26">
        <v>2</v>
      </c>
      <c r="R13" s="28">
        <f>P13+Q13</f>
        <v>5</v>
      </c>
      <c r="S13" s="25" t="str">
        <f t="shared" ref="S13" si="3">+IF(R13&lt;=4,"BAJO",IF(R13=5, "MEDIO",IF(R13&lt;=7,"ALTO","EXTREMO")))</f>
        <v>MEDIO</v>
      </c>
      <c r="T13" s="30" t="s">
        <v>48</v>
      </c>
      <c r="U13" s="26" t="s">
        <v>286</v>
      </c>
      <c r="V13" s="29" t="s">
        <v>266</v>
      </c>
      <c r="W13" s="29" t="s">
        <v>279</v>
      </c>
      <c r="X13" s="29" t="s">
        <v>268</v>
      </c>
      <c r="Y13" s="29" t="s">
        <v>269</v>
      </c>
    </row>
    <row r="14" spans="1:25" ht="203.45" customHeight="1">
      <c r="A14" s="23"/>
      <c r="B14" s="24">
        <v>3</v>
      </c>
      <c r="C14" s="25" t="s">
        <v>29</v>
      </c>
      <c r="D14" s="25" t="s">
        <v>30</v>
      </c>
      <c r="E14" s="26" t="s">
        <v>31</v>
      </c>
      <c r="F14" s="26" t="s">
        <v>215</v>
      </c>
      <c r="G14" s="54" t="s">
        <v>284</v>
      </c>
      <c r="H14" s="54" t="s">
        <v>285</v>
      </c>
      <c r="I14" s="25">
        <v>4</v>
      </c>
      <c r="J14" s="28">
        <v>4</v>
      </c>
      <c r="K14" s="25">
        <f>+I14+J14</f>
        <v>8</v>
      </c>
      <c r="L14" s="26" t="str">
        <f>+IF(K14&lt;=4,"BAJO",IF(K14=5, "MEDIO",IF(K14&lt;=7,"ALTO","EXTREMO")))</f>
        <v>EXTREMO</v>
      </c>
      <c r="M14" s="26" t="s">
        <v>286</v>
      </c>
      <c r="N14" s="29" t="s">
        <v>36</v>
      </c>
      <c r="O14" s="27" t="s">
        <v>287</v>
      </c>
      <c r="P14" s="26">
        <v>3</v>
      </c>
      <c r="Q14" s="26">
        <v>2</v>
      </c>
      <c r="R14" s="28">
        <f>P14+Q14</f>
        <v>5</v>
      </c>
      <c r="S14" s="25" t="str">
        <f t="shared" ref="S14" si="4">+IF(R14&lt;=4,"BAJO",IF(R14=5, "MEDIO",IF(R14&lt;=7,"ALTO","EXTREMO")))</f>
        <v>MEDIO</v>
      </c>
      <c r="T14" s="30" t="s">
        <v>48</v>
      </c>
      <c r="U14" s="26" t="s">
        <v>286</v>
      </c>
      <c r="V14" s="29" t="s">
        <v>266</v>
      </c>
      <c r="W14" s="29" t="s">
        <v>279</v>
      </c>
      <c r="X14" s="29" t="s">
        <v>268</v>
      </c>
      <c r="Y14" s="29" t="s">
        <v>269</v>
      </c>
    </row>
    <row r="15" spans="1:25" ht="171" customHeight="1">
      <c r="A15" s="23" t="s">
        <v>52</v>
      </c>
      <c r="B15" s="24">
        <v>4</v>
      </c>
      <c r="C15" s="25" t="s">
        <v>53</v>
      </c>
      <c r="D15" s="25" t="s">
        <v>30</v>
      </c>
      <c r="E15" s="26" t="s">
        <v>31</v>
      </c>
      <c r="F15" s="26" t="s">
        <v>32</v>
      </c>
      <c r="G15" s="27" t="s">
        <v>288</v>
      </c>
      <c r="H15" s="31" t="s">
        <v>289</v>
      </c>
      <c r="I15" s="25">
        <v>2</v>
      </c>
      <c r="J15" s="28">
        <v>3</v>
      </c>
      <c r="K15" s="25">
        <f t="shared" ref="K15:K18" si="5">+I15+J15</f>
        <v>5</v>
      </c>
      <c r="L15" s="26" t="str">
        <f t="shared" ref="L15:L18" si="6">+IF(K15&lt;=4,"BAJO",IF(K15=5, "MEDIO",IF(K15&lt;=7,"ALTO","EXTREMO")))</f>
        <v>MEDIO</v>
      </c>
      <c r="M15" s="26" t="s">
        <v>35</v>
      </c>
      <c r="N15" s="29" t="s">
        <v>46</v>
      </c>
      <c r="O15" s="29" t="s">
        <v>290</v>
      </c>
      <c r="P15" s="26">
        <v>1</v>
      </c>
      <c r="Q15" s="26">
        <v>2</v>
      </c>
      <c r="R15" s="28">
        <f>+P15+Q15</f>
        <v>3</v>
      </c>
      <c r="S15" s="25" t="str">
        <f t="shared" si="0"/>
        <v>BAJO</v>
      </c>
      <c r="T15" s="30" t="s">
        <v>48</v>
      </c>
      <c r="U15" s="26" t="s">
        <v>35</v>
      </c>
      <c r="V15" s="29" t="s">
        <v>266</v>
      </c>
      <c r="W15" s="29" t="s">
        <v>40</v>
      </c>
      <c r="X15" s="29" t="s">
        <v>57</v>
      </c>
      <c r="Y15" s="29" t="s">
        <v>58</v>
      </c>
    </row>
    <row r="16" spans="1:25" ht="86.45" customHeight="1">
      <c r="A16" s="23" t="s">
        <v>52</v>
      </c>
      <c r="B16" s="24">
        <v>5</v>
      </c>
      <c r="C16" s="25" t="s">
        <v>29</v>
      </c>
      <c r="D16" s="25" t="s">
        <v>30</v>
      </c>
      <c r="E16" s="26" t="s">
        <v>31</v>
      </c>
      <c r="F16" s="26" t="s">
        <v>32</v>
      </c>
      <c r="G16" s="27" t="s">
        <v>62</v>
      </c>
      <c r="H16" s="27" t="s">
        <v>63</v>
      </c>
      <c r="I16" s="25">
        <v>4</v>
      </c>
      <c r="J16" s="28">
        <v>3</v>
      </c>
      <c r="K16" s="25">
        <f t="shared" si="5"/>
        <v>7</v>
      </c>
      <c r="L16" s="26" t="str">
        <f t="shared" si="6"/>
        <v>ALTO</v>
      </c>
      <c r="M16" s="26" t="s">
        <v>35</v>
      </c>
      <c r="N16" s="29" t="s">
        <v>36</v>
      </c>
      <c r="O16" s="29" t="s">
        <v>64</v>
      </c>
      <c r="P16" s="26">
        <v>3</v>
      </c>
      <c r="Q16" s="26">
        <v>1</v>
      </c>
      <c r="R16" s="28">
        <f t="shared" ref="R16" si="7">P16+Q16</f>
        <v>4</v>
      </c>
      <c r="S16" s="25" t="str">
        <f t="shared" si="0"/>
        <v>BAJO</v>
      </c>
      <c r="T16" s="30" t="s">
        <v>48</v>
      </c>
      <c r="U16" s="26" t="s">
        <v>35</v>
      </c>
      <c r="V16" s="29" t="s">
        <v>39</v>
      </c>
      <c r="W16" s="29" t="s">
        <v>40</v>
      </c>
      <c r="X16" s="29" t="s">
        <v>65</v>
      </c>
      <c r="Y16" s="29" t="s">
        <v>51</v>
      </c>
    </row>
    <row r="17" spans="1:26" ht="86.45" customHeight="1">
      <c r="A17" s="23" t="s">
        <v>52</v>
      </c>
      <c r="B17" s="24">
        <v>6</v>
      </c>
      <c r="C17" s="25" t="s">
        <v>53</v>
      </c>
      <c r="D17" s="25" t="s">
        <v>30</v>
      </c>
      <c r="E17" s="26" t="s">
        <v>31</v>
      </c>
      <c r="F17" s="26" t="s">
        <v>32</v>
      </c>
      <c r="G17" s="27" t="s">
        <v>66</v>
      </c>
      <c r="H17" s="27" t="s">
        <v>291</v>
      </c>
      <c r="I17" s="25">
        <v>2</v>
      </c>
      <c r="J17" s="28">
        <v>3</v>
      </c>
      <c r="K17" s="25">
        <f t="shared" si="5"/>
        <v>5</v>
      </c>
      <c r="L17" s="26" t="str">
        <f t="shared" si="6"/>
        <v>MEDIO</v>
      </c>
      <c r="M17" s="26" t="s">
        <v>68</v>
      </c>
      <c r="N17" s="29" t="s">
        <v>69</v>
      </c>
      <c r="O17" s="29" t="s">
        <v>70</v>
      </c>
      <c r="P17" s="26">
        <v>2</v>
      </c>
      <c r="Q17" s="26">
        <v>3</v>
      </c>
      <c r="R17" s="28">
        <f t="shared" ref="R17:R18" si="8">+P17+Q17</f>
        <v>5</v>
      </c>
      <c r="S17" s="25" t="str">
        <f t="shared" si="0"/>
        <v>MEDIO</v>
      </c>
      <c r="T17" s="30" t="s">
        <v>48</v>
      </c>
      <c r="U17" s="26" t="s">
        <v>68</v>
      </c>
      <c r="V17" s="29" t="s">
        <v>39</v>
      </c>
      <c r="W17" s="29" t="s">
        <v>40</v>
      </c>
      <c r="X17" s="29" t="s">
        <v>71</v>
      </c>
      <c r="Y17" s="29" t="s">
        <v>72</v>
      </c>
    </row>
    <row r="18" spans="1:26" ht="86.45" customHeight="1">
      <c r="A18" s="23" t="s">
        <v>52</v>
      </c>
      <c r="B18" s="24">
        <v>7</v>
      </c>
      <c r="C18" s="25" t="s">
        <v>53</v>
      </c>
      <c r="D18" s="25" t="s">
        <v>30</v>
      </c>
      <c r="E18" s="26" t="s">
        <v>31</v>
      </c>
      <c r="F18" s="26" t="s">
        <v>32</v>
      </c>
      <c r="G18" s="27" t="s">
        <v>73</v>
      </c>
      <c r="H18" s="27" t="s">
        <v>74</v>
      </c>
      <c r="I18" s="25">
        <v>2</v>
      </c>
      <c r="J18" s="28">
        <v>3</v>
      </c>
      <c r="K18" s="25">
        <f t="shared" si="5"/>
        <v>5</v>
      </c>
      <c r="L18" s="26" t="str">
        <f t="shared" si="6"/>
        <v>MEDIO</v>
      </c>
      <c r="M18" s="26" t="s">
        <v>45</v>
      </c>
      <c r="N18" s="29" t="s">
        <v>69</v>
      </c>
      <c r="O18" s="29" t="s">
        <v>70</v>
      </c>
      <c r="P18" s="26">
        <v>1</v>
      </c>
      <c r="Q18" s="26">
        <v>2</v>
      </c>
      <c r="R18" s="28">
        <f t="shared" si="8"/>
        <v>3</v>
      </c>
      <c r="S18" s="25" t="str">
        <f t="shared" si="0"/>
        <v>BAJO</v>
      </c>
      <c r="T18" s="30" t="s">
        <v>48</v>
      </c>
      <c r="U18" s="26" t="str">
        <f t="shared" ref="U18" si="9">+M18</f>
        <v>MUNICIPIO</v>
      </c>
      <c r="V18" s="29" t="s">
        <v>39</v>
      </c>
      <c r="W18" s="29" t="s">
        <v>40</v>
      </c>
      <c r="X18" s="29" t="s">
        <v>71</v>
      </c>
      <c r="Y18" s="29" t="s">
        <v>72</v>
      </c>
    </row>
    <row r="19" spans="1:26" ht="186" customHeight="1">
      <c r="A19" s="24"/>
      <c r="B19" s="24">
        <v>8</v>
      </c>
      <c r="C19" s="25" t="s">
        <v>29</v>
      </c>
      <c r="D19" s="25" t="s">
        <v>30</v>
      </c>
      <c r="E19" s="25" t="s">
        <v>42</v>
      </c>
      <c r="F19" s="36" t="s">
        <v>32</v>
      </c>
      <c r="G19" s="37" t="s">
        <v>292</v>
      </c>
      <c r="H19" s="38" t="s">
        <v>106</v>
      </c>
      <c r="I19" s="26">
        <v>3</v>
      </c>
      <c r="J19" s="25">
        <v>4</v>
      </c>
      <c r="K19" s="25">
        <f t="shared" ref="K19" si="10">+I19+J19</f>
        <v>7</v>
      </c>
      <c r="L19" s="26" t="str">
        <f t="shared" ref="L19:L21" si="11">+IF(K19&lt;=4,"BAJO",IF(K19=5, "MEDIO",IF(K19&lt;=7,"ALTO","EXTREMO")))</f>
        <v>ALTO</v>
      </c>
      <c r="M19" s="26" t="s">
        <v>110</v>
      </c>
      <c r="N19" s="38" t="s">
        <v>111</v>
      </c>
      <c r="O19" s="34" t="s">
        <v>84</v>
      </c>
      <c r="P19" s="26" t="s">
        <v>112</v>
      </c>
      <c r="Q19" s="26" t="s">
        <v>85</v>
      </c>
      <c r="R19" s="30">
        <v>4</v>
      </c>
      <c r="S19" s="25" t="s">
        <v>81</v>
      </c>
      <c r="T19" s="25" t="s">
        <v>113</v>
      </c>
      <c r="U19" s="37" t="s">
        <v>114</v>
      </c>
      <c r="V19" s="37" t="s">
        <v>115</v>
      </c>
      <c r="W19" s="37" t="s">
        <v>115</v>
      </c>
      <c r="X19" s="37" t="s">
        <v>116</v>
      </c>
      <c r="Y19" s="29" t="s">
        <v>117</v>
      </c>
    </row>
    <row r="20" spans="1:26" ht="123.75">
      <c r="A20" s="24"/>
      <c r="B20" s="24">
        <v>9</v>
      </c>
      <c r="C20" s="25" t="s">
        <v>53</v>
      </c>
      <c r="D20" s="25" t="s">
        <v>76</v>
      </c>
      <c r="E20" s="25" t="s">
        <v>31</v>
      </c>
      <c r="F20" s="36" t="s">
        <v>32</v>
      </c>
      <c r="G20" s="29" t="s">
        <v>118</v>
      </c>
      <c r="H20" s="27" t="s">
        <v>119</v>
      </c>
      <c r="I20" s="25">
        <v>4</v>
      </c>
      <c r="J20" s="25">
        <v>3</v>
      </c>
      <c r="K20" s="28">
        <v>7</v>
      </c>
      <c r="L20" s="26" t="str">
        <f t="shared" si="11"/>
        <v>ALTO</v>
      </c>
      <c r="M20" s="26" t="s">
        <v>110</v>
      </c>
      <c r="N20" s="29" t="s">
        <v>120</v>
      </c>
      <c r="O20" s="29" t="s">
        <v>70</v>
      </c>
      <c r="P20" s="26" t="s">
        <v>107</v>
      </c>
      <c r="Q20" s="26" t="s">
        <v>85</v>
      </c>
      <c r="R20" s="28">
        <v>5</v>
      </c>
      <c r="S20" s="25" t="s">
        <v>86</v>
      </c>
      <c r="T20" s="30" t="s">
        <v>48</v>
      </c>
      <c r="U20" s="26" t="str">
        <f t="shared" ref="U20" si="12">+M20</f>
        <v>Contratista</v>
      </c>
      <c r="V20" s="29" t="s">
        <v>293</v>
      </c>
      <c r="W20" s="29" t="s">
        <v>40</v>
      </c>
      <c r="X20" s="29" t="s">
        <v>71</v>
      </c>
      <c r="Y20" s="29" t="s">
        <v>72</v>
      </c>
    </row>
    <row r="21" spans="1:26" ht="114.6" customHeight="1">
      <c r="A21" s="24"/>
      <c r="B21" s="24">
        <v>10</v>
      </c>
      <c r="C21" s="25" t="s">
        <v>53</v>
      </c>
      <c r="D21" s="25" t="s">
        <v>76</v>
      </c>
      <c r="E21" s="25" t="s">
        <v>31</v>
      </c>
      <c r="F21" s="36" t="s">
        <v>32</v>
      </c>
      <c r="G21" s="29" t="s">
        <v>121</v>
      </c>
      <c r="H21" s="27" t="s">
        <v>122</v>
      </c>
      <c r="I21" s="25">
        <v>4</v>
      </c>
      <c r="J21" s="25">
        <v>4</v>
      </c>
      <c r="K21" s="28">
        <v>8</v>
      </c>
      <c r="L21" s="26" t="str">
        <f t="shared" si="11"/>
        <v>EXTREMO</v>
      </c>
      <c r="M21" s="26" t="s">
        <v>110</v>
      </c>
      <c r="N21" s="29" t="s">
        <v>124</v>
      </c>
      <c r="O21" s="34" t="s">
        <v>84</v>
      </c>
      <c r="P21" s="26" t="s">
        <v>107</v>
      </c>
      <c r="Q21" s="25" t="s">
        <v>125</v>
      </c>
      <c r="R21" s="28">
        <v>4</v>
      </c>
      <c r="S21" s="25" t="s">
        <v>126</v>
      </c>
      <c r="T21" s="28" t="s">
        <v>127</v>
      </c>
      <c r="U21" s="30" t="s">
        <v>298</v>
      </c>
      <c r="V21" s="29" t="s">
        <v>129</v>
      </c>
      <c r="W21" s="29" t="s">
        <v>130</v>
      </c>
      <c r="X21" s="29" t="s">
        <v>131</v>
      </c>
      <c r="Y21" s="29" t="s">
        <v>92</v>
      </c>
    </row>
    <row r="22" spans="1:26" ht="137.44999999999999" customHeight="1">
      <c r="A22" s="39" t="s">
        <v>52</v>
      </c>
      <c r="B22" s="24">
        <v>11</v>
      </c>
      <c r="C22" s="25" t="s">
        <v>53</v>
      </c>
      <c r="D22" s="25" t="s">
        <v>30</v>
      </c>
      <c r="E22" s="26" t="s">
        <v>31</v>
      </c>
      <c r="F22" s="26" t="s">
        <v>132</v>
      </c>
      <c r="G22" s="27" t="s">
        <v>294</v>
      </c>
      <c r="H22" s="27" t="s">
        <v>134</v>
      </c>
      <c r="I22" s="25">
        <v>3</v>
      </c>
      <c r="J22" s="33">
        <v>3</v>
      </c>
      <c r="K22" s="25">
        <f>+I22+J22</f>
        <v>6</v>
      </c>
      <c r="L22" s="26" t="str">
        <f t="shared" ref="L22" si="13">+IF(K22&lt;=4,"BAJO",IF(K22=5, "MEDIO",IF(K22&lt;=7,"ALTO","EXTREMO")))</f>
        <v>ALTO</v>
      </c>
      <c r="M22" s="26" t="s">
        <v>110</v>
      </c>
      <c r="N22" s="29" t="s">
        <v>69</v>
      </c>
      <c r="O22" s="29" t="s">
        <v>70</v>
      </c>
      <c r="P22" s="26">
        <v>1</v>
      </c>
      <c r="Q22" s="26">
        <v>2</v>
      </c>
      <c r="R22" s="28">
        <f>+P22+Q22</f>
        <v>3</v>
      </c>
      <c r="S22" s="25" t="str">
        <f t="shared" ref="S22" si="14">+IF(R22&lt;=4,"BAJO",IF(R22=5, "MEDIO",IF(R22&lt;=7,"ALTO","EXTREMO")))</f>
        <v>BAJO</v>
      </c>
      <c r="T22" s="30" t="s">
        <v>48</v>
      </c>
      <c r="U22" s="30" t="s">
        <v>35</v>
      </c>
      <c r="V22" s="29" t="s">
        <v>39</v>
      </c>
      <c r="W22" s="29" t="s">
        <v>40</v>
      </c>
      <c r="X22" s="29" t="s">
        <v>41</v>
      </c>
      <c r="Y22" s="29" t="s">
        <v>58</v>
      </c>
    </row>
    <row r="23" spans="1:26" ht="120" hidden="1" customHeight="1">
      <c r="A23" s="24"/>
      <c r="B23" s="24">
        <v>14</v>
      </c>
      <c r="C23" s="25" t="s">
        <v>53</v>
      </c>
      <c r="D23" s="25" t="s">
        <v>76</v>
      </c>
      <c r="E23" s="25" t="s">
        <v>31</v>
      </c>
      <c r="F23" s="26" t="s">
        <v>135</v>
      </c>
      <c r="G23" s="29" t="s">
        <v>136</v>
      </c>
      <c r="H23" s="27" t="s">
        <v>137</v>
      </c>
      <c r="I23" s="25" t="s">
        <v>96</v>
      </c>
      <c r="J23" s="25" t="s">
        <v>108</v>
      </c>
      <c r="K23" s="28">
        <v>8</v>
      </c>
      <c r="L23" s="25" t="s">
        <v>138</v>
      </c>
      <c r="M23" s="26" t="s">
        <v>110</v>
      </c>
      <c r="N23" s="29" t="s">
        <v>139</v>
      </c>
      <c r="O23" s="34" t="s">
        <v>84</v>
      </c>
      <c r="P23" s="26" t="s">
        <v>107</v>
      </c>
      <c r="Q23" s="26" t="s">
        <v>85</v>
      </c>
      <c r="R23" s="28">
        <v>5</v>
      </c>
      <c r="S23" s="25" t="s">
        <v>86</v>
      </c>
      <c r="T23" s="28" t="s">
        <v>100</v>
      </c>
      <c r="U23" s="30" t="s">
        <v>110</v>
      </c>
      <c r="V23" s="29" t="s">
        <v>140</v>
      </c>
      <c r="W23" s="29" t="s">
        <v>141</v>
      </c>
      <c r="X23" s="29" t="s">
        <v>142</v>
      </c>
      <c r="Y23" s="29" t="s">
        <v>143</v>
      </c>
    </row>
    <row r="24" spans="1:26" ht="76.150000000000006" hidden="1" customHeight="1">
      <c r="A24" s="39" t="s">
        <v>59</v>
      </c>
      <c r="B24" s="24">
        <v>15</v>
      </c>
      <c r="C24" s="25" t="s">
        <v>53</v>
      </c>
      <c r="D24" s="25" t="s">
        <v>30</v>
      </c>
      <c r="E24" s="26" t="s">
        <v>31</v>
      </c>
      <c r="F24" s="26" t="s">
        <v>144</v>
      </c>
      <c r="G24" s="27" t="s">
        <v>145</v>
      </c>
      <c r="H24" s="27" t="s">
        <v>146</v>
      </c>
      <c r="I24" s="25">
        <v>2</v>
      </c>
      <c r="J24" s="28">
        <v>4</v>
      </c>
      <c r="K24" s="25">
        <f>+I24+J24</f>
        <v>6</v>
      </c>
      <c r="L24" s="26" t="str">
        <f>+IF(K24&lt;=4,"BAJO",IF(K24=5, "MEDIO",IF(K24&lt;=7,"ALTO","EXTREMO")))</f>
        <v>ALTO</v>
      </c>
      <c r="M24" s="26" t="s">
        <v>45</v>
      </c>
      <c r="N24" s="29" t="s">
        <v>147</v>
      </c>
      <c r="O24" s="29" t="s">
        <v>148</v>
      </c>
      <c r="P24" s="26">
        <v>1</v>
      </c>
      <c r="Q24" s="26">
        <v>2</v>
      </c>
      <c r="R24" s="28">
        <f>P24+Q24</f>
        <v>3</v>
      </c>
      <c r="S24" s="25" t="str">
        <f t="shared" ref="S24" si="15">+IF(R24&lt;=4,"BAJO",IF(R24=5, "MEDIO",IF(R24&lt;=7,"ALTO","EXTREMO")))</f>
        <v>BAJO</v>
      </c>
      <c r="T24" s="30" t="s">
        <v>48</v>
      </c>
      <c r="U24" s="26" t="s">
        <v>45</v>
      </c>
      <c r="V24" s="29" t="s">
        <v>39</v>
      </c>
      <c r="W24" s="29" t="s">
        <v>40</v>
      </c>
      <c r="X24" s="29" t="s">
        <v>41</v>
      </c>
      <c r="Y24" s="29" t="s">
        <v>58</v>
      </c>
    </row>
    <row r="25" spans="1:26" s="40" customFormat="1" ht="76.150000000000006" hidden="1" customHeight="1">
      <c r="A25" s="24"/>
      <c r="B25" s="24">
        <v>16</v>
      </c>
      <c r="C25" s="25" t="s">
        <v>75</v>
      </c>
      <c r="D25" s="25" t="s">
        <v>76</v>
      </c>
      <c r="E25" s="25" t="s">
        <v>31</v>
      </c>
      <c r="F25" s="26" t="s">
        <v>149</v>
      </c>
      <c r="G25" s="29" t="s">
        <v>150</v>
      </c>
      <c r="H25" s="27" t="s">
        <v>151</v>
      </c>
      <c r="I25" s="25" t="s">
        <v>96</v>
      </c>
      <c r="J25" s="25" t="s">
        <v>97</v>
      </c>
      <c r="K25" s="28">
        <v>5</v>
      </c>
      <c r="L25" s="25" t="s">
        <v>86</v>
      </c>
      <c r="M25" s="26" t="s">
        <v>152</v>
      </c>
      <c r="N25" s="29" t="s">
        <v>153</v>
      </c>
      <c r="O25" s="29" t="s">
        <v>148</v>
      </c>
      <c r="P25" s="26" t="s">
        <v>154</v>
      </c>
      <c r="Q25" s="26" t="s">
        <v>85</v>
      </c>
      <c r="R25" s="28">
        <v>3</v>
      </c>
      <c r="S25" s="25" t="s">
        <v>126</v>
      </c>
      <c r="T25" s="28" t="s">
        <v>100</v>
      </c>
      <c r="U25" s="30" t="s">
        <v>155</v>
      </c>
      <c r="V25" s="29" t="s">
        <v>156</v>
      </c>
      <c r="W25" s="29" t="s">
        <v>90</v>
      </c>
      <c r="X25" s="29" t="s">
        <v>157</v>
      </c>
      <c r="Y25" s="29" t="s">
        <v>158</v>
      </c>
      <c r="Z25" s="5"/>
    </row>
    <row r="26" spans="1:26" ht="69" customHeight="1">
      <c r="A26" s="39" t="s">
        <v>52</v>
      </c>
      <c r="B26" s="24">
        <v>12</v>
      </c>
      <c r="C26" s="26" t="s">
        <v>53</v>
      </c>
      <c r="D26" s="26" t="s">
        <v>30</v>
      </c>
      <c r="E26" s="26" t="s">
        <v>31</v>
      </c>
      <c r="F26" s="26" t="s">
        <v>159</v>
      </c>
      <c r="G26" s="29" t="s">
        <v>166</v>
      </c>
      <c r="H26" s="27" t="s">
        <v>295</v>
      </c>
      <c r="I26" s="25">
        <v>3</v>
      </c>
      <c r="J26" s="33">
        <v>3</v>
      </c>
      <c r="K26" s="25">
        <f>+I26+J26</f>
        <v>6</v>
      </c>
      <c r="L26" s="26" t="str">
        <f t="shared" ref="L26:L27" si="16">+IF(K26&lt;=4,"BAJO",IF(K26=5, "MEDIO",IF(K26&lt;=7,"ALTO","EXTREMO")))</f>
        <v>ALTO</v>
      </c>
      <c r="M26" s="26" t="s">
        <v>110</v>
      </c>
      <c r="N26" s="29" t="s">
        <v>169</v>
      </c>
      <c r="O26" s="34" t="s">
        <v>84</v>
      </c>
      <c r="P26" s="26">
        <v>3</v>
      </c>
      <c r="Q26" s="26">
        <v>2</v>
      </c>
      <c r="R26" s="28">
        <v>5</v>
      </c>
      <c r="S26" s="25" t="s">
        <v>86</v>
      </c>
      <c r="T26" s="28" t="s">
        <v>87</v>
      </c>
      <c r="U26" s="30" t="s">
        <v>35</v>
      </c>
      <c r="V26" s="29" t="s">
        <v>170</v>
      </c>
      <c r="W26" s="29" t="s">
        <v>171</v>
      </c>
      <c r="X26" s="29" t="s">
        <v>172</v>
      </c>
      <c r="Y26" s="29" t="s">
        <v>173</v>
      </c>
    </row>
    <row r="27" spans="1:26" ht="64.900000000000006" customHeight="1">
      <c r="A27" s="39" t="s">
        <v>52</v>
      </c>
      <c r="B27" s="24">
        <v>13</v>
      </c>
      <c r="C27" s="26" t="s">
        <v>29</v>
      </c>
      <c r="D27" s="26" t="s">
        <v>30</v>
      </c>
      <c r="E27" s="26" t="s">
        <v>31</v>
      </c>
      <c r="F27" s="26" t="s">
        <v>159</v>
      </c>
      <c r="G27" s="29" t="s">
        <v>174</v>
      </c>
      <c r="H27" s="27" t="s">
        <v>175</v>
      </c>
      <c r="I27" s="25">
        <v>3</v>
      </c>
      <c r="J27" s="33">
        <v>3</v>
      </c>
      <c r="K27" s="25">
        <f>+I27+J27</f>
        <v>6</v>
      </c>
      <c r="L27" s="26" t="str">
        <f t="shared" si="16"/>
        <v>ALTO</v>
      </c>
      <c r="M27" s="26" t="s">
        <v>110</v>
      </c>
      <c r="N27" s="29" t="s">
        <v>36</v>
      </c>
      <c r="O27" s="34" t="s">
        <v>176</v>
      </c>
      <c r="P27" s="26">
        <v>2</v>
      </c>
      <c r="Q27" s="26">
        <v>2</v>
      </c>
      <c r="R27" s="28">
        <f t="shared" ref="R27" si="17">P27+Q27</f>
        <v>4</v>
      </c>
      <c r="S27" s="25" t="str">
        <f t="shared" ref="S27:S28" si="18">+IF(R27&lt;=4,"BAJO",IF(R27=5, "MEDIO",IF(R27&lt;=7,"ALTO","EXTREMO")))</f>
        <v>BAJO</v>
      </c>
      <c r="T27" s="28" t="s">
        <v>48</v>
      </c>
      <c r="U27" s="30" t="s">
        <v>296</v>
      </c>
      <c r="V27" s="29" t="s">
        <v>177</v>
      </c>
      <c r="W27" s="29" t="s">
        <v>178</v>
      </c>
      <c r="X27" s="29" t="s">
        <v>179</v>
      </c>
      <c r="Y27" s="29" t="s">
        <v>72</v>
      </c>
    </row>
    <row r="28" spans="1:26" ht="114.6" customHeight="1">
      <c r="A28" s="39"/>
      <c r="B28" s="24">
        <v>14</v>
      </c>
      <c r="C28" s="26" t="s">
        <v>75</v>
      </c>
      <c r="D28" s="26" t="s">
        <v>76</v>
      </c>
      <c r="E28" s="26" t="s">
        <v>31</v>
      </c>
      <c r="F28" s="26" t="s">
        <v>149</v>
      </c>
      <c r="G28" s="29" t="s">
        <v>180</v>
      </c>
      <c r="H28" s="27" t="s">
        <v>181</v>
      </c>
      <c r="I28" s="25">
        <v>3</v>
      </c>
      <c r="J28" s="33">
        <v>2</v>
      </c>
      <c r="K28" s="25">
        <f>+I28+J28</f>
        <v>5</v>
      </c>
      <c r="L28" s="26" t="str">
        <f t="shared" ref="L28" si="19">+IF(K28&lt;=4,"BAJO",IF(K28=5, "MEDIO",IF(K28&lt;=7,"ALTO","EXTREMO")))</f>
        <v>MEDIO</v>
      </c>
      <c r="M28" s="26" t="s">
        <v>182</v>
      </c>
      <c r="N28" s="29" t="s">
        <v>183</v>
      </c>
      <c r="O28" s="34" t="s">
        <v>84</v>
      </c>
      <c r="P28" s="26">
        <v>1</v>
      </c>
      <c r="Q28" s="26">
        <v>2</v>
      </c>
      <c r="R28" s="28">
        <f>+P28+Q28</f>
        <v>3</v>
      </c>
      <c r="S28" s="25" t="str">
        <f t="shared" si="18"/>
        <v>BAJO</v>
      </c>
      <c r="T28" s="28" t="s">
        <v>100</v>
      </c>
      <c r="U28" s="30" t="s">
        <v>184</v>
      </c>
      <c r="V28" s="29" t="s">
        <v>129</v>
      </c>
      <c r="W28" s="29" t="s">
        <v>185</v>
      </c>
      <c r="X28" s="29" t="s">
        <v>186</v>
      </c>
      <c r="Y28" s="29" t="s">
        <v>187</v>
      </c>
    </row>
    <row r="29" spans="1:26" ht="78" customHeight="1">
      <c r="A29" s="24"/>
      <c r="B29" s="24">
        <v>15</v>
      </c>
      <c r="C29" s="25" t="s">
        <v>53</v>
      </c>
      <c r="D29" s="25" t="s">
        <v>30</v>
      </c>
      <c r="E29" s="25" t="s">
        <v>31</v>
      </c>
      <c r="F29" s="26" t="s">
        <v>199</v>
      </c>
      <c r="G29" s="29" t="s">
        <v>200</v>
      </c>
      <c r="H29" s="27" t="s">
        <v>201</v>
      </c>
      <c r="I29" s="25">
        <v>3</v>
      </c>
      <c r="J29" s="25">
        <v>2</v>
      </c>
      <c r="K29" s="25">
        <f>+I29+J29</f>
        <v>5</v>
      </c>
      <c r="L29" s="26" t="str">
        <f t="shared" ref="L29" si="20">+IF(K29&lt;=4,"BAJO",IF(K29=5, "MEDIO",IF(K29&lt;=7,"ALTO","EXTREMO")))</f>
        <v>MEDIO</v>
      </c>
      <c r="M29" s="26" t="s">
        <v>110</v>
      </c>
      <c r="N29" s="29" t="s">
        <v>204</v>
      </c>
      <c r="O29" s="34" t="s">
        <v>84</v>
      </c>
      <c r="P29" s="26">
        <v>2</v>
      </c>
      <c r="Q29" s="25">
        <v>2</v>
      </c>
      <c r="R29" s="28">
        <f>+P29+Q29</f>
        <v>4</v>
      </c>
      <c r="S29" s="25" t="str">
        <f t="shared" ref="S29" si="21">+IF(R29&lt;=4,"BAJO",IF(R29=5, "MEDIO",IF(R29&lt;=7,"ALTO","EXTREMO")))</f>
        <v>BAJO</v>
      </c>
      <c r="T29" s="28" t="s">
        <v>205</v>
      </c>
      <c r="U29" s="30" t="s">
        <v>206</v>
      </c>
      <c r="V29" s="29" t="s">
        <v>140</v>
      </c>
      <c r="W29" s="29" t="s">
        <v>207</v>
      </c>
      <c r="X29" s="29" t="s">
        <v>208</v>
      </c>
      <c r="Y29" s="29" t="s">
        <v>209</v>
      </c>
    </row>
    <row r="30" spans="1:26" ht="68.45" customHeight="1">
      <c r="A30" s="24"/>
      <c r="B30" s="24">
        <v>16</v>
      </c>
      <c r="C30" s="25" t="s">
        <v>75</v>
      </c>
      <c r="D30" s="25" t="s">
        <v>76</v>
      </c>
      <c r="E30" s="25" t="s">
        <v>31</v>
      </c>
      <c r="F30" s="26" t="s">
        <v>210</v>
      </c>
      <c r="G30" s="29" t="s">
        <v>211</v>
      </c>
      <c r="H30" s="27" t="s">
        <v>151</v>
      </c>
      <c r="I30" s="25">
        <v>2</v>
      </c>
      <c r="J30" s="25">
        <v>3</v>
      </c>
      <c r="K30" s="28">
        <v>6</v>
      </c>
      <c r="L30" s="26" t="str">
        <f t="shared" ref="L30" si="22">+IF(K30&lt;=4,"BAJO",IF(K30=5, "MEDIO",IF(K30&lt;=7,"ALTO","EXTREMO")))</f>
        <v>ALTO</v>
      </c>
      <c r="M30" s="26" t="s">
        <v>110</v>
      </c>
      <c r="N30" s="29" t="s">
        <v>213</v>
      </c>
      <c r="O30" s="34" t="s">
        <v>214</v>
      </c>
      <c r="P30" s="26">
        <v>1</v>
      </c>
      <c r="Q30" s="26">
        <v>2</v>
      </c>
      <c r="R30" s="28">
        <f>+P30+Q30</f>
        <v>3</v>
      </c>
      <c r="S30" s="25" t="str">
        <f t="shared" ref="S30" si="23">+IF(R30&lt;=4,"BAJO",IF(R30=5, "MEDIO",IF(R30&lt;=7,"ALTO","EXTREMO")))</f>
        <v>BAJO</v>
      </c>
      <c r="T30" s="28" t="s">
        <v>100</v>
      </c>
      <c r="U30" s="30" t="s">
        <v>155</v>
      </c>
      <c r="V30" s="29" t="s">
        <v>156</v>
      </c>
      <c r="W30" s="29" t="s">
        <v>90</v>
      </c>
      <c r="X30" s="29" t="s">
        <v>157</v>
      </c>
      <c r="Y30" s="29" t="s">
        <v>158</v>
      </c>
    </row>
    <row r="31" spans="1:26" ht="142.9" customHeight="1">
      <c r="A31" s="24"/>
      <c r="B31" s="24">
        <v>17</v>
      </c>
      <c r="C31" s="25" t="s">
        <v>75</v>
      </c>
      <c r="D31" s="25" t="s">
        <v>30</v>
      </c>
      <c r="E31" s="25" t="s">
        <v>42</v>
      </c>
      <c r="F31" s="26" t="s">
        <v>235</v>
      </c>
      <c r="G31" s="29" t="s">
        <v>236</v>
      </c>
      <c r="H31" s="27" t="s">
        <v>237</v>
      </c>
      <c r="I31" s="26">
        <v>3</v>
      </c>
      <c r="J31" s="25">
        <v>4</v>
      </c>
      <c r="K31" s="28">
        <v>7</v>
      </c>
      <c r="L31" s="26" t="str">
        <f t="shared" ref="L31" si="24">+IF(K31&lt;=4,"BAJO",IF(K31=5, "MEDIO",IF(K31&lt;=7,"ALTO","EXTREMO")))</f>
        <v>ALTO</v>
      </c>
      <c r="M31" s="26" t="s">
        <v>110</v>
      </c>
      <c r="N31" s="29" t="s">
        <v>240</v>
      </c>
      <c r="O31" s="29" t="s">
        <v>241</v>
      </c>
      <c r="P31" s="26">
        <v>3</v>
      </c>
      <c r="Q31" s="25">
        <v>3</v>
      </c>
      <c r="R31" s="26" t="str">
        <f t="shared" ref="R31" si="25">+IF(Q31&lt;=4,"BAJO",IF(Q31=5, "MEDIO",IF(Q31&lt;=7,"ALTO","EXTREMO")))</f>
        <v>BAJO</v>
      </c>
      <c r="S31" s="26" t="s">
        <v>110</v>
      </c>
      <c r="T31" s="28" t="s">
        <v>244</v>
      </c>
      <c r="U31" s="30" t="s">
        <v>297</v>
      </c>
      <c r="V31" s="29" t="s">
        <v>246</v>
      </c>
      <c r="W31" s="29" t="s">
        <v>247</v>
      </c>
      <c r="X31" s="29" t="s">
        <v>248</v>
      </c>
      <c r="Y31" s="29" t="s">
        <v>249</v>
      </c>
    </row>
    <row r="34" spans="9:21" ht="15">
      <c r="I34" s="148" t="s">
        <v>250</v>
      </c>
      <c r="J34" s="148"/>
      <c r="K34" s="148"/>
      <c r="L34" s="148"/>
      <c r="M34" s="148"/>
      <c r="N34" s="55"/>
    </row>
    <row r="35" spans="9:21" ht="15">
      <c r="I35" s="142" t="s">
        <v>252</v>
      </c>
      <c r="J35" s="142"/>
      <c r="K35" s="142"/>
      <c r="L35" s="142"/>
      <c r="M35" s="142"/>
      <c r="N35" s="51" t="s">
        <v>253</v>
      </c>
      <c r="O35"/>
      <c r="U35" s="5"/>
    </row>
    <row r="36" spans="9:21" ht="15">
      <c r="I36" s="143" t="s">
        <v>255</v>
      </c>
      <c r="J36" s="143"/>
      <c r="K36" s="143"/>
      <c r="L36" s="143"/>
      <c r="M36" s="143"/>
      <c r="N36" s="51" t="s">
        <v>109</v>
      </c>
      <c r="O36"/>
      <c r="U36" s="5"/>
    </row>
    <row r="37" spans="9:21" ht="15">
      <c r="I37" s="144">
        <v>5</v>
      </c>
      <c r="J37" s="144"/>
      <c r="K37" s="144"/>
      <c r="L37" s="144"/>
      <c r="M37" s="144"/>
      <c r="N37" s="51" t="s">
        <v>257</v>
      </c>
      <c r="O37"/>
      <c r="U37" s="5"/>
    </row>
    <row r="38" spans="9:21" ht="15">
      <c r="I38" s="145" t="s">
        <v>259</v>
      </c>
      <c r="J38" s="145"/>
      <c r="K38" s="145"/>
      <c r="L38" s="145"/>
      <c r="M38" s="145"/>
      <c r="N38" s="51" t="s">
        <v>81</v>
      </c>
      <c r="O38"/>
      <c r="U38" s="5"/>
    </row>
    <row r="41" spans="9:21" ht="14.25">
      <c r="I41" s="52" t="s">
        <v>261</v>
      </c>
      <c r="J41" s="52"/>
      <c r="K41" s="52"/>
      <c r="L41" s="52"/>
      <c r="M41" s="52"/>
      <c r="N41" s="52"/>
      <c r="O41" s="52"/>
      <c r="P41" s="52"/>
      <c r="Q41" s="52"/>
      <c r="R41" s="52"/>
      <c r="S41" s="52"/>
      <c r="T41" s="52"/>
    </row>
    <row r="42" spans="9:21">
      <c r="I42" s="5"/>
      <c r="J42" s="5"/>
      <c r="K42" s="5"/>
      <c r="L42" s="5"/>
      <c r="M42" s="5"/>
      <c r="U42" s="5"/>
    </row>
    <row r="43" spans="9:21">
      <c r="I43" s="5"/>
      <c r="J43" s="5"/>
      <c r="K43" s="5"/>
      <c r="L43" s="5"/>
      <c r="M43" s="5"/>
      <c r="U43" s="5"/>
    </row>
    <row r="44" spans="9:21" ht="52.15" customHeight="1">
      <c r="I44" s="53"/>
      <c r="J44" s="53"/>
      <c r="K44" s="53"/>
      <c r="L44" s="53"/>
      <c r="M44" s="53"/>
      <c r="N44" s="53"/>
      <c r="U44" s="5"/>
    </row>
    <row r="45" spans="9:21" ht="15">
      <c r="I45" s="146" t="s">
        <v>262</v>
      </c>
      <c r="J45" s="146"/>
      <c r="K45" s="146"/>
      <c r="L45" s="146"/>
      <c r="M45" s="146"/>
      <c r="N45" s="146"/>
      <c r="O45" s="146"/>
      <c r="P45" s="146"/>
      <c r="Q45" s="146"/>
      <c r="R45" s="146"/>
      <c r="S45" s="146"/>
      <c r="T45" s="146"/>
      <c r="U45" s="146"/>
    </row>
    <row r="46" spans="9:21" ht="14.25">
      <c r="I46" s="138" t="s">
        <v>263</v>
      </c>
      <c r="J46" s="138"/>
      <c r="K46" s="138"/>
      <c r="L46" s="138"/>
      <c r="M46" s="138"/>
      <c r="N46" s="138"/>
      <c r="O46" s="138"/>
      <c r="P46" s="138"/>
      <c r="Q46" s="138"/>
      <c r="R46" s="138"/>
      <c r="S46" s="138"/>
      <c r="T46" s="138"/>
      <c r="U46" s="138"/>
    </row>
  </sheetData>
  <autoFilter ref="A9:AA31" xr:uid="{7978B8E8-83D5-4779-8A58-96F8603EB472}">
    <filterColumn colId="5">
      <filters>
        <filter val="De calendario"/>
        <filter val="Operacionales"/>
      </filters>
    </filterColumn>
  </autoFilter>
  <mergeCells count="36">
    <mergeCell ref="C2:S2"/>
    <mergeCell ref="V1:Y6"/>
    <mergeCell ref="C1:S1"/>
    <mergeCell ref="C4:S4"/>
    <mergeCell ref="C5:S5"/>
    <mergeCell ref="C6:S6"/>
    <mergeCell ref="A8:A9"/>
    <mergeCell ref="B8:B9"/>
    <mergeCell ref="C8:C9"/>
    <mergeCell ref="D8:D9"/>
    <mergeCell ref="E8:E9"/>
    <mergeCell ref="V8:V9"/>
    <mergeCell ref="W8:W9"/>
    <mergeCell ref="X8:Y8"/>
    <mergeCell ref="J8:J9"/>
    <mergeCell ref="K8:K9"/>
    <mergeCell ref="L8:L9"/>
    <mergeCell ref="M8:M9"/>
    <mergeCell ref="N8:N9"/>
    <mergeCell ref="O8:O9"/>
    <mergeCell ref="I46:U46"/>
    <mergeCell ref="C3:S3"/>
    <mergeCell ref="I34:M34"/>
    <mergeCell ref="I35:M35"/>
    <mergeCell ref="I36:M36"/>
    <mergeCell ref="I37:M37"/>
    <mergeCell ref="I38:M38"/>
    <mergeCell ref="I45:U45"/>
    <mergeCell ref="P8:S8"/>
    <mergeCell ref="T8:T9"/>
    <mergeCell ref="U8:U9"/>
    <mergeCell ref="C7:S7"/>
    <mergeCell ref="F8:F9"/>
    <mergeCell ref="G8:G9"/>
    <mergeCell ref="H8:H9"/>
    <mergeCell ref="I8:I9"/>
  </mergeCells>
  <dataValidations disablePrompts="1" count="1">
    <dataValidation type="list" allowBlank="1" showInputMessage="1" showErrorMessage="1" sqref="F22 A22 F15 A10:A16 F24:F28 A24:A28" xr:uid="{0CF3AA06-20BC-44C6-BDF5-30BB315E19BE}">
      <formula1>#REF!</formula1>
    </dataValidation>
  </dataValidations>
  <printOptions horizontalCentered="1"/>
  <pageMargins left="0.39370078740157483" right="0.39370078740157483" top="0.35433070866141736" bottom="0.35433070866141736" header="0.31496062992125984" footer="0.31496062992125984"/>
  <pageSetup scale="55" orientation="landscape" horizontalDpi="360" verticalDpi="360" r:id="rId1"/>
  <rowBreaks count="1" manualBreakCount="1">
    <brk id="13" min="1" max="25"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E22B9-4232-4E4D-8EA6-C3356B0D0097}">
  <sheetPr>
    <tabColor theme="4" tint="0.59999389629810485"/>
    <pageSetUpPr fitToPage="1"/>
  </sheetPr>
  <dimension ref="A1:Z40"/>
  <sheetViews>
    <sheetView showGridLines="0" view="pageBreakPreview" topLeftCell="C1" zoomScale="120" zoomScaleNormal="120" zoomScaleSheetLayoutView="120" workbookViewId="0">
      <selection activeCell="D3" sqref="D3:T3"/>
    </sheetView>
  </sheetViews>
  <sheetFormatPr baseColWidth="10" defaultColWidth="11.42578125" defaultRowHeight="11.25"/>
  <cols>
    <col min="1" max="2" width="6.7109375" style="59" hidden="1" customWidth="1"/>
    <col min="3" max="6" width="4.85546875" style="88" customWidth="1"/>
    <col min="7" max="7" width="4.85546875" style="89" customWidth="1"/>
    <col min="8" max="8" width="20.42578125" style="59" customWidth="1"/>
    <col min="9" max="9" width="27.28515625" style="59" customWidth="1"/>
    <col min="10" max="13" width="4.42578125" style="88" customWidth="1"/>
    <col min="14" max="14" width="4.42578125" style="90" customWidth="1"/>
    <col min="15" max="15" width="28.85546875" style="59" customWidth="1"/>
    <col min="16" max="16" width="25.5703125" style="59" customWidth="1"/>
    <col min="17" max="17" width="6.140625" style="59" customWidth="1"/>
    <col min="18" max="20" width="4.7109375" style="59" customWidth="1"/>
    <col min="21" max="21" width="11.42578125" style="59"/>
    <col min="22" max="22" width="11.42578125" style="90"/>
    <col min="23" max="25" width="11.42578125" style="59"/>
    <col min="26" max="26" width="12.28515625" style="59" customWidth="1"/>
    <col min="27" max="27" width="1.28515625" style="59" customWidth="1"/>
    <col min="28" max="16384" width="11.42578125" style="59"/>
  </cols>
  <sheetData>
    <row r="1" spans="1:26" ht="27" customHeight="1">
      <c r="A1" s="57"/>
      <c r="C1" s="100"/>
      <c r="D1" s="150" t="s">
        <v>264</v>
      </c>
      <c r="E1" s="150"/>
      <c r="F1" s="150"/>
      <c r="G1" s="150"/>
      <c r="H1" s="150"/>
      <c r="I1" s="150"/>
      <c r="J1" s="150"/>
      <c r="K1" s="150"/>
      <c r="L1" s="150"/>
      <c r="M1" s="150"/>
      <c r="N1" s="150"/>
      <c r="O1" s="150"/>
      <c r="P1" s="150"/>
      <c r="Q1" s="150"/>
      <c r="R1" s="150"/>
      <c r="S1" s="150"/>
      <c r="T1" s="150"/>
      <c r="U1" s="58"/>
      <c r="V1" s="101"/>
      <c r="W1" s="114"/>
      <c r="X1" s="115"/>
      <c r="Y1" s="115"/>
      <c r="Z1" s="116"/>
    </row>
    <row r="2" spans="1:26" ht="27" customHeight="1">
      <c r="A2" s="60"/>
      <c r="C2" s="102"/>
      <c r="D2" s="150" t="s">
        <v>0</v>
      </c>
      <c r="E2" s="150"/>
      <c r="F2" s="150"/>
      <c r="G2" s="150"/>
      <c r="H2" s="150"/>
      <c r="I2" s="150"/>
      <c r="J2" s="150"/>
      <c r="K2" s="150"/>
      <c r="L2" s="150"/>
      <c r="M2" s="150"/>
      <c r="N2" s="150"/>
      <c r="O2" s="150"/>
      <c r="P2" s="150"/>
      <c r="Q2" s="150"/>
      <c r="R2" s="150"/>
      <c r="S2" s="150"/>
      <c r="T2" s="150"/>
      <c r="U2" s="62"/>
      <c r="V2" s="103"/>
      <c r="W2" s="117"/>
      <c r="X2" s="118"/>
      <c r="Y2" s="118"/>
      <c r="Z2" s="119"/>
    </row>
    <row r="3" spans="1:26" ht="31.15" customHeight="1">
      <c r="A3" s="60"/>
      <c r="C3" s="102"/>
      <c r="D3" s="151" t="s">
        <v>300</v>
      </c>
      <c r="E3" s="151"/>
      <c r="F3" s="151"/>
      <c r="G3" s="151"/>
      <c r="H3" s="151"/>
      <c r="I3" s="151"/>
      <c r="J3" s="151"/>
      <c r="K3" s="151"/>
      <c r="L3" s="151"/>
      <c r="M3" s="151"/>
      <c r="N3" s="151"/>
      <c r="O3" s="151"/>
      <c r="P3" s="151"/>
      <c r="Q3" s="151"/>
      <c r="R3" s="151"/>
      <c r="S3" s="151"/>
      <c r="T3" s="151"/>
      <c r="U3" s="62"/>
      <c r="V3" s="103"/>
      <c r="W3" s="117"/>
      <c r="X3" s="118"/>
      <c r="Y3" s="118"/>
      <c r="Z3" s="119"/>
    </row>
    <row r="4" spans="1:26" s="64" customFormat="1" ht="36" customHeight="1">
      <c r="A4" s="60"/>
      <c r="B4" s="59"/>
      <c r="C4" s="107"/>
      <c r="D4" s="149" t="s">
        <v>1</v>
      </c>
      <c r="E4" s="149"/>
      <c r="F4" s="149"/>
      <c r="G4" s="149"/>
      <c r="H4" s="149"/>
      <c r="I4" s="149"/>
      <c r="J4" s="149"/>
      <c r="K4" s="149"/>
      <c r="L4" s="149"/>
      <c r="M4" s="149"/>
      <c r="N4" s="149"/>
      <c r="O4" s="149"/>
      <c r="P4" s="149"/>
      <c r="Q4" s="149"/>
      <c r="R4" s="149"/>
      <c r="S4" s="149"/>
      <c r="T4" s="149"/>
      <c r="U4" s="62"/>
      <c r="V4" s="103"/>
      <c r="W4" s="120"/>
      <c r="X4" s="121"/>
      <c r="Y4" s="121"/>
      <c r="Z4" s="122"/>
    </row>
    <row r="5" spans="1:26" s="64" customFormat="1" ht="28.15" customHeight="1">
      <c r="A5" s="60"/>
      <c r="B5" s="59"/>
      <c r="C5" s="104"/>
      <c r="D5" s="128" t="s">
        <v>2</v>
      </c>
      <c r="E5" s="128"/>
      <c r="F5" s="128"/>
      <c r="G5" s="128"/>
      <c r="H5" s="128"/>
      <c r="I5" s="128"/>
      <c r="J5" s="128"/>
      <c r="K5" s="128"/>
      <c r="L5" s="128"/>
      <c r="M5" s="128"/>
      <c r="N5" s="128"/>
      <c r="O5" s="128"/>
      <c r="P5" s="128"/>
      <c r="Q5" s="128"/>
      <c r="R5" s="128"/>
      <c r="S5" s="128"/>
      <c r="T5" s="128"/>
      <c r="U5" s="62"/>
      <c r="V5" s="103"/>
      <c r="W5" s="123"/>
      <c r="X5" s="124"/>
      <c r="Y5" s="124"/>
      <c r="Z5" s="125"/>
    </row>
    <row r="6" spans="1:26" s="64" customFormat="1" ht="19.899999999999999" customHeight="1" thickBot="1">
      <c r="A6" s="65"/>
      <c r="B6" s="59"/>
      <c r="C6" s="105"/>
      <c r="D6" s="129" t="s">
        <v>3</v>
      </c>
      <c r="E6" s="129"/>
      <c r="F6" s="129"/>
      <c r="G6" s="129"/>
      <c r="H6" s="129"/>
      <c r="I6" s="129"/>
      <c r="J6" s="129"/>
      <c r="K6" s="129"/>
      <c r="L6" s="129"/>
      <c r="M6" s="129"/>
      <c r="N6" s="129"/>
      <c r="O6" s="129"/>
      <c r="P6" s="129"/>
      <c r="Q6" s="129"/>
      <c r="R6" s="129"/>
      <c r="S6" s="129"/>
      <c r="T6" s="129"/>
      <c r="U6" s="61"/>
      <c r="V6" s="106"/>
      <c r="W6" s="123"/>
      <c r="X6" s="124"/>
      <c r="Y6" s="124"/>
      <c r="Z6" s="125"/>
    </row>
    <row r="7" spans="1:26" ht="23.45" customHeight="1">
      <c r="A7" s="66"/>
      <c r="B7" s="67"/>
      <c r="C7" s="67"/>
      <c r="D7" s="130" t="s">
        <v>4</v>
      </c>
      <c r="E7" s="130"/>
      <c r="F7" s="130"/>
      <c r="G7" s="130"/>
      <c r="H7" s="130"/>
      <c r="I7" s="130"/>
      <c r="J7" s="130"/>
      <c r="K7" s="130"/>
      <c r="L7" s="130"/>
      <c r="M7" s="130"/>
      <c r="N7" s="130"/>
      <c r="O7" s="130"/>
      <c r="P7" s="130"/>
      <c r="Q7" s="130"/>
      <c r="R7" s="130"/>
      <c r="S7" s="130"/>
      <c r="T7" s="130"/>
      <c r="U7" s="68"/>
      <c r="V7" s="69"/>
      <c r="W7" s="70"/>
      <c r="X7" s="70"/>
      <c r="Y7" s="70"/>
      <c r="Z7" s="71"/>
    </row>
    <row r="8" spans="1:26" ht="24.6" customHeight="1">
      <c r="A8" s="131" t="s">
        <v>5</v>
      </c>
      <c r="B8" s="94"/>
      <c r="C8" s="132" t="s">
        <v>5</v>
      </c>
      <c r="D8" s="133" t="s">
        <v>6</v>
      </c>
      <c r="E8" s="133" t="s">
        <v>7</v>
      </c>
      <c r="F8" s="133" t="s">
        <v>8</v>
      </c>
      <c r="G8" s="134" t="s">
        <v>9</v>
      </c>
      <c r="H8" s="135" t="s">
        <v>10</v>
      </c>
      <c r="I8" s="135" t="s">
        <v>11</v>
      </c>
      <c r="J8" s="134" t="s">
        <v>12</v>
      </c>
      <c r="K8" s="134" t="s">
        <v>13</v>
      </c>
      <c r="L8" s="134" t="s">
        <v>14</v>
      </c>
      <c r="M8" s="134" t="s">
        <v>15</v>
      </c>
      <c r="N8" s="134" t="s">
        <v>16</v>
      </c>
      <c r="O8" s="135" t="s">
        <v>17</v>
      </c>
      <c r="P8" s="135" t="s">
        <v>18</v>
      </c>
      <c r="Q8" s="135" t="s">
        <v>19</v>
      </c>
      <c r="R8" s="135"/>
      <c r="S8" s="135"/>
      <c r="T8" s="135"/>
      <c r="U8" s="137" t="s">
        <v>20</v>
      </c>
      <c r="V8" s="137" t="s">
        <v>21</v>
      </c>
      <c r="W8" s="137" t="s">
        <v>22</v>
      </c>
      <c r="X8" s="137" t="s">
        <v>23</v>
      </c>
      <c r="Y8" s="136" t="s">
        <v>24</v>
      </c>
      <c r="Z8" s="136"/>
    </row>
    <row r="9" spans="1:26" ht="61.9" customHeight="1">
      <c r="A9" s="131"/>
      <c r="B9" s="94"/>
      <c r="C9" s="132"/>
      <c r="D9" s="133"/>
      <c r="E9" s="133"/>
      <c r="F9" s="133"/>
      <c r="G9" s="134"/>
      <c r="H9" s="135"/>
      <c r="I9" s="135"/>
      <c r="J9" s="134"/>
      <c r="K9" s="134"/>
      <c r="L9" s="134"/>
      <c r="M9" s="134"/>
      <c r="N9" s="134"/>
      <c r="O9" s="135"/>
      <c r="P9" s="135"/>
      <c r="Q9" s="72" t="s">
        <v>12</v>
      </c>
      <c r="R9" s="72" t="s">
        <v>13</v>
      </c>
      <c r="S9" s="72" t="s">
        <v>25</v>
      </c>
      <c r="T9" s="72" t="s">
        <v>26</v>
      </c>
      <c r="U9" s="137"/>
      <c r="V9" s="137"/>
      <c r="W9" s="137"/>
      <c r="X9" s="137"/>
      <c r="Y9" s="73" t="s">
        <v>27</v>
      </c>
      <c r="Z9" s="73" t="s">
        <v>28</v>
      </c>
    </row>
    <row r="10" spans="1:26" ht="78.599999999999994" customHeight="1">
      <c r="A10" s="74"/>
      <c r="B10" s="74"/>
      <c r="C10" s="95">
        <v>1</v>
      </c>
      <c r="D10" s="76" t="s">
        <v>29</v>
      </c>
      <c r="E10" s="76" t="s">
        <v>76</v>
      </c>
      <c r="F10" s="77" t="s">
        <v>31</v>
      </c>
      <c r="G10" s="77" t="s">
        <v>32</v>
      </c>
      <c r="H10" s="78" t="s">
        <v>301</v>
      </c>
      <c r="I10" s="78" t="s">
        <v>302</v>
      </c>
      <c r="J10" s="76">
        <v>3</v>
      </c>
      <c r="K10" s="79">
        <v>3</v>
      </c>
      <c r="L10" s="76">
        <f>+J10+K10</f>
        <v>6</v>
      </c>
      <c r="M10" s="77" t="str">
        <f>+IF(L10&lt;=4,"BAJO",IF(L10=5, "MEDIO",IF(L10&lt;=7,"ALTO","EXTREMO")))</f>
        <v>ALTO</v>
      </c>
      <c r="N10" s="77" t="s">
        <v>303</v>
      </c>
      <c r="O10" s="80" t="s">
        <v>46</v>
      </c>
      <c r="P10" s="108" t="s">
        <v>304</v>
      </c>
      <c r="Q10" s="108">
        <v>2</v>
      </c>
      <c r="R10" s="108">
        <v>1</v>
      </c>
      <c r="S10" s="108">
        <v>3</v>
      </c>
      <c r="T10" s="108" t="s">
        <v>305</v>
      </c>
      <c r="U10" s="108" t="s">
        <v>5</v>
      </c>
      <c r="V10" s="77" t="s">
        <v>306</v>
      </c>
      <c r="W10" s="80" t="s">
        <v>266</v>
      </c>
      <c r="X10" s="80" t="s">
        <v>267</v>
      </c>
      <c r="Y10" s="80" t="s">
        <v>268</v>
      </c>
      <c r="Z10" s="80" t="s">
        <v>269</v>
      </c>
    </row>
    <row r="11" spans="1:26" ht="130.9" customHeight="1">
      <c r="A11" s="74"/>
      <c r="B11" s="74"/>
      <c r="C11" s="95"/>
      <c r="D11" s="76" t="s">
        <v>29</v>
      </c>
      <c r="E11" s="76" t="s">
        <v>30</v>
      </c>
      <c r="F11" s="77" t="s">
        <v>42</v>
      </c>
      <c r="G11" s="77" t="s">
        <v>132</v>
      </c>
      <c r="H11" s="78" t="s">
        <v>307</v>
      </c>
      <c r="I11" s="78" t="s">
        <v>308</v>
      </c>
      <c r="J11" s="76">
        <v>3</v>
      </c>
      <c r="K11" s="79">
        <v>4</v>
      </c>
      <c r="L11" s="76">
        <f>+J11+K11</f>
        <v>7</v>
      </c>
      <c r="M11" s="77" t="str">
        <f>+IF(L11&lt;=4,"BAJO",IF(L11=5, "MEDIO",IF(L11&lt;=7,"ALTO","EXTREMO")))</f>
        <v>ALTO</v>
      </c>
      <c r="N11" s="77" t="s">
        <v>303</v>
      </c>
      <c r="O11" s="80" t="s">
        <v>46</v>
      </c>
      <c r="P11" s="80" t="s">
        <v>309</v>
      </c>
      <c r="Q11" s="77">
        <v>3</v>
      </c>
      <c r="R11" s="77">
        <v>2</v>
      </c>
      <c r="S11" s="79">
        <f>Q11+R11</f>
        <v>5</v>
      </c>
      <c r="T11" s="76" t="str">
        <f t="shared" ref="T11:T16" si="0">+IF(S11&lt;=4,"BAJO",IF(S11=5, "MEDIO",IF(S11&lt;=7,"ALTO","EXTREMO")))</f>
        <v>MEDIO</v>
      </c>
      <c r="U11" s="81" t="s">
        <v>38</v>
      </c>
      <c r="V11" s="77" t="s">
        <v>310</v>
      </c>
      <c r="W11" s="80" t="s">
        <v>266</v>
      </c>
      <c r="X11" s="80" t="s">
        <v>267</v>
      </c>
      <c r="Y11" s="80" t="s">
        <v>268</v>
      </c>
      <c r="Z11" s="80" t="s">
        <v>269</v>
      </c>
    </row>
    <row r="12" spans="1:26" ht="99" customHeight="1">
      <c r="A12" s="74"/>
      <c r="B12" s="74"/>
      <c r="C12" s="95"/>
      <c r="D12" s="76" t="s">
        <v>29</v>
      </c>
      <c r="E12" s="76" t="s">
        <v>76</v>
      </c>
      <c r="F12" s="77" t="s">
        <v>31</v>
      </c>
      <c r="G12" s="77"/>
      <c r="H12" s="78" t="s">
        <v>276</v>
      </c>
      <c r="I12" s="78" t="s">
        <v>278</v>
      </c>
      <c r="J12" s="76">
        <v>4</v>
      </c>
      <c r="K12" s="79">
        <v>4</v>
      </c>
      <c r="L12" s="76">
        <f>+J12+K12</f>
        <v>8</v>
      </c>
      <c r="M12" s="77" t="str">
        <f>+IF(L12&lt;=4,"BAJO",IF(L12=5, "MEDIO",IF(L12&lt;=7,"ALTO","EXTREMO")))</f>
        <v>EXTREMO</v>
      </c>
      <c r="N12" s="77" t="s">
        <v>303</v>
      </c>
      <c r="O12" s="80" t="s">
        <v>46</v>
      </c>
      <c r="P12" s="78" t="s">
        <v>277</v>
      </c>
      <c r="Q12" s="77">
        <v>3</v>
      </c>
      <c r="R12" s="77">
        <v>2</v>
      </c>
      <c r="S12" s="79">
        <f>Q12+R12</f>
        <v>5</v>
      </c>
      <c r="T12" s="76" t="str">
        <f t="shared" si="0"/>
        <v>MEDIO</v>
      </c>
      <c r="U12" s="81" t="s">
        <v>38</v>
      </c>
      <c r="V12" s="77" t="s">
        <v>310</v>
      </c>
      <c r="W12" s="80" t="s">
        <v>266</v>
      </c>
      <c r="X12" s="80" t="s">
        <v>279</v>
      </c>
      <c r="Y12" s="80" t="s">
        <v>268</v>
      </c>
      <c r="Z12" s="80" t="s">
        <v>269</v>
      </c>
    </row>
    <row r="13" spans="1:26" ht="136.15" customHeight="1">
      <c r="A13" s="74"/>
      <c r="B13" s="74"/>
      <c r="C13" s="95"/>
      <c r="D13" s="76" t="s">
        <v>29</v>
      </c>
      <c r="E13" s="76" t="s">
        <v>76</v>
      </c>
      <c r="F13" s="77" t="s">
        <v>31</v>
      </c>
      <c r="G13" s="77" t="s">
        <v>280</v>
      </c>
      <c r="H13" s="78" t="s">
        <v>282</v>
      </c>
      <c r="I13" s="78" t="s">
        <v>311</v>
      </c>
      <c r="J13" s="76">
        <v>2</v>
      </c>
      <c r="K13" s="79">
        <v>4</v>
      </c>
      <c r="L13" s="76">
        <f>+J13+K13</f>
        <v>6</v>
      </c>
      <c r="M13" s="77" t="str">
        <f>+IF(L13&lt;=4,"BAJO",IF(L13=5, "MEDIO",IF(L13&lt;=7,"ALTO","EXTREMO")))</f>
        <v>ALTO</v>
      </c>
      <c r="N13" s="77" t="s">
        <v>303</v>
      </c>
      <c r="O13" s="80" t="s">
        <v>46</v>
      </c>
      <c r="P13" s="78" t="s">
        <v>283</v>
      </c>
      <c r="Q13" s="77">
        <v>3</v>
      </c>
      <c r="R13" s="77">
        <v>2</v>
      </c>
      <c r="S13" s="79">
        <f>Q13+R13</f>
        <v>5</v>
      </c>
      <c r="T13" s="76" t="str">
        <f t="shared" si="0"/>
        <v>MEDIO</v>
      </c>
      <c r="U13" s="81" t="s">
        <v>48</v>
      </c>
      <c r="V13" s="77" t="s">
        <v>312</v>
      </c>
      <c r="W13" s="80" t="s">
        <v>266</v>
      </c>
      <c r="X13" s="80" t="s">
        <v>279</v>
      </c>
      <c r="Y13" s="80" t="s">
        <v>268</v>
      </c>
      <c r="Z13" s="80" t="s">
        <v>269</v>
      </c>
    </row>
    <row r="14" spans="1:26" ht="128.44999999999999" customHeight="1">
      <c r="A14" s="74"/>
      <c r="B14" s="74"/>
      <c r="C14" s="95"/>
      <c r="D14" s="76" t="s">
        <v>29</v>
      </c>
      <c r="E14" s="76" t="s">
        <v>30</v>
      </c>
      <c r="F14" s="77" t="s">
        <v>31</v>
      </c>
      <c r="G14" s="77" t="s">
        <v>215</v>
      </c>
      <c r="H14" s="78" t="s">
        <v>284</v>
      </c>
      <c r="I14" s="78" t="s">
        <v>285</v>
      </c>
      <c r="J14" s="76">
        <v>4</v>
      </c>
      <c r="K14" s="79">
        <v>4</v>
      </c>
      <c r="L14" s="76">
        <f>+J14+K14</f>
        <v>8</v>
      </c>
      <c r="M14" s="77" t="str">
        <f>+IF(L14&lt;=4,"BAJO",IF(L14=5, "MEDIO",IF(L14&lt;=7,"ALTO","EXTREMO")))</f>
        <v>EXTREMO</v>
      </c>
      <c r="N14" s="77" t="s">
        <v>286</v>
      </c>
      <c r="O14" s="80" t="s">
        <v>36</v>
      </c>
      <c r="P14" s="78" t="s">
        <v>287</v>
      </c>
      <c r="Q14" s="77">
        <v>3</v>
      </c>
      <c r="R14" s="77">
        <v>2</v>
      </c>
      <c r="S14" s="79">
        <f>Q14+R14</f>
        <v>5</v>
      </c>
      <c r="T14" s="76" t="str">
        <f t="shared" si="0"/>
        <v>MEDIO</v>
      </c>
      <c r="U14" s="81" t="s">
        <v>48</v>
      </c>
      <c r="V14" s="77" t="s">
        <v>286</v>
      </c>
      <c r="W14" s="80" t="s">
        <v>266</v>
      </c>
      <c r="X14" s="80" t="s">
        <v>279</v>
      </c>
      <c r="Y14" s="80" t="s">
        <v>268</v>
      </c>
      <c r="Z14" s="80" t="s">
        <v>269</v>
      </c>
    </row>
    <row r="15" spans="1:26" ht="138.6" customHeight="1">
      <c r="A15" s="74" t="s">
        <v>52</v>
      </c>
      <c r="B15" s="74"/>
      <c r="C15" s="95"/>
      <c r="D15" s="76" t="s">
        <v>53</v>
      </c>
      <c r="E15" s="76" t="s">
        <v>30</v>
      </c>
      <c r="F15" s="77" t="s">
        <v>31</v>
      </c>
      <c r="G15" s="77" t="s">
        <v>32</v>
      </c>
      <c r="H15" s="78" t="s">
        <v>288</v>
      </c>
      <c r="I15" s="82" t="s">
        <v>289</v>
      </c>
      <c r="J15" s="76">
        <v>2</v>
      </c>
      <c r="K15" s="79">
        <v>3</v>
      </c>
      <c r="L15" s="76">
        <f t="shared" ref="L15:L17" si="1">+J15+K15</f>
        <v>5</v>
      </c>
      <c r="M15" s="77" t="str">
        <f t="shared" ref="M15:M28" si="2">+IF(L15&lt;=4,"BAJO",IF(L15=5, "MEDIO",IF(L15&lt;=7,"ALTO","EXTREMO")))</f>
        <v>MEDIO</v>
      </c>
      <c r="N15" s="77" t="s">
        <v>303</v>
      </c>
      <c r="O15" s="80" t="s">
        <v>46</v>
      </c>
      <c r="P15" s="80" t="s">
        <v>290</v>
      </c>
      <c r="Q15" s="77">
        <v>1</v>
      </c>
      <c r="R15" s="77">
        <v>2</v>
      </c>
      <c r="S15" s="79">
        <f>+Q15+R15</f>
        <v>3</v>
      </c>
      <c r="T15" s="76" t="str">
        <f t="shared" si="0"/>
        <v>BAJO</v>
      </c>
      <c r="U15" s="81" t="s">
        <v>48</v>
      </c>
      <c r="V15" s="77" t="s">
        <v>35</v>
      </c>
      <c r="W15" s="80" t="s">
        <v>266</v>
      </c>
      <c r="X15" s="80" t="s">
        <v>40</v>
      </c>
      <c r="Y15" s="80" t="s">
        <v>57</v>
      </c>
      <c r="Z15" s="80" t="s">
        <v>58</v>
      </c>
    </row>
    <row r="16" spans="1:26" ht="86.45" customHeight="1">
      <c r="A16" s="74" t="s">
        <v>52</v>
      </c>
      <c r="B16" s="74"/>
      <c r="C16" s="95"/>
      <c r="D16" s="76" t="s">
        <v>53</v>
      </c>
      <c r="E16" s="76" t="s">
        <v>30</v>
      </c>
      <c r="F16" s="77" t="s">
        <v>31</v>
      </c>
      <c r="G16" s="77" t="s">
        <v>32</v>
      </c>
      <c r="H16" s="78" t="s">
        <v>66</v>
      </c>
      <c r="I16" s="78" t="s">
        <v>291</v>
      </c>
      <c r="J16" s="76">
        <v>2</v>
      </c>
      <c r="K16" s="79">
        <v>3</v>
      </c>
      <c r="L16" s="76">
        <f t="shared" si="1"/>
        <v>5</v>
      </c>
      <c r="M16" s="77" t="str">
        <f t="shared" si="2"/>
        <v>MEDIO</v>
      </c>
      <c r="N16" s="77" t="s">
        <v>313</v>
      </c>
      <c r="O16" s="80" t="s">
        <v>69</v>
      </c>
      <c r="P16" s="80" t="s">
        <v>70</v>
      </c>
      <c r="Q16" s="77">
        <v>2</v>
      </c>
      <c r="R16" s="77">
        <v>3</v>
      </c>
      <c r="S16" s="79">
        <f t="shared" ref="S16" si="3">+Q16+R16</f>
        <v>5</v>
      </c>
      <c r="T16" s="76" t="str">
        <f t="shared" si="0"/>
        <v>MEDIO</v>
      </c>
      <c r="U16" s="81" t="s">
        <v>48</v>
      </c>
      <c r="V16" s="77" t="s">
        <v>68</v>
      </c>
      <c r="W16" s="80" t="s">
        <v>39</v>
      </c>
      <c r="X16" s="80" t="s">
        <v>40</v>
      </c>
      <c r="Y16" s="80" t="s">
        <v>71</v>
      </c>
      <c r="Z16" s="80" t="s">
        <v>72</v>
      </c>
    </row>
    <row r="17" spans="1:26" ht="214.9" customHeight="1">
      <c r="A17" s="75"/>
      <c r="B17" s="75"/>
      <c r="C17" s="95"/>
      <c r="D17" s="76" t="s">
        <v>29</v>
      </c>
      <c r="E17" s="76" t="s">
        <v>30</v>
      </c>
      <c r="F17" s="76" t="s">
        <v>42</v>
      </c>
      <c r="G17" s="77" t="s">
        <v>32</v>
      </c>
      <c r="H17" s="85" t="s">
        <v>292</v>
      </c>
      <c r="I17" s="86" t="s">
        <v>314</v>
      </c>
      <c r="J17" s="77">
        <v>3</v>
      </c>
      <c r="K17" s="76">
        <v>4</v>
      </c>
      <c r="L17" s="76">
        <f t="shared" si="1"/>
        <v>7</v>
      </c>
      <c r="M17" s="77" t="str">
        <f t="shared" si="2"/>
        <v>ALTO</v>
      </c>
      <c r="N17" s="77" t="s">
        <v>303</v>
      </c>
      <c r="O17" s="86" t="s">
        <v>111</v>
      </c>
      <c r="P17" s="84" t="s">
        <v>84</v>
      </c>
      <c r="Q17" s="77" t="s">
        <v>112</v>
      </c>
      <c r="R17" s="77" t="s">
        <v>85</v>
      </c>
      <c r="S17" s="81">
        <v>4</v>
      </c>
      <c r="T17" s="76" t="s">
        <v>81</v>
      </c>
      <c r="U17" s="76" t="s">
        <v>113</v>
      </c>
      <c r="V17" s="77" t="s">
        <v>35</v>
      </c>
      <c r="W17" s="80" t="s">
        <v>39</v>
      </c>
      <c r="X17" s="80" t="s">
        <v>40</v>
      </c>
      <c r="Y17" s="85" t="s">
        <v>116</v>
      </c>
      <c r="Z17" s="80" t="s">
        <v>72</v>
      </c>
    </row>
    <row r="18" spans="1:26" ht="120" customHeight="1">
      <c r="A18" s="75"/>
      <c r="B18" s="75"/>
      <c r="C18" s="95"/>
      <c r="D18" s="76" t="s">
        <v>53</v>
      </c>
      <c r="E18" s="76" t="s">
        <v>76</v>
      </c>
      <c r="F18" s="76" t="s">
        <v>31</v>
      </c>
      <c r="G18" s="77" t="s">
        <v>32</v>
      </c>
      <c r="H18" s="80" t="s">
        <v>118</v>
      </c>
      <c r="I18" s="78" t="s">
        <v>119</v>
      </c>
      <c r="J18" s="76">
        <v>4</v>
      </c>
      <c r="K18" s="76">
        <v>3</v>
      </c>
      <c r="L18" s="79">
        <v>7</v>
      </c>
      <c r="M18" s="77" t="str">
        <f t="shared" si="2"/>
        <v>ALTO</v>
      </c>
      <c r="N18" s="77" t="s">
        <v>303</v>
      </c>
      <c r="O18" s="80" t="s">
        <v>120</v>
      </c>
      <c r="P18" s="80" t="s">
        <v>70</v>
      </c>
      <c r="Q18" s="77" t="s">
        <v>107</v>
      </c>
      <c r="R18" s="77" t="s">
        <v>85</v>
      </c>
      <c r="S18" s="79">
        <v>5</v>
      </c>
      <c r="T18" s="76" t="s">
        <v>86</v>
      </c>
      <c r="U18" s="81" t="s">
        <v>48</v>
      </c>
      <c r="V18" s="77" t="str">
        <f t="shared" ref="V18:V20" si="4">+N18</f>
        <v>Consultor / Interventoria</v>
      </c>
      <c r="W18" s="80" t="s">
        <v>293</v>
      </c>
      <c r="X18" s="80" t="s">
        <v>40</v>
      </c>
      <c r="Y18" s="80" t="s">
        <v>71</v>
      </c>
      <c r="Z18" s="80" t="s">
        <v>72</v>
      </c>
    </row>
    <row r="19" spans="1:26" ht="114.6" customHeight="1">
      <c r="A19" s="75"/>
      <c r="B19" s="75"/>
      <c r="C19" s="95"/>
      <c r="D19" s="76" t="s">
        <v>53</v>
      </c>
      <c r="E19" s="76" t="s">
        <v>76</v>
      </c>
      <c r="F19" s="76" t="s">
        <v>31</v>
      </c>
      <c r="G19" s="77" t="s">
        <v>32</v>
      </c>
      <c r="H19" s="80" t="s">
        <v>121</v>
      </c>
      <c r="I19" s="78" t="s">
        <v>122</v>
      </c>
      <c r="J19" s="76">
        <v>4</v>
      </c>
      <c r="K19" s="76">
        <v>4</v>
      </c>
      <c r="L19" s="79">
        <v>8</v>
      </c>
      <c r="M19" s="77" t="str">
        <f t="shared" si="2"/>
        <v>EXTREMO</v>
      </c>
      <c r="N19" s="77" t="s">
        <v>303</v>
      </c>
      <c r="O19" s="80" t="s">
        <v>124</v>
      </c>
      <c r="P19" s="84" t="s">
        <v>84</v>
      </c>
      <c r="Q19" s="77" t="s">
        <v>107</v>
      </c>
      <c r="R19" s="76" t="s">
        <v>125</v>
      </c>
      <c r="S19" s="79">
        <v>4</v>
      </c>
      <c r="T19" s="76" t="s">
        <v>126</v>
      </c>
      <c r="U19" s="79" t="s">
        <v>127</v>
      </c>
      <c r="V19" s="77" t="str">
        <f t="shared" si="4"/>
        <v>Consultor / Interventoria</v>
      </c>
      <c r="W19" s="80" t="s">
        <v>129</v>
      </c>
      <c r="X19" s="80" t="s">
        <v>130</v>
      </c>
      <c r="Y19" s="80" t="s">
        <v>131</v>
      </c>
      <c r="Z19" s="80" t="s">
        <v>315</v>
      </c>
    </row>
    <row r="20" spans="1:26" ht="137.44999999999999" customHeight="1">
      <c r="A20" s="87" t="s">
        <v>52</v>
      </c>
      <c r="B20" s="87"/>
      <c r="C20" s="95"/>
      <c r="D20" s="76" t="s">
        <v>53</v>
      </c>
      <c r="E20" s="76" t="s">
        <v>30</v>
      </c>
      <c r="F20" s="77" t="s">
        <v>31</v>
      </c>
      <c r="G20" s="77" t="s">
        <v>132</v>
      </c>
      <c r="H20" s="78" t="s">
        <v>294</v>
      </c>
      <c r="I20" s="78" t="s">
        <v>134</v>
      </c>
      <c r="J20" s="76">
        <v>3</v>
      </c>
      <c r="K20" s="83">
        <v>3</v>
      </c>
      <c r="L20" s="76">
        <f t="shared" ref="L20:L26" si="5">+J20+K20</f>
        <v>6</v>
      </c>
      <c r="M20" s="77" t="str">
        <f t="shared" si="2"/>
        <v>ALTO</v>
      </c>
      <c r="N20" s="77" t="s">
        <v>303</v>
      </c>
      <c r="O20" s="80" t="s">
        <v>69</v>
      </c>
      <c r="P20" s="80" t="s">
        <v>70</v>
      </c>
      <c r="Q20" s="77">
        <v>1</v>
      </c>
      <c r="R20" s="77">
        <v>2</v>
      </c>
      <c r="S20" s="79">
        <f>+Q20+R20</f>
        <v>3</v>
      </c>
      <c r="T20" s="76" t="str">
        <f t="shared" ref="T20" si="6">+IF(S20&lt;=4,"BAJO",IF(S20=5, "MEDIO",IF(S20&lt;=7,"ALTO","EXTREMO")))</f>
        <v>BAJO</v>
      </c>
      <c r="U20" s="81" t="s">
        <v>48</v>
      </c>
      <c r="V20" s="77" t="str">
        <f t="shared" si="4"/>
        <v>Consultor / Interventoria</v>
      </c>
      <c r="W20" s="80" t="s">
        <v>39</v>
      </c>
      <c r="X20" s="80" t="s">
        <v>40</v>
      </c>
      <c r="Y20" s="80" t="s">
        <v>316</v>
      </c>
      <c r="Z20" s="80" t="s">
        <v>58</v>
      </c>
    </row>
    <row r="21" spans="1:26" ht="101.45" customHeight="1">
      <c r="A21" s="87"/>
      <c r="B21" s="87"/>
      <c r="C21" s="95"/>
      <c r="D21" s="77" t="s">
        <v>53</v>
      </c>
      <c r="E21" s="77" t="s">
        <v>30</v>
      </c>
      <c r="F21" s="77" t="s">
        <v>31</v>
      </c>
      <c r="G21" s="77" t="s">
        <v>317</v>
      </c>
      <c r="H21" s="80" t="s">
        <v>318</v>
      </c>
      <c r="I21" s="78" t="s">
        <v>319</v>
      </c>
      <c r="J21" s="76">
        <v>3</v>
      </c>
      <c r="K21" s="83">
        <v>3</v>
      </c>
      <c r="L21" s="76">
        <v>6</v>
      </c>
      <c r="M21" s="77" t="s">
        <v>320</v>
      </c>
      <c r="N21" s="77" t="s">
        <v>321</v>
      </c>
      <c r="O21" s="80" t="s">
        <v>46</v>
      </c>
      <c r="P21" s="84" t="s">
        <v>322</v>
      </c>
      <c r="Q21" s="77">
        <v>2</v>
      </c>
      <c r="R21" s="77">
        <v>1</v>
      </c>
      <c r="S21" s="79">
        <v>3</v>
      </c>
      <c r="T21" s="76" t="s">
        <v>305</v>
      </c>
      <c r="U21" s="79" t="s">
        <v>5</v>
      </c>
      <c r="V21" s="81" t="s">
        <v>306</v>
      </c>
      <c r="W21" s="80" t="s">
        <v>266</v>
      </c>
      <c r="X21" s="80" t="s">
        <v>267</v>
      </c>
      <c r="Y21" s="80" t="s">
        <v>268</v>
      </c>
      <c r="Z21" s="80" t="s">
        <v>269</v>
      </c>
    </row>
    <row r="22" spans="1:26" ht="101.45" customHeight="1">
      <c r="A22" s="87"/>
      <c r="B22" s="87"/>
      <c r="C22" s="95"/>
      <c r="D22" s="77" t="s">
        <v>53</v>
      </c>
      <c r="E22" s="77" t="s">
        <v>30</v>
      </c>
      <c r="F22" s="77" t="s">
        <v>31</v>
      </c>
      <c r="G22" s="77" t="s">
        <v>323</v>
      </c>
      <c r="H22" s="80" t="s">
        <v>324</v>
      </c>
      <c r="I22" s="78" t="s">
        <v>325</v>
      </c>
      <c r="J22" s="76">
        <v>2</v>
      </c>
      <c r="K22" s="83">
        <v>4</v>
      </c>
      <c r="L22" s="76">
        <f t="shared" ref="L22" si="7">J22+K22</f>
        <v>6</v>
      </c>
      <c r="M22" s="77" t="s">
        <v>320</v>
      </c>
      <c r="N22" s="77" t="s">
        <v>303</v>
      </c>
      <c r="O22" s="80" t="s">
        <v>46</v>
      </c>
      <c r="P22" s="84" t="s">
        <v>326</v>
      </c>
      <c r="Q22" s="77">
        <f>J22-1</f>
        <v>1</v>
      </c>
      <c r="R22" s="77">
        <f>K22-2</f>
        <v>2</v>
      </c>
      <c r="S22" s="79">
        <f t="shared" ref="S22" si="8">Q22+R22</f>
        <v>3</v>
      </c>
      <c r="T22" s="76" t="s">
        <v>305</v>
      </c>
      <c r="U22" s="79" t="s">
        <v>113</v>
      </c>
      <c r="V22" s="81" t="s">
        <v>306</v>
      </c>
      <c r="W22" s="80" t="s">
        <v>266</v>
      </c>
      <c r="X22" s="80" t="s">
        <v>267</v>
      </c>
      <c r="Y22" s="80" t="s">
        <v>268</v>
      </c>
      <c r="Z22" s="80" t="s">
        <v>269</v>
      </c>
    </row>
    <row r="23" spans="1:26" ht="101.45" customHeight="1">
      <c r="A23" s="87" t="s">
        <v>52</v>
      </c>
      <c r="B23" s="87"/>
      <c r="C23" s="95"/>
      <c r="D23" s="77" t="s">
        <v>53</v>
      </c>
      <c r="E23" s="77" t="s">
        <v>30</v>
      </c>
      <c r="F23" s="77" t="s">
        <v>31</v>
      </c>
      <c r="G23" s="77" t="s">
        <v>159</v>
      </c>
      <c r="H23" s="80" t="s">
        <v>166</v>
      </c>
      <c r="I23" s="78" t="s">
        <v>295</v>
      </c>
      <c r="J23" s="76">
        <v>3</v>
      </c>
      <c r="K23" s="83">
        <v>3</v>
      </c>
      <c r="L23" s="76">
        <f t="shared" si="5"/>
        <v>6</v>
      </c>
      <c r="M23" s="77" t="str">
        <f t="shared" si="2"/>
        <v>ALTO</v>
      </c>
      <c r="N23" s="77" t="s">
        <v>303</v>
      </c>
      <c r="O23" s="80" t="s">
        <v>169</v>
      </c>
      <c r="P23" s="84" t="s">
        <v>84</v>
      </c>
      <c r="Q23" s="77">
        <v>3</v>
      </c>
      <c r="R23" s="77">
        <v>2</v>
      </c>
      <c r="S23" s="79">
        <v>5</v>
      </c>
      <c r="T23" s="76" t="s">
        <v>86</v>
      </c>
      <c r="U23" s="79" t="s">
        <v>87</v>
      </c>
      <c r="V23" s="81" t="s">
        <v>327</v>
      </c>
      <c r="W23" s="80" t="s">
        <v>170</v>
      </c>
      <c r="X23" s="80" t="s">
        <v>171</v>
      </c>
      <c r="Y23" s="80" t="s">
        <v>172</v>
      </c>
      <c r="Z23" s="80" t="s">
        <v>173</v>
      </c>
    </row>
    <row r="24" spans="1:26" ht="77.45" customHeight="1">
      <c r="A24" s="87" t="s">
        <v>52</v>
      </c>
      <c r="B24" s="87"/>
      <c r="C24" s="95"/>
      <c r="D24" s="77" t="s">
        <v>29</v>
      </c>
      <c r="E24" s="77" t="s">
        <v>30</v>
      </c>
      <c r="F24" s="77" t="s">
        <v>31</v>
      </c>
      <c r="G24" s="77" t="s">
        <v>159</v>
      </c>
      <c r="H24" s="80" t="s">
        <v>174</v>
      </c>
      <c r="I24" s="78" t="s">
        <v>175</v>
      </c>
      <c r="J24" s="76">
        <v>3</v>
      </c>
      <c r="K24" s="83">
        <v>3</v>
      </c>
      <c r="L24" s="76">
        <f t="shared" si="5"/>
        <v>6</v>
      </c>
      <c r="M24" s="77" t="str">
        <f t="shared" si="2"/>
        <v>ALTO</v>
      </c>
      <c r="N24" s="77" t="s">
        <v>303</v>
      </c>
      <c r="O24" s="80" t="s">
        <v>36</v>
      </c>
      <c r="P24" s="84" t="s">
        <v>176</v>
      </c>
      <c r="Q24" s="77">
        <v>2</v>
      </c>
      <c r="R24" s="77">
        <v>2</v>
      </c>
      <c r="S24" s="79">
        <f t="shared" ref="S24" si="9">Q24+R24</f>
        <v>4</v>
      </c>
      <c r="T24" s="76" t="str">
        <f t="shared" ref="T24:T27" si="10">+IF(S24&lt;=4,"BAJO",IF(S24=5, "MEDIO",IF(S24&lt;=7,"ALTO","EXTREMO")))</f>
        <v>BAJO</v>
      </c>
      <c r="U24" s="79" t="s">
        <v>48</v>
      </c>
      <c r="V24" s="81" t="s">
        <v>328</v>
      </c>
      <c r="W24" s="80" t="s">
        <v>177</v>
      </c>
      <c r="X24" s="80" t="s">
        <v>178</v>
      </c>
      <c r="Y24" s="80" t="s">
        <v>179</v>
      </c>
      <c r="Z24" s="80" t="s">
        <v>72</v>
      </c>
    </row>
    <row r="25" spans="1:26" ht="114.6" customHeight="1">
      <c r="A25" s="87"/>
      <c r="B25" s="87"/>
      <c r="C25" s="95"/>
      <c r="D25" s="77" t="s">
        <v>75</v>
      </c>
      <c r="E25" s="77" t="s">
        <v>76</v>
      </c>
      <c r="F25" s="77" t="s">
        <v>31</v>
      </c>
      <c r="G25" s="77" t="s">
        <v>149</v>
      </c>
      <c r="H25" s="80" t="s">
        <v>180</v>
      </c>
      <c r="I25" s="78" t="s">
        <v>181</v>
      </c>
      <c r="J25" s="76">
        <v>3</v>
      </c>
      <c r="K25" s="83">
        <v>2</v>
      </c>
      <c r="L25" s="76">
        <f t="shared" si="5"/>
        <v>5</v>
      </c>
      <c r="M25" s="77" t="str">
        <f t="shared" si="2"/>
        <v>MEDIO</v>
      </c>
      <c r="N25" s="77" t="s">
        <v>303</v>
      </c>
      <c r="O25" s="80" t="s">
        <v>183</v>
      </c>
      <c r="P25" s="84" t="s">
        <v>84</v>
      </c>
      <c r="Q25" s="77">
        <v>1</v>
      </c>
      <c r="R25" s="77">
        <v>2</v>
      </c>
      <c r="S25" s="79">
        <f>+Q25+R25</f>
        <v>3</v>
      </c>
      <c r="T25" s="76" t="str">
        <f t="shared" si="10"/>
        <v>BAJO</v>
      </c>
      <c r="U25" s="79" t="s">
        <v>329</v>
      </c>
      <c r="V25" s="81" t="s">
        <v>328</v>
      </c>
      <c r="W25" s="80" t="s">
        <v>129</v>
      </c>
      <c r="X25" s="80" t="s">
        <v>185</v>
      </c>
      <c r="Y25" s="80" t="s">
        <v>186</v>
      </c>
      <c r="Z25" s="80" t="s">
        <v>187</v>
      </c>
    </row>
    <row r="26" spans="1:26" ht="78" customHeight="1">
      <c r="A26" s="75"/>
      <c r="B26" s="75"/>
      <c r="C26" s="95"/>
      <c r="D26" s="76" t="s">
        <v>53</v>
      </c>
      <c r="E26" s="76" t="s">
        <v>30</v>
      </c>
      <c r="F26" s="76" t="s">
        <v>31</v>
      </c>
      <c r="G26" s="77" t="s">
        <v>199</v>
      </c>
      <c r="H26" s="80" t="s">
        <v>200</v>
      </c>
      <c r="I26" s="78" t="s">
        <v>201</v>
      </c>
      <c r="J26" s="76">
        <v>3</v>
      </c>
      <c r="K26" s="76">
        <v>2</v>
      </c>
      <c r="L26" s="76">
        <f t="shared" si="5"/>
        <v>5</v>
      </c>
      <c r="M26" s="77" t="str">
        <f t="shared" si="2"/>
        <v>MEDIO</v>
      </c>
      <c r="N26" s="77" t="s">
        <v>303</v>
      </c>
      <c r="O26" s="80" t="s">
        <v>204</v>
      </c>
      <c r="P26" s="84" t="s">
        <v>84</v>
      </c>
      <c r="Q26" s="77">
        <v>2</v>
      </c>
      <c r="R26" s="76">
        <v>2</v>
      </c>
      <c r="S26" s="79">
        <f>+Q26+R26</f>
        <v>4</v>
      </c>
      <c r="T26" s="76" t="str">
        <f t="shared" si="10"/>
        <v>BAJO</v>
      </c>
      <c r="U26" s="79" t="s">
        <v>205</v>
      </c>
      <c r="V26" s="81" t="s">
        <v>328</v>
      </c>
      <c r="W26" s="80" t="s">
        <v>140</v>
      </c>
      <c r="X26" s="80" t="s">
        <v>207</v>
      </c>
      <c r="Y26" s="80" t="s">
        <v>208</v>
      </c>
      <c r="Z26" s="80" t="s">
        <v>209</v>
      </c>
    </row>
    <row r="27" spans="1:26" ht="86.45" customHeight="1">
      <c r="A27" s="75"/>
      <c r="B27" s="75"/>
      <c r="C27" s="95"/>
      <c r="D27" s="76" t="s">
        <v>75</v>
      </c>
      <c r="E27" s="76" t="s">
        <v>76</v>
      </c>
      <c r="F27" s="76" t="s">
        <v>31</v>
      </c>
      <c r="G27" s="77" t="s">
        <v>210</v>
      </c>
      <c r="H27" s="80" t="s">
        <v>211</v>
      </c>
      <c r="I27" s="78" t="s">
        <v>151</v>
      </c>
      <c r="J27" s="76">
        <v>2</v>
      </c>
      <c r="K27" s="76">
        <v>3</v>
      </c>
      <c r="L27" s="79">
        <v>6</v>
      </c>
      <c r="M27" s="77" t="str">
        <f t="shared" si="2"/>
        <v>ALTO</v>
      </c>
      <c r="N27" s="77" t="s">
        <v>330</v>
      </c>
      <c r="O27" s="80" t="s">
        <v>213</v>
      </c>
      <c r="P27" s="84" t="s">
        <v>214</v>
      </c>
      <c r="Q27" s="77">
        <v>1</v>
      </c>
      <c r="R27" s="77">
        <v>2</v>
      </c>
      <c r="S27" s="79">
        <f>+Q27+R27</f>
        <v>3</v>
      </c>
      <c r="T27" s="76" t="str">
        <f t="shared" si="10"/>
        <v>BAJO</v>
      </c>
      <c r="U27" s="79" t="s">
        <v>329</v>
      </c>
      <c r="V27" s="77" t="s">
        <v>330</v>
      </c>
      <c r="W27" s="80" t="s">
        <v>156</v>
      </c>
      <c r="X27" s="80" t="s">
        <v>90</v>
      </c>
      <c r="Y27" s="80" t="s">
        <v>157</v>
      </c>
      <c r="Z27" s="80" t="s">
        <v>158</v>
      </c>
    </row>
    <row r="28" spans="1:26" ht="128.44999999999999" customHeight="1">
      <c r="A28" s="75"/>
      <c r="B28" s="75"/>
      <c r="C28" s="95">
        <v>20</v>
      </c>
      <c r="D28" s="76" t="s">
        <v>75</v>
      </c>
      <c r="E28" s="76" t="s">
        <v>30</v>
      </c>
      <c r="F28" s="76" t="s">
        <v>42</v>
      </c>
      <c r="G28" s="77" t="s">
        <v>235</v>
      </c>
      <c r="H28" s="80" t="s">
        <v>236</v>
      </c>
      <c r="I28" s="78" t="s">
        <v>331</v>
      </c>
      <c r="J28" s="77">
        <v>3</v>
      </c>
      <c r="K28" s="76">
        <v>4</v>
      </c>
      <c r="L28" s="79">
        <v>7</v>
      </c>
      <c r="M28" s="77" t="str">
        <f t="shared" si="2"/>
        <v>ALTO</v>
      </c>
      <c r="N28" s="77" t="s">
        <v>332</v>
      </c>
      <c r="O28" s="80" t="s">
        <v>240</v>
      </c>
      <c r="P28" s="80" t="s">
        <v>333</v>
      </c>
      <c r="Q28" s="77">
        <v>3</v>
      </c>
      <c r="R28" s="76">
        <v>3</v>
      </c>
      <c r="S28" s="77" t="str">
        <f t="shared" ref="S28" si="11">+IF(R28&lt;=4,"BAJO",IF(R28=5, "MEDIO",IF(R28&lt;=7,"ALTO","EXTREMO")))</f>
        <v>BAJO</v>
      </c>
      <c r="T28" s="77" t="s">
        <v>110</v>
      </c>
      <c r="U28" s="79" t="s">
        <v>329</v>
      </c>
      <c r="V28" s="77" t="s">
        <v>332</v>
      </c>
      <c r="W28" s="80" t="s">
        <v>246</v>
      </c>
      <c r="X28" s="80" t="s">
        <v>247</v>
      </c>
      <c r="Y28" s="80" t="s">
        <v>248</v>
      </c>
      <c r="Z28" s="80" t="s">
        <v>249</v>
      </c>
    </row>
    <row r="31" spans="1:26" ht="15">
      <c r="E31" s="92" t="s">
        <v>261</v>
      </c>
      <c r="J31" s="148" t="s">
        <v>250</v>
      </c>
      <c r="K31" s="148"/>
      <c r="L31" s="148"/>
      <c r="M31" s="148"/>
      <c r="N31" s="148"/>
      <c r="O31" s="96"/>
    </row>
    <row r="32" spans="1:26" ht="15">
      <c r="J32" s="142" t="s">
        <v>252</v>
      </c>
      <c r="K32" s="142"/>
      <c r="L32" s="142"/>
      <c r="M32" s="142"/>
      <c r="N32" s="142"/>
      <c r="O32" s="91" t="s">
        <v>253</v>
      </c>
      <c r="P32" s="56"/>
      <c r="V32" s="59"/>
    </row>
    <row r="33" spans="5:22" ht="15">
      <c r="J33" s="143" t="s">
        <v>255</v>
      </c>
      <c r="K33" s="143"/>
      <c r="L33" s="143"/>
      <c r="M33" s="143"/>
      <c r="N33" s="143"/>
      <c r="O33" s="91" t="s">
        <v>109</v>
      </c>
      <c r="P33" s="56"/>
      <c r="V33" s="59"/>
    </row>
    <row r="34" spans="5:22" ht="15">
      <c r="J34" s="144">
        <v>5</v>
      </c>
      <c r="K34" s="144"/>
      <c r="L34" s="144"/>
      <c r="M34" s="144"/>
      <c r="N34" s="144"/>
      <c r="O34" s="91" t="s">
        <v>257</v>
      </c>
      <c r="P34" s="56"/>
      <c r="V34" s="59"/>
    </row>
    <row r="35" spans="5:22" ht="15">
      <c r="E35" s="93"/>
      <c r="F35" s="98"/>
      <c r="G35" s="99"/>
      <c r="H35" s="93"/>
      <c r="J35" s="145" t="s">
        <v>259</v>
      </c>
      <c r="K35" s="145"/>
      <c r="L35" s="145"/>
      <c r="M35" s="145"/>
      <c r="N35" s="145"/>
      <c r="O35" s="91" t="s">
        <v>81</v>
      </c>
      <c r="P35" s="56"/>
      <c r="V35" s="59"/>
    </row>
    <row r="36" spans="5:22" ht="15">
      <c r="E36" s="97" t="s">
        <v>262</v>
      </c>
    </row>
    <row r="37" spans="5:22" ht="14.25">
      <c r="E37" s="92" t="s">
        <v>263</v>
      </c>
    </row>
    <row r="38" spans="5:22" ht="14.25">
      <c r="J38" s="59"/>
      <c r="K38" s="92"/>
      <c r="L38" s="92"/>
      <c r="M38" s="92"/>
      <c r="N38" s="92"/>
      <c r="O38" s="92"/>
      <c r="P38" s="92"/>
      <c r="Q38" s="92"/>
      <c r="R38" s="92"/>
      <c r="S38" s="92"/>
      <c r="T38" s="92"/>
      <c r="U38" s="92"/>
    </row>
    <row r="39" spans="5:22">
      <c r="J39" s="59"/>
      <c r="K39" s="59"/>
      <c r="L39" s="59"/>
      <c r="M39" s="59"/>
      <c r="N39" s="59"/>
      <c r="V39" s="59"/>
    </row>
    <row r="40" spans="5:22">
      <c r="J40" s="59"/>
      <c r="K40" s="59"/>
      <c r="L40" s="59"/>
      <c r="M40" s="59"/>
      <c r="N40" s="59"/>
      <c r="V40" s="59"/>
    </row>
  </sheetData>
  <autoFilter ref="A9:AB28" xr:uid="{7978B8E8-83D5-4779-8A58-96F8603EB472}"/>
  <mergeCells count="34">
    <mergeCell ref="D1:T1"/>
    <mergeCell ref="W1:Z6"/>
    <mergeCell ref="D2:T2"/>
    <mergeCell ref="D3:T3"/>
    <mergeCell ref="D4:T4"/>
    <mergeCell ref="D5:T5"/>
    <mergeCell ref="D6:T6"/>
    <mergeCell ref="D7:T7"/>
    <mergeCell ref="A8:A9"/>
    <mergeCell ref="C8:C9"/>
    <mergeCell ref="D8:D9"/>
    <mergeCell ref="E8:E9"/>
    <mergeCell ref="F8:F9"/>
    <mergeCell ref="G8:G9"/>
    <mergeCell ref="H8:H9"/>
    <mergeCell ref="I8:I9"/>
    <mergeCell ref="J8:J9"/>
    <mergeCell ref="Y8:Z8"/>
    <mergeCell ref="K8:K9"/>
    <mergeCell ref="L8:L9"/>
    <mergeCell ref="M8:M9"/>
    <mergeCell ref="N8:N9"/>
    <mergeCell ref="O8:O9"/>
    <mergeCell ref="P8:P9"/>
    <mergeCell ref="Q8:T8"/>
    <mergeCell ref="U8:U9"/>
    <mergeCell ref="V8:V9"/>
    <mergeCell ref="W8:W9"/>
    <mergeCell ref="X8:X9"/>
    <mergeCell ref="J31:N31"/>
    <mergeCell ref="J32:N32"/>
    <mergeCell ref="J33:N33"/>
    <mergeCell ref="J34:N34"/>
    <mergeCell ref="J35:N35"/>
  </mergeCells>
  <dataValidations count="1">
    <dataValidation type="list" allowBlank="1" showInputMessage="1" showErrorMessage="1" sqref="G20 G15 G23:G25 A20:B25 A10:B15" xr:uid="{1024AEB0-28E2-40CD-B06D-4E36C45A77A6}">
      <formula1>#REF!</formula1>
    </dataValidation>
  </dataValidations>
  <printOptions horizontalCentered="1"/>
  <pageMargins left="0.39370078740157483" right="0.39370078740157483" top="0.23622047244094491" bottom="0.23622047244094491" header="0.31496062992125984" footer="0.31496062992125984"/>
  <pageSetup scale="54" fitToHeight="0" orientation="landscape" horizontalDpi="360" verticalDpi="36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A3C93-EB18-450F-B15D-CD521C3F8508}">
  <sheetPr>
    <tabColor rgb="FFFFFF00"/>
  </sheetPr>
  <dimension ref="A1:AA48"/>
  <sheetViews>
    <sheetView tabSelected="1" view="pageBreakPreview" topLeftCell="B37" zoomScale="120" zoomScaleNormal="120" zoomScaleSheetLayoutView="120" workbookViewId="0">
      <selection activeCell="C3" sqref="C3:S3"/>
    </sheetView>
  </sheetViews>
  <sheetFormatPr baseColWidth="10" defaultColWidth="11.42578125" defaultRowHeight="11.25"/>
  <cols>
    <col min="1" max="1" width="6.7109375" style="5" hidden="1" customWidth="1"/>
    <col min="2" max="5" width="4.85546875" style="41" customWidth="1"/>
    <col min="6" max="6" width="4.85546875" style="42" customWidth="1"/>
    <col min="7" max="7" width="17.42578125" style="5" customWidth="1"/>
    <col min="8" max="8" width="27.28515625" style="5" customWidth="1"/>
    <col min="9" max="12" width="4.42578125" style="41" customWidth="1"/>
    <col min="13" max="13" width="4.42578125" style="43" customWidth="1"/>
    <col min="14" max="15" width="25.5703125" style="5" customWidth="1"/>
    <col min="16" max="16" width="6.140625" style="5" customWidth="1"/>
    <col min="17" max="19" width="4.7109375" style="5" customWidth="1"/>
    <col min="20" max="20" width="11.42578125" style="5"/>
    <col min="21" max="21" width="11.42578125" style="43"/>
    <col min="22" max="24" width="11.42578125" style="5"/>
    <col min="25" max="25" width="12.28515625" style="5" customWidth="1"/>
    <col min="26" max="26" width="1.28515625" style="5" customWidth="1"/>
    <col min="27" max="16384" width="11.42578125" style="5"/>
  </cols>
  <sheetData>
    <row r="1" spans="1:25" ht="39.6" customHeight="1">
      <c r="A1" s="1"/>
      <c r="B1" s="2"/>
      <c r="C1" s="113" t="s">
        <v>0</v>
      </c>
      <c r="D1" s="113"/>
      <c r="E1" s="113"/>
      <c r="F1" s="113"/>
      <c r="G1" s="113"/>
      <c r="H1" s="113"/>
      <c r="I1" s="113"/>
      <c r="J1" s="113"/>
      <c r="K1" s="113"/>
      <c r="L1" s="113"/>
      <c r="M1" s="113"/>
      <c r="N1" s="113"/>
      <c r="O1" s="113"/>
      <c r="P1" s="113"/>
      <c r="Q1" s="113"/>
      <c r="R1" s="113"/>
      <c r="S1" s="113"/>
      <c r="T1" s="3"/>
      <c r="U1" s="4"/>
      <c r="V1" s="114"/>
      <c r="W1" s="115"/>
      <c r="X1" s="115"/>
      <c r="Y1" s="116"/>
    </row>
    <row r="2" spans="1:25" ht="31.15" customHeight="1">
      <c r="A2" s="6"/>
      <c r="B2" s="7"/>
      <c r="C2" s="126" t="s">
        <v>299</v>
      </c>
      <c r="D2" s="126"/>
      <c r="E2" s="126"/>
      <c r="F2" s="126"/>
      <c r="G2" s="126"/>
      <c r="H2" s="126"/>
      <c r="I2" s="126"/>
      <c r="J2" s="126"/>
      <c r="K2" s="126"/>
      <c r="L2" s="126"/>
      <c r="M2" s="126"/>
      <c r="N2" s="126"/>
      <c r="O2" s="126"/>
      <c r="P2" s="126"/>
      <c r="Q2" s="126"/>
      <c r="R2" s="126"/>
      <c r="S2" s="126"/>
      <c r="T2" s="8"/>
      <c r="U2" s="9"/>
      <c r="V2" s="117"/>
      <c r="W2" s="118"/>
      <c r="X2" s="118"/>
      <c r="Y2" s="119"/>
    </row>
    <row r="3" spans="1:25" s="59" customFormat="1" ht="48.75" customHeight="1">
      <c r="A3" s="60"/>
      <c r="B3" s="109"/>
      <c r="C3" s="151" t="s">
        <v>340</v>
      </c>
      <c r="D3" s="151"/>
      <c r="E3" s="151"/>
      <c r="F3" s="151"/>
      <c r="G3" s="151"/>
      <c r="H3" s="151"/>
      <c r="I3" s="151"/>
      <c r="J3" s="151"/>
      <c r="K3" s="151"/>
      <c r="L3" s="151"/>
      <c r="M3" s="151"/>
      <c r="N3" s="151"/>
      <c r="O3" s="151"/>
      <c r="P3" s="151"/>
      <c r="Q3" s="151"/>
      <c r="R3" s="151"/>
      <c r="S3" s="151"/>
      <c r="T3" s="62"/>
      <c r="U3" s="63"/>
      <c r="V3" s="117"/>
      <c r="W3" s="118"/>
      <c r="X3" s="118"/>
      <c r="Y3" s="119"/>
    </row>
    <row r="4" spans="1:25" s="11" customFormat="1" ht="31.15" customHeight="1">
      <c r="A4" s="6"/>
      <c r="B4" s="10"/>
      <c r="C4" s="127" t="s">
        <v>1</v>
      </c>
      <c r="D4" s="127"/>
      <c r="E4" s="127"/>
      <c r="F4" s="127"/>
      <c r="G4" s="127"/>
      <c r="H4" s="127"/>
      <c r="I4" s="127"/>
      <c r="J4" s="127"/>
      <c r="K4" s="127"/>
      <c r="L4" s="127"/>
      <c r="M4" s="127"/>
      <c r="N4" s="127"/>
      <c r="O4" s="127"/>
      <c r="P4" s="127"/>
      <c r="Q4" s="127"/>
      <c r="R4" s="127"/>
      <c r="S4" s="127"/>
      <c r="T4" s="8"/>
      <c r="U4" s="9"/>
      <c r="V4" s="120"/>
      <c r="W4" s="121"/>
      <c r="X4" s="121"/>
      <c r="Y4" s="122"/>
    </row>
    <row r="5" spans="1:25" s="11" customFormat="1" ht="28.15" customHeight="1">
      <c r="A5" s="6"/>
      <c r="B5" s="12"/>
      <c r="C5" s="128" t="s">
        <v>2</v>
      </c>
      <c r="D5" s="128"/>
      <c r="E5" s="128"/>
      <c r="F5" s="128"/>
      <c r="G5" s="128"/>
      <c r="H5" s="128"/>
      <c r="I5" s="128"/>
      <c r="J5" s="128"/>
      <c r="K5" s="128"/>
      <c r="L5" s="128"/>
      <c r="M5" s="128"/>
      <c r="N5" s="128"/>
      <c r="O5" s="128"/>
      <c r="P5" s="128"/>
      <c r="Q5" s="128"/>
      <c r="R5" s="128"/>
      <c r="S5" s="128"/>
      <c r="T5" s="8"/>
      <c r="U5" s="9"/>
      <c r="V5" s="123"/>
      <c r="W5" s="124"/>
      <c r="X5" s="124"/>
      <c r="Y5" s="125"/>
    </row>
    <row r="6" spans="1:25" s="11" customFormat="1" ht="25.9" customHeight="1" thickBot="1">
      <c r="A6" s="13"/>
      <c r="B6" s="14"/>
      <c r="C6" s="129" t="s">
        <v>3</v>
      </c>
      <c r="D6" s="129"/>
      <c r="E6" s="129"/>
      <c r="F6" s="129"/>
      <c r="G6" s="129"/>
      <c r="H6" s="129"/>
      <c r="I6" s="129"/>
      <c r="J6" s="129"/>
      <c r="K6" s="129"/>
      <c r="L6" s="129"/>
      <c r="M6" s="129"/>
      <c r="N6" s="129"/>
      <c r="O6" s="129"/>
      <c r="P6" s="129"/>
      <c r="Q6" s="129"/>
      <c r="R6" s="129"/>
      <c r="S6" s="129"/>
      <c r="T6" s="8"/>
      <c r="U6" s="9"/>
      <c r="V6" s="123"/>
      <c r="W6" s="124"/>
      <c r="X6" s="124"/>
      <c r="Y6" s="125"/>
    </row>
    <row r="7" spans="1:25" ht="23.45" customHeight="1">
      <c r="A7" s="15"/>
      <c r="B7" s="16"/>
      <c r="C7" s="130" t="s">
        <v>4</v>
      </c>
      <c r="D7" s="130"/>
      <c r="E7" s="130"/>
      <c r="F7" s="130"/>
      <c r="G7" s="130"/>
      <c r="H7" s="130"/>
      <c r="I7" s="130"/>
      <c r="J7" s="130"/>
      <c r="K7" s="130"/>
      <c r="L7" s="130"/>
      <c r="M7" s="130"/>
      <c r="N7" s="130"/>
      <c r="O7" s="130"/>
      <c r="P7" s="130"/>
      <c r="Q7" s="130"/>
      <c r="R7" s="130"/>
      <c r="S7" s="152"/>
      <c r="T7" s="17"/>
      <c r="U7" s="18"/>
      <c r="V7" s="19"/>
      <c r="W7" s="19"/>
      <c r="X7" s="19"/>
      <c r="Y7" s="20"/>
    </row>
    <row r="8" spans="1:25" ht="24.6" customHeight="1">
      <c r="A8" s="131" t="s">
        <v>5</v>
      </c>
      <c r="B8" s="132" t="s">
        <v>5</v>
      </c>
      <c r="C8" s="133" t="s">
        <v>6</v>
      </c>
      <c r="D8" s="133" t="s">
        <v>7</v>
      </c>
      <c r="E8" s="133" t="s">
        <v>8</v>
      </c>
      <c r="F8" s="134" t="s">
        <v>9</v>
      </c>
      <c r="G8" s="135" t="s">
        <v>10</v>
      </c>
      <c r="H8" s="135" t="s">
        <v>11</v>
      </c>
      <c r="I8" s="134" t="s">
        <v>12</v>
      </c>
      <c r="J8" s="134" t="s">
        <v>13</v>
      </c>
      <c r="K8" s="134" t="s">
        <v>14</v>
      </c>
      <c r="L8" s="134" t="s">
        <v>15</v>
      </c>
      <c r="M8" s="134" t="s">
        <v>16</v>
      </c>
      <c r="N8" s="135" t="s">
        <v>17</v>
      </c>
      <c r="O8" s="135" t="s">
        <v>18</v>
      </c>
      <c r="P8" s="135" t="s">
        <v>19</v>
      </c>
      <c r="Q8" s="135"/>
      <c r="R8" s="135"/>
      <c r="S8" s="135"/>
      <c r="T8" s="137" t="s">
        <v>20</v>
      </c>
      <c r="U8" s="137" t="s">
        <v>21</v>
      </c>
      <c r="V8" s="137" t="s">
        <v>22</v>
      </c>
      <c r="W8" s="137" t="s">
        <v>23</v>
      </c>
      <c r="X8" s="136" t="s">
        <v>24</v>
      </c>
      <c r="Y8" s="136"/>
    </row>
    <row r="9" spans="1:25" ht="61.9" customHeight="1">
      <c r="A9" s="131"/>
      <c r="B9" s="132"/>
      <c r="C9" s="133"/>
      <c r="D9" s="133"/>
      <c r="E9" s="133"/>
      <c r="F9" s="134"/>
      <c r="G9" s="135"/>
      <c r="H9" s="135"/>
      <c r="I9" s="134"/>
      <c r="J9" s="134"/>
      <c r="K9" s="134"/>
      <c r="L9" s="134"/>
      <c r="M9" s="134"/>
      <c r="N9" s="135"/>
      <c r="O9" s="135"/>
      <c r="P9" s="21" t="s">
        <v>12</v>
      </c>
      <c r="Q9" s="21" t="s">
        <v>13</v>
      </c>
      <c r="R9" s="21" t="s">
        <v>25</v>
      </c>
      <c r="S9" s="21" t="s">
        <v>26</v>
      </c>
      <c r="T9" s="137"/>
      <c r="U9" s="137"/>
      <c r="V9" s="137"/>
      <c r="W9" s="137"/>
      <c r="X9" s="22" t="s">
        <v>27</v>
      </c>
      <c r="Y9" s="22" t="s">
        <v>28</v>
      </c>
    </row>
    <row r="10" spans="1:25" ht="117" customHeight="1">
      <c r="A10" s="23"/>
      <c r="B10" s="24">
        <v>1</v>
      </c>
      <c r="C10" s="25" t="s">
        <v>29</v>
      </c>
      <c r="D10" s="25" t="s">
        <v>30</v>
      </c>
      <c r="E10" s="26" t="s">
        <v>31</v>
      </c>
      <c r="F10" s="26" t="s">
        <v>32</v>
      </c>
      <c r="G10" s="27" t="s">
        <v>334</v>
      </c>
      <c r="H10" s="27" t="s">
        <v>335</v>
      </c>
      <c r="I10" s="25">
        <v>3</v>
      </c>
      <c r="J10" s="28">
        <v>4</v>
      </c>
      <c r="K10" s="25">
        <f>+I10+J10</f>
        <v>7</v>
      </c>
      <c r="L10" s="26" t="str">
        <f>+IF(K10&lt;=4,"BAJO",IF(K10=5, "MEDIO",IF(K10&lt;=7,"ALTO","EXTREMO")))</f>
        <v>ALTO</v>
      </c>
      <c r="M10" s="26" t="s">
        <v>35</v>
      </c>
      <c r="N10" s="29" t="s">
        <v>36</v>
      </c>
      <c r="O10" s="29" t="s">
        <v>37</v>
      </c>
      <c r="P10" s="26">
        <v>2</v>
      </c>
      <c r="Q10" s="26">
        <v>3</v>
      </c>
      <c r="R10" s="28">
        <f>P10+Q10</f>
        <v>5</v>
      </c>
      <c r="S10" s="25" t="str">
        <f t="shared" ref="S10:S16" si="0">+IF(R10&lt;=4,"BAJO",IF(R10=5, "MEDIO",IF(R10&lt;=7,"ALTO","EXTREMO")))</f>
        <v>MEDIO</v>
      </c>
      <c r="T10" s="30" t="s">
        <v>38</v>
      </c>
      <c r="U10" s="26" t="s">
        <v>35</v>
      </c>
      <c r="V10" s="29" t="s">
        <v>39</v>
      </c>
      <c r="W10" s="29" t="s">
        <v>40</v>
      </c>
      <c r="X10" s="29" t="s">
        <v>41</v>
      </c>
      <c r="Y10" s="29" t="s">
        <v>41</v>
      </c>
    </row>
    <row r="11" spans="1:25" ht="86.45" customHeight="1">
      <c r="A11" s="23"/>
      <c r="B11" s="24">
        <v>2</v>
      </c>
      <c r="C11" s="25" t="s">
        <v>29</v>
      </c>
      <c r="D11" s="25" t="s">
        <v>30</v>
      </c>
      <c r="E11" s="26" t="s">
        <v>42</v>
      </c>
      <c r="F11" s="26" t="s">
        <v>32</v>
      </c>
      <c r="G11" s="27" t="s">
        <v>43</v>
      </c>
      <c r="H11" s="27" t="s">
        <v>44</v>
      </c>
      <c r="I11" s="25">
        <v>3</v>
      </c>
      <c r="J11" s="28">
        <v>4</v>
      </c>
      <c r="K11" s="25">
        <f>+I11+J11</f>
        <v>7</v>
      </c>
      <c r="L11" s="26" t="str">
        <f>+IF(K11&lt;=4,"BAJO",IF(K11=5, "MEDIO",IF(K11&lt;=7,"ALTO","EXTREMO")))</f>
        <v>ALTO</v>
      </c>
      <c r="M11" s="26" t="s">
        <v>45</v>
      </c>
      <c r="N11" s="29" t="s">
        <v>46</v>
      </c>
      <c r="O11" s="29" t="s">
        <v>47</v>
      </c>
      <c r="P11" s="26">
        <v>1</v>
      </c>
      <c r="Q11" s="26">
        <v>2</v>
      </c>
      <c r="R11" s="28">
        <f>+P11+Q11</f>
        <v>3</v>
      </c>
      <c r="S11" s="25" t="str">
        <f t="shared" si="0"/>
        <v>BAJO</v>
      </c>
      <c r="T11" s="30" t="s">
        <v>48</v>
      </c>
      <c r="U11" s="29" t="s">
        <v>45</v>
      </c>
      <c r="V11" s="29" t="s">
        <v>49</v>
      </c>
      <c r="W11" s="29" t="s">
        <v>40</v>
      </c>
      <c r="X11" s="29" t="s">
        <v>50</v>
      </c>
      <c r="Y11" s="29" t="s">
        <v>51</v>
      </c>
    </row>
    <row r="12" spans="1:25" ht="147" customHeight="1">
      <c r="A12" s="23" t="s">
        <v>52</v>
      </c>
      <c r="B12" s="24">
        <v>3</v>
      </c>
      <c r="C12" s="25" t="s">
        <v>53</v>
      </c>
      <c r="D12" s="25" t="s">
        <v>30</v>
      </c>
      <c r="E12" s="26" t="s">
        <v>31</v>
      </c>
      <c r="F12" s="26" t="s">
        <v>32</v>
      </c>
      <c r="G12" s="27" t="s">
        <v>54</v>
      </c>
      <c r="H12" s="31" t="s">
        <v>55</v>
      </c>
      <c r="I12" s="25">
        <v>2</v>
      </c>
      <c r="J12" s="28">
        <v>3</v>
      </c>
      <c r="K12" s="25">
        <f t="shared" ref="K12:K16" si="1">+I12+J12</f>
        <v>5</v>
      </c>
      <c r="L12" s="26" t="str">
        <f t="shared" ref="L12:L16" si="2">+IF(K12&lt;=4,"BAJO",IF(K12=5, "MEDIO",IF(K12&lt;=7,"ALTO","EXTREMO")))</f>
        <v>MEDIO</v>
      </c>
      <c r="M12" s="26" t="s">
        <v>35</v>
      </c>
      <c r="N12" s="29" t="s">
        <v>46</v>
      </c>
      <c r="O12" s="29" t="s">
        <v>56</v>
      </c>
      <c r="P12" s="26">
        <v>1</v>
      </c>
      <c r="Q12" s="26">
        <v>2</v>
      </c>
      <c r="R12" s="28">
        <f>+P12+Q12</f>
        <v>3</v>
      </c>
      <c r="S12" s="25" t="str">
        <f t="shared" si="0"/>
        <v>BAJO</v>
      </c>
      <c r="T12" s="30" t="s">
        <v>48</v>
      </c>
      <c r="U12" s="26" t="s">
        <v>35</v>
      </c>
      <c r="V12" s="29" t="s">
        <v>39</v>
      </c>
      <c r="W12" s="29" t="s">
        <v>40</v>
      </c>
      <c r="X12" s="29" t="s">
        <v>57</v>
      </c>
      <c r="Y12" s="29" t="s">
        <v>58</v>
      </c>
    </row>
    <row r="13" spans="1:25" ht="86.45" customHeight="1">
      <c r="A13" s="23" t="s">
        <v>59</v>
      </c>
      <c r="B13" s="24">
        <v>4</v>
      </c>
      <c r="C13" s="25" t="s">
        <v>29</v>
      </c>
      <c r="D13" s="25" t="s">
        <v>30</v>
      </c>
      <c r="E13" s="26" t="s">
        <v>31</v>
      </c>
      <c r="F13" s="26" t="s">
        <v>32</v>
      </c>
      <c r="G13" s="27" t="s">
        <v>336</v>
      </c>
      <c r="H13" s="27" t="s">
        <v>337</v>
      </c>
      <c r="I13" s="25">
        <v>3</v>
      </c>
      <c r="J13" s="28">
        <v>8</v>
      </c>
      <c r="K13" s="25">
        <f t="shared" si="1"/>
        <v>11</v>
      </c>
      <c r="L13" s="26" t="str">
        <f t="shared" si="2"/>
        <v>EXTREMO</v>
      </c>
      <c r="M13" s="26" t="s">
        <v>35</v>
      </c>
      <c r="N13" s="29" t="s">
        <v>36</v>
      </c>
      <c r="O13" s="29" t="s">
        <v>37</v>
      </c>
      <c r="P13" s="26">
        <v>1</v>
      </c>
      <c r="Q13" s="26">
        <v>8</v>
      </c>
      <c r="R13" s="28">
        <f>P13+Q13</f>
        <v>9</v>
      </c>
      <c r="S13" s="25" t="str">
        <f t="shared" si="0"/>
        <v>EXTREMO</v>
      </c>
      <c r="T13" s="30" t="s">
        <v>38</v>
      </c>
      <c r="U13" s="26" t="s">
        <v>35</v>
      </c>
      <c r="V13" s="29" t="s">
        <v>39</v>
      </c>
      <c r="W13" s="29" t="s">
        <v>40</v>
      </c>
      <c r="X13" s="29" t="s">
        <v>41</v>
      </c>
      <c r="Y13" s="29" t="s">
        <v>58</v>
      </c>
    </row>
    <row r="14" spans="1:25" ht="86.45" customHeight="1">
      <c r="A14" s="23" t="s">
        <v>52</v>
      </c>
      <c r="B14" s="24">
        <v>5</v>
      </c>
      <c r="C14" s="25" t="s">
        <v>29</v>
      </c>
      <c r="D14" s="25" t="s">
        <v>30</v>
      </c>
      <c r="E14" s="26" t="s">
        <v>31</v>
      </c>
      <c r="F14" s="26" t="s">
        <v>32</v>
      </c>
      <c r="G14" s="27" t="s">
        <v>62</v>
      </c>
      <c r="H14" s="27" t="s">
        <v>63</v>
      </c>
      <c r="I14" s="25">
        <v>4</v>
      </c>
      <c r="J14" s="28">
        <v>3</v>
      </c>
      <c r="K14" s="25">
        <f t="shared" si="1"/>
        <v>7</v>
      </c>
      <c r="L14" s="26" t="str">
        <f t="shared" si="2"/>
        <v>ALTO</v>
      </c>
      <c r="M14" s="26" t="s">
        <v>35</v>
      </c>
      <c r="N14" s="29" t="s">
        <v>36</v>
      </c>
      <c r="O14" s="29" t="s">
        <v>64</v>
      </c>
      <c r="P14" s="26">
        <v>3</v>
      </c>
      <c r="Q14" s="26">
        <v>1</v>
      </c>
      <c r="R14" s="28">
        <f t="shared" ref="R14" si="3">P14+Q14</f>
        <v>4</v>
      </c>
      <c r="S14" s="25" t="str">
        <f t="shared" si="0"/>
        <v>BAJO</v>
      </c>
      <c r="T14" s="30" t="s">
        <v>48</v>
      </c>
      <c r="U14" s="26" t="s">
        <v>35</v>
      </c>
      <c r="V14" s="29" t="s">
        <v>39</v>
      </c>
      <c r="W14" s="29" t="s">
        <v>40</v>
      </c>
      <c r="X14" s="29" t="s">
        <v>65</v>
      </c>
      <c r="Y14" s="29" t="s">
        <v>51</v>
      </c>
    </row>
    <row r="15" spans="1:25" ht="86.45" customHeight="1">
      <c r="A15" s="23" t="s">
        <v>52</v>
      </c>
      <c r="B15" s="24">
        <v>6</v>
      </c>
      <c r="C15" s="25" t="s">
        <v>53</v>
      </c>
      <c r="D15" s="25" t="s">
        <v>30</v>
      </c>
      <c r="E15" s="26" t="s">
        <v>31</v>
      </c>
      <c r="F15" s="26" t="s">
        <v>32</v>
      </c>
      <c r="G15" s="27" t="s">
        <v>66</v>
      </c>
      <c r="H15" s="27" t="s">
        <v>67</v>
      </c>
      <c r="I15" s="25">
        <v>2</v>
      </c>
      <c r="J15" s="28">
        <v>3</v>
      </c>
      <c r="K15" s="25">
        <f t="shared" si="1"/>
        <v>5</v>
      </c>
      <c r="L15" s="26" t="str">
        <f t="shared" si="2"/>
        <v>MEDIO</v>
      </c>
      <c r="M15" s="26" t="s">
        <v>68</v>
      </c>
      <c r="N15" s="29" t="s">
        <v>69</v>
      </c>
      <c r="O15" s="29" t="s">
        <v>70</v>
      </c>
      <c r="P15" s="26">
        <v>2</v>
      </c>
      <c r="Q15" s="26">
        <v>3</v>
      </c>
      <c r="R15" s="28">
        <f t="shared" ref="R15:R16" si="4">+P15+Q15</f>
        <v>5</v>
      </c>
      <c r="S15" s="25" t="str">
        <f t="shared" si="0"/>
        <v>MEDIO</v>
      </c>
      <c r="T15" s="30" t="s">
        <v>48</v>
      </c>
      <c r="U15" s="26" t="s">
        <v>68</v>
      </c>
      <c r="V15" s="29" t="s">
        <v>39</v>
      </c>
      <c r="W15" s="29" t="s">
        <v>40</v>
      </c>
      <c r="X15" s="29" t="s">
        <v>71</v>
      </c>
      <c r="Y15" s="29" t="s">
        <v>72</v>
      </c>
    </row>
    <row r="16" spans="1:25" ht="86.45" customHeight="1">
      <c r="A16" s="23" t="s">
        <v>52</v>
      </c>
      <c r="B16" s="24">
        <v>7</v>
      </c>
      <c r="C16" s="25" t="s">
        <v>53</v>
      </c>
      <c r="D16" s="25" t="s">
        <v>30</v>
      </c>
      <c r="E16" s="26" t="s">
        <v>31</v>
      </c>
      <c r="F16" s="26" t="s">
        <v>32</v>
      </c>
      <c r="G16" s="27" t="s">
        <v>73</v>
      </c>
      <c r="H16" s="27" t="s">
        <v>74</v>
      </c>
      <c r="I16" s="25">
        <v>2</v>
      </c>
      <c r="J16" s="28">
        <v>3</v>
      </c>
      <c r="K16" s="25">
        <f t="shared" si="1"/>
        <v>5</v>
      </c>
      <c r="L16" s="26" t="str">
        <f t="shared" si="2"/>
        <v>MEDIO</v>
      </c>
      <c r="M16" s="26" t="s">
        <v>45</v>
      </c>
      <c r="N16" s="29" t="s">
        <v>69</v>
      </c>
      <c r="O16" s="29" t="s">
        <v>70</v>
      </c>
      <c r="P16" s="26">
        <v>1</v>
      </c>
      <c r="Q16" s="26">
        <v>2</v>
      </c>
      <c r="R16" s="28">
        <f t="shared" si="4"/>
        <v>3</v>
      </c>
      <c r="S16" s="25" t="str">
        <f t="shared" si="0"/>
        <v>BAJO</v>
      </c>
      <c r="T16" s="30" t="s">
        <v>48</v>
      </c>
      <c r="U16" s="26" t="str">
        <f t="shared" ref="U16" si="5">+M16</f>
        <v>MUNICIPIO</v>
      </c>
      <c r="V16" s="29" t="s">
        <v>39</v>
      </c>
      <c r="W16" s="29" t="s">
        <v>40</v>
      </c>
      <c r="X16" s="29" t="s">
        <v>71</v>
      </c>
      <c r="Y16" s="29" t="s">
        <v>72</v>
      </c>
    </row>
    <row r="17" spans="1:27" ht="101.45" customHeight="1">
      <c r="A17" s="24"/>
      <c r="B17" s="24">
        <v>8</v>
      </c>
      <c r="C17" s="25" t="s">
        <v>75</v>
      </c>
      <c r="D17" s="25" t="s">
        <v>76</v>
      </c>
      <c r="E17" s="25" t="s">
        <v>31</v>
      </c>
      <c r="F17" s="26" t="s">
        <v>32</v>
      </c>
      <c r="G17" s="29" t="s">
        <v>338</v>
      </c>
      <c r="H17" s="27" t="s">
        <v>78</v>
      </c>
      <c r="I17" s="32" t="s">
        <v>79</v>
      </c>
      <c r="J17" s="32" t="s">
        <v>80</v>
      </c>
      <c r="K17" s="28">
        <v>4</v>
      </c>
      <c r="L17" s="33" t="s">
        <v>81</v>
      </c>
      <c r="M17" s="26" t="s">
        <v>82</v>
      </c>
      <c r="N17" s="29" t="s">
        <v>339</v>
      </c>
      <c r="O17" s="34" t="s">
        <v>84</v>
      </c>
      <c r="P17" s="26" t="s">
        <v>79</v>
      </c>
      <c r="Q17" s="26" t="s">
        <v>85</v>
      </c>
      <c r="R17" s="28">
        <v>5</v>
      </c>
      <c r="S17" s="25" t="s">
        <v>86</v>
      </c>
      <c r="T17" s="28" t="s">
        <v>87</v>
      </c>
      <c r="U17" s="30" t="s">
        <v>88</v>
      </c>
      <c r="V17" s="29" t="s">
        <v>89</v>
      </c>
      <c r="W17" s="29" t="s">
        <v>90</v>
      </c>
      <c r="X17" s="29" t="s">
        <v>91</v>
      </c>
      <c r="Y17" s="29" t="s">
        <v>92</v>
      </c>
      <c r="AA17" s="35"/>
    </row>
    <row r="18" spans="1:27" ht="123.75">
      <c r="A18" s="24"/>
      <c r="B18" s="24">
        <v>9</v>
      </c>
      <c r="C18" s="25" t="s">
        <v>75</v>
      </c>
      <c r="D18" s="25" t="s">
        <v>76</v>
      </c>
      <c r="E18" s="25" t="s">
        <v>31</v>
      </c>
      <c r="F18" s="26" t="s">
        <v>93</v>
      </c>
      <c r="G18" s="29" t="s">
        <v>94</v>
      </c>
      <c r="H18" s="27" t="s">
        <v>95</v>
      </c>
      <c r="I18" s="25" t="s">
        <v>96</v>
      </c>
      <c r="J18" s="25" t="s">
        <v>97</v>
      </c>
      <c r="K18" s="28">
        <v>7</v>
      </c>
      <c r="L18" s="25" t="s">
        <v>98</v>
      </c>
      <c r="M18" s="26" t="s">
        <v>35</v>
      </c>
      <c r="N18" s="29" t="s">
        <v>99</v>
      </c>
      <c r="O18" s="34" t="s">
        <v>84</v>
      </c>
      <c r="P18" s="26" t="s">
        <v>79</v>
      </c>
      <c r="Q18" s="26" t="s">
        <v>85</v>
      </c>
      <c r="R18" s="28">
        <v>5</v>
      </c>
      <c r="S18" s="25" t="s">
        <v>86</v>
      </c>
      <c r="T18" s="28" t="s">
        <v>100</v>
      </c>
      <c r="U18" s="30" t="s">
        <v>35</v>
      </c>
      <c r="V18" s="29" t="s">
        <v>101</v>
      </c>
      <c r="W18" s="29" t="s">
        <v>102</v>
      </c>
      <c r="X18" s="29" t="s">
        <v>103</v>
      </c>
      <c r="Y18" s="29" t="s">
        <v>104</v>
      </c>
    </row>
    <row r="19" spans="1:27" ht="205.9" customHeight="1">
      <c r="A19" s="24"/>
      <c r="B19" s="24">
        <v>10</v>
      </c>
      <c r="C19" s="25" t="s">
        <v>29</v>
      </c>
      <c r="D19" s="25" t="s">
        <v>30</v>
      </c>
      <c r="E19" s="25" t="s">
        <v>42</v>
      </c>
      <c r="F19" s="36" t="s">
        <v>32</v>
      </c>
      <c r="G19" s="37" t="s">
        <v>105</v>
      </c>
      <c r="H19" s="38" t="s">
        <v>106</v>
      </c>
      <c r="I19" s="26" t="s">
        <v>107</v>
      </c>
      <c r="J19" s="25" t="s">
        <v>108</v>
      </c>
      <c r="K19" s="30">
        <v>7</v>
      </c>
      <c r="L19" s="25" t="s">
        <v>109</v>
      </c>
      <c r="M19" s="26" t="s">
        <v>110</v>
      </c>
      <c r="N19" s="38" t="s">
        <v>111</v>
      </c>
      <c r="O19" s="34" t="s">
        <v>84</v>
      </c>
      <c r="P19" s="26" t="s">
        <v>112</v>
      </c>
      <c r="Q19" s="26" t="s">
        <v>85</v>
      </c>
      <c r="R19" s="30">
        <v>4</v>
      </c>
      <c r="S19" s="25" t="s">
        <v>81</v>
      </c>
      <c r="T19" s="25" t="s">
        <v>113</v>
      </c>
      <c r="U19" s="37" t="s">
        <v>114</v>
      </c>
      <c r="V19" s="37" t="s">
        <v>115</v>
      </c>
      <c r="W19" s="37" t="s">
        <v>115</v>
      </c>
      <c r="X19" s="37" t="s">
        <v>116</v>
      </c>
      <c r="Y19" s="29" t="s">
        <v>117</v>
      </c>
    </row>
    <row r="20" spans="1:27" ht="123.75">
      <c r="A20" s="24"/>
      <c r="B20" s="24">
        <v>11</v>
      </c>
      <c r="C20" s="25" t="s">
        <v>53</v>
      </c>
      <c r="D20" s="25" t="s">
        <v>76</v>
      </c>
      <c r="E20" s="25" t="s">
        <v>31</v>
      </c>
      <c r="F20" s="36" t="s">
        <v>32</v>
      </c>
      <c r="G20" s="29" t="s">
        <v>118</v>
      </c>
      <c r="H20" s="27" t="s">
        <v>119</v>
      </c>
      <c r="I20" s="25" t="s">
        <v>96</v>
      </c>
      <c r="J20" s="25" t="s">
        <v>97</v>
      </c>
      <c r="K20" s="28">
        <v>7</v>
      </c>
      <c r="L20" s="25" t="s">
        <v>98</v>
      </c>
      <c r="M20" s="26" t="s">
        <v>110</v>
      </c>
      <c r="N20" s="29" t="s">
        <v>120</v>
      </c>
      <c r="O20" s="29" t="s">
        <v>70</v>
      </c>
      <c r="P20" s="26" t="s">
        <v>107</v>
      </c>
      <c r="Q20" s="26" t="s">
        <v>85</v>
      </c>
      <c r="R20" s="28">
        <v>5</v>
      </c>
      <c r="S20" s="25" t="s">
        <v>86</v>
      </c>
      <c r="T20" s="30" t="s">
        <v>48</v>
      </c>
      <c r="U20" s="26" t="str">
        <f t="shared" ref="U20" si="6">+M20</f>
        <v>Contratista</v>
      </c>
      <c r="V20" s="29" t="s">
        <v>39</v>
      </c>
      <c r="W20" s="29" t="s">
        <v>40</v>
      </c>
      <c r="X20" s="29" t="s">
        <v>71</v>
      </c>
      <c r="Y20" s="29" t="s">
        <v>72</v>
      </c>
    </row>
    <row r="21" spans="1:27" ht="101.25">
      <c r="A21" s="24"/>
      <c r="B21" s="24">
        <v>12</v>
      </c>
      <c r="C21" s="25" t="s">
        <v>53</v>
      </c>
      <c r="D21" s="25" t="s">
        <v>76</v>
      </c>
      <c r="E21" s="25" t="s">
        <v>31</v>
      </c>
      <c r="F21" s="36" t="s">
        <v>32</v>
      </c>
      <c r="G21" s="29" t="s">
        <v>121</v>
      </c>
      <c r="H21" s="27" t="s">
        <v>122</v>
      </c>
      <c r="I21" s="25" t="s">
        <v>96</v>
      </c>
      <c r="J21" s="25" t="s">
        <v>108</v>
      </c>
      <c r="K21" s="28">
        <v>8</v>
      </c>
      <c r="L21" s="25" t="s">
        <v>123</v>
      </c>
      <c r="M21" s="26" t="s">
        <v>110</v>
      </c>
      <c r="N21" s="29" t="s">
        <v>124</v>
      </c>
      <c r="O21" s="34" t="s">
        <v>84</v>
      </c>
      <c r="P21" s="26" t="s">
        <v>107</v>
      </c>
      <c r="Q21" s="25" t="s">
        <v>125</v>
      </c>
      <c r="R21" s="28">
        <v>4</v>
      </c>
      <c r="S21" s="25" t="s">
        <v>126</v>
      </c>
      <c r="T21" s="28" t="s">
        <v>127</v>
      </c>
      <c r="U21" s="30" t="s">
        <v>128</v>
      </c>
      <c r="V21" s="29" t="s">
        <v>129</v>
      </c>
      <c r="W21" s="29" t="s">
        <v>130</v>
      </c>
      <c r="X21" s="29" t="s">
        <v>131</v>
      </c>
      <c r="Y21" s="29" t="s">
        <v>92</v>
      </c>
    </row>
    <row r="22" spans="1:27" ht="75.599999999999994" customHeight="1">
      <c r="A22" s="39" t="s">
        <v>52</v>
      </c>
      <c r="B22" s="24">
        <v>13</v>
      </c>
      <c r="C22" s="25" t="s">
        <v>53</v>
      </c>
      <c r="D22" s="25" t="s">
        <v>30</v>
      </c>
      <c r="E22" s="26" t="s">
        <v>31</v>
      </c>
      <c r="F22" s="26" t="s">
        <v>132</v>
      </c>
      <c r="G22" s="27" t="s">
        <v>133</v>
      </c>
      <c r="H22" s="27" t="s">
        <v>134</v>
      </c>
      <c r="I22" s="25">
        <v>3</v>
      </c>
      <c r="J22" s="28">
        <v>4</v>
      </c>
      <c r="K22" s="25">
        <f>+I22+J22</f>
        <v>7</v>
      </c>
      <c r="L22" s="26" t="str">
        <f>+IF(K22&lt;=4,"BAJO",IF(K22=5, "MEDIO",IF(K22&lt;=7,"ALTO","EXTREMO")))</f>
        <v>ALTO</v>
      </c>
      <c r="M22" s="26" t="s">
        <v>45</v>
      </c>
      <c r="N22" s="29" t="s">
        <v>69</v>
      </c>
      <c r="O22" s="29" t="s">
        <v>70</v>
      </c>
      <c r="P22" s="26">
        <v>1</v>
      </c>
      <c r="Q22" s="26">
        <v>2</v>
      </c>
      <c r="R22" s="28">
        <f>+P22+Q22</f>
        <v>3</v>
      </c>
      <c r="S22" s="25" t="str">
        <f t="shared" ref="S22" si="7">+IF(R22&lt;=4,"BAJO",IF(R22=5, "MEDIO",IF(R22&lt;=7,"ALTO","EXTREMO")))</f>
        <v>BAJO</v>
      </c>
      <c r="T22" s="30" t="s">
        <v>48</v>
      </c>
      <c r="U22" s="26" t="s">
        <v>45</v>
      </c>
      <c r="V22" s="29" t="s">
        <v>39</v>
      </c>
      <c r="W22" s="29" t="s">
        <v>40</v>
      </c>
      <c r="X22" s="29" t="s">
        <v>41</v>
      </c>
      <c r="Y22" s="29" t="s">
        <v>58</v>
      </c>
    </row>
    <row r="23" spans="1:27" ht="120" customHeight="1">
      <c r="A23" s="24"/>
      <c r="B23" s="24">
        <v>14</v>
      </c>
      <c r="C23" s="25" t="s">
        <v>53</v>
      </c>
      <c r="D23" s="25" t="s">
        <v>76</v>
      </c>
      <c r="E23" s="25" t="s">
        <v>31</v>
      </c>
      <c r="F23" s="26" t="s">
        <v>135</v>
      </c>
      <c r="G23" s="29" t="s">
        <v>136</v>
      </c>
      <c r="H23" s="27" t="s">
        <v>137</v>
      </c>
      <c r="I23" s="25" t="s">
        <v>96</v>
      </c>
      <c r="J23" s="25" t="s">
        <v>108</v>
      </c>
      <c r="K23" s="28">
        <v>8</v>
      </c>
      <c r="L23" s="25" t="s">
        <v>138</v>
      </c>
      <c r="M23" s="26" t="s">
        <v>110</v>
      </c>
      <c r="N23" s="29" t="s">
        <v>139</v>
      </c>
      <c r="O23" s="34" t="s">
        <v>84</v>
      </c>
      <c r="P23" s="26" t="s">
        <v>107</v>
      </c>
      <c r="Q23" s="26" t="s">
        <v>85</v>
      </c>
      <c r="R23" s="28">
        <v>5</v>
      </c>
      <c r="S23" s="25" t="s">
        <v>86</v>
      </c>
      <c r="T23" s="28" t="s">
        <v>100</v>
      </c>
      <c r="U23" s="30" t="s">
        <v>110</v>
      </c>
      <c r="V23" s="29" t="s">
        <v>140</v>
      </c>
      <c r="W23" s="29" t="s">
        <v>141</v>
      </c>
      <c r="X23" s="29" t="s">
        <v>142</v>
      </c>
      <c r="Y23" s="29" t="s">
        <v>143</v>
      </c>
    </row>
    <row r="24" spans="1:27" ht="76.150000000000006" customHeight="1">
      <c r="A24" s="39" t="s">
        <v>59</v>
      </c>
      <c r="B24" s="24">
        <v>15</v>
      </c>
      <c r="C24" s="25" t="s">
        <v>53</v>
      </c>
      <c r="D24" s="25" t="s">
        <v>30</v>
      </c>
      <c r="E24" s="26" t="s">
        <v>31</v>
      </c>
      <c r="F24" s="26" t="s">
        <v>144</v>
      </c>
      <c r="G24" s="27" t="s">
        <v>145</v>
      </c>
      <c r="H24" s="27" t="s">
        <v>146</v>
      </c>
      <c r="I24" s="25">
        <v>2</v>
      </c>
      <c r="J24" s="28">
        <v>4</v>
      </c>
      <c r="K24" s="25">
        <f>+I24+J24</f>
        <v>6</v>
      </c>
      <c r="L24" s="26" t="str">
        <f>+IF(K24&lt;=4,"BAJO",IF(K24=5, "MEDIO",IF(K24&lt;=7,"ALTO","EXTREMO")))</f>
        <v>ALTO</v>
      </c>
      <c r="M24" s="26" t="s">
        <v>45</v>
      </c>
      <c r="N24" s="29" t="s">
        <v>147</v>
      </c>
      <c r="O24" s="29" t="s">
        <v>148</v>
      </c>
      <c r="P24" s="26">
        <v>1</v>
      </c>
      <c r="Q24" s="26">
        <v>2</v>
      </c>
      <c r="R24" s="28">
        <f>P24+Q24</f>
        <v>3</v>
      </c>
      <c r="S24" s="25" t="str">
        <f t="shared" ref="S24:S26" si="8">+IF(R24&lt;=4,"BAJO",IF(R24=5, "MEDIO",IF(R24&lt;=7,"ALTO","EXTREMO")))</f>
        <v>BAJO</v>
      </c>
      <c r="T24" s="30" t="s">
        <v>48</v>
      </c>
      <c r="U24" s="26" t="s">
        <v>45</v>
      </c>
      <c r="V24" s="29" t="s">
        <v>39</v>
      </c>
      <c r="W24" s="29" t="s">
        <v>40</v>
      </c>
      <c r="X24" s="29" t="s">
        <v>41</v>
      </c>
      <c r="Y24" s="29" t="s">
        <v>58</v>
      </c>
    </row>
    <row r="25" spans="1:27" s="40" customFormat="1" ht="76.150000000000006" customHeight="1">
      <c r="A25" s="24"/>
      <c r="B25" s="24">
        <v>16</v>
      </c>
      <c r="C25" s="25" t="s">
        <v>75</v>
      </c>
      <c r="D25" s="25" t="s">
        <v>76</v>
      </c>
      <c r="E25" s="25" t="s">
        <v>31</v>
      </c>
      <c r="F25" s="26" t="s">
        <v>149</v>
      </c>
      <c r="G25" s="29" t="s">
        <v>150</v>
      </c>
      <c r="H25" s="27" t="s">
        <v>151</v>
      </c>
      <c r="I25" s="25" t="s">
        <v>96</v>
      </c>
      <c r="J25" s="25" t="s">
        <v>97</v>
      </c>
      <c r="K25" s="28">
        <v>5</v>
      </c>
      <c r="L25" s="25" t="s">
        <v>86</v>
      </c>
      <c r="M25" s="26" t="s">
        <v>152</v>
      </c>
      <c r="N25" s="29" t="s">
        <v>153</v>
      </c>
      <c r="O25" s="29" t="s">
        <v>148</v>
      </c>
      <c r="P25" s="26" t="s">
        <v>154</v>
      </c>
      <c r="Q25" s="26" t="s">
        <v>85</v>
      </c>
      <c r="R25" s="28">
        <v>3</v>
      </c>
      <c r="S25" s="25" t="s">
        <v>126</v>
      </c>
      <c r="T25" s="28" t="s">
        <v>100</v>
      </c>
      <c r="U25" s="30" t="s">
        <v>155</v>
      </c>
      <c r="V25" s="29" t="s">
        <v>156</v>
      </c>
      <c r="W25" s="29" t="s">
        <v>90</v>
      </c>
      <c r="X25" s="29" t="s">
        <v>157</v>
      </c>
      <c r="Y25" s="29" t="s">
        <v>158</v>
      </c>
      <c r="Z25" s="5"/>
    </row>
    <row r="26" spans="1:27" ht="76.150000000000006" customHeight="1">
      <c r="A26" s="39" t="s">
        <v>59</v>
      </c>
      <c r="B26" s="24">
        <v>17</v>
      </c>
      <c r="C26" s="25" t="s">
        <v>29</v>
      </c>
      <c r="D26" s="25" t="s">
        <v>30</v>
      </c>
      <c r="E26" s="26" t="s">
        <v>31</v>
      </c>
      <c r="F26" s="26" t="s">
        <v>159</v>
      </c>
      <c r="G26" s="27" t="s">
        <v>160</v>
      </c>
      <c r="H26" s="27" t="s">
        <v>161</v>
      </c>
      <c r="I26" s="25">
        <v>4</v>
      </c>
      <c r="J26" s="28">
        <v>3</v>
      </c>
      <c r="K26" s="25">
        <f>+I26+J26</f>
        <v>7</v>
      </c>
      <c r="L26" s="26" t="str">
        <f>+IF(K26&lt;=4,"BAJO",IF(K26=5, "MEDIO",IF(K26&lt;=7,"ALTO","EXTREMO")))</f>
        <v>ALTO</v>
      </c>
      <c r="M26" s="26" t="s">
        <v>45</v>
      </c>
      <c r="N26" s="29" t="s">
        <v>36</v>
      </c>
      <c r="O26" s="29" t="s">
        <v>162</v>
      </c>
      <c r="P26" s="26">
        <v>1</v>
      </c>
      <c r="Q26" s="26">
        <v>2</v>
      </c>
      <c r="R26" s="28">
        <f t="shared" ref="R26" si="9">+P26+Q26</f>
        <v>3</v>
      </c>
      <c r="S26" s="25" t="str">
        <f t="shared" si="8"/>
        <v>BAJO</v>
      </c>
      <c r="T26" s="30" t="s">
        <v>48</v>
      </c>
      <c r="U26" s="26" t="s">
        <v>45</v>
      </c>
      <c r="V26" s="29" t="s">
        <v>163</v>
      </c>
      <c r="W26" s="29" t="s">
        <v>164</v>
      </c>
      <c r="X26" s="29" t="s">
        <v>165</v>
      </c>
      <c r="Y26" s="29" t="s">
        <v>51</v>
      </c>
    </row>
    <row r="27" spans="1:27" ht="94.9" customHeight="1">
      <c r="A27" s="39" t="s">
        <v>52</v>
      </c>
      <c r="B27" s="24">
        <v>18</v>
      </c>
      <c r="C27" s="26" t="s">
        <v>53</v>
      </c>
      <c r="D27" s="26" t="s">
        <v>30</v>
      </c>
      <c r="E27" s="26" t="s">
        <v>31</v>
      </c>
      <c r="F27" s="26" t="s">
        <v>159</v>
      </c>
      <c r="G27" s="29" t="s">
        <v>166</v>
      </c>
      <c r="H27" s="27" t="s">
        <v>167</v>
      </c>
      <c r="I27" s="25" t="s">
        <v>107</v>
      </c>
      <c r="J27" s="33" t="s">
        <v>168</v>
      </c>
      <c r="K27" s="28">
        <v>6</v>
      </c>
      <c r="L27" s="33" t="s">
        <v>109</v>
      </c>
      <c r="M27" s="26" t="s">
        <v>110</v>
      </c>
      <c r="N27" s="29" t="s">
        <v>169</v>
      </c>
      <c r="O27" s="34" t="s">
        <v>84</v>
      </c>
      <c r="P27" s="26" t="s">
        <v>79</v>
      </c>
      <c r="Q27" s="26" t="s">
        <v>85</v>
      </c>
      <c r="R27" s="28">
        <v>5</v>
      </c>
      <c r="S27" s="25" t="s">
        <v>86</v>
      </c>
      <c r="T27" s="28" t="s">
        <v>87</v>
      </c>
      <c r="U27" s="30" t="s">
        <v>35</v>
      </c>
      <c r="V27" s="29" t="s">
        <v>170</v>
      </c>
      <c r="W27" s="29" t="s">
        <v>171</v>
      </c>
      <c r="X27" s="29" t="s">
        <v>172</v>
      </c>
      <c r="Y27" s="29" t="s">
        <v>173</v>
      </c>
    </row>
    <row r="28" spans="1:27" ht="94.15" customHeight="1">
      <c r="A28" s="39" t="s">
        <v>52</v>
      </c>
      <c r="B28" s="24">
        <v>19</v>
      </c>
      <c r="C28" s="26" t="s">
        <v>29</v>
      </c>
      <c r="D28" s="26" t="s">
        <v>30</v>
      </c>
      <c r="E28" s="26" t="s">
        <v>31</v>
      </c>
      <c r="F28" s="26" t="s">
        <v>159</v>
      </c>
      <c r="G28" s="29" t="s">
        <v>174</v>
      </c>
      <c r="H28" s="27" t="s">
        <v>175</v>
      </c>
      <c r="I28" s="25">
        <v>9</v>
      </c>
      <c r="J28" s="33">
        <v>5</v>
      </c>
      <c r="K28" s="28">
        <f t="shared" ref="K28" si="10">+I28+J28</f>
        <v>14</v>
      </c>
      <c r="L28" s="33" t="str">
        <f t="shared" ref="L28" si="11">+IF(K28&lt;=4,"BAJO",IF(K28=5, "MEDIO",IF(K28&lt;=7,"ALTO","EXTREMO")))</f>
        <v>EXTREMO</v>
      </c>
      <c r="M28" s="26" t="s">
        <v>45</v>
      </c>
      <c r="N28" s="29" t="s">
        <v>36</v>
      </c>
      <c r="O28" s="34" t="s">
        <v>176</v>
      </c>
      <c r="P28" s="26">
        <v>2</v>
      </c>
      <c r="Q28" s="26">
        <v>5</v>
      </c>
      <c r="R28" s="28">
        <f t="shared" ref="R28" si="12">P28+Q28</f>
        <v>7</v>
      </c>
      <c r="S28" s="25" t="str">
        <f t="shared" ref="S28" si="13">+IF(R28&lt;=4,"BAJO",IF(R28=5, "MEDIO",IF(R28&lt;=7,"ALTO","EXTREMO")))</f>
        <v>ALTO</v>
      </c>
      <c r="T28" s="28" t="s">
        <v>48</v>
      </c>
      <c r="U28" s="30" t="s">
        <v>45</v>
      </c>
      <c r="V28" s="29" t="s">
        <v>177</v>
      </c>
      <c r="W28" s="29" t="s">
        <v>178</v>
      </c>
      <c r="X28" s="29" t="s">
        <v>179</v>
      </c>
      <c r="Y28" s="29" t="s">
        <v>72</v>
      </c>
    </row>
    <row r="29" spans="1:27" ht="94.15" customHeight="1">
      <c r="A29" s="39"/>
      <c r="B29" s="24">
        <v>20</v>
      </c>
      <c r="C29" s="26" t="s">
        <v>75</v>
      </c>
      <c r="D29" s="26" t="s">
        <v>76</v>
      </c>
      <c r="E29" s="26" t="s">
        <v>31</v>
      </c>
      <c r="F29" s="26" t="s">
        <v>149</v>
      </c>
      <c r="G29" s="29" t="s">
        <v>180</v>
      </c>
      <c r="H29" s="27" t="s">
        <v>181</v>
      </c>
      <c r="I29" s="25" t="s">
        <v>107</v>
      </c>
      <c r="J29" s="33" t="s">
        <v>85</v>
      </c>
      <c r="K29" s="28">
        <v>5</v>
      </c>
      <c r="L29" s="33" t="s">
        <v>86</v>
      </c>
      <c r="M29" s="26" t="s">
        <v>182</v>
      </c>
      <c r="N29" s="29" t="s">
        <v>183</v>
      </c>
      <c r="O29" s="34" t="s">
        <v>84</v>
      </c>
      <c r="P29" s="26" t="s">
        <v>154</v>
      </c>
      <c r="Q29" s="26" t="s">
        <v>85</v>
      </c>
      <c r="R29" s="28">
        <v>3</v>
      </c>
      <c r="S29" s="25" t="s">
        <v>126</v>
      </c>
      <c r="T29" s="28" t="s">
        <v>100</v>
      </c>
      <c r="U29" s="30" t="s">
        <v>184</v>
      </c>
      <c r="V29" s="29" t="s">
        <v>129</v>
      </c>
      <c r="W29" s="29" t="s">
        <v>185</v>
      </c>
      <c r="X29" s="29" t="s">
        <v>186</v>
      </c>
      <c r="Y29" s="29" t="s">
        <v>187</v>
      </c>
    </row>
    <row r="30" spans="1:27" ht="94.15" customHeight="1">
      <c r="A30" s="39" t="s">
        <v>59</v>
      </c>
      <c r="B30" s="24">
        <v>21</v>
      </c>
      <c r="C30" s="26" t="s">
        <v>53</v>
      </c>
      <c r="D30" s="26" t="s">
        <v>30</v>
      </c>
      <c r="E30" s="26" t="s">
        <v>31</v>
      </c>
      <c r="F30" s="26" t="s">
        <v>188</v>
      </c>
      <c r="G30" s="29" t="s">
        <v>189</v>
      </c>
      <c r="H30" s="27" t="s">
        <v>190</v>
      </c>
      <c r="I30" s="25">
        <v>3</v>
      </c>
      <c r="J30" s="33">
        <v>4</v>
      </c>
      <c r="K30" s="28">
        <f t="shared" ref="K30:K31" si="14">+I30+J30</f>
        <v>7</v>
      </c>
      <c r="L30" s="33" t="str">
        <f t="shared" ref="L30" si="15">+IF(K30&lt;=4,"BAJO",IF(K30=5, "MEDIO",IF(K30&lt;=7,"ALTO","EXTREMO")))</f>
        <v>ALTO</v>
      </c>
      <c r="M30" s="26" t="s">
        <v>45</v>
      </c>
      <c r="N30" s="29" t="s">
        <v>46</v>
      </c>
      <c r="O30" s="34" t="s">
        <v>191</v>
      </c>
      <c r="P30" s="26">
        <v>2</v>
      </c>
      <c r="Q30" s="26">
        <v>2</v>
      </c>
      <c r="R30" s="28">
        <f>+P30+Q30</f>
        <v>4</v>
      </c>
      <c r="S30" s="25" t="str">
        <f>+IF(R30&lt;=4,"BAJO",IF(R30=5, "MEDIO",IF(R30&lt;=7,"ALTO","EXTREMO")))</f>
        <v>BAJO</v>
      </c>
      <c r="T30" s="28" t="s">
        <v>48</v>
      </c>
      <c r="U30" s="30" t="s">
        <v>45</v>
      </c>
      <c r="V30" s="29" t="s">
        <v>192</v>
      </c>
      <c r="W30" s="29" t="s">
        <v>193</v>
      </c>
      <c r="X30" s="29" t="s">
        <v>194</v>
      </c>
      <c r="Y30" s="29" t="s">
        <v>72</v>
      </c>
    </row>
    <row r="31" spans="1:27" ht="94.15" customHeight="1">
      <c r="A31" s="39" t="s">
        <v>59</v>
      </c>
      <c r="B31" s="24">
        <v>22</v>
      </c>
      <c r="C31" s="26" t="s">
        <v>53</v>
      </c>
      <c r="D31" s="26" t="s">
        <v>30</v>
      </c>
      <c r="E31" s="26" t="s">
        <v>31</v>
      </c>
      <c r="F31" s="26" t="s">
        <v>188</v>
      </c>
      <c r="G31" s="29" t="s">
        <v>195</v>
      </c>
      <c r="H31" s="27" t="s">
        <v>196</v>
      </c>
      <c r="I31" s="25">
        <v>1</v>
      </c>
      <c r="J31" s="33">
        <v>3</v>
      </c>
      <c r="K31" s="28">
        <f t="shared" si="14"/>
        <v>4</v>
      </c>
      <c r="L31" s="33" t="str">
        <f>+IF(K31&lt;=4,"BAJO",IF(K31=5, "MEDIO",IF(K31&lt;=7,"ALTO","EXTREMO")))</f>
        <v>BAJO</v>
      </c>
      <c r="M31" s="26" t="s">
        <v>45</v>
      </c>
      <c r="N31" s="29" t="s">
        <v>46</v>
      </c>
      <c r="O31" s="34" t="s">
        <v>197</v>
      </c>
      <c r="P31" s="26">
        <v>1</v>
      </c>
      <c r="Q31" s="26">
        <v>2</v>
      </c>
      <c r="R31" s="28">
        <f>P31+Q31</f>
        <v>3</v>
      </c>
      <c r="S31" s="25" t="str">
        <f t="shared" ref="S31" si="16">+IF(R31&lt;=4,"BAJO",IF(R31=5, "MEDIO",IF(R31&lt;=7,"ALTO","EXTREMO")))</f>
        <v>BAJO</v>
      </c>
      <c r="T31" s="28" t="s">
        <v>48</v>
      </c>
      <c r="U31" s="30" t="s">
        <v>45</v>
      </c>
      <c r="V31" s="29" t="s">
        <v>39</v>
      </c>
      <c r="W31" s="29" t="s">
        <v>40</v>
      </c>
      <c r="X31" s="29" t="s">
        <v>198</v>
      </c>
      <c r="Y31" s="29" t="s">
        <v>58</v>
      </c>
    </row>
    <row r="32" spans="1:27" ht="112.5">
      <c r="A32" s="24"/>
      <c r="B32" s="24">
        <v>23</v>
      </c>
      <c r="C32" s="25" t="s">
        <v>53</v>
      </c>
      <c r="D32" s="25" t="s">
        <v>30</v>
      </c>
      <c r="E32" s="25" t="s">
        <v>31</v>
      </c>
      <c r="F32" s="26" t="s">
        <v>199</v>
      </c>
      <c r="G32" s="29" t="s">
        <v>200</v>
      </c>
      <c r="H32" s="27" t="s">
        <v>201</v>
      </c>
      <c r="I32" s="25" t="s">
        <v>202</v>
      </c>
      <c r="J32" s="25" t="s">
        <v>203</v>
      </c>
      <c r="K32" s="28">
        <v>8</v>
      </c>
      <c r="L32" s="25" t="s">
        <v>123</v>
      </c>
      <c r="M32" s="26" t="s">
        <v>110</v>
      </c>
      <c r="N32" s="29" t="s">
        <v>204</v>
      </c>
      <c r="O32" s="34" t="s">
        <v>84</v>
      </c>
      <c r="P32" s="26" t="s">
        <v>79</v>
      </c>
      <c r="Q32" s="25" t="s">
        <v>97</v>
      </c>
      <c r="R32" s="28">
        <v>6</v>
      </c>
      <c r="S32" s="25" t="s">
        <v>98</v>
      </c>
      <c r="T32" s="28" t="s">
        <v>205</v>
      </c>
      <c r="U32" s="30" t="s">
        <v>206</v>
      </c>
      <c r="V32" s="29" t="s">
        <v>140</v>
      </c>
      <c r="W32" s="29" t="s">
        <v>207</v>
      </c>
      <c r="X32" s="29" t="s">
        <v>208</v>
      </c>
      <c r="Y32" s="29" t="s">
        <v>209</v>
      </c>
    </row>
    <row r="33" spans="1:26" ht="90" customHeight="1">
      <c r="A33" s="24"/>
      <c r="B33" s="24">
        <v>24</v>
      </c>
      <c r="C33" s="25" t="s">
        <v>75</v>
      </c>
      <c r="D33" s="25" t="s">
        <v>76</v>
      </c>
      <c r="E33" s="25" t="s">
        <v>31</v>
      </c>
      <c r="F33" s="26" t="s">
        <v>210</v>
      </c>
      <c r="G33" s="29" t="s">
        <v>211</v>
      </c>
      <c r="H33" s="27" t="s">
        <v>151</v>
      </c>
      <c r="I33" s="25" t="s">
        <v>96</v>
      </c>
      <c r="J33" s="25" t="s">
        <v>97</v>
      </c>
      <c r="K33" s="28">
        <v>6</v>
      </c>
      <c r="L33" s="25" t="s">
        <v>98</v>
      </c>
      <c r="M33" s="26" t="s">
        <v>212</v>
      </c>
      <c r="N33" s="29" t="s">
        <v>213</v>
      </c>
      <c r="O33" s="34" t="s">
        <v>214</v>
      </c>
      <c r="P33" s="26" t="s">
        <v>154</v>
      </c>
      <c r="Q33" s="26" t="s">
        <v>85</v>
      </c>
      <c r="R33" s="28">
        <v>3</v>
      </c>
      <c r="S33" s="25" t="s">
        <v>126</v>
      </c>
      <c r="T33" s="28" t="s">
        <v>100</v>
      </c>
      <c r="U33" s="30" t="s">
        <v>155</v>
      </c>
      <c r="V33" s="29" t="s">
        <v>156</v>
      </c>
      <c r="W33" s="29" t="s">
        <v>90</v>
      </c>
      <c r="X33" s="29" t="s">
        <v>157</v>
      </c>
      <c r="Y33" s="29" t="s">
        <v>158</v>
      </c>
    </row>
    <row r="34" spans="1:26" ht="116.25">
      <c r="A34" s="24"/>
      <c r="B34" s="24">
        <v>25</v>
      </c>
      <c r="C34" s="25" t="s">
        <v>75</v>
      </c>
      <c r="D34" s="25" t="s">
        <v>30</v>
      </c>
      <c r="E34" s="25" t="s">
        <v>31</v>
      </c>
      <c r="F34" s="26" t="s">
        <v>215</v>
      </c>
      <c r="G34" s="29" t="s">
        <v>216</v>
      </c>
      <c r="H34" s="27" t="s">
        <v>217</v>
      </c>
      <c r="I34" s="25" t="s">
        <v>218</v>
      </c>
      <c r="J34" s="25" t="s">
        <v>219</v>
      </c>
      <c r="K34" s="28">
        <v>9</v>
      </c>
      <c r="L34" s="25" t="s">
        <v>123</v>
      </c>
      <c r="M34" s="26" t="s">
        <v>220</v>
      </c>
      <c r="N34" s="29" t="s">
        <v>221</v>
      </c>
      <c r="O34" s="34" t="s">
        <v>222</v>
      </c>
      <c r="P34" s="26" t="s">
        <v>79</v>
      </c>
      <c r="Q34" s="26" t="s">
        <v>85</v>
      </c>
      <c r="R34" s="28">
        <v>5</v>
      </c>
      <c r="S34" s="25" t="s">
        <v>86</v>
      </c>
      <c r="T34" s="28" t="s">
        <v>100</v>
      </c>
      <c r="U34" s="30" t="s">
        <v>223</v>
      </c>
      <c r="V34" s="29" t="s">
        <v>224</v>
      </c>
      <c r="W34" s="29" t="s">
        <v>225</v>
      </c>
      <c r="X34" s="29" t="s">
        <v>226</v>
      </c>
      <c r="Y34" s="29" t="s">
        <v>92</v>
      </c>
    </row>
    <row r="35" spans="1:26" ht="126" customHeight="1">
      <c r="A35" s="24"/>
      <c r="B35" s="24">
        <v>26</v>
      </c>
      <c r="C35" s="25" t="s">
        <v>53</v>
      </c>
      <c r="D35" s="25" t="s">
        <v>30</v>
      </c>
      <c r="E35" s="25" t="s">
        <v>31</v>
      </c>
      <c r="F35" s="26" t="s">
        <v>227</v>
      </c>
      <c r="G35" s="29" t="s">
        <v>228</v>
      </c>
      <c r="H35" s="27" t="s">
        <v>229</v>
      </c>
      <c r="I35" s="25" t="s">
        <v>218</v>
      </c>
      <c r="J35" s="25" t="s">
        <v>97</v>
      </c>
      <c r="K35" s="28">
        <v>6</v>
      </c>
      <c r="L35" s="25" t="s">
        <v>81</v>
      </c>
      <c r="M35" s="26" t="s">
        <v>220</v>
      </c>
      <c r="N35" s="29" t="s">
        <v>230</v>
      </c>
      <c r="O35" s="34" t="s">
        <v>231</v>
      </c>
      <c r="P35" s="26" t="s">
        <v>79</v>
      </c>
      <c r="Q35" s="26" t="s">
        <v>85</v>
      </c>
      <c r="R35" s="28">
        <v>5</v>
      </c>
      <c r="S35" s="25" t="s">
        <v>86</v>
      </c>
      <c r="T35" s="28" t="s">
        <v>127</v>
      </c>
      <c r="U35" s="30" t="s">
        <v>232</v>
      </c>
      <c r="V35" s="29" t="s">
        <v>224</v>
      </c>
      <c r="W35" s="29" t="s">
        <v>225</v>
      </c>
      <c r="X35" s="29" t="s">
        <v>226</v>
      </c>
      <c r="Y35" s="29" t="s">
        <v>92</v>
      </c>
    </row>
    <row r="36" spans="1:26" ht="108" customHeight="1">
      <c r="A36" s="24"/>
      <c r="B36" s="24">
        <v>28</v>
      </c>
      <c r="C36" s="25" t="s">
        <v>53</v>
      </c>
      <c r="D36" s="25" t="s">
        <v>30</v>
      </c>
      <c r="E36" s="25" t="s">
        <v>31</v>
      </c>
      <c r="F36" s="26" t="s">
        <v>227</v>
      </c>
      <c r="G36" s="29" t="s">
        <v>233</v>
      </c>
      <c r="H36" s="27" t="s">
        <v>229</v>
      </c>
      <c r="I36" s="25" t="s">
        <v>234</v>
      </c>
      <c r="J36" s="25" t="s">
        <v>97</v>
      </c>
      <c r="K36" s="28">
        <v>5</v>
      </c>
      <c r="L36" s="25" t="s">
        <v>86</v>
      </c>
      <c r="M36" s="26" t="s">
        <v>220</v>
      </c>
      <c r="N36" s="29" t="s">
        <v>230</v>
      </c>
      <c r="O36" s="34" t="s">
        <v>231</v>
      </c>
      <c r="P36" s="26" t="s">
        <v>79</v>
      </c>
      <c r="Q36" s="26" t="s">
        <v>85</v>
      </c>
      <c r="R36" s="28">
        <v>5</v>
      </c>
      <c r="S36" s="25" t="s">
        <v>86</v>
      </c>
      <c r="T36" s="28" t="s">
        <v>127</v>
      </c>
      <c r="U36" s="30" t="s">
        <v>232</v>
      </c>
      <c r="V36" s="29" t="s">
        <v>224</v>
      </c>
      <c r="W36" s="29" t="s">
        <v>225</v>
      </c>
      <c r="X36" s="29" t="s">
        <v>226</v>
      </c>
      <c r="Y36" s="29" t="s">
        <v>92</v>
      </c>
    </row>
    <row r="37" spans="1:26" ht="134.44999999999999" customHeight="1">
      <c r="A37" s="24"/>
      <c r="B37" s="24">
        <v>29</v>
      </c>
      <c r="C37" s="25" t="s">
        <v>75</v>
      </c>
      <c r="D37" s="25" t="s">
        <v>30</v>
      </c>
      <c r="E37" s="25" t="s">
        <v>42</v>
      </c>
      <c r="F37" s="26" t="s">
        <v>235</v>
      </c>
      <c r="G37" s="29" t="s">
        <v>236</v>
      </c>
      <c r="H37" s="27" t="s">
        <v>237</v>
      </c>
      <c r="I37" s="26" t="s">
        <v>107</v>
      </c>
      <c r="J37" s="25" t="s">
        <v>238</v>
      </c>
      <c r="K37" s="28">
        <v>7</v>
      </c>
      <c r="L37" s="25" t="s">
        <v>239</v>
      </c>
      <c r="M37" s="26" t="s">
        <v>220</v>
      </c>
      <c r="N37" s="29" t="s">
        <v>240</v>
      </c>
      <c r="O37" s="29" t="s">
        <v>241</v>
      </c>
      <c r="P37" s="26" t="s">
        <v>242</v>
      </c>
      <c r="Q37" s="25" t="s">
        <v>108</v>
      </c>
      <c r="R37" s="28">
        <v>8</v>
      </c>
      <c r="S37" s="25" t="s">
        <v>243</v>
      </c>
      <c r="T37" s="28" t="s">
        <v>244</v>
      </c>
      <c r="U37" s="30" t="s">
        <v>245</v>
      </c>
      <c r="V37" s="29" t="s">
        <v>246</v>
      </c>
      <c r="W37" s="29" t="s">
        <v>247</v>
      </c>
      <c r="X37" s="29" t="s">
        <v>248</v>
      </c>
      <c r="Y37" s="29" t="s">
        <v>249</v>
      </c>
    </row>
    <row r="40" spans="1:26" ht="15">
      <c r="A40" s="56"/>
      <c r="B40" s="56"/>
      <c r="C40" s="56"/>
      <c r="D40" s="56"/>
      <c r="E40" s="92"/>
      <c r="F40" s="56"/>
      <c r="G40" s="56"/>
      <c r="H40" s="56"/>
      <c r="I40" s="56"/>
      <c r="J40" s="148" t="s">
        <v>250</v>
      </c>
      <c r="K40" s="148"/>
      <c r="L40" s="148"/>
      <c r="M40" s="148"/>
      <c r="N40" s="148"/>
      <c r="O40" s="96"/>
      <c r="P40" s="56"/>
      <c r="Q40" s="56"/>
      <c r="R40" s="56"/>
      <c r="S40" s="56"/>
      <c r="T40" s="56"/>
      <c r="U40" s="56"/>
      <c r="V40" s="56"/>
      <c r="W40" s="56"/>
      <c r="X40" s="56"/>
      <c r="Y40" s="56"/>
      <c r="Z40" s="56"/>
    </row>
    <row r="41" spans="1:26" ht="15">
      <c r="A41" s="56"/>
      <c r="B41" s="56"/>
      <c r="C41" s="56"/>
      <c r="D41" s="56"/>
      <c r="E41" s="56"/>
      <c r="F41" s="56"/>
      <c r="G41" s="56"/>
      <c r="H41" s="56"/>
      <c r="I41" s="56"/>
      <c r="J41" s="142" t="s">
        <v>252</v>
      </c>
      <c r="K41" s="142"/>
      <c r="L41" s="142"/>
      <c r="M41" s="142"/>
      <c r="N41" s="142"/>
      <c r="O41" s="91" t="s">
        <v>253</v>
      </c>
      <c r="P41" s="56"/>
      <c r="Q41" s="56"/>
      <c r="R41" s="56"/>
      <c r="S41" s="56"/>
      <c r="T41" s="56"/>
      <c r="U41" s="56"/>
      <c r="V41" s="59"/>
      <c r="W41" s="56"/>
      <c r="X41" s="56"/>
      <c r="Y41" s="56"/>
      <c r="Z41" s="56"/>
    </row>
    <row r="42" spans="1:26" ht="15">
      <c r="E42" s="56"/>
      <c r="F42" s="56"/>
      <c r="G42" s="56"/>
      <c r="H42" s="56"/>
      <c r="I42" s="56"/>
      <c r="J42" s="143" t="s">
        <v>255</v>
      </c>
      <c r="K42" s="143"/>
      <c r="L42" s="143"/>
      <c r="M42" s="143"/>
      <c r="N42" s="143"/>
      <c r="O42" s="91" t="s">
        <v>109</v>
      </c>
      <c r="P42" s="56"/>
      <c r="Q42" s="56"/>
      <c r="R42" s="56"/>
      <c r="S42" s="56"/>
      <c r="T42" s="56"/>
      <c r="U42" s="56"/>
      <c r="V42" s="59"/>
    </row>
    <row r="43" spans="1:26" ht="15">
      <c r="E43" s="56"/>
      <c r="F43" s="56"/>
      <c r="G43" s="56"/>
      <c r="H43" s="56"/>
      <c r="I43" s="56"/>
      <c r="J43" s="144">
        <v>5</v>
      </c>
      <c r="K43" s="144"/>
      <c r="L43" s="144"/>
      <c r="M43" s="144"/>
      <c r="N43" s="144"/>
      <c r="O43" s="91" t="s">
        <v>257</v>
      </c>
      <c r="P43" s="56"/>
      <c r="Q43" s="56"/>
      <c r="R43" s="56"/>
      <c r="S43" s="56"/>
      <c r="T43" s="56"/>
      <c r="U43" s="56"/>
      <c r="V43" s="59"/>
    </row>
    <row r="44" spans="1:26" ht="15">
      <c r="E44" s="110"/>
      <c r="F44" s="111"/>
      <c r="G44" s="112"/>
      <c r="H44" s="110"/>
      <c r="I44" s="56"/>
      <c r="J44" s="145" t="s">
        <v>259</v>
      </c>
      <c r="K44" s="145"/>
      <c r="L44" s="145"/>
      <c r="M44" s="145"/>
      <c r="N44" s="145"/>
      <c r="O44" s="91" t="s">
        <v>81</v>
      </c>
      <c r="P44" s="56"/>
      <c r="Q44" s="56"/>
      <c r="R44" s="56"/>
      <c r="S44" s="56"/>
      <c r="T44" s="56"/>
      <c r="U44" s="56"/>
      <c r="V44" s="59"/>
    </row>
    <row r="45" spans="1:26" ht="15">
      <c r="E45" s="97"/>
      <c r="F45" s="56"/>
      <c r="G45" s="56"/>
      <c r="H45" s="56"/>
      <c r="I45" s="56"/>
      <c r="J45" s="56"/>
      <c r="K45" s="56"/>
      <c r="L45" s="56"/>
      <c r="M45" s="56"/>
      <c r="N45" s="56"/>
      <c r="O45" s="56"/>
      <c r="P45" s="56"/>
      <c r="Q45" s="56"/>
      <c r="R45" s="56"/>
      <c r="S45" s="56"/>
      <c r="T45" s="56"/>
      <c r="U45" s="56"/>
      <c r="V45" s="56"/>
    </row>
    <row r="46" spans="1:26" ht="15">
      <c r="E46" s="92"/>
      <c r="F46" s="56"/>
      <c r="G46" s="56"/>
      <c r="H46" s="56"/>
      <c r="I46" s="56"/>
      <c r="J46" s="56"/>
      <c r="K46" s="56"/>
      <c r="L46" s="56"/>
      <c r="M46" s="56"/>
      <c r="N46" s="56"/>
      <c r="O46" s="56"/>
      <c r="P46" s="56"/>
      <c r="Q46" s="56"/>
      <c r="R46" s="56"/>
      <c r="S46" s="56"/>
      <c r="T46" s="56"/>
      <c r="U46" s="56"/>
      <c r="V46" s="56"/>
    </row>
    <row r="47" spans="1:26" ht="15">
      <c r="E47" s="56"/>
      <c r="F47" s="56"/>
      <c r="G47" s="56"/>
      <c r="H47" s="56"/>
      <c r="I47" s="56"/>
      <c r="J47" s="59"/>
      <c r="K47" s="92"/>
      <c r="L47" s="92"/>
      <c r="M47" s="92"/>
      <c r="N47" s="92"/>
      <c r="O47" s="92"/>
      <c r="P47" s="92"/>
      <c r="Q47" s="92"/>
      <c r="R47" s="92"/>
      <c r="S47" s="92"/>
      <c r="T47" s="92"/>
      <c r="U47" s="92"/>
      <c r="V47" s="56"/>
    </row>
    <row r="48" spans="1:26" ht="15">
      <c r="E48" s="56"/>
      <c r="F48" s="56"/>
      <c r="G48" s="56"/>
      <c r="H48" s="56"/>
      <c r="I48" s="56"/>
      <c r="J48" s="59"/>
      <c r="K48" s="59"/>
      <c r="L48" s="59"/>
      <c r="M48" s="59"/>
      <c r="N48" s="59"/>
      <c r="O48" s="56"/>
      <c r="P48" s="56"/>
      <c r="Q48" s="56"/>
      <c r="R48" s="56"/>
      <c r="S48" s="56"/>
      <c r="T48" s="56"/>
      <c r="U48" s="56"/>
      <c r="V48" s="59"/>
    </row>
  </sheetData>
  <autoFilter ref="A9:AA37" xr:uid="{7978B8E8-83D5-4779-8A58-96F8603EB472}"/>
  <mergeCells count="34">
    <mergeCell ref="C1:S1"/>
    <mergeCell ref="V1:Y6"/>
    <mergeCell ref="C2:S2"/>
    <mergeCell ref="C4:S4"/>
    <mergeCell ref="C5:S5"/>
    <mergeCell ref="C6:S6"/>
    <mergeCell ref="C3:S3"/>
    <mergeCell ref="C7:S7"/>
    <mergeCell ref="A8:A9"/>
    <mergeCell ref="B8:B9"/>
    <mergeCell ref="C8:C9"/>
    <mergeCell ref="D8:D9"/>
    <mergeCell ref="E8:E9"/>
    <mergeCell ref="F8:F9"/>
    <mergeCell ref="G8:G9"/>
    <mergeCell ref="H8:H9"/>
    <mergeCell ref="I8:I9"/>
    <mergeCell ref="X8:Y8"/>
    <mergeCell ref="J8:J9"/>
    <mergeCell ref="K8:K9"/>
    <mergeCell ref="L8:L9"/>
    <mergeCell ref="M8:M9"/>
    <mergeCell ref="N8:N9"/>
    <mergeCell ref="O8:O9"/>
    <mergeCell ref="P8:S8"/>
    <mergeCell ref="T8:T9"/>
    <mergeCell ref="U8:U9"/>
    <mergeCell ref="V8:V9"/>
    <mergeCell ref="W8:W9"/>
    <mergeCell ref="J40:N40"/>
    <mergeCell ref="J41:N41"/>
    <mergeCell ref="J42:N42"/>
    <mergeCell ref="J43:N43"/>
    <mergeCell ref="J44:N44"/>
  </mergeCells>
  <dataValidations count="1">
    <dataValidation type="list" allowBlank="1" showInputMessage="1" showErrorMessage="1" sqref="F11:F12 A10:A14 A24:A31 F24:F31 F22 A22" xr:uid="{035E338C-0E26-44F1-B75F-0A44BAC3C5C2}">
      <formula1>#REF!</formula1>
    </dataValidation>
  </dataValidations>
  <printOptions horizontalCentered="1"/>
  <pageMargins left="0.39370078740157483" right="0.39370078740157483" top="0.35433070866141736" bottom="0.35433070866141736" header="0.31496062992125984" footer="0.31496062992125984"/>
  <pageSetup scale="50" orientation="landscape" horizontalDpi="360" verticalDpi="360" r:id="rId1"/>
  <rowBreaks count="2" manualBreakCount="2">
    <brk id="27" max="25" man="1"/>
    <brk id="33" max="25"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CF396-6988-48AF-8ED6-FB699AD9FAFB}">
  <dimension ref="A1:C4"/>
  <sheetViews>
    <sheetView workbookViewId="0">
      <selection activeCell="A8" sqref="A8"/>
    </sheetView>
  </sheetViews>
  <sheetFormatPr baseColWidth="10" defaultRowHeight="15"/>
  <sheetData>
    <row r="1" spans="1:3">
      <c r="A1">
        <f>3.8-0.2</f>
        <v>3.5999999999999996</v>
      </c>
      <c r="B1">
        <f>+A1-1.2</f>
        <v>2.3999999999999995</v>
      </c>
      <c r="C1">
        <f>+A1/2</f>
        <v>1.7999999999999998</v>
      </c>
    </row>
    <row r="2" spans="1:3">
      <c r="A2">
        <f>+A1/4</f>
        <v>0.89999999999999991</v>
      </c>
    </row>
    <row r="4" spans="1:3">
      <c r="A4">
        <f>3.5-0.2</f>
        <v>3.3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NARIÑO - OBRA</vt:lpstr>
      <vt:lpstr>EST.DIS.VIAS SCarlos-OBRA</vt:lpstr>
      <vt:lpstr>EST.DIS.VIAS SCarlos-INTERVENTO</vt:lpstr>
      <vt:lpstr>MATRIZ DE RIESGOS</vt:lpstr>
      <vt:lpstr>Hoja2</vt:lpstr>
      <vt:lpstr>'EST.DIS.VIAS SCarlos-INTERVENTO'!Área_de_impresión</vt:lpstr>
      <vt:lpstr>'EST.DIS.VIAS SCarlos-OBRA'!Área_de_impresión</vt:lpstr>
      <vt:lpstr>'MATRIZ DE RIESGOS'!Área_de_impresión</vt:lpstr>
      <vt:lpstr>'NARIÑO - OBRA'!Área_de_impresión</vt:lpstr>
      <vt:lpstr>'EST.DIS.VIAS SCarlos-INTERVENTO'!Títulos_a_imprimir</vt:lpstr>
      <vt:lpstr>'EST.DIS.VIAS SCarlos-OBRA'!Títulos_a_imprimir</vt:lpstr>
      <vt:lpstr>'MATRIZ DE RIESGOS'!Títulos_a_imprimir</vt:lpstr>
      <vt:lpstr>'NARIÑO - OBRA'!Títulos_a_imprimir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Elena Castaño Puerta</dc:creator>
  <cp:lastModifiedBy>Usuario</cp:lastModifiedBy>
  <cp:lastPrinted>2025-03-17T15:48:18Z</cp:lastPrinted>
  <dcterms:created xsi:type="dcterms:W3CDTF">2024-10-31T19:36:43Z</dcterms:created>
  <dcterms:modified xsi:type="dcterms:W3CDTF">2026-02-24T19:47:22Z</dcterms:modified>
</cp:coreProperties>
</file>