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4. GOBIERNO\10. ALARMAS                                               1 PEND\"/>
    </mc:Choice>
  </mc:AlternateContent>
  <xr:revisionPtr revIDLastSave="0" documentId="13_ncr:1_{A2C40BF6-8E68-4114-8735-97F466B1C4D4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5" i="1" l="1"/>
  <c r="X4" i="1"/>
  <c r="L5" i="1"/>
  <c r="M5" i="1" s="1"/>
  <c r="N5" i="1" s="1"/>
  <c r="L4" i="1"/>
  <c r="M4" i="1" s="1"/>
  <c r="N4" i="1" s="1"/>
  <c r="Z4" i="1"/>
  <c r="G4" i="1"/>
  <c r="H4" i="1" s="1"/>
  <c r="I4" i="1" s="1"/>
  <c r="Q5" i="1"/>
  <c r="R5" i="1" s="1"/>
  <c r="S5" i="1" s="1"/>
  <c r="Q4" i="1"/>
  <c r="R4" i="1" s="1"/>
  <c r="S4" i="1" s="1"/>
  <c r="V5" i="1"/>
  <c r="V4" i="1"/>
  <c r="U5" i="1"/>
  <c r="U4" i="1"/>
  <c r="W5" i="1"/>
  <c r="W4" i="1"/>
  <c r="T5" i="1"/>
  <c r="T4" i="1"/>
  <c r="G5" i="1"/>
  <c r="H5" i="1" s="1"/>
  <c r="I5" i="1" s="1"/>
  <c r="N6" i="1" l="1"/>
  <c r="AA4" i="1"/>
  <c r="AB4" i="1" s="1"/>
  <c r="S6" i="1"/>
  <c r="I6" i="1"/>
  <c r="Z5" i="1"/>
  <c r="AA5" i="1" s="1"/>
  <c r="AB5" i="1" s="1"/>
  <c r="AB6" i="1" l="1"/>
</calcChain>
</file>

<file path=xl/sharedStrings.xml><?xml version="1.0" encoding="utf-8"?>
<sst xmlns="http://schemas.openxmlformats.org/spreadsheetml/2006/main" count="44" uniqueCount="23">
  <si>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</si>
  <si>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</si>
  <si>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</si>
  <si>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</si>
  <si>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</si>
  <si>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</si>
  <si>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</si>
  <si>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</si>
  <si>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</si>
  <si>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</si>
  <si>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</si>
  <si>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</si>
  <si>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</si>
  <si>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</si>
  <si>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</si>
  <si>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</si>
  <si>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>MINIMA 2026</t>
  </si>
  <si>
    <t xml:space="preserve">ALARMA COMUNITARIA
Características:
• Tecnología 4G
• Capacidad de 500 usuarios
• Activación mediante llamada o SMS
• Envía alertas a 8 números celular
• Salida de audio para hacer perifoneo
• Salida para repetidor de audio
• Visualización de información de usuario
• Función de prueba de sirenas y mensajes
• Programación mediante mensajes SMS
• Genera 4 tipos de alerta (policía, médica, incendió, pánico).
• Envía mensajes SMS de auto-prueba
• Aplicación VIGICOM en play Store
Especificaciones Técnicas:
• Modem con tecnología 4G LTE 
• Pantalla LCD 2 líneas x16 caracteres
• Alimentación 12V AC 
• Entrada para batería de respaldo 12V 
• Entrada para botón de pánico 
• Salida de audio de 8 Ω 
• Salida de contacto seco 
• Salida de audio diferencial y datos
• Base para mini Simcard 
• Simcard y plan pospago de internet para el funcionamiento de las alarmas
• Microcontrolador de 8 Bits 
• Indicador de voltaje y señal celular
• Consumo en reposo de 50mA y en envió de SMS 150 m A.
</t>
  </si>
  <si>
    <t>Unidad</t>
  </si>
  <si>
    <t>INSTALACION</t>
  </si>
  <si>
    <t>Cotización VIRTUAL TECHNOLOGY SOLUCIONES INTEGRALES SAS BIC</t>
  </si>
  <si>
    <t>Cotización SEGURIDAD VIRTUAL LTDA</t>
  </si>
  <si>
    <t>Cotización LIRA SEGURIDAD LTDA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</si>
</sst>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9" fontId="4" fillId="3" borderId="1" xfId="0" applyNumberFormat="1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0" fontId="4" fillId="2" borderId="1" xfId="0" applyFont="1" applyFill="1" applyBorder="1"/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right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FFC9"/>
      <color rgb="FFEBFFEB"/>
      <color rgb="FFE4F1FC"/>
      <color rgb="FFFFFFB7"/>
      <color rgb="FFE5FFE5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B11"/>
  <sheetViews>
    <sheetView tabSelected="1" topLeftCell="F1" zoomScaleNormal="100" workbookViewId="0">
      <selection activeCell="AB6" sqref="AB6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9.5703125" style="8" customWidth="1"/>
    <col min="4" max="4" width="6.42578125" style="8" customWidth="1"/>
    <col min="5" max="5" width="12.140625" style="9" customWidth="1"/>
    <col min="6" max="6" width="5.28515625" style="8" customWidth="1"/>
    <col min="7" max="7" width="11.28515625" style="8" customWidth="1"/>
    <col min="8" max="8" width="13.140625" style="8" customWidth="1"/>
    <col min="9" max="10" width="12.85546875" style="8" customWidth="1"/>
    <col min="11" max="11" width="6.7109375" style="8" customWidth="1"/>
    <col min="12" max="12" width="10.140625" style="8" customWidth="1"/>
    <col min="13" max="13" width="12.85546875" style="8" customWidth="1"/>
    <col min="14" max="14" width="15" style="8" customWidth="1"/>
    <col min="15" max="15" width="14.140625" style="10" customWidth="1"/>
    <col min="16" max="16" width="6.140625" style="11" customWidth="1"/>
    <col min="17" max="17" width="10.85546875" style="10" customWidth="1"/>
    <col min="18" max="18" width="14.7109375" style="10" customWidth="1"/>
    <col min="19" max="19" width="15.140625" style="10" customWidth="1"/>
    <col min="20" max="20" width="6.28515625" style="10" customWidth="1"/>
    <col min="21" max="21" width="23.5703125" style="10" customWidth="1"/>
    <col min="22" max="22" width="11.5703125" style="10"/>
    <col min="23" max="23" width="5.5703125" style="4" customWidth="1"/>
    <col min="24" max="24" width="10.28515625" style="4" customWidth="1"/>
    <col min="25" max="25" width="5.5703125" style="4" customWidth="1"/>
    <col min="26" max="26" width="10.7109375" style="4" customWidth="1"/>
    <col min="27" max="27" width="15" style="4" customWidth="1"/>
    <col min="28" max="28" width="15.140625" style="4" customWidth="1"/>
    <col min="29" max="16384" width="11.5703125" style="4"/>
  </cols>
  <sheetData>
    <row r="1" spans="1:28" ht="49.5" customHeight="1" thickBot="1" x14ac:dyDescent="0.25">
      <c r="C1" s="50" t="s">
        <v>12</v>
      </c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10"/>
      <c r="Z1" s="10"/>
      <c r="AA1" s="10"/>
      <c r="AB1" s="10"/>
    </row>
    <row r="2" spans="1:28" ht="26.25" customHeight="1" x14ac:dyDescent="0.2">
      <c r="A2" s="53" t="s">
        <v>0</v>
      </c>
      <c r="B2" s="53" t="s">
        <v>5</v>
      </c>
      <c r="C2" s="54" t="s">
        <v>1</v>
      </c>
      <c r="D2" s="55" t="s">
        <v>2</v>
      </c>
      <c r="E2" s="68" t="s">
        <v>20</v>
      </c>
      <c r="F2" s="69"/>
      <c r="G2" s="69"/>
      <c r="H2" s="69"/>
      <c r="I2" s="70"/>
      <c r="J2" s="71" t="s">
        <v>21</v>
      </c>
      <c r="K2" s="72"/>
      <c r="L2" s="72"/>
      <c r="M2" s="72"/>
      <c r="N2" s="73"/>
      <c r="O2" s="56" t="s">
        <v>22</v>
      </c>
      <c r="P2" s="57"/>
      <c r="Q2" s="57"/>
      <c r="R2" s="57"/>
      <c r="S2" s="58"/>
      <c r="T2" s="59" t="s">
        <v>15</v>
      </c>
      <c r="U2" s="60"/>
      <c r="V2" s="60"/>
      <c r="W2" s="60"/>
      <c r="X2" s="60"/>
      <c r="Y2" s="60"/>
      <c r="Z2" s="60"/>
      <c r="AA2" s="60"/>
      <c r="AB2" s="61"/>
    </row>
    <row r="3" spans="1:28" s="5" customFormat="1" ht="25.5" x14ac:dyDescent="0.2">
      <c r="A3" s="53"/>
      <c r="B3" s="53"/>
      <c r="C3" s="54"/>
      <c r="D3" s="55"/>
      <c r="E3" s="20" t="s">
        <v>3</v>
      </c>
      <c r="F3" s="21" t="s">
        <v>8</v>
      </c>
      <c r="G3" s="21" t="s">
        <v>4</v>
      </c>
      <c r="H3" s="21" t="s">
        <v>9</v>
      </c>
      <c r="I3" s="22" t="s">
        <v>10</v>
      </c>
      <c r="J3" s="41" t="s">
        <v>3</v>
      </c>
      <c r="K3" s="42" t="s">
        <v>8</v>
      </c>
      <c r="L3" s="42" t="s">
        <v>4</v>
      </c>
      <c r="M3" s="42" t="s">
        <v>9</v>
      </c>
      <c r="N3" s="43" t="s">
        <v>10</v>
      </c>
      <c r="O3" s="24" t="s">
        <v>3</v>
      </c>
      <c r="P3" s="25" t="s">
        <v>8</v>
      </c>
      <c r="Q3" s="25" t="s">
        <v>4</v>
      </c>
      <c r="R3" s="25" t="s">
        <v>9</v>
      </c>
      <c r="S3" s="37" t="s">
        <v>10</v>
      </c>
      <c r="T3" s="12" t="s">
        <v>0</v>
      </c>
      <c r="U3" s="13" t="s">
        <v>5</v>
      </c>
      <c r="V3" s="13" t="s">
        <v>6</v>
      </c>
      <c r="W3" s="13" t="s">
        <v>2</v>
      </c>
      <c r="X3" s="33" t="s">
        <v>3</v>
      </c>
      <c r="Y3" s="14" t="s">
        <v>8</v>
      </c>
      <c r="Z3" s="14" t="s">
        <v>4</v>
      </c>
      <c r="AA3" s="14" t="s">
        <v>9</v>
      </c>
      <c r="AB3" s="15" t="s">
        <v>10</v>
      </c>
    </row>
    <row r="4" spans="1:28" ht="12" customHeight="1" x14ac:dyDescent="0.2">
      <c r="A4" s="1">
        <v>1</v>
      </c>
      <c r="B4" s="6" t="s">
        <v>17</v>
      </c>
      <c r="C4" s="2" t="s">
        <v>18</v>
      </c>
      <c r="D4" s="3">
        <v>6</v>
      </c>
      <c r="E4" s="27">
        <v>2500000</v>
      </c>
      <c r="F4" s="23">
        <v>0.19</v>
      </c>
      <c r="G4" s="28">
        <f>E4*F4</f>
        <v>475000</v>
      </c>
      <c r="H4" s="28">
        <f>E4+G4</f>
        <v>2975000</v>
      </c>
      <c r="I4" s="29">
        <f>H4*D4</f>
        <v>17850000</v>
      </c>
      <c r="J4" s="44">
        <v>2650000</v>
      </c>
      <c r="K4" s="45">
        <v>0.19</v>
      </c>
      <c r="L4" s="46">
        <f>J4*K4</f>
        <v>503500</v>
      </c>
      <c r="M4" s="46">
        <f>J4+L4</f>
        <v>3153500</v>
      </c>
      <c r="N4" s="47">
        <f>M4*D4</f>
        <v>18921000</v>
      </c>
      <c r="O4" s="30">
        <v>2552422</v>
      </c>
      <c r="P4" s="26">
        <v>0.19</v>
      </c>
      <c r="Q4" s="31">
        <f>O4*P4</f>
        <v>484960.18</v>
      </c>
      <c r="R4" s="31">
        <f>O4+Q4</f>
        <v>3037382.18</v>
      </c>
      <c r="S4" s="38">
        <f>R4*D4</f>
        <v>18224293.080000002</v>
      </c>
      <c r="T4" s="16">
        <f>+A4</f>
        <v>1</v>
      </c>
      <c r="U4" s="17" t="str">
        <f>+B4</f>
        <v xml:space="preserve">ALARMA COMUNITARIA
Características:
• Tecnología 4G
• Capacidad de 500 usuarios
• Activación mediante llamada o SMS
• Envía alertas a 8 números celular
• Salida de audio para hacer perifoneo
• Salida para repetidor de audio
• Visualización de información de usuario
• Función de prueba de sirenas y mensajes
• Programación mediante mensajes SMS
• Genera 4 tipos de alerta (policía, médica, incendió, pánico).
• Envía mensajes SMS de auto-prueba
• Aplicación VIGICOM en play Store
Especificaciones Técnicas:
• Modem con tecnología 4G LTE 
• Pantalla LCD 2 líneas x16 caracteres
• Alimentación 12V AC 
• Entrada para batería de respaldo 12V 
• Entrada para botón de pánico 
• Salida de audio de 8 Ω 
• Salida de contacto seco 
• Salida de audio diferencial y datos
• Base para mini Simcard 
• Simcard y plan pospago de internet para el funcionamiento de las alarmas
• Microcontrolador de 8 Bits 
• Indicador de voltaje y señal celular
• Consumo en reposo de 50mA y en envió de SMS 150 m A.
</v>
      </c>
      <c r="V4" s="18" t="str">
        <f>+C4</f>
        <v>Unidad</v>
      </c>
      <c r="W4" s="18">
        <f>+D4</f>
        <v>6</v>
      </c>
      <c r="X4" s="34">
        <f>MIN(E4,J4,O4)</f>
        <v>2500000</v>
      </c>
      <c r="Y4" s="19">
        <v>0.19</v>
      </c>
      <c r="Z4" s="34">
        <f>SUM(X4*Y4)</f>
        <v>475000</v>
      </c>
      <c r="AA4" s="34">
        <f>SUM(X4+Z4)</f>
        <v>2975000</v>
      </c>
      <c r="AB4" s="35">
        <f>SUM(W4*AA4)</f>
        <v>17850000</v>
      </c>
    </row>
    <row r="5" spans="1:28" ht="12" customHeight="1" x14ac:dyDescent="0.2">
      <c r="A5" s="1">
        <v>2</v>
      </c>
      <c r="B5" s="6" t="s">
        <v>19</v>
      </c>
      <c r="C5" s="2" t="s">
        <v>18</v>
      </c>
      <c r="D5" s="3">
        <v>6</v>
      </c>
      <c r="E5" s="27">
        <v>700000</v>
      </c>
      <c r="F5" s="23">
        <v>0.19</v>
      </c>
      <c r="G5" s="28">
        <f t="shared" ref="G5" si="0">E5*F5</f>
        <v>133000</v>
      </c>
      <c r="H5" s="28">
        <f t="shared" ref="H5" si="1">E5+G5</f>
        <v>833000</v>
      </c>
      <c r="I5" s="29">
        <f t="shared" ref="I5" si="2">H5*D5</f>
        <v>4998000</v>
      </c>
      <c r="J5" s="44">
        <v>750000</v>
      </c>
      <c r="K5" s="45">
        <v>0.19</v>
      </c>
      <c r="L5" s="46">
        <f t="shared" ref="L5" si="3">J5*K5</f>
        <v>142500</v>
      </c>
      <c r="M5" s="46">
        <f t="shared" ref="M5" si="4">J5+L5</f>
        <v>892500</v>
      </c>
      <c r="N5" s="47">
        <f t="shared" ref="N5" si="5">M5*D5</f>
        <v>5355000</v>
      </c>
      <c r="O5" s="30">
        <v>1247280</v>
      </c>
      <c r="P5" s="26">
        <v>0.19</v>
      </c>
      <c r="Q5" s="31">
        <f t="shared" ref="Q5" si="6">O5*P5</f>
        <v>236983.2</v>
      </c>
      <c r="R5" s="31">
        <f t="shared" ref="R5" si="7">O5+Q5</f>
        <v>1484263.2</v>
      </c>
      <c r="S5" s="38">
        <f t="shared" ref="S5" si="8">R5*D5</f>
        <v>8905579.1999999993</v>
      </c>
      <c r="T5" s="16">
        <f>+A5</f>
        <v>2</v>
      </c>
      <c r="U5" s="17" t="str">
        <f>+B5</f>
        <v>INSTALACION</v>
      </c>
      <c r="V5" s="18" t="str">
        <f>+C5</f>
        <v>Unidad</v>
      </c>
      <c r="W5" s="18">
        <f>+D5</f>
        <v>6</v>
      </c>
      <c r="X5" s="34">
        <f>MIN(E5,J5,O5)</f>
        <v>700000</v>
      </c>
      <c r="Y5" s="19">
        <v>0.19</v>
      </c>
      <c r="Z5" s="34">
        <f t="shared" ref="Z5" si="9">SUM(X5*Y5)</f>
        <v>133000</v>
      </c>
      <c r="AA5" s="34">
        <f>SUM(X5+Z5)</f>
        <v>833000</v>
      </c>
      <c r="AB5" s="35">
        <f t="shared" ref="AB5" si="10">SUM(W5*AA5)</f>
        <v>4998000</v>
      </c>
    </row>
    <row r="6" spans="1:28" s="7" customFormat="1" ht="15.75" customHeight="1" thickBot="1" x14ac:dyDescent="0.25">
      <c r="A6" s="52"/>
      <c r="B6" s="52"/>
      <c r="C6" s="52"/>
      <c r="D6" s="52"/>
      <c r="E6" s="64" t="s">
        <v>11</v>
      </c>
      <c r="F6" s="65"/>
      <c r="G6" s="65"/>
      <c r="H6" s="65"/>
      <c r="I6" s="32">
        <f>SUM(I4:I5)</f>
        <v>22848000</v>
      </c>
      <c r="J6" s="74" t="s">
        <v>11</v>
      </c>
      <c r="K6" s="75"/>
      <c r="L6" s="75"/>
      <c r="M6" s="75"/>
      <c r="N6" s="48">
        <f>SUM(N4:N5)</f>
        <v>24276000</v>
      </c>
      <c r="O6" s="66" t="s">
        <v>11</v>
      </c>
      <c r="P6" s="67"/>
      <c r="Q6" s="67"/>
      <c r="R6" s="67"/>
      <c r="S6" s="39">
        <f>SUM(S4:S5)</f>
        <v>27129872.280000001</v>
      </c>
      <c r="T6" s="62" t="s">
        <v>7</v>
      </c>
      <c r="U6" s="63"/>
      <c r="V6" s="63"/>
      <c r="W6" s="63"/>
      <c r="X6" s="63"/>
      <c r="Y6" s="63"/>
      <c r="Z6" s="63"/>
      <c r="AA6" s="63"/>
      <c r="AB6" s="36">
        <f>SUM(AB4:AB5)</f>
        <v>22848000</v>
      </c>
    </row>
    <row r="8" spans="1:28" x14ac:dyDescent="0.2">
      <c r="AA8" s="40" t="s">
        <v>16</v>
      </c>
      <c r="AB8" s="49">
        <v>49025340</v>
      </c>
    </row>
    <row r="10" spans="1:28" x14ac:dyDescent="0.2">
      <c r="T10" s="51" t="s">
        <v>13</v>
      </c>
      <c r="U10" s="51"/>
      <c r="V10" s="51"/>
      <c r="W10" s="51"/>
      <c r="X10" s="51"/>
      <c r="Y10" s="51"/>
      <c r="Z10" s="51"/>
      <c r="AA10" s="51"/>
      <c r="AB10" s="51"/>
    </row>
    <row r="11" spans="1:28" x14ac:dyDescent="0.2">
      <c r="T11" s="51" t="s">
        <v>14</v>
      </c>
      <c r="U11" s="51"/>
      <c r="V11" s="51"/>
      <c r="W11" s="51"/>
      <c r="X11" s="51"/>
      <c r="Y11" s="51"/>
      <c r="Z11" s="51"/>
      <c r="AA11" s="51"/>
      <c r="AB11" s="51"/>
    </row>
  </sheetData>
  <mergeCells count="16">
    <mergeCell ref="T11:AB11"/>
    <mergeCell ref="O2:S2"/>
    <mergeCell ref="T2:AB2"/>
    <mergeCell ref="T6:AA6"/>
    <mergeCell ref="E6:H6"/>
    <mergeCell ref="O6:R6"/>
    <mergeCell ref="E2:I2"/>
    <mergeCell ref="J2:N2"/>
    <mergeCell ref="J6:M6"/>
    <mergeCell ref="C1:X1"/>
    <mergeCell ref="T10:AB10"/>
    <mergeCell ref="A6:D6"/>
    <mergeCell ref="A2:A3"/>
    <mergeCell ref="B2:B3"/>
    <mergeCell ref="C2:C3"/>
    <mergeCell ref="D2:D3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2026-03-17T14:56:40Z</dcterms:modified>
</cp:coreProperties>
</file>