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osorio\Desktop\AOA\Interventoria Construmarca\"/>
    </mc:Choice>
  </mc:AlternateContent>
  <bookViews>
    <workbookView xWindow="0" yWindow="0" windowWidth="20112" windowHeight="9636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H9" i="1"/>
  <c r="I9" i="1"/>
  <c r="J9" i="1"/>
  <c r="K9" i="1"/>
  <c r="K5" i="1" l="1"/>
  <c r="K6" i="1"/>
  <c r="K7" i="1"/>
  <c r="K8" i="1"/>
  <c r="J5" i="1"/>
  <c r="J6" i="1"/>
  <c r="J7" i="1"/>
  <c r="J8" i="1"/>
  <c r="H5" i="1"/>
  <c r="H6" i="1"/>
  <c r="H7" i="1"/>
  <c r="H8" i="1"/>
  <c r="I5" i="1"/>
  <c r="I6" i="1"/>
  <c r="I7" i="1"/>
  <c r="I8" i="1"/>
  <c r="K4" i="1"/>
  <c r="J4" i="1"/>
  <c r="I4" i="1"/>
  <c r="H4" i="1"/>
  <c r="G5" i="1"/>
  <c r="G6" i="1"/>
  <c r="G7" i="1"/>
  <c r="G8" i="1"/>
  <c r="G4" i="1"/>
  <c r="F9" i="1"/>
  <c r="F8" i="1"/>
  <c r="F7" i="1"/>
  <c r="F6" i="1"/>
  <c r="F5" i="1"/>
  <c r="F4" i="1"/>
  <c r="E9" i="1"/>
  <c r="E8" i="1"/>
  <c r="E7" i="1"/>
  <c r="E6" i="1"/>
  <c r="E5" i="1"/>
  <c r="E4" i="1"/>
  <c r="D9" i="1"/>
</calcChain>
</file>

<file path=xl/sharedStrings.xml><?xml version="1.0" encoding="utf-8"?>
<sst xmlns="http://schemas.openxmlformats.org/spreadsheetml/2006/main" count="21" uniqueCount="21">
  <si>
    <t>SHVS-CDCVI-026-2019</t>
  </si>
  <si>
    <t>JERUSALÉN</t>
  </si>
  <si>
    <t>SHVS-CDCVI-027-2019</t>
  </si>
  <si>
    <t>CUCUNUBÁ</t>
  </si>
  <si>
    <t>SHVS-CDCVI-028-2019</t>
  </si>
  <si>
    <t>QUEBRADANEGRA</t>
  </si>
  <si>
    <t>SHVS-CDCVI-029-2019</t>
  </si>
  <si>
    <t>VIOTÁ</t>
  </si>
  <si>
    <t>SHVS-LP-034-2019</t>
  </si>
  <si>
    <t>CAPARRAPI</t>
  </si>
  <si>
    <t>VALOR INTERVENTORIA</t>
  </si>
  <si>
    <t>Porcentajes de incidencia</t>
  </si>
  <si>
    <t>Valor Convenio</t>
  </si>
  <si>
    <t>MUNICIPIO</t>
  </si>
  <si>
    <t>No. CONVENIO</t>
  </si>
  <si>
    <t xml:space="preserve">Valor Interventoría </t>
  </si>
  <si>
    <t>Valor Hito 1</t>
  </si>
  <si>
    <t>Valor Hito 2</t>
  </si>
  <si>
    <t>Valor Hito 3</t>
  </si>
  <si>
    <t>Valor Hito 4</t>
  </si>
  <si>
    <t>Valor Hito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</si>
</sst>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\ * #,##0_-;\-&quot;$&quot;\ * #,##0_-;_-&quot;$&quot;\ * &quot;-&quot;_-;_-@_-"/>
    <numFmt numFmtId="165" formatCode="0.0000%"/>
    <numFmt numFmtId="166" formatCode="_-&quot;$&quot;\ * #,##0.0000_-;\-&quot;$&quot;\ * #,##0.0000_-;_-&quot;$&quot;\ * &quot;-&quot;??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">
    <xf numFmtId="0" fontId="0" fillId="0" borderId="0" xfId="0"/>
    <xf numFmtId="166" fontId="0" fillId="0" borderId="0" xfId="0" applyNumberFormat="1"/>
    <xf numFmtId="0" fontId="0" fillId="0" borderId="1" xfId="0" applyBorder="1"/>
    <xf numFmtId="164" fontId="0" fillId="0" borderId="1" xfId="1" applyFont="1" applyBorder="1"/>
    <xf numFmtId="165" fontId="0" fillId="0" borderId="1" xfId="2" applyNumberFormat="1" applyFont="1" applyBorder="1" applyAlignment="1">
      <alignment horizontal="center"/>
    </xf>
    <xf numFmtId="166" fontId="0" fillId="0" borderId="1" xfId="0" applyNumberFormat="1" applyBorder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/>
    <xf numFmtId="164" fontId="0" fillId="0" borderId="4" xfId="1" applyFont="1" applyBorder="1"/>
    <xf numFmtId="0" fontId="2" fillId="0" borderId="1" xfId="0" applyFont="1" applyFill="1" applyBorder="1" applyAlignment="1">
      <alignment horizontal="center" vertical="center" wrapText="1"/>
    </xf>
    <xf numFmtId="164" fontId="3" fillId="0" borderId="0" xfId="0" applyNumberFormat="1" applyFont="1"/>
    <xf numFmtId="165" fontId="3" fillId="0" borderId="0" xfId="0" applyNumberFormat="1" applyFont="1"/>
    <xf numFmtId="166" fontId="3" fillId="0" borderId="0" xfId="0" applyNumberFormat="1" applyFont="1"/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tabSelected="1" workbookViewId="0">
      <selection activeCell="A13" sqref="A13"/>
    </sheetView>
  </sheetViews>
  <sheetFormatPr baseColWidth="10" defaultRowHeight="14.4" x14ac:dyDescent="0.3"/>
  <cols>
    <col min="2" max="2" width="22.109375" customWidth="1"/>
    <col min="3" max="3" width="17.109375" bestFit="1" customWidth="1"/>
    <col min="4" max="4" width="15.5546875" bestFit="1" customWidth="1"/>
    <col min="6" max="6" width="18.6640625" bestFit="1" customWidth="1"/>
    <col min="7" max="8" width="17.6640625" bestFit="1" customWidth="1"/>
    <col min="9" max="9" width="19.5546875" customWidth="1"/>
    <col min="10" max="10" width="18.88671875" customWidth="1"/>
    <col min="11" max="11" width="18" customWidth="1"/>
    <col min="12" max="12" width="17.6640625" bestFit="1" customWidth="1"/>
  </cols>
  <sheetData>
    <row r="1" spans="2:12" ht="15" thickBot="1" x14ac:dyDescent="0.35"/>
    <row r="2" spans="2:12" ht="15" thickBot="1" x14ac:dyDescent="0.35">
      <c r="B2" s="8" t="s">
        <v>10</v>
      </c>
      <c r="C2" s="9">
        <v>389830808</v>
      </c>
    </row>
    <row r="3" spans="2:12" ht="33.75" customHeight="1" x14ac:dyDescent="0.3">
      <c r="B3" s="7" t="s">
        <v>14</v>
      </c>
      <c r="C3" s="7" t="s">
        <v>13</v>
      </c>
      <c r="D3" s="6" t="s">
        <v>12</v>
      </c>
      <c r="E3" s="6" t="s">
        <v>11</v>
      </c>
      <c r="F3" s="6" t="s">
        <v>15</v>
      </c>
      <c r="G3" s="10" t="s">
        <v>16</v>
      </c>
      <c r="H3" s="10" t="s">
        <v>17</v>
      </c>
      <c r="I3" s="10" t="s">
        <v>18</v>
      </c>
      <c r="J3" s="10" t="s">
        <v>19</v>
      </c>
      <c r="K3" s="10" t="s">
        <v>20</v>
      </c>
    </row>
    <row r="4" spans="2:12" x14ac:dyDescent="0.3">
      <c r="B4" s="2" t="s">
        <v>0</v>
      </c>
      <c r="C4" s="2" t="s">
        <v>1</v>
      </c>
      <c r="D4" s="3">
        <v>411136256</v>
      </c>
      <c r="E4" s="4">
        <f>D4/D9</f>
        <v>7.8543295038560557E-2</v>
      </c>
      <c r="F4" s="5">
        <f>C2*E4</f>
        <v>30618596.167864453</v>
      </c>
      <c r="G4" s="5">
        <f>F4*0.15</f>
        <v>4592789.4251796678</v>
      </c>
      <c r="H4" s="5">
        <f>F4*0.15</f>
        <v>4592789.4251796678</v>
      </c>
      <c r="I4" s="5">
        <f>F4*0.3</f>
        <v>9185578.8503593355</v>
      </c>
      <c r="J4" s="5">
        <f>F4*0.3</f>
        <v>9185578.8503593355</v>
      </c>
      <c r="K4" s="5">
        <f>F4*0.1</f>
        <v>3061859.6167864455</v>
      </c>
      <c r="L4" s="1"/>
    </row>
    <row r="5" spans="2:12" x14ac:dyDescent="0.3">
      <c r="B5" s="2" t="s">
        <v>2</v>
      </c>
      <c r="C5" s="2" t="s">
        <v>3</v>
      </c>
      <c r="D5" s="3">
        <v>123875132</v>
      </c>
      <c r="E5" s="4">
        <f>D5/D9</f>
        <v>2.3665052397170816E-2</v>
      </c>
      <c r="F5" s="5">
        <f>C2*E5</f>
        <v>9225366.4973514359</v>
      </c>
      <c r="G5" s="5">
        <f t="shared" ref="G5:G8" si="0">F5*0.15</f>
        <v>1383804.9746027153</v>
      </c>
      <c r="H5" s="5">
        <f t="shared" ref="H5:H8" si="1">F5*0.15</f>
        <v>1383804.9746027153</v>
      </c>
      <c r="I5" s="5">
        <f t="shared" ref="I5:I8" si="2">F5*0.3</f>
        <v>2767609.9492054307</v>
      </c>
      <c r="J5" s="5">
        <f t="shared" ref="J5:J8" si="3">F5*0.3</f>
        <v>2767609.9492054307</v>
      </c>
      <c r="K5" s="5">
        <f t="shared" ref="K5:K8" si="4">F5*0.1</f>
        <v>922536.64973514364</v>
      </c>
    </row>
    <row r="6" spans="2:12" x14ac:dyDescent="0.3">
      <c r="B6" s="2" t="s">
        <v>4</v>
      </c>
      <c r="C6" s="2" t="s">
        <v>5</v>
      </c>
      <c r="D6" s="3">
        <v>886694931</v>
      </c>
      <c r="E6" s="4">
        <f>D6/D9</f>
        <v>0.16939382153329016</v>
      </c>
      <c r="F6" s="5">
        <f>E6*C2</f>
        <v>66034930.318530306</v>
      </c>
      <c r="G6" s="5">
        <f t="shared" si="0"/>
        <v>9905239.5477795452</v>
      </c>
      <c r="H6" s="5">
        <f t="shared" si="1"/>
        <v>9905239.5477795452</v>
      </c>
      <c r="I6" s="5">
        <f t="shared" si="2"/>
        <v>19810479.09555909</v>
      </c>
      <c r="J6" s="5">
        <f t="shared" si="3"/>
        <v>19810479.09555909</v>
      </c>
      <c r="K6" s="5">
        <f t="shared" si="4"/>
        <v>6603493.0318530314</v>
      </c>
    </row>
    <row r="7" spans="2:12" x14ac:dyDescent="0.3">
      <c r="B7" s="2" t="s">
        <v>6</v>
      </c>
      <c r="C7" s="2" t="s">
        <v>7</v>
      </c>
      <c r="D7" s="3">
        <v>2321954181</v>
      </c>
      <c r="E7" s="4">
        <f>D7/D9</f>
        <v>0.44358513666160898</v>
      </c>
      <c r="F7" s="5">
        <f>C2*E7</f>
        <v>172923152.24158546</v>
      </c>
      <c r="G7" s="5">
        <f t="shared" si="0"/>
        <v>25938472.836237818</v>
      </c>
      <c r="H7" s="5">
        <f t="shared" si="1"/>
        <v>25938472.836237818</v>
      </c>
      <c r="I7" s="5">
        <f t="shared" si="2"/>
        <v>51876945.672475636</v>
      </c>
      <c r="J7" s="5">
        <f t="shared" si="3"/>
        <v>51876945.672475636</v>
      </c>
      <c r="K7" s="5">
        <f t="shared" si="4"/>
        <v>17292315.224158548</v>
      </c>
    </row>
    <row r="8" spans="2:12" x14ac:dyDescent="0.3">
      <c r="B8" s="2" t="s">
        <v>8</v>
      </c>
      <c r="C8" s="2" t="s">
        <v>9</v>
      </c>
      <c r="D8" s="3">
        <v>1490857046</v>
      </c>
      <c r="E8" s="4">
        <f>D8/D9</f>
        <v>0.28481269436936951</v>
      </c>
      <c r="F8" s="5">
        <f>C2*E8</f>
        <v>111028762.77466837</v>
      </c>
      <c r="G8" s="5">
        <f t="shared" si="0"/>
        <v>16654314.416200254</v>
      </c>
      <c r="H8" s="5">
        <f t="shared" si="1"/>
        <v>16654314.416200254</v>
      </c>
      <c r="I8" s="5">
        <f t="shared" si="2"/>
        <v>33308628.832400508</v>
      </c>
      <c r="J8" s="5">
        <f t="shared" si="3"/>
        <v>33308628.832400508</v>
      </c>
      <c r="K8" s="5">
        <f t="shared" si="4"/>
        <v>11102876.277466837</v>
      </c>
    </row>
    <row r="9" spans="2:12" x14ac:dyDescent="0.3">
      <c r="D9" s="11">
        <f>SUM(D4:D8)</f>
        <v>5234517546</v>
      </c>
      <c r="E9" s="12">
        <f>SUM(E4:E8)</f>
        <v>1</v>
      </c>
      <c r="F9" s="13">
        <f>SUM(F4:F8)</f>
        <v>389830808</v>
      </c>
      <c r="G9" s="13">
        <f t="shared" ref="G9:K9" si="5">SUM(G4:G8)</f>
        <v>58474621.200000003</v>
      </c>
      <c r="H9" s="13">
        <f t="shared" si="5"/>
        <v>58474621.200000003</v>
      </c>
      <c r="I9" s="13">
        <f t="shared" si="5"/>
        <v>116949242.40000001</v>
      </c>
      <c r="J9" s="13">
        <f t="shared" si="5"/>
        <v>116949242.40000001</v>
      </c>
      <c r="K9" s="13">
        <f t="shared" si="5"/>
        <v>38983080.800000004</v>
      </c>
    </row>
  </sheetData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Iriarte</dc:creator>
  <cp:lastModifiedBy>Luz Astrid Osorio Aponte</cp:lastModifiedBy>
  <dcterms:created xsi:type="dcterms:W3CDTF">2019-10-16T16:46:15Z</dcterms:created>
  <dcterms:modified xsi:type="dcterms:W3CDTF">2019-10-16T18:45:52Z</dcterms:modified>
</cp:coreProperties>
</file>