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08"/>
  <workbookPr/>
  <mc:AlternateContent xmlns:mc="http://schemas.openxmlformats.org/markup-compatibility/2006">
    <mc:Choice Requires="x15">
      <x15ac:absPath xmlns:x15ac="http://schemas.microsoft.com/office/spreadsheetml/2010/11/ac" url="https://cundinamarcatic-my.sharepoint.com/personal/juan_hidalgo_cundinamarca_gov_co/Documents/2026/LICITACION COLOCATION SH-LP-PS-001-2026/PRECONTRACTUALES PROCESO LICITACIÓN COLOCATION_/"/>
    </mc:Choice>
  </mc:AlternateContent>
  <xr:revisionPtr revIDLastSave="9" documentId="11_D2030E5579D3BF2989D1C37715603DA64A367845" xr6:coauthVersionLast="47" xr6:coauthVersionMax="47" xr10:uidLastSave="{619D4DFA-7841-EC4A-A9EF-162CD021DB86}"/>
  <bookViews>
    <workbookView xWindow="0" yWindow="0" windowWidth="28800" windowHeight="1800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9" i="1" l="1"/>
  <c r="G19" i="1"/>
  <c r="F19" i="1"/>
  <c r="F24" i="1" l="1"/>
  <c r="G24" i="1"/>
  <c r="H23" i="1" l="1"/>
  <c r="H21" i="1"/>
  <c r="H13" i="1"/>
  <c r="H6" i="1"/>
  <c r="H7" i="1"/>
  <c r="H18" i="1" s="1"/>
  <c r="H8" i="1"/>
  <c r="H9" i="1"/>
  <c r="H10" i="1"/>
  <c r="H11" i="1"/>
  <c r="H12" i="1"/>
  <c r="H14" i="1"/>
  <c r="H15" i="1"/>
  <c r="H16" i="1"/>
  <c r="H4" i="1"/>
  <c r="H24" i="1" l="1"/>
</calcChain>
</file>

<file path=xl/sharedStrings.xml><?xml version="1.0" encoding="utf-8"?>
<sst xmlns="http://schemas.openxmlformats.org/spreadsheetml/2006/main" count="40" uniqueCount="38">
  <si>
    <t>DESCRIPCIÓN DEL SERVICIO</t>
  </si>
  <si>
    <t>MESES</t>
  </si>
  <si>
    <t>VALOR PROPUESTA ECONÓMICA CONTRATO SH-LP-PS-287-2025</t>
  </si>
  <si>
    <t>VALOR COTIZACIÓN 1</t>
  </si>
  <si>
    <t>VALOR COTIZACIÓN 2</t>
  </si>
  <si>
    <t>1. TRASLADO Y PUESTA EN MARCHA DE LOS SERVICIOS</t>
  </si>
  <si>
    <t>Valor del traslado y puesta en marcha de los servicios, por un periodo de 30 días</t>
  </si>
  <si>
    <t>2. VALOR MENSUAL DE SERVICIOS</t>
  </si>
  <si>
    <t>Servicios de alojamiento (colocation y Hosting)</t>
  </si>
  <si>
    <t>$ 36.823.241</t>
  </si>
  <si>
    <t>Servicios de Datacenter principal</t>
  </si>
  <si>
    <t>$ 32.731.783</t>
  </si>
  <si>
    <t>Servicios de Datacenter Alterno</t>
  </si>
  <si>
    <t>$ 20.457.290</t>
  </si>
  <si>
    <t>Administración de Hardware y Software</t>
  </si>
  <si>
    <t>$ 61.371.989</t>
  </si>
  <si>
    <t>Canales de comunicación primarios y secundarios - Servicios de red</t>
  </si>
  <si>
    <t>$ 198.027.186</t>
  </si>
  <si>
    <t>Configurar, implementar y operar Plan de Contingencia y recuperación</t>
  </si>
  <si>
    <t>$ 163.658.796</t>
  </si>
  <si>
    <t>Seguridad  Perimetral</t>
  </si>
  <si>
    <t>$ 40.914.699</t>
  </si>
  <si>
    <t>Ciberseguridad</t>
  </si>
  <si>
    <t>-</t>
  </si>
  <si>
    <t>Respaldo de Información</t>
  </si>
  <si>
    <t>Administración sistema SAP</t>
  </si>
  <si>
    <t>$ 180.024.747</t>
  </si>
  <si>
    <t>Soporte microinformática</t>
  </si>
  <si>
    <t>$ 22.912.498</t>
  </si>
  <si>
    <t>SUBTOTAL SERVICIOS MENSUALES</t>
  </si>
  <si>
    <t>$                                  818.294.218</t>
  </si>
  <si>
    <t>3. BOLSA DE REPUESTOS</t>
  </si>
  <si>
    <t>Bolsa de repuestos y mejoras - Ver Anexo No 6 - y Anexo No. 8 (VALOR FIJO)</t>
  </si>
  <si>
    <t>TOTAL</t>
  </si>
  <si>
    <t>4. ADQUISICIÓN NUEVA INFRAESTRUCTURA COMPUTACIONAL</t>
  </si>
  <si>
    <t>Solución de Hyerconvergencia: 
• 5 Nodos de Hyperconvergencia
• 2 SW
• Expanción libreria a LTO9
• Librería de cintas LTO8
• Servidor de backup
• Licenciamiento de Sistemas Operativos
• Licenciamiento de Virtualizador</t>
  </si>
  <si>
    <t>Promedio</t>
  </si>
  <si>
    <t>SUBTOTAL SERVICIOS 24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</si>
</sst>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1" xfId="1" applyFont="1" applyBorder="1" applyAlignment="1">
      <alignment horizontal="center" vertical="center"/>
    </xf>
    <xf numFmtId="164" fontId="5" fillId="4" borderId="1" xfId="0" applyNumberFormat="1" applyFont="1" applyFill="1" applyBorder="1" applyAlignment="1">
      <alignment vertical="center"/>
    </xf>
    <xf numFmtId="164" fontId="0" fillId="0" borderId="0" xfId="0" applyNumberFormat="1"/>
    <xf numFmtId="164" fontId="0" fillId="0" borderId="0" xfId="1" applyFont="1"/>
    <xf numFmtId="164" fontId="3" fillId="0" borderId="5" xfId="1" applyFont="1" applyFill="1" applyBorder="1" applyAlignment="1">
      <alignment horizontal="center" vertical="center"/>
    </xf>
    <xf numFmtId="164" fontId="0" fillId="4" borderId="0" xfId="0" applyNumberFormat="1" applyFill="1"/>
    <xf numFmtId="164" fontId="6" fillId="0" borderId="0" xfId="0" applyNumberFormat="1" applyFont="1"/>
    <xf numFmtId="0" fontId="2" fillId="5" borderId="2" xfId="0" applyFont="1" applyFill="1" applyBorder="1" applyAlignment="1">
      <alignment vertical="center"/>
    </xf>
    <xf numFmtId="0" fontId="2" fillId="5" borderId="3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</cellXfs>
  <cellStyles count="4">
    <cellStyle name="Moneda" xfId="1" builtinId="4"/>
    <cellStyle name="Moneda 2" xfId="2" xr:uid="{00000000-0005-0000-0000-000001000000}"/>
    <cellStyle name="Moneda 3" xfId="3" xr:uid="{00000000-0005-0000-0000-000002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J26"/>
  <sheetViews>
    <sheetView tabSelected="1" topLeftCell="C1" zoomScale="150" workbookViewId="0">
      <selection activeCell="C2" sqref="C2:H24"/>
    </sheetView>
  </sheetViews>
  <sheetFormatPr baseColWidth="10" defaultRowHeight="15" x14ac:dyDescent="0.2"/>
  <cols>
    <col min="3" max="3" width="47.83203125" bestFit="1" customWidth="1"/>
    <col min="4" max="4" width="6.6640625" bestFit="1" customWidth="1"/>
    <col min="5" max="5" width="26.33203125" bestFit="1" customWidth="1"/>
    <col min="6" max="6" width="20.5" bestFit="1" customWidth="1"/>
    <col min="7" max="7" width="21" bestFit="1" customWidth="1"/>
    <col min="8" max="8" width="19.5" customWidth="1"/>
    <col min="10" max="10" width="18.83203125" bestFit="1" customWidth="1"/>
  </cols>
  <sheetData>
    <row r="2" spans="3:10" ht="22" x14ac:dyDescent="0.2">
      <c r="C2" s="1" t="s">
        <v>0</v>
      </c>
      <c r="D2" s="1" t="s">
        <v>1</v>
      </c>
      <c r="E2" s="4" t="s">
        <v>2</v>
      </c>
      <c r="F2" s="1" t="s">
        <v>3</v>
      </c>
      <c r="G2" s="1" t="s">
        <v>4</v>
      </c>
      <c r="H2" s="1" t="s">
        <v>36</v>
      </c>
    </row>
    <row r="3" spans="3:10" x14ac:dyDescent="0.2">
      <c r="C3" s="18" t="s">
        <v>5</v>
      </c>
      <c r="D3" s="19"/>
      <c r="E3" s="19"/>
      <c r="F3" s="19"/>
      <c r="G3" s="19"/>
      <c r="H3" s="20"/>
    </row>
    <row r="4" spans="3:10" x14ac:dyDescent="0.2">
      <c r="C4" s="5" t="s">
        <v>6</v>
      </c>
      <c r="D4" s="2">
        <v>1</v>
      </c>
      <c r="E4" s="3">
        <v>20932000</v>
      </c>
      <c r="F4" s="3">
        <v>20000092</v>
      </c>
      <c r="G4" s="3">
        <v>142800000</v>
      </c>
      <c r="H4" s="6">
        <f>AVERAGE(E4:F4)</f>
        <v>20466046</v>
      </c>
      <c r="J4" s="11"/>
    </row>
    <row r="5" spans="3:10" x14ac:dyDescent="0.2">
      <c r="C5" s="18" t="s">
        <v>7</v>
      </c>
      <c r="D5" s="19"/>
      <c r="E5" s="19"/>
      <c r="F5" s="19"/>
      <c r="G5" s="19"/>
      <c r="H5" s="20"/>
    </row>
    <row r="6" spans="3:10" x14ac:dyDescent="0.2">
      <c r="C6" s="2" t="s">
        <v>8</v>
      </c>
      <c r="D6" s="2">
        <v>1</v>
      </c>
      <c r="E6" s="3" t="s">
        <v>9</v>
      </c>
      <c r="F6" s="3">
        <v>39686551</v>
      </c>
      <c r="G6" s="3">
        <v>43083192</v>
      </c>
      <c r="H6" s="6">
        <f>AVERAGE( E6:G6)</f>
        <v>41384871.5</v>
      </c>
    </row>
    <row r="7" spans="3:10" x14ac:dyDescent="0.2">
      <c r="C7" s="2" t="s">
        <v>10</v>
      </c>
      <c r="D7" s="2">
        <v>1</v>
      </c>
      <c r="E7" s="3" t="s">
        <v>11</v>
      </c>
      <c r="F7" s="3">
        <v>35276881</v>
      </c>
      <c r="G7" s="3">
        <v>40914729</v>
      </c>
      <c r="H7" s="6">
        <f t="shared" ref="H7:H16" si="0">AVERAGE( E7:G7)</f>
        <v>38095805</v>
      </c>
    </row>
    <row r="8" spans="3:10" x14ac:dyDescent="0.2">
      <c r="C8" s="2" t="s">
        <v>12</v>
      </c>
      <c r="D8" s="2">
        <v>1</v>
      </c>
      <c r="E8" s="3" t="s">
        <v>13</v>
      </c>
      <c r="F8" s="3">
        <v>22048084</v>
      </c>
      <c r="G8" s="3">
        <v>25571613</v>
      </c>
      <c r="H8" s="6">
        <f t="shared" si="0"/>
        <v>23809848.5</v>
      </c>
    </row>
    <row r="9" spans="3:10" x14ac:dyDescent="0.2">
      <c r="C9" s="2" t="s">
        <v>14</v>
      </c>
      <c r="D9" s="2">
        <v>1</v>
      </c>
      <c r="E9" s="3" t="s">
        <v>15</v>
      </c>
      <c r="F9" s="3">
        <v>61734636</v>
      </c>
      <c r="G9" s="3">
        <v>103583586</v>
      </c>
      <c r="H9" s="6">
        <f t="shared" si="0"/>
        <v>82659111</v>
      </c>
    </row>
    <row r="10" spans="3:10" x14ac:dyDescent="0.2">
      <c r="C10" s="2" t="s">
        <v>16</v>
      </c>
      <c r="D10" s="2">
        <v>1</v>
      </c>
      <c r="E10" s="3" t="s">
        <v>17</v>
      </c>
      <c r="F10" s="3">
        <v>176384674</v>
      </c>
      <c r="G10" s="3">
        <v>138527186</v>
      </c>
      <c r="H10" s="6">
        <f t="shared" si="0"/>
        <v>157455930</v>
      </c>
    </row>
    <row r="11" spans="3:10" x14ac:dyDescent="0.2">
      <c r="C11" s="2" t="s">
        <v>18</v>
      </c>
      <c r="D11" s="2">
        <v>1</v>
      </c>
      <c r="E11" s="3" t="s">
        <v>19</v>
      </c>
      <c r="F11" s="3">
        <v>149926972</v>
      </c>
      <c r="G11" s="3">
        <v>191480791</v>
      </c>
      <c r="H11" s="6">
        <f t="shared" si="0"/>
        <v>170703881.5</v>
      </c>
    </row>
    <row r="12" spans="3:10" x14ac:dyDescent="0.2">
      <c r="C12" s="2" t="s">
        <v>20</v>
      </c>
      <c r="D12" s="2">
        <v>1</v>
      </c>
      <c r="E12" s="3" t="s">
        <v>21</v>
      </c>
      <c r="F12" s="3">
        <v>61734636</v>
      </c>
      <c r="G12" s="3">
        <v>42104699</v>
      </c>
      <c r="H12" s="6">
        <f t="shared" si="0"/>
        <v>51919667.5</v>
      </c>
    </row>
    <row r="13" spans="3:10" x14ac:dyDescent="0.2">
      <c r="C13" s="2" t="s">
        <v>22</v>
      </c>
      <c r="D13" s="2">
        <v>1</v>
      </c>
      <c r="E13" s="3" t="s">
        <v>23</v>
      </c>
      <c r="F13" s="3">
        <v>79373104</v>
      </c>
      <c r="G13" s="3">
        <v>60960198</v>
      </c>
      <c r="H13" s="6">
        <f>AVERAGE(F13:G13)</f>
        <v>70166651</v>
      </c>
    </row>
    <row r="14" spans="3:10" x14ac:dyDescent="0.2">
      <c r="C14" s="2" t="s">
        <v>24</v>
      </c>
      <c r="D14" s="2">
        <v>1</v>
      </c>
      <c r="E14" s="3" t="s">
        <v>15</v>
      </c>
      <c r="F14" s="3">
        <v>57325019</v>
      </c>
      <c r="G14" s="3">
        <v>71805227</v>
      </c>
      <c r="H14" s="6">
        <f t="shared" si="0"/>
        <v>64565123</v>
      </c>
    </row>
    <row r="15" spans="3:10" x14ac:dyDescent="0.2">
      <c r="C15" s="2" t="s">
        <v>25</v>
      </c>
      <c r="D15" s="2">
        <v>1</v>
      </c>
      <c r="E15" s="3" t="s">
        <v>26</v>
      </c>
      <c r="F15" s="3">
        <v>176384674</v>
      </c>
      <c r="G15" s="3">
        <v>197538954</v>
      </c>
      <c r="H15" s="6">
        <f t="shared" si="0"/>
        <v>186961814</v>
      </c>
    </row>
    <row r="16" spans="3:10" x14ac:dyDescent="0.2">
      <c r="C16" s="26" t="s">
        <v>27</v>
      </c>
      <c r="D16" s="27">
        <v>1</v>
      </c>
      <c r="E16" s="28" t="s">
        <v>28</v>
      </c>
      <c r="F16" s="28">
        <v>22048084</v>
      </c>
      <c r="G16" s="28">
        <v>26807623</v>
      </c>
      <c r="H16" s="29">
        <f t="shared" si="0"/>
        <v>24427853.5</v>
      </c>
    </row>
    <row r="17" spans="3:10" x14ac:dyDescent="0.2">
      <c r="C17" s="26"/>
      <c r="D17" s="27"/>
      <c r="E17" s="28"/>
      <c r="F17" s="28"/>
      <c r="G17" s="28"/>
      <c r="H17" s="29"/>
    </row>
    <row r="18" spans="3:10" x14ac:dyDescent="0.2">
      <c r="C18" s="1" t="s">
        <v>29</v>
      </c>
      <c r="D18" s="2"/>
      <c r="E18" s="3" t="s">
        <v>30</v>
      </c>
      <c r="F18" s="3">
        <v>881923315</v>
      </c>
      <c r="G18" s="3">
        <v>942377797</v>
      </c>
      <c r="H18" s="6">
        <f>(SUM(H6:H17))</f>
        <v>912150556.5</v>
      </c>
      <c r="J18" s="12"/>
    </row>
    <row r="19" spans="3:10" x14ac:dyDescent="0.2">
      <c r="C19" s="24" t="s">
        <v>37</v>
      </c>
      <c r="D19" s="25"/>
      <c r="E19" s="25"/>
      <c r="F19" s="6">
        <f>F18*19+((F18*15)/30)</f>
        <v>17197504642.5</v>
      </c>
      <c r="G19" s="6">
        <f>G18*19+((G18*15)/30)</f>
        <v>18376367041.5</v>
      </c>
      <c r="H19" s="6">
        <f>H18*19+((H18*15)/30)</f>
        <v>17786935851.75</v>
      </c>
    </row>
    <row r="20" spans="3:10" x14ac:dyDescent="0.2">
      <c r="C20" s="18" t="s">
        <v>31</v>
      </c>
      <c r="D20" s="19"/>
      <c r="E20" s="19"/>
      <c r="F20" s="19"/>
      <c r="G20" s="19"/>
      <c r="H20" s="20"/>
    </row>
    <row r="21" spans="3:10" x14ac:dyDescent="0.2">
      <c r="C21" s="2" t="s">
        <v>32</v>
      </c>
      <c r="D21" s="2">
        <v>1</v>
      </c>
      <c r="E21" s="3">
        <v>400000000</v>
      </c>
      <c r="F21" s="3">
        <v>400000000</v>
      </c>
      <c r="G21" s="3">
        <v>400000000</v>
      </c>
      <c r="H21" s="6">
        <f>G21</f>
        <v>400000000</v>
      </c>
      <c r="J21" s="13"/>
    </row>
    <row r="22" spans="3:10" x14ac:dyDescent="0.2">
      <c r="C22" s="21" t="s">
        <v>34</v>
      </c>
      <c r="D22" s="22"/>
      <c r="E22" s="22"/>
      <c r="F22" s="22"/>
      <c r="G22" s="22"/>
      <c r="H22" s="23"/>
    </row>
    <row r="23" spans="3:10" ht="81.75" customHeight="1" x14ac:dyDescent="0.2">
      <c r="C23" s="7" t="s">
        <v>35</v>
      </c>
      <c r="D23" s="8">
        <v>1</v>
      </c>
      <c r="E23" s="8" t="s">
        <v>23</v>
      </c>
      <c r="F23" s="9">
        <v>7616000000</v>
      </c>
      <c r="G23" s="9">
        <v>7350896278</v>
      </c>
      <c r="H23" s="6">
        <f>AVERAGE(F23:G23)</f>
        <v>7483448139</v>
      </c>
      <c r="J23" s="11"/>
    </row>
    <row r="24" spans="3:10" x14ac:dyDescent="0.2">
      <c r="C24" s="16" t="s">
        <v>33</v>
      </c>
      <c r="D24" s="17"/>
      <c r="E24" s="17"/>
      <c r="F24" s="10">
        <f>F23+F21+F19+F4</f>
        <v>25233504734.5</v>
      </c>
      <c r="G24" s="10">
        <f t="shared" ref="G24" si="1">G23+G21+G19+G4</f>
        <v>26270063319.5</v>
      </c>
      <c r="H24" s="10">
        <f>H23+H21+H19+H4</f>
        <v>25690850036.75</v>
      </c>
      <c r="J24" s="14"/>
    </row>
    <row r="26" spans="3:10" x14ac:dyDescent="0.2">
      <c r="F26" s="15"/>
    </row>
  </sheetData>
  <mergeCells count="11">
    <mergeCell ref="C20:H20"/>
    <mergeCell ref="C22:H22"/>
    <mergeCell ref="C3:H3"/>
    <mergeCell ref="C19:E19"/>
    <mergeCell ref="C16:C17"/>
    <mergeCell ref="D16:D17"/>
    <mergeCell ref="E16:E17"/>
    <mergeCell ref="F16:F17"/>
    <mergeCell ref="G16:G17"/>
    <mergeCell ref="H16:H17"/>
    <mergeCell ref="C5:H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Felipe Torres Tello</dc:creator>
  <cp:lastModifiedBy>Juan Sebastian Hidalgo Acosta</cp:lastModifiedBy>
  <dcterms:created xsi:type="dcterms:W3CDTF">2025-12-23T19:15:04Z</dcterms:created>
  <dcterms:modified xsi:type="dcterms:W3CDTF">2026-03-05T15:02:49Z</dcterms:modified>
</cp:coreProperties>
</file>